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OUSS\Documents\GitHub\TRABAJO\01 DOCUEMENTOS\CENTRAL   ARCHIVO   2 0 2 3\CENTRAL #02  FEBRERO 2023\"/>
    </mc:Choice>
  </mc:AlternateContent>
  <bookViews>
    <workbookView xWindow="9375" yWindow="690" windowWidth="17955" windowHeight="13620" firstSheet="3" activeTab="6"/>
  </bookViews>
  <sheets>
    <sheet name="AÑO  2 0 1 4" sheetId="1" r:id="rId1"/>
    <sheet name="SEABOARD  A Ñ O  2015" sheetId="2" r:id="rId2"/>
    <sheet name="SEABOARD  AÑO  2 0 1 6 " sheetId="3" state="hidden" r:id="rId3"/>
    <sheet name="SEABOARD AÑO  2 0 1 7 -2019   " sheetId="10" r:id="rId4"/>
    <sheet name="INDIANA 2015" sheetId="5" state="hidden" r:id="rId5"/>
    <sheet name="  INDIANA 2016     2017     " sheetId="6" state="hidden" r:id="rId6"/>
    <sheet name="TYSON  FRESH      " sheetId="11" r:id="rId7"/>
    <sheet name="SMITHFIELD   2019   " sheetId="7" r:id="rId8"/>
    <sheet name="Hoja1" sheetId="12" r:id="rId9"/>
    <sheet name="VECTOR   2021    " sheetId="13" r:id="rId10"/>
    <sheet name="Hoja5" sheetId="8" r:id="rId11"/>
  </sheets>
  <calcPr calcId="162913"/>
</workbook>
</file>

<file path=xl/calcChain.xml><?xml version="1.0" encoding="utf-8"?>
<calcChain xmlns="http://schemas.openxmlformats.org/spreadsheetml/2006/main">
  <c r="J1034" i="10" l="1"/>
  <c r="J1035" i="10"/>
  <c r="I1034" i="10"/>
  <c r="J521" i="11" l="1"/>
  <c r="J522" i="11"/>
  <c r="I521" i="11"/>
  <c r="I1017" i="10" l="1"/>
  <c r="I1015" i="10"/>
  <c r="I1014" i="10"/>
  <c r="I515" i="11" l="1"/>
  <c r="I514" i="11"/>
  <c r="I1011" i="10" l="1"/>
  <c r="I1012" i="10"/>
  <c r="I1013" i="10"/>
  <c r="I1016" i="10"/>
  <c r="I1018" i="10"/>
  <c r="I1019" i="10"/>
  <c r="I1020" i="10"/>
  <c r="I1021" i="10"/>
  <c r="I1022" i="10"/>
  <c r="I1023" i="10"/>
  <c r="I1024" i="10"/>
  <c r="I1025" i="10"/>
  <c r="I1026" i="10"/>
  <c r="I1027" i="10"/>
  <c r="I1028" i="10"/>
  <c r="I1029" i="10"/>
  <c r="I1030" i="10"/>
  <c r="I1031" i="10"/>
  <c r="I1032" i="10"/>
  <c r="I1033" i="10"/>
  <c r="I1035" i="10"/>
  <c r="I1036" i="10"/>
  <c r="J1036" i="10" s="1"/>
  <c r="I1037" i="10"/>
  <c r="I1038" i="10"/>
  <c r="I1039" i="10"/>
  <c r="I1040" i="10"/>
  <c r="I1041" i="10"/>
  <c r="I1042" i="10"/>
  <c r="I1043" i="10"/>
  <c r="I1044" i="10"/>
  <c r="I1045" i="10"/>
  <c r="I1046" i="10"/>
  <c r="I1047" i="10"/>
  <c r="I1048" i="10"/>
  <c r="I1049" i="10"/>
  <c r="I1050" i="10"/>
  <c r="I1051" i="10"/>
  <c r="I1052" i="10"/>
  <c r="I1053" i="10"/>
  <c r="I1054" i="10"/>
  <c r="I1055" i="10"/>
  <c r="J1037" i="10" l="1"/>
  <c r="I1008" i="10"/>
  <c r="I1009" i="10"/>
  <c r="I1010" i="10"/>
  <c r="I1007" i="10" l="1"/>
  <c r="I1006" i="10" l="1"/>
  <c r="I1005" i="10"/>
  <c r="I1000" i="10" l="1"/>
  <c r="I997" i="10" l="1"/>
  <c r="I996" i="10"/>
  <c r="I991" i="10"/>
  <c r="I504" i="11"/>
  <c r="I990" i="10"/>
  <c r="I989" i="10"/>
  <c r="I988" i="10"/>
  <c r="E988" i="10"/>
  <c r="I987" i="10"/>
  <c r="I986" i="10"/>
  <c r="I985" i="10"/>
  <c r="I984" i="10"/>
  <c r="I982" i="10"/>
  <c r="I981" i="10"/>
  <c r="I978" i="10" l="1"/>
  <c r="I975" i="10" l="1"/>
  <c r="I973" i="10" l="1"/>
  <c r="I499" i="11" l="1"/>
  <c r="I971" i="10"/>
  <c r="I972" i="10"/>
  <c r="I970" i="10"/>
  <c r="I969" i="10" l="1"/>
  <c r="I966" i="10"/>
  <c r="I963" i="10" l="1"/>
  <c r="I496" i="11" l="1"/>
  <c r="I495" i="11"/>
  <c r="I494" i="11"/>
  <c r="I493" i="11"/>
  <c r="I962" i="10"/>
  <c r="I961" i="10"/>
  <c r="I492" i="11"/>
  <c r="I959" i="10"/>
  <c r="I491" i="11"/>
  <c r="I958" i="10"/>
  <c r="I957" i="10"/>
  <c r="I949" i="10" l="1"/>
  <c r="I488" i="11" l="1"/>
  <c r="I951" i="10" l="1"/>
  <c r="I952" i="10"/>
  <c r="I953" i="10"/>
  <c r="I954" i="10"/>
  <c r="I955" i="10"/>
  <c r="I956" i="10"/>
  <c r="I960" i="10"/>
  <c r="I964" i="10"/>
  <c r="I965" i="10"/>
  <c r="I967" i="10"/>
  <c r="I968" i="10"/>
  <c r="I974" i="10"/>
  <c r="I976" i="10"/>
  <c r="I977" i="10"/>
  <c r="I979" i="10"/>
  <c r="I980" i="10"/>
  <c r="I983" i="10"/>
  <c r="I992" i="10"/>
  <c r="I993" i="10"/>
  <c r="I994" i="10"/>
  <c r="I995" i="10"/>
  <c r="I998" i="10"/>
  <c r="I999" i="10"/>
  <c r="I1001" i="10"/>
  <c r="I1002" i="10"/>
  <c r="I1003" i="10"/>
  <c r="I1004" i="10"/>
  <c r="I940" i="10" l="1"/>
  <c r="I941" i="10"/>
  <c r="I942" i="10"/>
  <c r="I943" i="10"/>
  <c r="I944" i="10"/>
  <c r="I945" i="10"/>
  <c r="I946" i="10"/>
  <c r="I947" i="10"/>
  <c r="I948" i="10"/>
  <c r="I950" i="10"/>
  <c r="I1056" i="10"/>
  <c r="I1057" i="10"/>
  <c r="I938" i="10" l="1"/>
  <c r="I936" i="10"/>
  <c r="I937" i="10"/>
  <c r="I939" i="10"/>
  <c r="I935" i="10" l="1"/>
  <c r="I934" i="10"/>
  <c r="I929" i="10" l="1"/>
  <c r="I927" i="10"/>
  <c r="I928" i="10"/>
  <c r="I933" i="10"/>
  <c r="I932" i="10"/>
  <c r="I931" i="10"/>
  <c r="I930" i="10"/>
  <c r="I926" i="10" l="1"/>
  <c r="I925" i="10"/>
  <c r="I924" i="10"/>
  <c r="I923" i="10"/>
  <c r="I922" i="10"/>
  <c r="I921" i="10"/>
  <c r="I920" i="10"/>
  <c r="I919" i="10" l="1"/>
  <c r="I918" i="10" l="1"/>
  <c r="I917" i="10" l="1"/>
  <c r="I913" i="10" l="1"/>
  <c r="I914" i="10"/>
  <c r="I915" i="10"/>
  <c r="I916" i="10"/>
  <c r="I1059" i="10"/>
  <c r="I912" i="10" l="1"/>
  <c r="I911" i="10" l="1"/>
  <c r="I910" i="10"/>
  <c r="I909" i="10"/>
  <c r="I908" i="10" l="1"/>
  <c r="I907" i="10"/>
  <c r="I906" i="10"/>
  <c r="I905" i="10"/>
  <c r="I904" i="10"/>
  <c r="I903" i="10" l="1"/>
  <c r="I902" i="10"/>
  <c r="I901" i="10" l="1"/>
  <c r="I900" i="10"/>
  <c r="I899" i="10"/>
  <c r="I898" i="10" l="1"/>
  <c r="I897" i="10"/>
  <c r="I895" i="10"/>
  <c r="I894" i="10"/>
  <c r="I468" i="11"/>
  <c r="G469" i="11" l="1"/>
  <c r="I896" i="10"/>
  <c r="I893" i="10"/>
  <c r="I892" i="10" l="1"/>
  <c r="I891" i="10" l="1"/>
  <c r="I890" i="10"/>
  <c r="I889" i="10"/>
  <c r="I887" i="10" l="1"/>
  <c r="I888" i="10" l="1"/>
  <c r="I884" i="10" l="1"/>
  <c r="I882" i="10"/>
  <c r="I886" i="10" l="1"/>
  <c r="I885" i="10"/>
  <c r="I883" i="10" l="1"/>
  <c r="I881" i="10" l="1"/>
  <c r="I880" i="10"/>
  <c r="I879" i="10"/>
  <c r="I877" i="10"/>
  <c r="I878" i="10"/>
  <c r="I876" i="10" l="1"/>
  <c r="I458" i="11" l="1"/>
  <c r="I875" i="10" l="1"/>
  <c r="I874" i="10" l="1"/>
  <c r="I873" i="10"/>
  <c r="I872" i="10"/>
  <c r="I871" i="10" l="1"/>
  <c r="I870" i="10"/>
  <c r="I869" i="10"/>
  <c r="I868" i="10"/>
  <c r="I866" i="10"/>
  <c r="I867" i="10" l="1"/>
  <c r="I449" i="11" l="1"/>
  <c r="I448" i="11"/>
  <c r="I865" i="10"/>
  <c r="I864" i="10"/>
  <c r="I862" i="10"/>
  <c r="I863" i="10"/>
  <c r="I861" i="10" l="1"/>
  <c r="I859" i="10"/>
  <c r="I860" i="10"/>
  <c r="I858" i="10" l="1"/>
  <c r="I857" i="10" l="1"/>
  <c r="I856" i="10"/>
  <c r="I855" i="10" l="1"/>
  <c r="I443" i="11" l="1"/>
  <c r="I854" i="10"/>
  <c r="I853" i="10"/>
  <c r="I852" i="10" l="1"/>
  <c r="I851" i="10"/>
  <c r="I849" i="10"/>
  <c r="I850" i="10"/>
  <c r="I848" i="10" l="1"/>
  <c r="I847" i="10"/>
  <c r="I846" i="10" l="1"/>
  <c r="I845" i="10" l="1"/>
  <c r="I434" i="11" l="1"/>
  <c r="I844" i="10"/>
  <c r="I843" i="10"/>
  <c r="I841" i="10"/>
  <c r="I839" i="10"/>
  <c r="I838" i="10"/>
  <c r="I840" i="10"/>
  <c r="I842" i="10"/>
  <c r="I837" i="10" l="1"/>
  <c r="I836" i="10"/>
  <c r="E834" i="10"/>
  <c r="I835" i="10"/>
  <c r="I430" i="11" l="1"/>
  <c r="I431" i="11" l="1"/>
  <c r="I426" i="11" l="1"/>
  <c r="I825" i="10"/>
  <c r="I824" i="10"/>
  <c r="I423" i="11" l="1"/>
  <c r="I806" i="10" l="1"/>
  <c r="I807" i="10"/>
  <c r="I808" i="10"/>
  <c r="I809" i="10"/>
  <c r="I810" i="10"/>
  <c r="I811" i="10"/>
  <c r="I812" i="10"/>
  <c r="I813" i="10"/>
  <c r="I814" i="10"/>
  <c r="I815" i="10"/>
  <c r="I816" i="10"/>
  <c r="I817" i="10"/>
  <c r="I818" i="10"/>
  <c r="I819" i="10"/>
  <c r="I820" i="10"/>
  <c r="I821" i="10"/>
  <c r="I822" i="10"/>
  <c r="I823" i="10"/>
  <c r="I826" i="10"/>
  <c r="I827" i="10"/>
  <c r="I828" i="10"/>
  <c r="I829" i="10"/>
  <c r="I830" i="10"/>
  <c r="I831" i="10"/>
  <c r="I832" i="10"/>
  <c r="I797" i="10" l="1"/>
  <c r="I796" i="10"/>
  <c r="I795" i="10"/>
  <c r="I792" i="10"/>
  <c r="I791" i="10"/>
  <c r="I790" i="10"/>
  <c r="I784" i="10" l="1"/>
  <c r="I778" i="10" l="1"/>
  <c r="I781" i="10"/>
  <c r="I782" i="10"/>
  <c r="I783" i="10"/>
  <c r="I785" i="10"/>
  <c r="I786" i="10"/>
  <c r="I787" i="10"/>
  <c r="I788" i="10"/>
  <c r="I789" i="10"/>
  <c r="I793" i="10"/>
  <c r="I794" i="10"/>
  <c r="I798" i="10"/>
  <c r="I799" i="10"/>
  <c r="I800" i="10"/>
  <c r="I801" i="10"/>
  <c r="I802" i="10"/>
  <c r="I803" i="10"/>
  <c r="I804" i="10"/>
  <c r="I805" i="10"/>
  <c r="I833" i="10"/>
  <c r="I834" i="10"/>
  <c r="I768" i="10" l="1"/>
  <c r="I767" i="10"/>
  <c r="G401" i="11" l="1"/>
  <c r="G398" i="11" l="1"/>
  <c r="I750" i="10" l="1"/>
  <c r="I747" i="10"/>
  <c r="I752" i="10" l="1"/>
  <c r="I753" i="10"/>
  <c r="I754" i="10"/>
  <c r="I755" i="10"/>
  <c r="I756" i="10"/>
  <c r="I757" i="10"/>
  <c r="I758" i="10"/>
  <c r="I759" i="10"/>
  <c r="I760" i="10"/>
  <c r="I761" i="10"/>
  <c r="I762" i="10"/>
  <c r="I763" i="10"/>
  <c r="I764" i="10"/>
  <c r="I765" i="10"/>
  <c r="I766" i="10"/>
  <c r="I769" i="10"/>
  <c r="I770" i="10"/>
  <c r="I771" i="10"/>
  <c r="I772" i="10"/>
  <c r="I773" i="10"/>
  <c r="I774" i="10"/>
  <c r="I775" i="10"/>
  <c r="I776" i="10"/>
  <c r="I777" i="10"/>
  <c r="I779" i="10"/>
  <c r="I780" i="10"/>
  <c r="I740" i="10" l="1"/>
  <c r="I738" i="10"/>
  <c r="I736" i="10"/>
  <c r="I734" i="10" l="1"/>
  <c r="I729" i="10" l="1"/>
  <c r="I725" i="10"/>
  <c r="I733" i="10"/>
  <c r="I735" i="10"/>
  <c r="I737" i="10"/>
  <c r="I739" i="10"/>
  <c r="I741" i="10"/>
  <c r="I742" i="10"/>
  <c r="I743" i="10"/>
  <c r="I744" i="10"/>
  <c r="I745" i="10"/>
  <c r="I746" i="10"/>
  <c r="I749" i="10"/>
  <c r="I751" i="10"/>
  <c r="I748" i="10"/>
  <c r="I726" i="10" l="1"/>
  <c r="I724" i="10"/>
  <c r="I721" i="10" l="1"/>
  <c r="I720" i="10"/>
  <c r="I719" i="10"/>
  <c r="I717" i="10"/>
  <c r="I714" i="10" l="1"/>
  <c r="I713" i="10"/>
  <c r="I712" i="10"/>
  <c r="I378" i="11"/>
  <c r="I379" i="11"/>
  <c r="I723" i="10" l="1"/>
  <c r="I727" i="10"/>
  <c r="I728" i="10"/>
  <c r="I731" i="10"/>
  <c r="I730" i="10"/>
  <c r="I732" i="10"/>
  <c r="I700" i="10" l="1"/>
  <c r="I701" i="10"/>
  <c r="I705" i="10" l="1"/>
  <c r="I706" i="10"/>
  <c r="I697" i="10" l="1"/>
  <c r="I702" i="10"/>
  <c r="I703" i="10"/>
  <c r="I704" i="10"/>
  <c r="I707" i="10"/>
  <c r="I708" i="10"/>
  <c r="I709" i="10"/>
  <c r="I710" i="10"/>
  <c r="I711" i="10"/>
  <c r="I715" i="10"/>
  <c r="I716" i="10"/>
  <c r="I718" i="10"/>
  <c r="I722" i="10"/>
  <c r="I360" i="11" l="1"/>
  <c r="I359" i="11"/>
  <c r="I681" i="10" l="1"/>
  <c r="I682" i="10"/>
  <c r="I683" i="10"/>
  <c r="I684" i="10"/>
  <c r="I685" i="10"/>
  <c r="I686" i="10"/>
  <c r="I687" i="10"/>
  <c r="I688" i="10"/>
  <c r="I689" i="10"/>
  <c r="I690" i="10"/>
  <c r="I691" i="10"/>
  <c r="I692" i="10"/>
  <c r="I693" i="10"/>
  <c r="I694" i="10"/>
  <c r="I695" i="10"/>
  <c r="I696" i="10"/>
  <c r="I698" i="10"/>
  <c r="I699" i="10"/>
  <c r="I1060" i="10"/>
  <c r="I673" i="10" l="1"/>
  <c r="I672" i="10"/>
  <c r="I668" i="10" l="1"/>
  <c r="I664" i="10"/>
  <c r="I663" i="10"/>
  <c r="I346" i="11" l="1"/>
  <c r="I345" i="11"/>
  <c r="I344" i="11"/>
  <c r="I653" i="10"/>
  <c r="I654" i="10"/>
  <c r="I655" i="10"/>
  <c r="I656" i="10"/>
  <c r="I657" i="10"/>
  <c r="I658" i="10"/>
  <c r="I659" i="10"/>
  <c r="I660" i="10"/>
  <c r="I661" i="10"/>
  <c r="I662" i="10"/>
  <c r="I665" i="10"/>
  <c r="I666" i="10"/>
  <c r="I667" i="10"/>
  <c r="I669" i="10"/>
  <c r="I670" i="10"/>
  <c r="I671" i="10"/>
  <c r="I674" i="10"/>
  <c r="I675" i="10"/>
  <c r="I676" i="10"/>
  <c r="I677" i="10"/>
  <c r="I678" i="10"/>
  <c r="I679" i="10"/>
  <c r="I680" i="10"/>
  <c r="I634" i="10" l="1"/>
  <c r="I633" i="10"/>
  <c r="I632" i="10"/>
  <c r="I631" i="10"/>
  <c r="I630" i="10"/>
  <c r="I331" i="11"/>
  <c r="I629" i="10"/>
  <c r="I628" i="10"/>
  <c r="I635" i="10" l="1"/>
  <c r="I636" i="10"/>
  <c r="I328" i="11" l="1"/>
  <c r="I327" i="11"/>
  <c r="I326" i="11"/>
  <c r="I325" i="11"/>
  <c r="I324" i="11"/>
  <c r="I323" i="11"/>
  <c r="I322" i="11"/>
  <c r="I620" i="10"/>
  <c r="I621" i="10"/>
  <c r="I622" i="10"/>
  <c r="I623" i="10"/>
  <c r="I624" i="10"/>
  <c r="I625" i="10"/>
  <c r="I626" i="10"/>
  <c r="I627" i="10"/>
  <c r="I637" i="10"/>
  <c r="I638" i="10"/>
  <c r="I639" i="10"/>
  <c r="I640" i="10"/>
  <c r="I641" i="10"/>
  <c r="I642" i="10"/>
  <c r="I643" i="10"/>
  <c r="I644" i="10"/>
  <c r="I645" i="10"/>
  <c r="I646" i="10"/>
  <c r="I647" i="10"/>
  <c r="I648" i="10"/>
  <c r="I649" i="10"/>
  <c r="I650" i="10"/>
  <c r="I651" i="10"/>
  <c r="I652" i="10"/>
  <c r="I619" i="10"/>
  <c r="I618" i="10"/>
  <c r="I617" i="10"/>
  <c r="I616" i="10"/>
  <c r="I615" i="10"/>
  <c r="I614" i="10"/>
  <c r="I613" i="10"/>
  <c r="I612" i="10"/>
  <c r="I610" i="10"/>
  <c r="I611" i="10"/>
  <c r="I608" i="10"/>
  <c r="I605" i="10"/>
  <c r="I604" i="10"/>
  <c r="I320" i="11"/>
  <c r="I609" i="10"/>
  <c r="I607" i="10"/>
  <c r="I606" i="10"/>
  <c r="I603" i="10"/>
  <c r="I602" i="10"/>
  <c r="I601" i="10"/>
  <c r="I317" i="11"/>
  <c r="I600" i="10"/>
  <c r="I316" i="11"/>
  <c r="I598" i="10" l="1"/>
  <c r="I597" i="10"/>
  <c r="I596" i="10"/>
  <c r="I595" i="10"/>
  <c r="I594" i="10"/>
  <c r="I593" i="10"/>
  <c r="I592" i="10"/>
  <c r="I589" i="10"/>
  <c r="I587" i="10" l="1"/>
  <c r="I588" i="10"/>
  <c r="I586" i="10"/>
  <c r="I585" i="10"/>
  <c r="I581" i="10"/>
  <c r="I584" i="10"/>
  <c r="I578" i="10" l="1"/>
  <c r="I583" i="10"/>
  <c r="I582" i="10"/>
  <c r="I580" i="10"/>
  <c r="I563" i="10"/>
  <c r="I560" i="10" l="1"/>
  <c r="I555" i="10" l="1"/>
  <c r="I551" i="10"/>
  <c r="I550" i="10"/>
  <c r="I549" i="10"/>
  <c r="I548" i="10"/>
  <c r="I547" i="10"/>
  <c r="I508" i="10"/>
  <c r="I542" i="10" l="1"/>
  <c r="I541" i="10" l="1"/>
  <c r="I534" i="10" l="1"/>
  <c r="I531" i="10" l="1"/>
  <c r="I527" i="10"/>
  <c r="I528" i="10"/>
  <c r="I526" i="10"/>
  <c r="I525" i="10"/>
  <c r="I524" i="10"/>
  <c r="I515" i="10" l="1"/>
  <c r="I513" i="10"/>
  <c r="I512" i="10"/>
  <c r="I494" i="10" l="1"/>
  <c r="I495" i="10"/>
  <c r="I496" i="10"/>
  <c r="G464" i="10" l="1"/>
  <c r="I412" i="10" l="1"/>
  <c r="I414" i="10"/>
  <c r="I413" i="10"/>
  <c r="I408" i="10" l="1"/>
  <c r="I407" i="10" l="1"/>
  <c r="I383" i="10" l="1"/>
  <c r="I273" i="11"/>
  <c r="I272" i="11"/>
  <c r="I271" i="11"/>
  <c r="I377" i="10" l="1"/>
  <c r="I365" i="10" l="1"/>
  <c r="I255" i="11" l="1"/>
  <c r="I201" i="11" l="1"/>
  <c r="I233" i="11" l="1"/>
  <c r="I304" i="10" l="1"/>
  <c r="I13" i="7" l="1"/>
  <c r="I14" i="7"/>
  <c r="I15" i="7"/>
  <c r="I16" i="7"/>
  <c r="I17" i="7"/>
  <c r="I18" i="7"/>
  <c r="I19" i="7"/>
  <c r="I20" i="7"/>
  <c r="I21" i="7"/>
  <c r="I22" i="7"/>
  <c r="I23" i="7"/>
  <c r="I24" i="7"/>
  <c r="I12" i="7" l="1"/>
  <c r="I11" i="7"/>
  <c r="I10" i="7"/>
  <c r="I9" i="7"/>
  <c r="I8" i="7"/>
  <c r="I7" i="7"/>
  <c r="I6" i="7"/>
  <c r="I5" i="7"/>
  <c r="I4" i="7"/>
  <c r="J4" i="7" s="1"/>
  <c r="J5" i="7" l="1"/>
  <c r="J6" i="7" s="1"/>
  <c r="J7" i="7" s="1"/>
  <c r="J8" i="7" s="1"/>
  <c r="J9" i="7" s="1"/>
  <c r="J10" i="7" s="1"/>
  <c r="J11" i="7" s="1"/>
  <c r="J12" i="7" s="1"/>
  <c r="J13" i="7" s="1"/>
  <c r="J14" i="7" s="1"/>
  <c r="J15" i="7" s="1"/>
  <c r="J16" i="7" s="1"/>
  <c r="J17" i="7" s="1"/>
  <c r="J18" i="7" s="1"/>
  <c r="J19" i="7" s="1"/>
  <c r="J20" i="7" s="1"/>
  <c r="J21" i="7" s="1"/>
  <c r="J22" i="7" s="1"/>
  <c r="J23" i="7" s="1"/>
  <c r="J24" i="7" s="1"/>
  <c r="I179" i="11"/>
  <c r="I279" i="10"/>
  <c r="I155" i="10" l="1"/>
  <c r="I136" i="10" l="1"/>
  <c r="I132" i="10" l="1"/>
  <c r="I133" i="10"/>
  <c r="I131" i="10"/>
  <c r="I66" i="11" l="1"/>
  <c r="I61" i="11" l="1"/>
  <c r="I10" i="10" l="1"/>
  <c r="I85" i="10" l="1"/>
  <c r="I84" i="10" l="1"/>
  <c r="I32" i="11" l="1"/>
  <c r="I61" i="10" l="1"/>
  <c r="I13" i="11" l="1"/>
  <c r="I600" i="11" l="1"/>
  <c r="I599" i="11"/>
  <c r="I598" i="11"/>
  <c r="I597" i="11"/>
  <c r="I596" i="11"/>
  <c r="I595" i="11"/>
  <c r="I594" i="11"/>
  <c r="I593" i="11"/>
  <c r="I592" i="11"/>
  <c r="I591" i="11"/>
  <c r="I590" i="11"/>
  <c r="I589" i="11"/>
  <c r="I588" i="11"/>
  <c r="I587" i="11"/>
  <c r="I586" i="11"/>
  <c r="I585" i="11"/>
  <c r="I584" i="11"/>
  <c r="I583" i="11"/>
  <c r="I582" i="11"/>
  <c r="I581" i="11"/>
  <c r="I580" i="11"/>
  <c r="I579" i="11"/>
  <c r="I578" i="11"/>
  <c r="I577" i="11"/>
  <c r="I576" i="11"/>
  <c r="I575" i="11"/>
  <c r="I574" i="11"/>
  <c r="I573" i="11"/>
  <c r="I572" i="11"/>
  <c r="I571" i="11"/>
  <c r="I570" i="11"/>
  <c r="I569" i="11"/>
  <c r="I568" i="11"/>
  <c r="I567" i="11"/>
  <c r="I566" i="11"/>
  <c r="I565" i="11"/>
  <c r="I564" i="11"/>
  <c r="I563" i="11"/>
  <c r="I562" i="11"/>
  <c r="I561" i="11"/>
  <c r="I560" i="11"/>
  <c r="I559" i="11"/>
  <c r="I558" i="11"/>
  <c r="I557" i="11"/>
  <c r="I556" i="11"/>
  <c r="I555" i="11"/>
  <c r="I554" i="11"/>
  <c r="I553" i="11"/>
  <c r="I552" i="11"/>
  <c r="I551" i="11"/>
  <c r="I550" i="11"/>
  <c r="I549" i="11"/>
  <c r="I548" i="11"/>
  <c r="I547" i="11"/>
  <c r="I546" i="11"/>
  <c r="I545" i="11"/>
  <c r="I544" i="11"/>
  <c r="I543" i="11"/>
  <c r="I542" i="11"/>
  <c r="I541" i="11"/>
  <c r="I540" i="11"/>
  <c r="I539" i="11"/>
  <c r="I538" i="11"/>
  <c r="I537" i="11"/>
  <c r="I536" i="11"/>
  <c r="I535" i="11"/>
  <c r="I534" i="11"/>
  <c r="I533" i="11"/>
  <c r="I532" i="11"/>
  <c r="I531" i="11"/>
  <c r="I530" i="11"/>
  <c r="I529" i="11"/>
  <c r="I528" i="11"/>
  <c r="I527" i="11"/>
  <c r="I526" i="11"/>
  <c r="I525" i="11"/>
  <c r="I524" i="11"/>
  <c r="I523" i="11"/>
  <c r="J523" i="11" s="1"/>
  <c r="I522" i="11"/>
  <c r="I520" i="11"/>
  <c r="I519" i="11"/>
  <c r="I518" i="11"/>
  <c r="I517" i="11"/>
  <c r="I516" i="11"/>
  <c r="I513" i="11"/>
  <c r="I512" i="11"/>
  <c r="I511" i="11"/>
  <c r="I510" i="11"/>
  <c r="I509" i="11"/>
  <c r="I508" i="11"/>
  <c r="I507" i="11"/>
  <c r="I506" i="11"/>
  <c r="I505" i="11"/>
  <c r="I503" i="11"/>
  <c r="I502" i="11"/>
  <c r="I501" i="11"/>
  <c r="I500" i="11"/>
  <c r="I498" i="11"/>
  <c r="I497" i="11"/>
  <c r="I490" i="11"/>
  <c r="I489" i="11"/>
  <c r="I487" i="11"/>
  <c r="I486" i="11"/>
  <c r="I485" i="11"/>
  <c r="I484" i="11"/>
  <c r="I483" i="11"/>
  <c r="I482" i="11"/>
  <c r="I481" i="11"/>
  <c r="I480" i="11"/>
  <c r="I479" i="11"/>
  <c r="I478" i="11"/>
  <c r="I477" i="11"/>
  <c r="I476" i="11"/>
  <c r="I475" i="11"/>
  <c r="I474" i="11"/>
  <c r="I473" i="11"/>
  <c r="I472" i="11"/>
  <c r="I471" i="11"/>
  <c r="I470" i="11"/>
  <c r="I469" i="11"/>
  <c r="I467" i="11"/>
  <c r="I466" i="11"/>
  <c r="I465" i="11"/>
  <c r="I464" i="11"/>
  <c r="I463" i="11"/>
  <c r="I460" i="11"/>
  <c r="I462" i="11"/>
  <c r="I461" i="11"/>
  <c r="I459" i="11"/>
  <c r="I457" i="11"/>
  <c r="I456" i="11"/>
  <c r="I455" i="11"/>
  <c r="I454" i="11"/>
  <c r="I453" i="11"/>
  <c r="I452" i="11"/>
  <c r="I451" i="11"/>
  <c r="I450" i="11"/>
  <c r="I447" i="11"/>
  <c r="I446" i="11"/>
  <c r="I445" i="11"/>
  <c r="I444" i="11"/>
  <c r="I442" i="11"/>
  <c r="I441" i="11"/>
  <c r="I440" i="11"/>
  <c r="I439" i="11"/>
  <c r="I438" i="11"/>
  <c r="I437" i="11"/>
  <c r="I436" i="11"/>
  <c r="I435" i="11"/>
  <c r="I433" i="11"/>
  <c r="I432" i="11"/>
  <c r="I429" i="11"/>
  <c r="I428" i="11"/>
  <c r="I427" i="11"/>
  <c r="I425" i="11"/>
  <c r="I424" i="11"/>
  <c r="I422" i="11"/>
  <c r="I421" i="11"/>
  <c r="I420" i="11"/>
  <c r="I419" i="11"/>
  <c r="I418" i="11"/>
  <c r="I417" i="11"/>
  <c r="I416" i="11"/>
  <c r="I415" i="11"/>
  <c r="I414" i="11"/>
  <c r="I413" i="11"/>
  <c r="I412" i="11"/>
  <c r="I411" i="11"/>
  <c r="I410" i="11"/>
  <c r="I409" i="11"/>
  <c r="I408" i="11"/>
  <c r="I407" i="11"/>
  <c r="I406" i="11"/>
  <c r="I405" i="11"/>
  <c r="I404" i="11"/>
  <c r="I403" i="11"/>
  <c r="I402" i="11"/>
  <c r="I401" i="11"/>
  <c r="I400" i="11"/>
  <c r="I399" i="11"/>
  <c r="I398" i="11"/>
  <c r="I397" i="11"/>
  <c r="I396" i="11"/>
  <c r="I395" i="11"/>
  <c r="I394" i="11"/>
  <c r="I393" i="11"/>
  <c r="I392" i="11"/>
  <c r="I391" i="11"/>
  <c r="I390" i="11"/>
  <c r="I389" i="11"/>
  <c r="I388" i="11"/>
  <c r="I387" i="11"/>
  <c r="I386" i="11"/>
  <c r="I385" i="11"/>
  <c r="I384" i="11"/>
  <c r="I383" i="11"/>
  <c r="I382" i="11"/>
  <c r="I381" i="11"/>
  <c r="I377" i="11"/>
  <c r="I376" i="11"/>
  <c r="I375" i="11"/>
  <c r="I374" i="11"/>
  <c r="I373" i="11"/>
  <c r="I372" i="11"/>
  <c r="I371" i="11"/>
  <c r="I370" i="11"/>
  <c r="I369" i="11"/>
  <c r="I368" i="11"/>
  <c r="I367" i="11"/>
  <c r="I366" i="11"/>
  <c r="I365" i="11"/>
  <c r="I364" i="11"/>
  <c r="I363" i="11"/>
  <c r="I362" i="11"/>
  <c r="I361" i="11"/>
  <c r="I358" i="11"/>
  <c r="I357" i="11"/>
  <c r="I356" i="11"/>
  <c r="I355" i="11"/>
  <c r="I354" i="11"/>
  <c r="I353" i="11"/>
  <c r="I352" i="11"/>
  <c r="I351" i="11"/>
  <c r="I350" i="11"/>
  <c r="I349" i="11"/>
  <c r="I348" i="11"/>
  <c r="I347" i="11"/>
  <c r="I343" i="11"/>
  <c r="I342" i="11"/>
  <c r="I341" i="11"/>
  <c r="I340" i="11"/>
  <c r="I339" i="11"/>
  <c r="I338" i="11"/>
  <c r="I337" i="11"/>
  <c r="I336" i="11"/>
  <c r="I335" i="11"/>
  <c r="I334" i="11"/>
  <c r="I333" i="11"/>
  <c r="I332" i="11"/>
  <c r="I330" i="11"/>
  <c r="I329" i="11"/>
  <c r="I321" i="11"/>
  <c r="I319" i="11"/>
  <c r="I318" i="11"/>
  <c r="I315" i="11"/>
  <c r="I314" i="11"/>
  <c r="I313" i="11"/>
  <c r="I312" i="11"/>
  <c r="I311" i="11"/>
  <c r="I310" i="11"/>
  <c r="I309" i="11"/>
  <c r="I308" i="11"/>
  <c r="I307" i="11"/>
  <c r="I306" i="11"/>
  <c r="I305" i="11"/>
  <c r="I304" i="11"/>
  <c r="I303" i="11"/>
  <c r="I302" i="11"/>
  <c r="I301" i="11"/>
  <c r="I300" i="11"/>
  <c r="I299" i="11"/>
  <c r="I298" i="11"/>
  <c r="I297" i="11"/>
  <c r="I296" i="11"/>
  <c r="I295" i="11"/>
  <c r="I294" i="11"/>
  <c r="I293" i="11"/>
  <c r="I292" i="11"/>
  <c r="I291" i="11"/>
  <c r="I290" i="11"/>
  <c r="I289" i="11"/>
  <c r="I288" i="11"/>
  <c r="I287" i="11"/>
  <c r="I286" i="11"/>
  <c r="I285" i="11"/>
  <c r="I284" i="11"/>
  <c r="I283" i="11"/>
  <c r="I282" i="11"/>
  <c r="I281" i="11"/>
  <c r="I280" i="11"/>
  <c r="I279" i="11"/>
  <c r="I278" i="11"/>
  <c r="I277" i="11"/>
  <c r="I276" i="11"/>
  <c r="I275" i="11"/>
  <c r="I274" i="11"/>
  <c r="I270" i="11"/>
  <c r="I269" i="11"/>
  <c r="I268" i="11"/>
  <c r="I267" i="11"/>
  <c r="I266" i="11"/>
  <c r="I265" i="11"/>
  <c r="I264" i="11"/>
  <c r="I263" i="11"/>
  <c r="I262" i="11"/>
  <c r="I261" i="11"/>
  <c r="I260" i="11"/>
  <c r="I259" i="11"/>
  <c r="I258" i="11"/>
  <c r="I257" i="11"/>
  <c r="I256" i="11"/>
  <c r="I254" i="11"/>
  <c r="I253" i="11"/>
  <c r="I252" i="11"/>
  <c r="I251" i="11"/>
  <c r="I250" i="11"/>
  <c r="I249" i="11"/>
  <c r="I248" i="11"/>
  <c r="I247" i="11"/>
  <c r="I246" i="11"/>
  <c r="I245" i="11"/>
  <c r="I244" i="11"/>
  <c r="I243" i="11"/>
  <c r="I242" i="11"/>
  <c r="I241" i="11"/>
  <c r="I240" i="11"/>
  <c r="I239" i="11"/>
  <c r="I238" i="11"/>
  <c r="I237" i="11"/>
  <c r="I236" i="11"/>
  <c r="I235" i="11"/>
  <c r="I234" i="11"/>
  <c r="I232" i="11"/>
  <c r="I231" i="11"/>
  <c r="I230" i="11"/>
  <c r="I229" i="11"/>
  <c r="I228" i="11"/>
  <c r="I227" i="11"/>
  <c r="I225" i="11"/>
  <c r="I224" i="11"/>
  <c r="I223" i="11"/>
  <c r="I222" i="11"/>
  <c r="I221" i="11"/>
  <c r="I220" i="11"/>
  <c r="I219" i="11"/>
  <c r="I218" i="11"/>
  <c r="I217" i="11"/>
  <c r="I216" i="11"/>
  <c r="I215" i="11"/>
  <c r="I214" i="11"/>
  <c r="I213" i="11"/>
  <c r="I212" i="11"/>
  <c r="I211" i="11"/>
  <c r="I210" i="11"/>
  <c r="I209" i="11"/>
  <c r="I208" i="11"/>
  <c r="I207" i="11"/>
  <c r="I206" i="11"/>
  <c r="I205" i="11"/>
  <c r="I204" i="11"/>
  <c r="I203" i="11"/>
  <c r="I202" i="11"/>
  <c r="I200" i="11"/>
  <c r="I199" i="11"/>
  <c r="I198" i="11"/>
  <c r="I197" i="11"/>
  <c r="I196" i="11"/>
  <c r="I195" i="11"/>
  <c r="I194" i="11"/>
  <c r="I193" i="11"/>
  <c r="I191" i="11"/>
  <c r="I192" i="11"/>
  <c r="I190" i="11"/>
  <c r="I189" i="11"/>
  <c r="I188" i="11"/>
  <c r="I187" i="11"/>
  <c r="I186" i="11"/>
  <c r="I185" i="11"/>
  <c r="I184" i="11"/>
  <c r="I183" i="11"/>
  <c r="I182" i="11"/>
  <c r="I181" i="11"/>
  <c r="I180" i="11"/>
  <c r="I178" i="11"/>
  <c r="I177" i="11"/>
  <c r="I176" i="11"/>
  <c r="I175" i="11"/>
  <c r="I174" i="11"/>
  <c r="I173" i="11"/>
  <c r="I172" i="11"/>
  <c r="I171" i="11"/>
  <c r="I170" i="11"/>
  <c r="I169" i="11"/>
  <c r="I168" i="11"/>
  <c r="I167" i="11"/>
  <c r="I166" i="11"/>
  <c r="I165" i="11"/>
  <c r="I164" i="11"/>
  <c r="I163" i="11"/>
  <c r="I162" i="11"/>
  <c r="I161" i="11"/>
  <c r="I160" i="11"/>
  <c r="I159" i="11"/>
  <c r="I158" i="11"/>
  <c r="I157" i="11"/>
  <c r="I156" i="11"/>
  <c r="I155" i="11"/>
  <c r="I154" i="11"/>
  <c r="I153" i="11"/>
  <c r="I152" i="11"/>
  <c r="I151" i="11"/>
  <c r="I150" i="11"/>
  <c r="I149" i="11"/>
  <c r="I148" i="11"/>
  <c r="I146" i="11"/>
  <c r="I147" i="11"/>
  <c r="I145" i="11"/>
  <c r="I144" i="11"/>
  <c r="I143" i="11"/>
  <c r="I142" i="11"/>
  <c r="I141" i="11"/>
  <c r="I140" i="11"/>
  <c r="I139" i="11"/>
  <c r="I138" i="11"/>
  <c r="I137" i="11"/>
  <c r="I136" i="11"/>
  <c r="I135" i="11"/>
  <c r="I134" i="11"/>
  <c r="I133" i="11"/>
  <c r="I131" i="11"/>
  <c r="I132" i="11"/>
  <c r="I130" i="11"/>
  <c r="I129" i="11"/>
  <c r="I128" i="11"/>
  <c r="I127" i="11"/>
  <c r="I126" i="11"/>
  <c r="I125" i="11"/>
  <c r="I124" i="11"/>
  <c r="I123" i="11"/>
  <c r="I122" i="11"/>
  <c r="I121" i="11"/>
  <c r="I120" i="11"/>
  <c r="I119" i="11"/>
  <c r="I118" i="11"/>
  <c r="I117" i="11"/>
  <c r="I116" i="11"/>
  <c r="I115" i="11"/>
  <c r="I114" i="11"/>
  <c r="I113" i="11"/>
  <c r="I112" i="11"/>
  <c r="I111" i="11"/>
  <c r="I110" i="11"/>
  <c r="I109" i="11"/>
  <c r="I108" i="11"/>
  <c r="I107" i="11"/>
  <c r="I106" i="11"/>
  <c r="I105" i="11"/>
  <c r="I104" i="11"/>
  <c r="I103" i="11"/>
  <c r="I102" i="11"/>
  <c r="I101" i="11"/>
  <c r="I100" i="11"/>
  <c r="I99" i="11"/>
  <c r="I98" i="11"/>
  <c r="I97" i="11"/>
  <c r="I96" i="11"/>
  <c r="I95" i="11"/>
  <c r="I94" i="11"/>
  <c r="I92" i="11"/>
  <c r="I93" i="11"/>
  <c r="I91" i="11"/>
  <c r="I90" i="11"/>
  <c r="I89" i="11"/>
  <c r="I88" i="11"/>
  <c r="I87" i="11"/>
  <c r="I86" i="11"/>
  <c r="I85" i="11"/>
  <c r="I84" i="11"/>
  <c r="I83" i="11"/>
  <c r="I82" i="11"/>
  <c r="I81" i="11"/>
  <c r="I80" i="11"/>
  <c r="I79" i="11"/>
  <c r="I78" i="11"/>
  <c r="I77" i="11"/>
  <c r="I76" i="11"/>
  <c r="I75" i="11"/>
  <c r="I74" i="11"/>
  <c r="I73" i="11"/>
  <c r="I72" i="11"/>
  <c r="I71" i="11"/>
  <c r="I70" i="11"/>
  <c r="I69" i="11"/>
  <c r="I68" i="11"/>
  <c r="I67" i="11"/>
  <c r="I65" i="11"/>
  <c r="I64" i="11"/>
  <c r="I63" i="11"/>
  <c r="I62"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1" i="11"/>
  <c r="I30" i="11"/>
  <c r="I29" i="11"/>
  <c r="I28" i="11"/>
  <c r="I27" i="11"/>
  <c r="I26" i="11"/>
  <c r="I25" i="11"/>
  <c r="I24" i="11"/>
  <c r="I23" i="11"/>
  <c r="M22" i="11"/>
  <c r="I22" i="11"/>
  <c r="M21" i="11"/>
  <c r="I21" i="11"/>
  <c r="M20" i="11"/>
  <c r="I20" i="11"/>
  <c r="I19" i="11"/>
  <c r="I18" i="11"/>
  <c r="I17" i="11"/>
  <c r="I16" i="11"/>
  <c r="I15" i="11"/>
  <c r="I14" i="11"/>
  <c r="I12" i="11"/>
  <c r="I11" i="11"/>
  <c r="I10" i="11"/>
  <c r="I9" i="11"/>
  <c r="I8" i="11"/>
  <c r="I7" i="11"/>
  <c r="I6" i="11"/>
  <c r="I5" i="11"/>
  <c r="I4" i="11"/>
  <c r="J3" i="11"/>
  <c r="J524" i="11" l="1"/>
  <c r="J525" i="11" s="1"/>
  <c r="J526" i="11" s="1"/>
  <c r="J527" i="11" s="1"/>
  <c r="J4" i="11"/>
  <c r="J5" i="11" s="1"/>
  <c r="J6" i="11" s="1"/>
  <c r="J7" i="11" s="1"/>
  <c r="J8" i="11" s="1"/>
  <c r="J9" i="11" s="1"/>
  <c r="J10" i="11" s="1"/>
  <c r="J11" i="11" s="1"/>
  <c r="J12" i="11" s="1"/>
  <c r="H601" i="11"/>
  <c r="I22" i="10"/>
  <c r="J13" i="11" l="1"/>
  <c r="J14" i="11" s="1"/>
  <c r="J15" i="11" s="1"/>
  <c r="J16" i="11" s="1"/>
  <c r="J17" i="11" s="1"/>
  <c r="J18" i="11" s="1"/>
  <c r="J19" i="11" s="1"/>
  <c r="J20" i="11" s="1"/>
  <c r="J21" i="11" s="1"/>
  <c r="J22" i="11" s="1"/>
  <c r="J23" i="11" s="1"/>
  <c r="J24" i="11" s="1"/>
  <c r="J25" i="11" s="1"/>
  <c r="J26" i="11" s="1"/>
  <c r="J27" i="11" s="1"/>
  <c r="J28" i="11" s="1"/>
  <c r="J29" i="11" s="1"/>
  <c r="J30" i="11" s="1"/>
  <c r="J31" i="11" s="1"/>
  <c r="J32" i="11" s="1"/>
  <c r="J33" i="11" s="1"/>
  <c r="J34" i="11" s="1"/>
  <c r="J35" i="11" s="1"/>
  <c r="J36" i="11" s="1"/>
  <c r="J37" i="11" s="1"/>
  <c r="J38" i="11" s="1"/>
  <c r="J39" i="11" s="1"/>
  <c r="J40" i="11" s="1"/>
  <c r="J41" i="11" s="1"/>
  <c r="J42" i="11" s="1"/>
  <c r="J43" i="11" s="1"/>
  <c r="J44" i="11" s="1"/>
  <c r="J45" i="11" s="1"/>
  <c r="J46" i="11" s="1"/>
  <c r="J47" i="11" s="1"/>
  <c r="J48" i="11" s="1"/>
  <c r="J49" i="11" s="1"/>
  <c r="J50" i="11" s="1"/>
  <c r="J51" i="11" s="1"/>
  <c r="J52" i="11" s="1"/>
  <c r="J53" i="11" s="1"/>
  <c r="J54" i="11" s="1"/>
  <c r="J55" i="11" s="1"/>
  <c r="J56" i="11" s="1"/>
  <c r="J57" i="11" s="1"/>
  <c r="J58" i="11" s="1"/>
  <c r="J59" i="11" s="1"/>
  <c r="J60" i="11" s="1"/>
  <c r="I166" i="6"/>
  <c r="I167" i="6"/>
  <c r="I168" i="6"/>
  <c r="J61" i="11" l="1"/>
  <c r="J62" i="11" s="1"/>
  <c r="J63" i="11" s="1"/>
  <c r="J64" i="11" s="1"/>
  <c r="J65" i="11" s="1"/>
  <c r="I13" i="10"/>
  <c r="I12" i="10"/>
  <c r="I11" i="10"/>
  <c r="I14" i="10"/>
  <c r="I15" i="10"/>
  <c r="I16" i="10"/>
  <c r="I17" i="10"/>
  <c r="I18" i="10"/>
  <c r="I19" i="10"/>
  <c r="I20" i="10"/>
  <c r="I21"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2" i="10"/>
  <c r="I63" i="10"/>
  <c r="I64" i="10"/>
  <c r="I65" i="10"/>
  <c r="I66" i="10"/>
  <c r="I67" i="10"/>
  <c r="I68" i="10"/>
  <c r="I69" i="10"/>
  <c r="I70" i="10"/>
  <c r="I71" i="10"/>
  <c r="I72" i="10"/>
  <c r="I73" i="10"/>
  <c r="I74" i="10"/>
  <c r="I75" i="10"/>
  <c r="I76" i="10"/>
  <c r="I77" i="10"/>
  <c r="I78" i="10"/>
  <c r="I79" i="10"/>
  <c r="I80" i="10"/>
  <c r="I81" i="10"/>
  <c r="I82" i="10"/>
  <c r="I83"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4" i="10"/>
  <c r="I135" i="10"/>
  <c r="I137" i="10"/>
  <c r="I138" i="10"/>
  <c r="I139" i="10"/>
  <c r="I140" i="10"/>
  <c r="I141" i="10"/>
  <c r="I142" i="10"/>
  <c r="I143" i="10"/>
  <c r="I144" i="10"/>
  <c r="I145" i="10"/>
  <c r="I146" i="10"/>
  <c r="I147" i="10"/>
  <c r="I149" i="10"/>
  <c r="I148" i="10"/>
  <c r="I150" i="10"/>
  <c r="I151" i="10"/>
  <c r="I152" i="10"/>
  <c r="I153" i="10"/>
  <c r="I154"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1" i="10"/>
  <c r="I260" i="10"/>
  <c r="I262" i="10"/>
  <c r="I263" i="10"/>
  <c r="I265" i="10"/>
  <c r="I264" i="10"/>
  <c r="I266" i="10"/>
  <c r="I267" i="10"/>
  <c r="I268" i="10"/>
  <c r="I269" i="10"/>
  <c r="I270" i="10"/>
  <c r="I271" i="10"/>
  <c r="I272" i="10"/>
  <c r="I273" i="10"/>
  <c r="I274" i="10"/>
  <c r="I275" i="10"/>
  <c r="I276" i="10"/>
  <c r="I277" i="10"/>
  <c r="I278"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6" i="10"/>
  <c r="I367" i="10"/>
  <c r="I368" i="10"/>
  <c r="I369" i="10"/>
  <c r="I370" i="10"/>
  <c r="I371" i="10"/>
  <c r="I372" i="10"/>
  <c r="I373" i="10"/>
  <c r="I374" i="10"/>
  <c r="I375" i="10"/>
  <c r="I376" i="10"/>
  <c r="I378" i="10"/>
  <c r="I379" i="10"/>
  <c r="I380" i="10"/>
  <c r="I381" i="10"/>
  <c r="I382"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9" i="10"/>
  <c r="I410" i="10"/>
  <c r="I411" i="10"/>
  <c r="I415" i="10"/>
  <c r="I416" i="10"/>
  <c r="I417" i="10"/>
  <c r="I418" i="10"/>
  <c r="I420" i="10"/>
  <c r="I421" i="10"/>
  <c r="I422" i="10"/>
  <c r="I423" i="10"/>
  <c r="I424" i="10"/>
  <c r="I425"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7" i="10"/>
  <c r="I498" i="10"/>
  <c r="I499" i="10"/>
  <c r="I500" i="10"/>
  <c r="I501" i="10"/>
  <c r="I502" i="10"/>
  <c r="I503" i="10"/>
  <c r="I504" i="10"/>
  <c r="I505" i="10"/>
  <c r="I506" i="10"/>
  <c r="I510" i="10"/>
  <c r="I507" i="10"/>
  <c r="I509" i="10"/>
  <c r="I511" i="10"/>
  <c r="I514" i="10"/>
  <c r="I516" i="10"/>
  <c r="I517" i="10"/>
  <c r="I518" i="10"/>
  <c r="I519" i="10"/>
  <c r="I520" i="10"/>
  <c r="I521" i="10"/>
  <c r="I522" i="10"/>
  <c r="I523" i="10"/>
  <c r="I529" i="10"/>
  <c r="I530" i="10"/>
  <c r="I532" i="10"/>
  <c r="I533" i="10"/>
  <c r="I535" i="10"/>
  <c r="I536" i="10"/>
  <c r="I537" i="10"/>
  <c r="I538" i="10"/>
  <c r="I539" i="10"/>
  <c r="I540" i="10"/>
  <c r="I543" i="10"/>
  <c r="I544" i="10"/>
  <c r="I545" i="10"/>
  <c r="I546" i="10"/>
  <c r="I552" i="10"/>
  <c r="I553" i="10"/>
  <c r="I554" i="10"/>
  <c r="I556" i="10"/>
  <c r="I557" i="10"/>
  <c r="I558" i="10"/>
  <c r="I559" i="10"/>
  <c r="I561" i="10"/>
  <c r="I562" i="10"/>
  <c r="I564" i="10"/>
  <c r="I565" i="10"/>
  <c r="I566" i="10"/>
  <c r="I567" i="10"/>
  <c r="I568" i="10"/>
  <c r="I569" i="10"/>
  <c r="I570" i="10"/>
  <c r="I571" i="10"/>
  <c r="I572" i="10"/>
  <c r="I573" i="10"/>
  <c r="I574" i="10"/>
  <c r="I575" i="10"/>
  <c r="I576" i="10"/>
  <c r="I577" i="10"/>
  <c r="I579" i="10"/>
  <c r="I590" i="10"/>
  <c r="I591" i="10"/>
  <c r="I599" i="10"/>
  <c r="I1061" i="10"/>
  <c r="I9" i="10"/>
  <c r="I8" i="10"/>
  <c r="I7" i="10"/>
  <c r="I6" i="10"/>
  <c r="I5" i="10"/>
  <c r="I4" i="10"/>
  <c r="J3" i="10"/>
  <c r="J67" i="11" l="1"/>
  <c r="J68" i="11" s="1"/>
  <c r="J69" i="11" s="1"/>
  <c r="J70" i="11" s="1"/>
  <c r="J71" i="11" s="1"/>
  <c r="J72" i="11" s="1"/>
  <c r="J73" i="11" s="1"/>
  <c r="J74" i="11" s="1"/>
  <c r="J75" i="11" s="1"/>
  <c r="J76" i="11" s="1"/>
  <c r="J77" i="11" s="1"/>
  <c r="J78" i="11" s="1"/>
  <c r="J79" i="11" s="1"/>
  <c r="J80" i="11" s="1"/>
  <c r="J81" i="11" s="1"/>
  <c r="J82" i="11" s="1"/>
  <c r="J83" i="11" s="1"/>
  <c r="J84" i="11" s="1"/>
  <c r="J85" i="11" s="1"/>
  <c r="J86" i="11" s="1"/>
  <c r="J87" i="11" s="1"/>
  <c r="J88" i="11" s="1"/>
  <c r="J89" i="11" s="1"/>
  <c r="J90" i="11" s="1"/>
  <c r="J91" i="11" s="1"/>
  <c r="J92" i="11" s="1"/>
  <c r="J93" i="11" s="1"/>
  <c r="J94" i="11" s="1"/>
  <c r="J95" i="11" s="1"/>
  <c r="J96" i="11" s="1"/>
  <c r="J97" i="11" s="1"/>
  <c r="J98" i="11" s="1"/>
  <c r="J99" i="11" s="1"/>
  <c r="J100" i="11" s="1"/>
  <c r="J101" i="11" s="1"/>
  <c r="J102" i="11" s="1"/>
  <c r="J103" i="11" s="1"/>
  <c r="J104" i="11" s="1"/>
  <c r="J105" i="11" s="1"/>
  <c r="J106" i="11" s="1"/>
  <c r="J107" i="11" s="1"/>
  <c r="J108" i="11" s="1"/>
  <c r="J109" i="11" s="1"/>
  <c r="J110" i="11" s="1"/>
  <c r="J111" i="11" s="1"/>
  <c r="J112" i="11" s="1"/>
  <c r="J113" i="11" s="1"/>
  <c r="J114" i="11" s="1"/>
  <c r="J115" i="11" s="1"/>
  <c r="J116" i="11" s="1"/>
  <c r="J117" i="11" s="1"/>
  <c r="J118" i="11" s="1"/>
  <c r="J119" i="11" s="1"/>
  <c r="J120" i="11" s="1"/>
  <c r="J121" i="11" s="1"/>
  <c r="J122" i="11" s="1"/>
  <c r="J123" i="11" s="1"/>
  <c r="J124" i="11" s="1"/>
  <c r="J125" i="11" s="1"/>
  <c r="J126" i="11" s="1"/>
  <c r="J127" i="11" s="1"/>
  <c r="J128" i="11" s="1"/>
  <c r="J129" i="11" s="1"/>
  <c r="J130" i="11" s="1"/>
  <c r="J131" i="11" s="1"/>
  <c r="J132" i="11" s="1"/>
  <c r="J133" i="11" s="1"/>
  <c r="J134" i="11" s="1"/>
  <c r="J135" i="11" s="1"/>
  <c r="J136" i="11" s="1"/>
  <c r="J137" i="11" s="1"/>
  <c r="J138" i="11" s="1"/>
  <c r="J139" i="11" s="1"/>
  <c r="J140" i="11" s="1"/>
  <c r="J141" i="11" s="1"/>
  <c r="J142" i="11" s="1"/>
  <c r="J143" i="11" s="1"/>
  <c r="J144" i="11" s="1"/>
  <c r="J145" i="11" s="1"/>
  <c r="J146" i="11" s="1"/>
  <c r="J147" i="11" s="1"/>
  <c r="J148" i="11" s="1"/>
  <c r="J149" i="11" s="1"/>
  <c r="J150" i="11" s="1"/>
  <c r="J151" i="11" s="1"/>
  <c r="J152" i="11" s="1"/>
  <c r="J153" i="11" s="1"/>
  <c r="J154" i="11" s="1"/>
  <c r="J155" i="11" s="1"/>
  <c r="J156" i="11" s="1"/>
  <c r="J157" i="11" s="1"/>
  <c r="J158" i="11" s="1"/>
  <c r="J159" i="11" s="1"/>
  <c r="J160" i="11" s="1"/>
  <c r="J161" i="11" s="1"/>
  <c r="J162" i="11" s="1"/>
  <c r="J163" i="11" s="1"/>
  <c r="J164" i="11" s="1"/>
  <c r="J165" i="11" s="1"/>
  <c r="J166" i="11" s="1"/>
  <c r="J167" i="11" s="1"/>
  <c r="J168" i="11" s="1"/>
  <c r="J169" i="11" s="1"/>
  <c r="J170" i="11" s="1"/>
  <c r="J171" i="11" s="1"/>
  <c r="J172" i="11" s="1"/>
  <c r="J173" i="11" s="1"/>
  <c r="J174" i="11" s="1"/>
  <c r="J175" i="11" s="1"/>
  <c r="J176" i="11" s="1"/>
  <c r="J177" i="11" s="1"/>
  <c r="J178" i="11" s="1"/>
  <c r="J179" i="11" s="1"/>
  <c r="J180" i="11" s="1"/>
  <c r="J181" i="11" s="1"/>
  <c r="J182" i="11" s="1"/>
  <c r="J183" i="11" s="1"/>
  <c r="J184" i="11" s="1"/>
  <c r="J185" i="11" s="1"/>
  <c r="J186" i="11" s="1"/>
  <c r="J187" i="11" s="1"/>
  <c r="J188" i="11" s="1"/>
  <c r="J189" i="11" s="1"/>
  <c r="J190" i="11" s="1"/>
  <c r="J191" i="11" s="1"/>
  <c r="J192" i="11" s="1"/>
  <c r="J193" i="11" s="1"/>
  <c r="J194" i="11" s="1"/>
  <c r="J195" i="11" s="1"/>
  <c r="J196" i="11" s="1"/>
  <c r="J197" i="11" s="1"/>
  <c r="J198" i="11" s="1"/>
  <c r="J199" i="11" s="1"/>
  <c r="J200" i="11" s="1"/>
  <c r="J66" i="11"/>
  <c r="J4" i="10"/>
  <c r="J5" i="10" s="1"/>
  <c r="J6" i="10" s="1"/>
  <c r="J7" i="10" s="1"/>
  <c r="J8" i="10" s="1"/>
  <c r="J9" i="10" s="1"/>
  <c r="H1062" i="10"/>
  <c r="H171" i="6"/>
  <c r="J201" i="11" l="1"/>
  <c r="J202" i="11" s="1"/>
  <c r="J203" i="11" s="1"/>
  <c r="J204" i="11" s="1"/>
  <c r="J205" i="11" s="1"/>
  <c r="J206" i="11" s="1"/>
  <c r="J207" i="11" s="1"/>
  <c r="J208" i="11" s="1"/>
  <c r="J209" i="11" s="1"/>
  <c r="J210" i="11" s="1"/>
  <c r="J211" i="11" s="1"/>
  <c r="J212" i="11" s="1"/>
  <c r="J213" i="11" s="1"/>
  <c r="J214" i="11" s="1"/>
  <c r="J215" i="11" s="1"/>
  <c r="J216" i="11" s="1"/>
  <c r="J217" i="11" s="1"/>
  <c r="J218" i="11" s="1"/>
  <c r="J219" i="11" s="1"/>
  <c r="J220" i="11" s="1"/>
  <c r="J221" i="11" s="1"/>
  <c r="J222" i="11" s="1"/>
  <c r="J223" i="11" s="1"/>
  <c r="J224" i="11" s="1"/>
  <c r="J225" i="11" s="1"/>
  <c r="J10" i="10"/>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J68" i="10" s="1"/>
  <c r="J69" i="10" s="1"/>
  <c r="J70" i="10" s="1"/>
  <c r="J71" i="10" s="1"/>
  <c r="J72" i="10" s="1"/>
  <c r="J73" i="10" s="1"/>
  <c r="J74" i="10" s="1"/>
  <c r="J75" i="10" s="1"/>
  <c r="J76" i="10" s="1"/>
  <c r="J77" i="10" s="1"/>
  <c r="J78" i="10" s="1"/>
  <c r="J79" i="10" s="1"/>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J118" i="10" s="1"/>
  <c r="J119" i="10" s="1"/>
  <c r="J120" i="10" s="1"/>
  <c r="J121" i="10" s="1"/>
  <c r="J122" i="10" s="1"/>
  <c r="J123" i="10" s="1"/>
  <c r="J124" i="10" s="1"/>
  <c r="J125" i="10" s="1"/>
  <c r="J126" i="10" s="1"/>
  <c r="J127" i="10" s="1"/>
  <c r="J128" i="10" s="1"/>
  <c r="J129" i="10" s="1"/>
  <c r="J130" i="10" s="1"/>
  <c r="G140" i="6"/>
  <c r="G171" i="6" s="1"/>
  <c r="I4" i="6"/>
  <c r="J4" i="6" s="1"/>
  <c r="J226" i="11" l="1"/>
  <c r="J227" i="11" s="1"/>
  <c r="J228" i="11" s="1"/>
  <c r="J229" i="11" s="1"/>
  <c r="J230" i="11" s="1"/>
  <c r="J231" i="11" s="1"/>
  <c r="J232" i="11" s="1"/>
  <c r="J233" i="11" s="1"/>
  <c r="J234" i="11" s="1"/>
  <c r="J235" i="11" s="1"/>
  <c r="J236" i="11" s="1"/>
  <c r="J237" i="11" s="1"/>
  <c r="J238" i="11" s="1"/>
  <c r="J239" i="11" s="1"/>
  <c r="J240" i="11" s="1"/>
  <c r="J241" i="11" s="1"/>
  <c r="J242" i="11" s="1"/>
  <c r="J243" i="11" s="1"/>
  <c r="J244" i="11" s="1"/>
  <c r="J245" i="11" s="1"/>
  <c r="J246" i="11" s="1"/>
  <c r="J247" i="11" s="1"/>
  <c r="J248" i="11" s="1"/>
  <c r="J249" i="11" s="1"/>
  <c r="J250" i="11" s="1"/>
  <c r="J131" i="10"/>
  <c r="J101" i="2"/>
  <c r="J102" i="2"/>
  <c r="J251" i="11" l="1"/>
  <c r="J252" i="11" s="1"/>
  <c r="J253" i="11" s="1"/>
  <c r="J254" i="11" s="1"/>
  <c r="J255" i="11" s="1"/>
  <c r="J256" i="11" s="1"/>
  <c r="J257" i="11" s="1"/>
  <c r="J258" i="11" s="1"/>
  <c r="J259" i="11" s="1"/>
  <c r="J260" i="11" s="1"/>
  <c r="J261" i="11" s="1"/>
  <c r="J262" i="11" s="1"/>
  <c r="J263" i="11" s="1"/>
  <c r="J264" i="11" s="1"/>
  <c r="J265" i="11" s="1"/>
  <c r="J266" i="11" s="1"/>
  <c r="J267" i="11" s="1"/>
  <c r="J268" i="11" s="1"/>
  <c r="J269" i="11" s="1"/>
  <c r="J270" i="11" s="1"/>
  <c r="J271" i="11" s="1"/>
  <c r="J272" i="11" s="1"/>
  <c r="J273" i="11" s="1"/>
  <c r="J274" i="11" s="1"/>
  <c r="J275" i="11" s="1"/>
  <c r="J276" i="11" s="1"/>
  <c r="J277" i="11" s="1"/>
  <c r="J278" i="11" s="1"/>
  <c r="J279" i="11" s="1"/>
  <c r="J280" i="11" s="1"/>
  <c r="J281" i="11" s="1"/>
  <c r="J282" i="11" s="1"/>
  <c r="J283" i="11" s="1"/>
  <c r="J284" i="11" s="1"/>
  <c r="J285" i="11" s="1"/>
  <c r="J286" i="11" s="1"/>
  <c r="J287" i="11" s="1"/>
  <c r="J288" i="11" s="1"/>
  <c r="J289" i="11" s="1"/>
  <c r="J290" i="11" s="1"/>
  <c r="J291" i="11" s="1"/>
  <c r="J292" i="11" s="1"/>
  <c r="J293" i="11" s="1"/>
  <c r="J294" i="11" s="1"/>
  <c r="J295" i="11" s="1"/>
  <c r="J296" i="11" s="1"/>
  <c r="J297" i="11" s="1"/>
  <c r="J298" i="11" s="1"/>
  <c r="J299" i="11" s="1"/>
  <c r="J300" i="11" s="1"/>
  <c r="J301" i="11" s="1"/>
  <c r="J302" i="11" s="1"/>
  <c r="J303" i="11" s="1"/>
  <c r="J304" i="11" s="1"/>
  <c r="J305" i="11" s="1"/>
  <c r="J306" i="11" s="1"/>
  <c r="J307" i="11" s="1"/>
  <c r="J308" i="11" s="1"/>
  <c r="J309" i="11" s="1"/>
  <c r="J310" i="11" s="1"/>
  <c r="J311" i="11" s="1"/>
  <c r="J312" i="11" s="1"/>
  <c r="J313" i="11" s="1"/>
  <c r="J314" i="11" s="1"/>
  <c r="J315" i="11" s="1"/>
  <c r="J316" i="11" s="1"/>
  <c r="J317" i="11" s="1"/>
  <c r="J318" i="11" s="1"/>
  <c r="J319" i="11" s="1"/>
  <c r="J320" i="11" s="1"/>
  <c r="J321" i="11" s="1"/>
  <c r="J322" i="11" s="1"/>
  <c r="J323" i="11" s="1"/>
  <c r="J324" i="11" s="1"/>
  <c r="J325" i="11" s="1"/>
  <c r="J326" i="11" s="1"/>
  <c r="J327" i="11" s="1"/>
  <c r="J328" i="11" s="1"/>
  <c r="J329" i="11" s="1"/>
  <c r="J330" i="11" s="1"/>
  <c r="J331" i="11" s="1"/>
  <c r="J132" i="10"/>
  <c r="J133" i="10" s="1"/>
  <c r="J134" i="10" s="1"/>
  <c r="J135" i="10" s="1"/>
  <c r="J136" i="10" s="1"/>
  <c r="J137" i="10" s="1"/>
  <c r="I490" i="3"/>
  <c r="I491" i="3"/>
  <c r="J138" i="10" l="1"/>
  <c r="J139" i="10" s="1"/>
  <c r="J140" i="10" s="1"/>
  <c r="J141" i="10" s="1"/>
  <c r="J142" i="10" s="1"/>
  <c r="J143" i="10" s="1"/>
  <c r="J144" i="10" s="1"/>
  <c r="J145" i="10" s="1"/>
  <c r="J146" i="10" s="1"/>
  <c r="J147" i="10" s="1"/>
  <c r="G406" i="3"/>
  <c r="G378" i="3"/>
  <c r="J332" i="11" l="1"/>
  <c r="J333" i="11" s="1"/>
  <c r="J334" i="11" s="1"/>
  <c r="J335" i="11" s="1"/>
  <c r="J336" i="11" s="1"/>
  <c r="J337" i="11" s="1"/>
  <c r="J338" i="11" s="1"/>
  <c r="J339" i="11" s="1"/>
  <c r="J340" i="11" s="1"/>
  <c r="J341" i="11" s="1"/>
  <c r="J342" i="11" s="1"/>
  <c r="J343" i="11" s="1"/>
  <c r="J148" i="10"/>
  <c r="J149" i="10" s="1"/>
  <c r="J150" i="10" s="1"/>
  <c r="J151" i="10" s="1"/>
  <c r="J152" i="10" s="1"/>
  <c r="J153" i="10" s="1"/>
  <c r="J154" i="10" s="1"/>
  <c r="J155" i="10" s="1"/>
  <c r="J156" i="10" s="1"/>
  <c r="J157" i="10" s="1"/>
  <c r="J158" i="10" s="1"/>
  <c r="J159" i="10" s="1"/>
  <c r="J160" i="10" s="1"/>
  <c r="J161" i="10" s="1"/>
  <c r="J162" i="10" s="1"/>
  <c r="J163" i="10" s="1"/>
  <c r="J164" i="10" s="1"/>
  <c r="J165" i="10" s="1"/>
  <c r="J166" i="10" s="1"/>
  <c r="J167" i="10" s="1"/>
  <c r="J168" i="10" s="1"/>
  <c r="J169" i="10" s="1"/>
  <c r="J170" i="10" s="1"/>
  <c r="J171" i="10" s="1"/>
  <c r="J172" i="10" s="1"/>
  <c r="J173" i="10" s="1"/>
  <c r="J174" i="10" s="1"/>
  <c r="J175" i="10" s="1"/>
  <c r="J176" i="10" s="1"/>
  <c r="J177" i="10" s="1"/>
  <c r="J178" i="10" s="1"/>
  <c r="J179" i="10" s="1"/>
  <c r="J180" i="10" s="1"/>
  <c r="J181" i="10" s="1"/>
  <c r="J182" i="10" s="1"/>
  <c r="J183" i="10" s="1"/>
  <c r="J184" i="10" s="1"/>
  <c r="J185" i="10" s="1"/>
  <c r="J186" i="10" s="1"/>
  <c r="J187" i="10" s="1"/>
  <c r="J188" i="10" s="1"/>
  <c r="J189" i="10" s="1"/>
  <c r="J190" i="10" s="1"/>
  <c r="J191" i="10" s="1"/>
  <c r="J192" i="10" s="1"/>
  <c r="J193" i="10" s="1"/>
  <c r="J194" i="10" s="1"/>
  <c r="J195" i="10" s="1"/>
  <c r="J196" i="10" s="1"/>
  <c r="J197" i="10" s="1"/>
  <c r="J198" i="10" s="1"/>
  <c r="J199" i="10" s="1"/>
  <c r="J200" i="10" s="1"/>
  <c r="J201" i="10" s="1"/>
  <c r="J202" i="10" s="1"/>
  <c r="J203" i="10" s="1"/>
  <c r="J204" i="10" s="1"/>
  <c r="J205" i="10" s="1"/>
  <c r="J206" i="10" s="1"/>
  <c r="J207" i="10" s="1"/>
  <c r="J208" i="10" s="1"/>
  <c r="J209" i="10" s="1"/>
  <c r="J210" i="10" s="1"/>
  <c r="J211" i="10" s="1"/>
  <c r="J212" i="10" s="1"/>
  <c r="J213" i="10" s="1"/>
  <c r="J214" i="10" s="1"/>
  <c r="J215" i="10" s="1"/>
  <c r="J216" i="10" s="1"/>
  <c r="J217" i="10" s="1"/>
  <c r="J218" i="10" s="1"/>
  <c r="J219" i="10" s="1"/>
  <c r="J220" i="10" s="1"/>
  <c r="J221" i="10" s="1"/>
  <c r="J222" i="10" s="1"/>
  <c r="J223" i="10" s="1"/>
  <c r="J224" i="10" s="1"/>
  <c r="J225" i="10" s="1"/>
  <c r="J226" i="10" s="1"/>
  <c r="J227" i="10" s="1"/>
  <c r="J228" i="10" s="1"/>
  <c r="J229" i="10" s="1"/>
  <c r="J230" i="10" s="1"/>
  <c r="J231" i="10" s="1"/>
  <c r="J232" i="10" s="1"/>
  <c r="J233" i="10" s="1"/>
  <c r="J234" i="10" s="1"/>
  <c r="J235" i="10" s="1"/>
  <c r="J236" i="10" s="1"/>
  <c r="J237" i="10" s="1"/>
  <c r="J238" i="10" s="1"/>
  <c r="J239" i="10" s="1"/>
  <c r="J240" i="10" s="1"/>
  <c r="J241" i="10" s="1"/>
  <c r="J242" i="10" s="1"/>
  <c r="J243" i="10" s="1"/>
  <c r="J244" i="10" s="1"/>
  <c r="J245" i="10" s="1"/>
  <c r="J246" i="10" s="1"/>
  <c r="J247" i="10" s="1"/>
  <c r="J248" i="10" s="1"/>
  <c r="J249" i="10" s="1"/>
  <c r="J250" i="10" s="1"/>
  <c r="J251" i="10" s="1"/>
  <c r="J252" i="10" s="1"/>
  <c r="J253" i="10" s="1"/>
  <c r="J254" i="10" s="1"/>
  <c r="J255" i="10" s="1"/>
  <c r="J256" i="10" s="1"/>
  <c r="J257" i="10" s="1"/>
  <c r="J258" i="10" s="1"/>
  <c r="J259" i="10" s="1"/>
  <c r="J260" i="10" s="1"/>
  <c r="J261" i="10" s="1"/>
  <c r="J262" i="10" s="1"/>
  <c r="J263" i="10" s="1"/>
  <c r="J264" i="10" s="1"/>
  <c r="J265" i="10" s="1"/>
  <c r="J266" i="10" s="1"/>
  <c r="J267" i="10" s="1"/>
  <c r="J268" i="10" s="1"/>
  <c r="J269" i="10" s="1"/>
  <c r="J270" i="10" s="1"/>
  <c r="J271" i="10" s="1"/>
  <c r="J272" i="10" s="1"/>
  <c r="J273" i="10" s="1"/>
  <c r="J274" i="10" s="1"/>
  <c r="J275" i="10" s="1"/>
  <c r="J276" i="10" s="1"/>
  <c r="J277" i="10" s="1"/>
  <c r="J278" i="10" s="1"/>
  <c r="J279" i="10" s="1"/>
  <c r="J280" i="10" s="1"/>
  <c r="J281" i="10" s="1"/>
  <c r="J282" i="10" s="1"/>
  <c r="J283" i="10" s="1"/>
  <c r="J284" i="10" s="1"/>
  <c r="J285" i="10" s="1"/>
  <c r="J286" i="10" s="1"/>
  <c r="J287" i="10" s="1"/>
  <c r="J288" i="10" s="1"/>
  <c r="J289" i="10" s="1"/>
  <c r="J290" i="10" s="1"/>
  <c r="J291" i="10" s="1"/>
  <c r="J292" i="10" s="1"/>
  <c r="J293" i="10" s="1"/>
  <c r="J294" i="10" s="1"/>
  <c r="J295" i="10" s="1"/>
  <c r="J296" i="10" s="1"/>
  <c r="J297" i="10" s="1"/>
  <c r="J298" i="10" s="1"/>
  <c r="J299" i="10" s="1"/>
  <c r="J300" i="10" s="1"/>
  <c r="J301" i="10" s="1"/>
  <c r="J302" i="10" s="1"/>
  <c r="J303" i="10" s="1"/>
  <c r="G245" i="3"/>
  <c r="J344" i="11" l="1"/>
  <c r="J345" i="11" s="1"/>
  <c r="J304" i="10"/>
  <c r="J305" i="10" s="1"/>
  <c r="J306" i="10" s="1"/>
  <c r="J307" i="10" s="1"/>
  <c r="J308" i="10" s="1"/>
  <c r="J309" i="10" s="1"/>
  <c r="J310" i="10" s="1"/>
  <c r="J311" i="10" s="1"/>
  <c r="J312" i="10" s="1"/>
  <c r="J313" i="10" s="1"/>
  <c r="J314" i="10" s="1"/>
  <c r="J315" i="10" s="1"/>
  <c r="J316" i="10" s="1"/>
  <c r="J317" i="10" s="1"/>
  <c r="J318" i="10" s="1"/>
  <c r="J319" i="10" s="1"/>
  <c r="J320" i="10" s="1"/>
  <c r="J321" i="10" s="1"/>
  <c r="J322" i="10" s="1"/>
  <c r="J323" i="10" s="1"/>
  <c r="J324" i="10" s="1"/>
  <c r="J325" i="10" s="1"/>
  <c r="J326" i="10" s="1"/>
  <c r="J327" i="10" s="1"/>
  <c r="J328" i="10" s="1"/>
  <c r="J329" i="10" s="1"/>
  <c r="J330" i="10" s="1"/>
  <c r="J331" i="10" s="1"/>
  <c r="J332" i="10" s="1"/>
  <c r="J333" i="10" s="1"/>
  <c r="J334" i="10" s="1"/>
  <c r="J335" i="10" s="1"/>
  <c r="J336" i="10" s="1"/>
  <c r="J337" i="10" s="1"/>
  <c r="J338" i="10" s="1"/>
  <c r="J339" i="10" s="1"/>
  <c r="J340" i="10" s="1"/>
  <c r="J341" i="10" s="1"/>
  <c r="J342" i="10" s="1"/>
  <c r="J343" i="10" s="1"/>
  <c r="J344" i="10" s="1"/>
  <c r="J345" i="10" s="1"/>
  <c r="J346" i="10" s="1"/>
  <c r="J347" i="10" s="1"/>
  <c r="J348" i="10" s="1"/>
  <c r="J349" i="10" s="1"/>
  <c r="J350" i="10" s="1"/>
  <c r="J351" i="10" s="1"/>
  <c r="J352" i="10" s="1"/>
  <c r="J353" i="10" s="1"/>
  <c r="J354" i="10" s="1"/>
  <c r="J355" i="10" s="1"/>
  <c r="J356" i="10" s="1"/>
  <c r="J357" i="10" s="1"/>
  <c r="J358" i="10" s="1"/>
  <c r="J359" i="10" s="1"/>
  <c r="J360" i="10" s="1"/>
  <c r="J361" i="10" s="1"/>
  <c r="J362" i="10" s="1"/>
  <c r="J363" i="10" s="1"/>
  <c r="J364" i="10" s="1"/>
  <c r="G243" i="3"/>
  <c r="J346" i="11" l="1"/>
  <c r="J347" i="11" s="1"/>
  <c r="J348" i="11" s="1"/>
  <c r="J349" i="11" s="1"/>
  <c r="J350" i="11" s="1"/>
  <c r="J351" i="11" s="1"/>
  <c r="J352" i="11" s="1"/>
  <c r="J353" i="11" s="1"/>
  <c r="J354" i="11" s="1"/>
  <c r="J355" i="11" s="1"/>
  <c r="J356" i="11" s="1"/>
  <c r="J357" i="11" s="1"/>
  <c r="J358" i="11" s="1"/>
  <c r="J365" i="10"/>
  <c r="J366" i="10" s="1"/>
  <c r="J367" i="10" s="1"/>
  <c r="J368" i="10" s="1"/>
  <c r="J369" i="10" s="1"/>
  <c r="J370" i="10" s="1"/>
  <c r="J371" i="10" s="1"/>
  <c r="J372" i="10" s="1"/>
  <c r="J373" i="10" s="1"/>
  <c r="J374" i="10" s="1"/>
  <c r="J375" i="10" s="1"/>
  <c r="J376" i="10" s="1"/>
  <c r="I176" i="3"/>
  <c r="I177" i="3"/>
  <c r="I178" i="3"/>
  <c r="J359" i="11" l="1"/>
  <c r="J377" i="10"/>
  <c r="J378" i="10" s="1"/>
  <c r="J379" i="10" s="1"/>
  <c r="J380" i="10" s="1"/>
  <c r="J381" i="10" s="1"/>
  <c r="J382" i="10" s="1"/>
  <c r="J3" i="3"/>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0" i="2"/>
  <c r="J99" i="2"/>
  <c r="J98" i="2"/>
  <c r="J97" i="2"/>
  <c r="J96" i="2"/>
  <c r="J95" i="2"/>
  <c r="J94" i="2"/>
  <c r="J93" i="2"/>
  <c r="J92" i="2"/>
  <c r="J91" i="2"/>
  <c r="J90" i="2"/>
  <c r="J89" i="2"/>
  <c r="J88" i="2"/>
  <c r="J87" i="2"/>
  <c r="J86"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K3" i="2"/>
  <c r="J360" i="11" l="1"/>
  <c r="J361" i="11" s="1"/>
  <c r="J362" i="11" s="1"/>
  <c r="J363" i="11" s="1"/>
  <c r="J364" i="11" s="1"/>
  <c r="J365" i="11" s="1"/>
  <c r="J366" i="11" s="1"/>
  <c r="J367" i="11" s="1"/>
  <c r="J368" i="11" s="1"/>
  <c r="J369" i="11" s="1"/>
  <c r="J370" i="11" s="1"/>
  <c r="J371" i="11" s="1"/>
  <c r="J372" i="11" s="1"/>
  <c r="J373" i="11" s="1"/>
  <c r="J374" i="11" s="1"/>
  <c r="J375" i="11" s="1"/>
  <c r="J376" i="11" s="1"/>
  <c r="J377" i="11" s="1"/>
  <c r="J383" i="10"/>
  <c r="J384" i="10" s="1"/>
  <c r="J385" i="10" s="1"/>
  <c r="J386" i="10" s="1"/>
  <c r="J387" i="10" s="1"/>
  <c r="J388" i="10" s="1"/>
  <c r="J389" i="10" s="1"/>
  <c r="J390" i="10" s="1"/>
  <c r="J391" i="10" s="1"/>
  <c r="J392" i="10" s="1"/>
  <c r="J393" i="10" s="1"/>
  <c r="J394" i="10" s="1"/>
  <c r="J395" i="10" s="1"/>
  <c r="J396" i="10" s="1"/>
  <c r="J397" i="10" s="1"/>
  <c r="J398" i="10" s="1"/>
  <c r="J399" i="10" s="1"/>
  <c r="J400" i="10" s="1"/>
  <c r="J401" i="10" s="1"/>
  <c r="J402" i="10" s="1"/>
  <c r="J403" i="10" s="1"/>
  <c r="J404" i="10" s="1"/>
  <c r="J405" i="10" s="1"/>
  <c r="I415" i="2"/>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K33" i="2" s="1"/>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K63" i="2" s="1"/>
  <c r="K64" i="2" s="1"/>
  <c r="K65" i="2" s="1"/>
  <c r="K66" i="2" s="1"/>
  <c r="K67" i="2" s="1"/>
  <c r="K68" i="2" s="1"/>
  <c r="K69" i="2" s="1"/>
  <c r="K70" i="2" s="1"/>
  <c r="K71" i="2" s="1"/>
  <c r="K72" i="2" s="1"/>
  <c r="K73" i="2" s="1"/>
  <c r="K74" i="2" s="1"/>
  <c r="K75" i="2" s="1"/>
  <c r="K76" i="2" s="1"/>
  <c r="K77" i="2" s="1"/>
  <c r="K78" i="2" s="1"/>
  <c r="K79" i="2" s="1"/>
  <c r="K80" i="2" s="1"/>
  <c r="K81" i="2" s="1"/>
  <c r="K82" i="2" s="1"/>
  <c r="K83" i="2" s="1"/>
  <c r="K84" i="2" s="1"/>
  <c r="K85" i="2" s="1"/>
  <c r="K86" i="2" s="1"/>
  <c r="K87" i="2" s="1"/>
  <c r="K88" i="2" s="1"/>
  <c r="K89" i="2" s="1"/>
  <c r="K90" i="2" s="1"/>
  <c r="K91" i="2" s="1"/>
  <c r="K92" i="2" s="1"/>
  <c r="K93" i="2" s="1"/>
  <c r="K94" i="2" s="1"/>
  <c r="K95" i="2" s="1"/>
  <c r="K96" i="2" s="1"/>
  <c r="K97" i="2" s="1"/>
  <c r="K98" i="2" s="1"/>
  <c r="K99" i="2" s="1"/>
  <c r="K100" i="2" s="1"/>
  <c r="K101" i="2" s="1"/>
  <c r="K102" i="2" s="1"/>
  <c r="K103" i="2" s="1"/>
  <c r="K104" i="2" s="1"/>
  <c r="K105" i="2" s="1"/>
  <c r="K106" i="2" s="1"/>
  <c r="K107" i="2" s="1"/>
  <c r="K108" i="2" s="1"/>
  <c r="K109" i="2" s="1"/>
  <c r="K110" i="2" s="1"/>
  <c r="K111" i="2" s="1"/>
  <c r="K112" i="2" s="1"/>
  <c r="K113" i="2" s="1"/>
  <c r="K114" i="2" s="1"/>
  <c r="K115" i="2" s="1"/>
  <c r="K116" i="2" s="1"/>
  <c r="K117" i="2" s="1"/>
  <c r="K118" i="2" s="1"/>
  <c r="K119" i="2" s="1"/>
  <c r="K120" i="2" s="1"/>
  <c r="K121" i="2" s="1"/>
  <c r="K122" i="2" s="1"/>
  <c r="K123" i="2" s="1"/>
  <c r="K124" i="2" s="1"/>
  <c r="K125" i="2" s="1"/>
  <c r="K126" i="2" s="1"/>
  <c r="K127" i="2" s="1"/>
  <c r="K128" i="2" s="1"/>
  <c r="K129" i="2" s="1"/>
  <c r="K130" i="2" s="1"/>
  <c r="K131" i="2" s="1"/>
  <c r="K132" i="2" s="1"/>
  <c r="K133" i="2" s="1"/>
  <c r="K134" i="2" s="1"/>
  <c r="K135" i="2" s="1"/>
  <c r="K136" i="2" s="1"/>
  <c r="K137" i="2" s="1"/>
  <c r="K138" i="2" s="1"/>
  <c r="K139" i="2" s="1"/>
  <c r="K140" i="2" s="1"/>
  <c r="K141" i="2" s="1"/>
  <c r="K142" i="2" s="1"/>
  <c r="K143" i="2" s="1"/>
  <c r="K144" i="2" s="1"/>
  <c r="K145" i="2" s="1"/>
  <c r="K146" i="2" s="1"/>
  <c r="K147" i="2" s="1"/>
  <c r="K148" i="2" s="1"/>
  <c r="K149" i="2" s="1"/>
  <c r="K150" i="2" s="1"/>
  <c r="K151" i="2" s="1"/>
  <c r="K152" i="2" s="1"/>
  <c r="K153" i="2" s="1"/>
  <c r="K154" i="2" s="1"/>
  <c r="K155" i="2" s="1"/>
  <c r="K156" i="2" s="1"/>
  <c r="K157" i="2" s="1"/>
  <c r="K158" i="2" s="1"/>
  <c r="K159" i="2" s="1"/>
  <c r="K160" i="2" s="1"/>
  <c r="K161" i="2" s="1"/>
  <c r="K162" i="2" s="1"/>
  <c r="K163" i="2" s="1"/>
  <c r="K164" i="2" s="1"/>
  <c r="K165" i="2" s="1"/>
  <c r="K166" i="2" s="1"/>
  <c r="K167" i="2" s="1"/>
  <c r="K168" i="2" s="1"/>
  <c r="K169" i="2" s="1"/>
  <c r="K170" i="2" s="1"/>
  <c r="K171" i="2" s="1"/>
  <c r="K172" i="2" s="1"/>
  <c r="K173" i="2" s="1"/>
  <c r="K174" i="2" s="1"/>
  <c r="K175" i="2" s="1"/>
  <c r="K176" i="2" s="1"/>
  <c r="K177" i="2" s="1"/>
  <c r="K178" i="2" s="1"/>
  <c r="K179" i="2" s="1"/>
  <c r="K180" i="2" s="1"/>
  <c r="K181" i="2" s="1"/>
  <c r="K182" i="2" s="1"/>
  <c r="K183" i="2" s="1"/>
  <c r="K184" i="2" s="1"/>
  <c r="K185" i="2" s="1"/>
  <c r="K186" i="2" s="1"/>
  <c r="K187" i="2" s="1"/>
  <c r="K188" i="2" s="1"/>
  <c r="K189" i="2" s="1"/>
  <c r="K190" i="2" s="1"/>
  <c r="K191" i="2" s="1"/>
  <c r="K192" i="2" s="1"/>
  <c r="K193" i="2" s="1"/>
  <c r="K194" i="2" s="1"/>
  <c r="K195" i="2" s="1"/>
  <c r="K196" i="2" s="1"/>
  <c r="K197" i="2" s="1"/>
  <c r="K198" i="2" s="1"/>
  <c r="K199" i="2" s="1"/>
  <c r="K200" i="2" s="1"/>
  <c r="K201" i="2" s="1"/>
  <c r="K202" i="2" s="1"/>
  <c r="K203" i="2" s="1"/>
  <c r="K204" i="2" s="1"/>
  <c r="K205" i="2" s="1"/>
  <c r="K206" i="2" s="1"/>
  <c r="K207" i="2" s="1"/>
  <c r="K208" i="2" s="1"/>
  <c r="K209" i="2" s="1"/>
  <c r="K210" i="2" s="1"/>
  <c r="K211" i="2" s="1"/>
  <c r="K212" i="2" s="1"/>
  <c r="K213" i="2" s="1"/>
  <c r="K214" i="2" s="1"/>
  <c r="K215" i="2" s="1"/>
  <c r="K216" i="2" s="1"/>
  <c r="K217" i="2" s="1"/>
  <c r="K218" i="2" s="1"/>
  <c r="K219" i="2" s="1"/>
  <c r="K220" i="2" s="1"/>
  <c r="K221" i="2" s="1"/>
  <c r="K222" i="2" s="1"/>
  <c r="K223" i="2" s="1"/>
  <c r="K224" i="2" s="1"/>
  <c r="K225" i="2" s="1"/>
  <c r="K226" i="2" s="1"/>
  <c r="K227" i="2" s="1"/>
  <c r="K228" i="2" s="1"/>
  <c r="K229" i="2" s="1"/>
  <c r="K230" i="2" s="1"/>
  <c r="K231" i="2" s="1"/>
  <c r="K232" i="2" s="1"/>
  <c r="K233" i="2" s="1"/>
  <c r="K234" i="2" s="1"/>
  <c r="K235" i="2" s="1"/>
  <c r="K236" i="2" s="1"/>
  <c r="K237" i="2" s="1"/>
  <c r="K238" i="2" s="1"/>
  <c r="K239" i="2" s="1"/>
  <c r="K240" i="2" s="1"/>
  <c r="K241" i="2" s="1"/>
  <c r="K242" i="2" s="1"/>
  <c r="K243" i="2" s="1"/>
  <c r="K244" i="2" s="1"/>
  <c r="K245" i="2" s="1"/>
  <c r="K246" i="2" s="1"/>
  <c r="K247" i="2" s="1"/>
  <c r="K248" i="2" s="1"/>
  <c r="K249" i="2" s="1"/>
  <c r="K250" i="2" s="1"/>
  <c r="K251" i="2" s="1"/>
  <c r="K252" i="2" s="1"/>
  <c r="K253" i="2" s="1"/>
  <c r="K254" i="2" s="1"/>
  <c r="K255" i="2" s="1"/>
  <c r="K256" i="2" s="1"/>
  <c r="K257" i="2" s="1"/>
  <c r="K258" i="2" s="1"/>
  <c r="K259" i="2" s="1"/>
  <c r="K260" i="2" s="1"/>
  <c r="K261" i="2" s="1"/>
  <c r="K262" i="2" s="1"/>
  <c r="K263" i="2" s="1"/>
  <c r="K264" i="2" s="1"/>
  <c r="K265" i="2" s="1"/>
  <c r="K266" i="2" s="1"/>
  <c r="K267" i="2" s="1"/>
  <c r="K268" i="2" s="1"/>
  <c r="K269" i="2" s="1"/>
  <c r="K270" i="2" s="1"/>
  <c r="K271" i="2" s="1"/>
  <c r="K272" i="2" s="1"/>
  <c r="K273" i="2" s="1"/>
  <c r="K274" i="2" s="1"/>
  <c r="K275" i="2" s="1"/>
  <c r="K276" i="2" s="1"/>
  <c r="K277" i="2" s="1"/>
  <c r="K278" i="2" s="1"/>
  <c r="K279" i="2" s="1"/>
  <c r="K280" i="2" s="1"/>
  <c r="K281" i="2" s="1"/>
  <c r="K282" i="2" s="1"/>
  <c r="K283" i="2" s="1"/>
  <c r="K284" i="2" s="1"/>
  <c r="K285" i="2" s="1"/>
  <c r="K286" i="2" s="1"/>
  <c r="K287" i="2" s="1"/>
  <c r="K288" i="2" s="1"/>
  <c r="K289" i="2" s="1"/>
  <c r="K290" i="2" s="1"/>
  <c r="K291" i="2" s="1"/>
  <c r="K292" i="2" s="1"/>
  <c r="K293" i="2" s="1"/>
  <c r="K294" i="2" s="1"/>
  <c r="K295" i="2" s="1"/>
  <c r="K296" i="2" s="1"/>
  <c r="K297" i="2" s="1"/>
  <c r="K298" i="2" s="1"/>
  <c r="K299" i="2" s="1"/>
  <c r="K300" i="2" s="1"/>
  <c r="K301" i="2" s="1"/>
  <c r="K302" i="2" s="1"/>
  <c r="K303" i="2" s="1"/>
  <c r="K304" i="2" s="1"/>
  <c r="K305" i="2" s="1"/>
  <c r="K306" i="2" s="1"/>
  <c r="K307" i="2" s="1"/>
  <c r="K308" i="2" s="1"/>
  <c r="K309" i="2" s="1"/>
  <c r="K310" i="2" s="1"/>
  <c r="K311" i="2" s="1"/>
  <c r="K312" i="2" s="1"/>
  <c r="K313" i="2" s="1"/>
  <c r="K314" i="2" s="1"/>
  <c r="K315" i="2" s="1"/>
  <c r="K316" i="2" s="1"/>
  <c r="K317" i="2" s="1"/>
  <c r="K318" i="2" s="1"/>
  <c r="K319" i="2" s="1"/>
  <c r="K320" i="2" s="1"/>
  <c r="K321" i="2" s="1"/>
  <c r="K322" i="2" s="1"/>
  <c r="K323" i="2" s="1"/>
  <c r="K324" i="2" s="1"/>
  <c r="K325" i="2" s="1"/>
  <c r="K326" i="2" s="1"/>
  <c r="K327" i="2" s="1"/>
  <c r="K328" i="2" s="1"/>
  <c r="K329" i="2" s="1"/>
  <c r="K330" i="2" s="1"/>
  <c r="K331" i="2" s="1"/>
  <c r="K332" i="2" s="1"/>
  <c r="K333" i="2" s="1"/>
  <c r="K334" i="2" s="1"/>
  <c r="K335" i="2" s="1"/>
  <c r="K336" i="2" s="1"/>
  <c r="K337" i="2" s="1"/>
  <c r="K338" i="2" s="1"/>
  <c r="K339" i="2" s="1"/>
  <c r="K340" i="2" s="1"/>
  <c r="K341" i="2" s="1"/>
  <c r="K342" i="2" s="1"/>
  <c r="K343" i="2" s="1"/>
  <c r="K344" i="2" s="1"/>
  <c r="K345" i="2" s="1"/>
  <c r="K346" i="2" s="1"/>
  <c r="K347" i="2" s="1"/>
  <c r="K348" i="2" s="1"/>
  <c r="K349" i="2" s="1"/>
  <c r="K350" i="2" s="1"/>
  <c r="K351" i="2" s="1"/>
  <c r="K352" i="2" s="1"/>
  <c r="K353" i="2" s="1"/>
  <c r="K354" i="2" s="1"/>
  <c r="K355" i="2" s="1"/>
  <c r="K356" i="2" s="1"/>
  <c r="K357" i="2" s="1"/>
  <c r="K358" i="2" s="1"/>
  <c r="K359" i="2" s="1"/>
  <c r="K360" i="2" s="1"/>
  <c r="K361" i="2" s="1"/>
  <c r="K362" i="2" s="1"/>
  <c r="K363" i="2" s="1"/>
  <c r="K364" i="2" s="1"/>
  <c r="K365" i="2" s="1"/>
  <c r="K366" i="2" s="1"/>
  <c r="K367" i="2" s="1"/>
  <c r="K368" i="2" s="1"/>
  <c r="K369" i="2" s="1"/>
  <c r="K370" i="2" s="1"/>
  <c r="K371" i="2" s="1"/>
  <c r="K372" i="2" s="1"/>
  <c r="K373" i="2" s="1"/>
  <c r="K374" i="2" s="1"/>
  <c r="K375" i="2" s="1"/>
  <c r="K376" i="2" s="1"/>
  <c r="K377" i="2" s="1"/>
  <c r="K378" i="2" s="1"/>
  <c r="K379" i="2" s="1"/>
  <c r="K380" i="2" s="1"/>
  <c r="K381" i="2" s="1"/>
  <c r="K382" i="2" s="1"/>
  <c r="K383" i="2" s="1"/>
  <c r="K384" i="2" s="1"/>
  <c r="K385" i="2" s="1"/>
  <c r="K386" i="2" s="1"/>
  <c r="K387" i="2" s="1"/>
  <c r="K388" i="2" s="1"/>
  <c r="K389" i="2" s="1"/>
  <c r="K390" i="2" s="1"/>
  <c r="K391" i="2" s="1"/>
  <c r="K392" i="2" s="1"/>
  <c r="K393" i="2" s="1"/>
  <c r="K394" i="2" s="1"/>
  <c r="K395" i="2" s="1"/>
  <c r="K396" i="2" s="1"/>
  <c r="K397" i="2" s="1"/>
  <c r="K398" i="2" s="1"/>
  <c r="K399" i="2" s="1"/>
  <c r="K400" i="2" s="1"/>
  <c r="K401" i="2" s="1"/>
  <c r="K402" i="2" s="1"/>
  <c r="K403" i="2" s="1"/>
  <c r="K404" i="2" s="1"/>
  <c r="K405" i="2" s="1"/>
  <c r="K406" i="2" s="1"/>
  <c r="K407" i="2" s="1"/>
  <c r="K408" i="2" s="1"/>
  <c r="K409" i="2" s="1"/>
  <c r="K410" i="2" s="1"/>
  <c r="K411" i="2" s="1"/>
  <c r="K412" i="2" s="1"/>
  <c r="I540" i="3"/>
  <c r="I541" i="3"/>
  <c r="J378" i="11" l="1"/>
  <c r="J379" i="11" s="1"/>
  <c r="J380" i="11" s="1"/>
  <c r="J381" i="11" s="1"/>
  <c r="J382" i="11" s="1"/>
  <c r="J383" i="11" s="1"/>
  <c r="J384" i="11" s="1"/>
  <c r="J385" i="11" s="1"/>
  <c r="J386" i="11" s="1"/>
  <c r="J387" i="11" s="1"/>
  <c r="J388" i="11" s="1"/>
  <c r="J389" i="11" s="1"/>
  <c r="J390" i="11" s="1"/>
  <c r="J391" i="11" s="1"/>
  <c r="J392" i="11" s="1"/>
  <c r="J393" i="11" s="1"/>
  <c r="J394" i="11" s="1"/>
  <c r="J395" i="11" s="1"/>
  <c r="J396" i="11" s="1"/>
  <c r="J397" i="11" s="1"/>
  <c r="J398" i="11" s="1"/>
  <c r="J399" i="11" s="1"/>
  <c r="J400" i="11" s="1"/>
  <c r="J401" i="11" s="1"/>
  <c r="J402" i="11" s="1"/>
  <c r="J403" i="11" s="1"/>
  <c r="J404" i="11" s="1"/>
  <c r="J405" i="11" s="1"/>
  <c r="J406" i="11" s="1"/>
  <c r="J407" i="11" s="1"/>
  <c r="J408" i="11" s="1"/>
  <c r="J409" i="11" s="1"/>
  <c r="J410" i="11" s="1"/>
  <c r="J411" i="11" s="1"/>
  <c r="J412" i="11" s="1"/>
  <c r="J413" i="11" s="1"/>
  <c r="J414" i="11" s="1"/>
  <c r="J415" i="11" s="1"/>
  <c r="J416" i="11" s="1"/>
  <c r="J417" i="11" s="1"/>
  <c r="J418" i="11" s="1"/>
  <c r="J419" i="11" s="1"/>
  <c r="J420" i="11" s="1"/>
  <c r="J421" i="11" s="1"/>
  <c r="J422" i="11" s="1"/>
  <c r="J406" i="10"/>
  <c r="I530" i="3"/>
  <c r="I531" i="3"/>
  <c r="I528" i="3"/>
  <c r="I529" i="3"/>
  <c r="I524" i="3"/>
  <c r="I525" i="3"/>
  <c r="I526" i="3"/>
  <c r="I527" i="3"/>
  <c r="I522" i="3"/>
  <c r="I523" i="3"/>
  <c r="J423" i="11" l="1"/>
  <c r="J424" i="11" s="1"/>
  <c r="J425" i="11" s="1"/>
  <c r="J407" i="10"/>
  <c r="J408" i="10" s="1"/>
  <c r="J409" i="10" s="1"/>
  <c r="J410" i="10" s="1"/>
  <c r="J411" i="10" s="1"/>
  <c r="J412" i="10" s="1"/>
  <c r="J413" i="10" s="1"/>
  <c r="J414" i="10" s="1"/>
  <c r="J415" i="10" s="1"/>
  <c r="J416" i="10" s="1"/>
  <c r="J417" i="10" s="1"/>
  <c r="J418" i="10" s="1"/>
  <c r="J419" i="10" s="1"/>
  <c r="J420" i="10" s="1"/>
  <c r="J421" i="10" s="1"/>
  <c r="J422" i="10" s="1"/>
  <c r="J423" i="10" s="1"/>
  <c r="J424" i="10" s="1"/>
  <c r="J425" i="10" s="1"/>
  <c r="J427" i="10" s="1"/>
  <c r="J428" i="10" s="1"/>
  <c r="J429" i="10" s="1"/>
  <c r="J430" i="10" s="1"/>
  <c r="J431" i="10" s="1"/>
  <c r="J432" i="10" s="1"/>
  <c r="J433" i="10" s="1"/>
  <c r="J434" i="10" s="1"/>
  <c r="J435" i="10" s="1"/>
  <c r="J436" i="10" s="1"/>
  <c r="J437" i="10" s="1"/>
  <c r="J438" i="10" s="1"/>
  <c r="J439" i="10" s="1"/>
  <c r="J440" i="10" s="1"/>
  <c r="J441" i="10" s="1"/>
  <c r="J442" i="10" s="1"/>
  <c r="J443" i="10" s="1"/>
  <c r="J444" i="10" s="1"/>
  <c r="J445" i="10" s="1"/>
  <c r="J446" i="10" s="1"/>
  <c r="J447" i="10" s="1"/>
  <c r="J448" i="10" s="1"/>
  <c r="J449" i="10" s="1"/>
  <c r="J450" i="10" s="1"/>
  <c r="J451" i="10" s="1"/>
  <c r="J452" i="10" s="1"/>
  <c r="J453" i="10" s="1"/>
  <c r="J454" i="10" s="1"/>
  <c r="J455" i="10" s="1"/>
  <c r="J456" i="10" s="1"/>
  <c r="J457" i="10" s="1"/>
  <c r="J458" i="10" s="1"/>
  <c r="J459" i="10" s="1"/>
  <c r="J460" i="10" s="1"/>
  <c r="J461" i="10" s="1"/>
  <c r="J462" i="10" s="1"/>
  <c r="J463" i="10" s="1"/>
  <c r="J464" i="10" s="1"/>
  <c r="J465" i="10" s="1"/>
  <c r="J466" i="10" s="1"/>
  <c r="J467" i="10" s="1"/>
  <c r="J468" i="10" s="1"/>
  <c r="J469" i="10" s="1"/>
  <c r="J470" i="10" s="1"/>
  <c r="J471" i="10" s="1"/>
  <c r="J472" i="10" s="1"/>
  <c r="J473" i="10" s="1"/>
  <c r="J474" i="10" s="1"/>
  <c r="J475" i="10" s="1"/>
  <c r="J476" i="10" s="1"/>
  <c r="J477" i="10" s="1"/>
  <c r="J478" i="10" s="1"/>
  <c r="J479" i="10" s="1"/>
  <c r="J480" i="10" s="1"/>
  <c r="J481" i="10" s="1"/>
  <c r="J482" i="10" s="1"/>
  <c r="J483" i="10" s="1"/>
  <c r="J484" i="10" s="1"/>
  <c r="J485" i="10" s="1"/>
  <c r="J486" i="10" s="1"/>
  <c r="J487" i="10" s="1"/>
  <c r="J488" i="10" s="1"/>
  <c r="J489" i="10" s="1"/>
  <c r="J490" i="10" s="1"/>
  <c r="J491" i="10" s="1"/>
  <c r="J492" i="10" s="1"/>
  <c r="J493" i="10" s="1"/>
  <c r="I518" i="3"/>
  <c r="I519" i="3"/>
  <c r="J426" i="11" l="1"/>
  <c r="J427" i="11" s="1"/>
  <c r="J428" i="11" s="1"/>
  <c r="J429" i="11" s="1"/>
  <c r="J430" i="11" s="1"/>
  <c r="J431" i="11" s="1"/>
  <c r="J494" i="10"/>
  <c r="J495" i="10" s="1"/>
  <c r="J496" i="10" s="1"/>
  <c r="J497" i="10" s="1"/>
  <c r="J498" i="10" s="1"/>
  <c r="J499" i="10" s="1"/>
  <c r="J500" i="10" s="1"/>
  <c r="J501" i="10" s="1"/>
  <c r="J502" i="10" s="1"/>
  <c r="J503" i="10" s="1"/>
  <c r="J504" i="10" s="1"/>
  <c r="J505" i="10" s="1"/>
  <c r="J506" i="10" s="1"/>
  <c r="J507" i="10" s="1"/>
  <c r="I505" i="3"/>
  <c r="I506" i="3"/>
  <c r="I507" i="3"/>
  <c r="I508" i="3"/>
  <c r="I509" i="3"/>
  <c r="I510" i="3"/>
  <c r="I511" i="3"/>
  <c r="I512" i="3"/>
  <c r="I513" i="3"/>
  <c r="I514" i="3"/>
  <c r="I515" i="3"/>
  <c r="I516" i="3"/>
  <c r="I517" i="3"/>
  <c r="I520" i="3"/>
  <c r="I521" i="3"/>
  <c r="I532" i="3"/>
  <c r="I533" i="3"/>
  <c r="I534" i="3"/>
  <c r="I535" i="3"/>
  <c r="I536" i="3"/>
  <c r="I537" i="3"/>
  <c r="I538" i="3"/>
  <c r="I539" i="3"/>
  <c r="J432" i="11" l="1"/>
  <c r="J433" i="11" s="1"/>
  <c r="J508" i="10"/>
  <c r="J509" i="10" s="1"/>
  <c r="J510" i="10" s="1"/>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2" i="3"/>
  <c r="I493" i="3"/>
  <c r="I494" i="3"/>
  <c r="I495" i="3"/>
  <c r="I496" i="3"/>
  <c r="I497" i="3"/>
  <c r="I498" i="3"/>
  <c r="I499" i="3"/>
  <c r="I500" i="3"/>
  <c r="I501" i="3"/>
  <c r="I502" i="3"/>
  <c r="I503" i="3"/>
  <c r="I504" i="3"/>
  <c r="I542" i="3"/>
  <c r="I543" i="3"/>
  <c r="I544" i="3"/>
  <c r="I545" i="3"/>
  <c r="I546" i="3"/>
  <c r="I547" i="3"/>
  <c r="I548" i="3"/>
  <c r="I549" i="3"/>
  <c r="I550" i="3"/>
  <c r="J434" i="11" l="1"/>
  <c r="J435" i="11" s="1"/>
  <c r="J436" i="11" s="1"/>
  <c r="J437" i="11" s="1"/>
  <c r="J438" i="11" s="1"/>
  <c r="J439" i="11" s="1"/>
  <c r="J440" i="11" s="1"/>
  <c r="J441" i="11" s="1"/>
  <c r="J442" i="11" s="1"/>
  <c r="J511" i="10"/>
  <c r="J512" i="10" s="1"/>
  <c r="J513" i="10" s="1"/>
  <c r="J514" i="10" s="1"/>
  <c r="I438" i="3"/>
  <c r="I439" i="3"/>
  <c r="I440" i="3"/>
  <c r="I441" i="3"/>
  <c r="I442" i="3"/>
  <c r="I443" i="3"/>
  <c r="I444" i="3"/>
  <c r="I445" i="3"/>
  <c r="I446" i="3"/>
  <c r="J443" i="11" l="1"/>
  <c r="J444" i="11" s="1"/>
  <c r="J445" i="11" s="1"/>
  <c r="J446" i="11" s="1"/>
  <c r="J447" i="11" s="1"/>
  <c r="J515" i="10"/>
  <c r="J516" i="10" s="1"/>
  <c r="J517" i="10" s="1"/>
  <c r="J518" i="10" s="1"/>
  <c r="J519" i="10" s="1"/>
  <c r="J520" i="10" s="1"/>
  <c r="J521" i="10" s="1"/>
  <c r="J522" i="10" s="1"/>
  <c r="J523" i="10" s="1"/>
  <c r="I432" i="3"/>
  <c r="I433" i="3"/>
  <c r="J448" i="11" l="1"/>
  <c r="J524" i="10"/>
  <c r="I416" i="3"/>
  <c r="I417" i="3"/>
  <c r="I418" i="3"/>
  <c r="I419" i="3"/>
  <c r="I420" i="3"/>
  <c r="I421" i="3"/>
  <c r="I414" i="3"/>
  <c r="I415" i="3"/>
  <c r="I412" i="3"/>
  <c r="I413" i="3"/>
  <c r="J449" i="11" l="1"/>
  <c r="J450" i="11" s="1"/>
  <c r="J451" i="11" s="1"/>
  <c r="J452" i="11" s="1"/>
  <c r="J453" i="11" s="1"/>
  <c r="J454" i="11" s="1"/>
  <c r="J455" i="11" s="1"/>
  <c r="J456" i="11" s="1"/>
  <c r="J457" i="11" s="1"/>
  <c r="J525" i="10"/>
  <c r="J526" i="10" s="1"/>
  <c r="J527" i="10" s="1"/>
  <c r="J528" i="10" s="1"/>
  <c r="I408" i="3"/>
  <c r="I409" i="3"/>
  <c r="J458" i="11" l="1"/>
  <c r="J459" i="11" s="1"/>
  <c r="J460" i="11" s="1"/>
  <c r="J461" i="11" s="1"/>
  <c r="J462" i="11" s="1"/>
  <c r="J463" i="11" s="1"/>
  <c r="J464" i="11" s="1"/>
  <c r="J465" i="11" s="1"/>
  <c r="J466" i="11" s="1"/>
  <c r="J467" i="11" s="1"/>
  <c r="J529" i="10"/>
  <c r="J530" i="10" s="1"/>
  <c r="I407" i="3"/>
  <c r="I406" i="3"/>
  <c r="I404" i="3"/>
  <c r="I405" i="3"/>
  <c r="I402" i="3"/>
  <c r="I403" i="3"/>
  <c r="I400" i="3"/>
  <c r="I401" i="3"/>
  <c r="J468" i="11" l="1"/>
  <c r="J469" i="11" s="1"/>
  <c r="J470" i="11" s="1"/>
  <c r="J471" i="11" s="1"/>
  <c r="J472" i="11" s="1"/>
  <c r="J473" i="11" s="1"/>
  <c r="J474" i="11" s="1"/>
  <c r="J475" i="11" s="1"/>
  <c r="J476" i="11" s="1"/>
  <c r="J477" i="11" s="1"/>
  <c r="J478" i="11" s="1"/>
  <c r="J479" i="11" s="1"/>
  <c r="J480" i="11" s="1"/>
  <c r="J481" i="11" s="1"/>
  <c r="J482" i="11" s="1"/>
  <c r="J483" i="11" s="1"/>
  <c r="J484" i="11" s="1"/>
  <c r="J485" i="11" s="1"/>
  <c r="J486" i="11" s="1"/>
  <c r="J487" i="11" s="1"/>
  <c r="J531" i="10"/>
  <c r="J532" i="10" s="1"/>
  <c r="I396" i="3"/>
  <c r="I397" i="3"/>
  <c r="I398" i="3"/>
  <c r="I399" i="3"/>
  <c r="J488" i="11" l="1"/>
  <c r="J489" i="11" s="1"/>
  <c r="J490" i="11" s="1"/>
  <c r="J533" i="10"/>
  <c r="J534" i="10" s="1"/>
  <c r="J535" i="10" s="1"/>
  <c r="J536" i="10" s="1"/>
  <c r="J537" i="10" s="1"/>
  <c r="J538" i="10" s="1"/>
  <c r="J539" i="10" s="1"/>
  <c r="J540" i="10" s="1"/>
  <c r="I394" i="3"/>
  <c r="I395" i="3"/>
  <c r="I392" i="3"/>
  <c r="I393" i="3"/>
  <c r="I386" i="3"/>
  <c r="I387" i="3"/>
  <c r="I390" i="3"/>
  <c r="I391" i="3"/>
  <c r="I388" i="3"/>
  <c r="I389" i="3"/>
  <c r="J491" i="11" l="1"/>
  <c r="J541" i="10"/>
  <c r="I384" i="3"/>
  <c r="I385" i="3"/>
  <c r="I382" i="3"/>
  <c r="I376" i="3"/>
  <c r="I377" i="3"/>
  <c r="I374" i="3"/>
  <c r="I375" i="3"/>
  <c r="I371" i="3"/>
  <c r="I372" i="3"/>
  <c r="I368" i="3"/>
  <c r="I369" i="3"/>
  <c r="J492" i="11" l="1"/>
  <c r="J542" i="10"/>
  <c r="J543" i="10" s="1"/>
  <c r="J544" i="10" s="1"/>
  <c r="J545" i="10" s="1"/>
  <c r="J546" i="10" s="1"/>
  <c r="I378" i="3"/>
  <c r="I361" i="3"/>
  <c r="I362" i="3"/>
  <c r="I363" i="3"/>
  <c r="I364" i="3"/>
  <c r="I365" i="3"/>
  <c r="I366" i="3"/>
  <c r="I367" i="3"/>
  <c r="I370" i="3"/>
  <c r="I373" i="3"/>
  <c r="I379" i="3"/>
  <c r="I380" i="3"/>
  <c r="I381" i="3"/>
  <c r="I383" i="3"/>
  <c r="I410" i="3"/>
  <c r="I411" i="3"/>
  <c r="I422" i="3"/>
  <c r="I423" i="3"/>
  <c r="I424" i="3"/>
  <c r="I159" i="6"/>
  <c r="I160" i="6"/>
  <c r="I161" i="6"/>
  <c r="I162" i="6"/>
  <c r="I163" i="6"/>
  <c r="I164" i="6"/>
  <c r="I165" i="6"/>
  <c r="I169" i="6"/>
  <c r="I170" i="6"/>
  <c r="J493" i="11" l="1"/>
  <c r="J547" i="10"/>
  <c r="I354" i="3"/>
  <c r="I355" i="3"/>
  <c r="J494" i="11" l="1"/>
  <c r="J548" i="10"/>
  <c r="J549" i="10" s="1"/>
  <c r="I352" i="3"/>
  <c r="I353" i="3"/>
  <c r="J495" i="11" l="1"/>
  <c r="J550" i="10"/>
  <c r="J551" i="10" s="1"/>
  <c r="J552" i="10" s="1"/>
  <c r="J553" i="10" s="1"/>
  <c r="J554" i="10" s="1"/>
  <c r="I341" i="3"/>
  <c r="I340" i="3"/>
  <c r="I343" i="3"/>
  <c r="I342" i="3"/>
  <c r="I336" i="3"/>
  <c r="I337" i="3"/>
  <c r="I334" i="3"/>
  <c r="I335" i="3"/>
  <c r="J496" i="11" l="1"/>
  <c r="J497" i="11" s="1"/>
  <c r="J498" i="11" s="1"/>
  <c r="J555" i="10"/>
  <c r="J556" i="10" s="1"/>
  <c r="J557" i="10" s="1"/>
  <c r="J558" i="10" s="1"/>
  <c r="J559" i="10" s="1"/>
  <c r="I338" i="3"/>
  <c r="I339" i="3"/>
  <c r="I328" i="3"/>
  <c r="I329" i="3"/>
  <c r="I324" i="3"/>
  <c r="I325" i="3"/>
  <c r="J499" i="11" l="1"/>
  <c r="J500" i="11" s="1"/>
  <c r="J501" i="11" s="1"/>
  <c r="J502" i="11" s="1"/>
  <c r="J503" i="11" s="1"/>
  <c r="J560" i="10"/>
  <c r="J561" i="10" s="1"/>
  <c r="J562" i="10" s="1"/>
  <c r="I322" i="3"/>
  <c r="I323" i="3"/>
  <c r="I326" i="3"/>
  <c r="I150" i="6"/>
  <c r="I151" i="6"/>
  <c r="I152" i="6"/>
  <c r="I153" i="6"/>
  <c r="I154" i="6"/>
  <c r="I155" i="6"/>
  <c r="I156" i="6"/>
  <c r="I157" i="6"/>
  <c r="I158" i="6"/>
  <c r="I320" i="3"/>
  <c r="I321" i="3"/>
  <c r="I327" i="3"/>
  <c r="J504" i="11" l="1"/>
  <c r="J505" i="11" s="1"/>
  <c r="J506" i="11" s="1"/>
  <c r="J507" i="11" s="1"/>
  <c r="J508" i="11" s="1"/>
  <c r="J509" i="11" s="1"/>
  <c r="J510" i="11" s="1"/>
  <c r="J511" i="11" s="1"/>
  <c r="J512" i="11" s="1"/>
  <c r="J513" i="11" s="1"/>
  <c r="J563" i="10"/>
  <c r="J564" i="10" s="1"/>
  <c r="J565" i="10" s="1"/>
  <c r="J566" i="10" s="1"/>
  <c r="J567" i="10" s="1"/>
  <c r="J568" i="10" s="1"/>
  <c r="J569" i="10" s="1"/>
  <c r="J570" i="10" s="1"/>
  <c r="J571" i="10" s="1"/>
  <c r="J572" i="10" s="1"/>
  <c r="J573" i="10" s="1"/>
  <c r="J574" i="10" s="1"/>
  <c r="J575" i="10" s="1"/>
  <c r="J576" i="10" s="1"/>
  <c r="J577" i="10" s="1"/>
  <c r="J578" i="10" s="1"/>
  <c r="J579" i="10" s="1"/>
  <c r="I318" i="3"/>
  <c r="I319" i="3"/>
  <c r="I314" i="3"/>
  <c r="I315" i="3"/>
  <c r="I316" i="3"/>
  <c r="I317" i="3"/>
  <c r="I330" i="3"/>
  <c r="I331" i="3"/>
  <c r="J514" i="11" l="1"/>
  <c r="J580" i="10"/>
  <c r="I332" i="3"/>
  <c r="I333" i="3"/>
  <c r="I344" i="3"/>
  <c r="I345" i="3"/>
  <c r="I346" i="3"/>
  <c r="I347" i="3"/>
  <c r="I348" i="3"/>
  <c r="I349" i="3"/>
  <c r="I350" i="3"/>
  <c r="I351" i="3"/>
  <c r="I356" i="3"/>
  <c r="I357" i="3"/>
  <c r="I358" i="3"/>
  <c r="I359" i="3"/>
  <c r="I360" i="3"/>
  <c r="I425" i="3"/>
  <c r="I426" i="3"/>
  <c r="I427" i="3"/>
  <c r="I428" i="3"/>
  <c r="I429" i="3"/>
  <c r="I430" i="3"/>
  <c r="I431" i="3"/>
  <c r="I434" i="3"/>
  <c r="I435" i="3"/>
  <c r="I436" i="3"/>
  <c r="I437" i="3"/>
  <c r="I447" i="3"/>
  <c r="I448" i="3"/>
  <c r="I449" i="3"/>
  <c r="J515" i="11" l="1"/>
  <c r="J516" i="11" s="1"/>
  <c r="J517" i="11" s="1"/>
  <c r="J518" i="11" s="1"/>
  <c r="J519" i="11" s="1"/>
  <c r="J520" i="11" s="1"/>
  <c r="J528" i="11" s="1"/>
  <c r="J529" i="11" s="1"/>
  <c r="J530" i="11" s="1"/>
  <c r="J531" i="11" s="1"/>
  <c r="J532" i="11" s="1"/>
  <c r="J533" i="11" s="1"/>
  <c r="J534" i="11" s="1"/>
  <c r="J535" i="11" s="1"/>
  <c r="J536" i="11" s="1"/>
  <c r="J537" i="11" s="1"/>
  <c r="J538" i="11" s="1"/>
  <c r="J539" i="11" s="1"/>
  <c r="J540" i="11" s="1"/>
  <c r="J541" i="11" s="1"/>
  <c r="J542" i="11" s="1"/>
  <c r="J543" i="11" s="1"/>
  <c r="J544" i="11" s="1"/>
  <c r="J545" i="11" s="1"/>
  <c r="J546" i="11" s="1"/>
  <c r="J547" i="11" s="1"/>
  <c r="J548" i="11" s="1"/>
  <c r="J549" i="11" s="1"/>
  <c r="J550" i="11" s="1"/>
  <c r="J551" i="11" s="1"/>
  <c r="J552" i="11" s="1"/>
  <c r="J553" i="11" s="1"/>
  <c r="J554" i="11" s="1"/>
  <c r="J555" i="11" s="1"/>
  <c r="J556" i="11" s="1"/>
  <c r="J557" i="11" s="1"/>
  <c r="J558" i="11" s="1"/>
  <c r="J559" i="11" s="1"/>
  <c r="J560" i="11" s="1"/>
  <c r="J561" i="11" s="1"/>
  <c r="J562" i="11" s="1"/>
  <c r="J563" i="11" s="1"/>
  <c r="J564" i="11" s="1"/>
  <c r="J565" i="11" s="1"/>
  <c r="J566" i="11" s="1"/>
  <c r="J567" i="11" s="1"/>
  <c r="J568" i="11" s="1"/>
  <c r="J569" i="11" s="1"/>
  <c r="J570" i="11" s="1"/>
  <c r="J571" i="11" s="1"/>
  <c r="J572" i="11" s="1"/>
  <c r="J573" i="11" s="1"/>
  <c r="J574" i="11" s="1"/>
  <c r="J575" i="11" s="1"/>
  <c r="J576" i="11" s="1"/>
  <c r="J577" i="11" s="1"/>
  <c r="J578" i="11" s="1"/>
  <c r="J579" i="11" s="1"/>
  <c r="J580" i="11" s="1"/>
  <c r="J581" i="11" s="1"/>
  <c r="J582" i="11" s="1"/>
  <c r="J583" i="11" s="1"/>
  <c r="J584" i="11" s="1"/>
  <c r="J585" i="11" s="1"/>
  <c r="J586" i="11" s="1"/>
  <c r="J587" i="11" s="1"/>
  <c r="J588" i="11" s="1"/>
  <c r="J589" i="11" s="1"/>
  <c r="J590" i="11" s="1"/>
  <c r="J591" i="11" s="1"/>
  <c r="J592" i="11" s="1"/>
  <c r="J593" i="11" s="1"/>
  <c r="J594" i="11" s="1"/>
  <c r="J595" i="11" s="1"/>
  <c r="J596" i="11" s="1"/>
  <c r="J581" i="10"/>
  <c r="J582" i="10" s="1"/>
  <c r="J583" i="10" s="1"/>
  <c r="J584" i="10" s="1"/>
  <c r="J585" i="10" s="1"/>
  <c r="J586" i="10" s="1"/>
  <c r="I308" i="3"/>
  <c r="I309" i="3"/>
  <c r="I310" i="3"/>
  <c r="I298" i="3"/>
  <c r="I299" i="3"/>
  <c r="I300" i="3"/>
  <c r="I301" i="3"/>
  <c r="I296" i="3"/>
  <c r="I297" i="3"/>
  <c r="I290" i="3"/>
  <c r="I291" i="3"/>
  <c r="I294" i="3"/>
  <c r="I295" i="3"/>
  <c r="J587" i="10" l="1"/>
  <c r="J588" i="10" s="1"/>
  <c r="I288" i="3"/>
  <c r="I289" i="3"/>
  <c r="J590" i="10" l="1"/>
  <c r="J591" i="10" s="1"/>
  <c r="J592" i="10" s="1"/>
  <c r="J593" i="10" s="1"/>
  <c r="J594" i="10" s="1"/>
  <c r="J595" i="10" s="1"/>
  <c r="J596" i="10" s="1"/>
  <c r="J597" i="10" s="1"/>
  <c r="J598" i="10" s="1"/>
  <c r="J599" i="10" s="1"/>
  <c r="J589" i="10"/>
  <c r="I286" i="3"/>
  <c r="I287" i="3"/>
  <c r="J600" i="10" l="1"/>
  <c r="J601" i="10" s="1"/>
  <c r="J602" i="10" s="1"/>
  <c r="J603" i="10" s="1"/>
  <c r="I284" i="3"/>
  <c r="I285" i="3"/>
  <c r="I282" i="3"/>
  <c r="I283" i="3"/>
  <c r="J604" i="10" l="1"/>
  <c r="I278" i="3"/>
  <c r="I279" i="3"/>
  <c r="I280" i="3"/>
  <c r="I276" i="3"/>
  <c r="I277" i="3"/>
  <c r="I272" i="3"/>
  <c r="I273" i="3"/>
  <c r="J605" i="10" l="1"/>
  <c r="J606" i="10" s="1"/>
  <c r="J607" i="10" s="1"/>
  <c r="I269" i="3"/>
  <c r="I270" i="3"/>
  <c r="J608" i="10" l="1"/>
  <c r="J609" i="10" s="1"/>
  <c r="I275" i="3"/>
  <c r="I281" i="3"/>
  <c r="I292" i="3"/>
  <c r="I293" i="3"/>
  <c r="I302" i="3"/>
  <c r="I303" i="3"/>
  <c r="I304" i="3"/>
  <c r="I305" i="3"/>
  <c r="I306" i="3"/>
  <c r="I307" i="3"/>
  <c r="I311" i="3"/>
  <c r="I312" i="3"/>
  <c r="I313" i="3"/>
  <c r="J610" i="10" l="1"/>
  <c r="J611" i="10" s="1"/>
  <c r="J612" i="10" s="1"/>
  <c r="J613" i="10" s="1"/>
  <c r="J614" i="10" s="1"/>
  <c r="J615" i="10" s="1"/>
  <c r="J616" i="10" s="1"/>
  <c r="J617" i="10" s="1"/>
  <c r="J618" i="10" s="1"/>
  <c r="J619" i="10" s="1"/>
  <c r="J620" i="10" s="1"/>
  <c r="J621" i="10" s="1"/>
  <c r="J622" i="10" s="1"/>
  <c r="J623" i="10" s="1"/>
  <c r="J624" i="10" s="1"/>
  <c r="J625" i="10" s="1"/>
  <c r="J626" i="10" s="1"/>
  <c r="J627" i="10" s="1"/>
  <c r="I262" i="3"/>
  <c r="I263" i="3"/>
  <c r="I264" i="3"/>
  <c r="I261" i="3"/>
  <c r="I265" i="3"/>
  <c r="J628" i="10" l="1"/>
  <c r="I259" i="3"/>
  <c r="I260" i="3"/>
  <c r="I266" i="3"/>
  <c r="J629" i="10" l="1"/>
  <c r="I255" i="3"/>
  <c r="I256" i="3"/>
  <c r="I257" i="3"/>
  <c r="I258" i="3"/>
  <c r="I267" i="3"/>
  <c r="I268" i="3"/>
  <c r="I271" i="3"/>
  <c r="I274" i="3"/>
  <c r="J630" i="10" l="1"/>
  <c r="I243" i="3"/>
  <c r="I244" i="3"/>
  <c r="I245" i="3"/>
  <c r="J631" i="10" l="1"/>
  <c r="J632" i="10" s="1"/>
  <c r="I227" i="3"/>
  <c r="I228" i="3"/>
  <c r="I229" i="3"/>
  <c r="I230" i="3"/>
  <c r="J633" i="10" l="1"/>
  <c r="J634" i="10" s="1"/>
  <c r="J635" i="10" s="1"/>
  <c r="J636" i="10" s="1"/>
  <c r="J637" i="10" s="1"/>
  <c r="J638" i="10" s="1"/>
  <c r="J639" i="10" s="1"/>
  <c r="J640" i="10" s="1"/>
  <c r="J641" i="10" s="1"/>
  <c r="J642" i="10" s="1"/>
  <c r="J643" i="10" s="1"/>
  <c r="J644" i="10" s="1"/>
  <c r="J645" i="10" s="1"/>
  <c r="J646" i="10" s="1"/>
  <c r="J647" i="10" s="1"/>
  <c r="J648" i="10" s="1"/>
  <c r="J649" i="10" s="1"/>
  <c r="J650" i="10" s="1"/>
  <c r="J651" i="10" s="1"/>
  <c r="J652" i="10" s="1"/>
  <c r="I226" i="3"/>
  <c r="I231" i="3"/>
  <c r="I232" i="3"/>
  <c r="I233" i="3"/>
  <c r="I234" i="3"/>
  <c r="I235" i="3"/>
  <c r="I236" i="3"/>
  <c r="I237" i="3"/>
  <c r="I238" i="3"/>
  <c r="I239" i="3"/>
  <c r="I240" i="3"/>
  <c r="I241" i="3"/>
  <c r="I242" i="3"/>
  <c r="I246" i="3"/>
  <c r="I247" i="3"/>
  <c r="I248" i="3"/>
  <c r="I249" i="3"/>
  <c r="I250" i="3"/>
  <c r="I251" i="3"/>
  <c r="I252" i="3"/>
  <c r="I253" i="3"/>
  <c r="I254" i="3"/>
  <c r="J653" i="10" l="1"/>
  <c r="J654" i="10" s="1"/>
  <c r="J655" i="10" s="1"/>
  <c r="J656" i="10" s="1"/>
  <c r="J657" i="10" s="1"/>
  <c r="J658" i="10" s="1"/>
  <c r="J659" i="10" s="1"/>
  <c r="J660" i="10" s="1"/>
  <c r="J661" i="10" s="1"/>
  <c r="J662" i="10" s="1"/>
  <c r="G224" i="3"/>
  <c r="J663" i="10" l="1"/>
  <c r="I122" i="6"/>
  <c r="I123" i="6"/>
  <c r="J664" i="10" l="1"/>
  <c r="J665" i="10" s="1"/>
  <c r="J666" i="10" s="1"/>
  <c r="J667" i="10" s="1"/>
  <c r="I212" i="3"/>
  <c r="I213" i="3"/>
  <c r="J668" i="10" l="1"/>
  <c r="J669" i="10" s="1"/>
  <c r="J670" i="10" s="1"/>
  <c r="J671" i="10" s="1"/>
  <c r="I124" i="6"/>
  <c r="I125" i="6"/>
  <c r="I126" i="6"/>
  <c r="I127" i="6"/>
  <c r="I128" i="6"/>
  <c r="I210" i="3"/>
  <c r="I211" i="3"/>
  <c r="I208" i="3"/>
  <c r="I209" i="3"/>
  <c r="J672" i="10" l="1"/>
  <c r="J673" i="10" s="1"/>
  <c r="J674" i="10" s="1"/>
  <c r="J675" i="10" s="1"/>
  <c r="J676" i="10" s="1"/>
  <c r="J677" i="10" s="1"/>
  <c r="J678" i="10" s="1"/>
  <c r="J679" i="10" s="1"/>
  <c r="J680" i="10" s="1"/>
  <c r="J681" i="10" s="1"/>
  <c r="J682" i="10" s="1"/>
  <c r="J683" i="10" s="1"/>
  <c r="J684" i="10" s="1"/>
  <c r="J685" i="10" s="1"/>
  <c r="J686" i="10" s="1"/>
  <c r="J687" i="10" s="1"/>
  <c r="J688" i="10" s="1"/>
  <c r="J689" i="10" s="1"/>
  <c r="J690" i="10" s="1"/>
  <c r="J691" i="10" s="1"/>
  <c r="J692" i="10" s="1"/>
  <c r="J693" i="10" s="1"/>
  <c r="J694" i="10" s="1"/>
  <c r="J695" i="10" s="1"/>
  <c r="J696" i="10" s="1"/>
  <c r="I204" i="3"/>
  <c r="I205" i="3"/>
  <c r="I206" i="3"/>
  <c r="I207" i="3"/>
  <c r="I202" i="3"/>
  <c r="I203" i="3"/>
  <c r="J697" i="10" l="1"/>
  <c r="J698" i="10" s="1"/>
  <c r="J699" i="10" s="1"/>
  <c r="J700" i="10" s="1"/>
  <c r="J701" i="10" s="1"/>
  <c r="I200" i="3"/>
  <c r="I201" i="3"/>
  <c r="J702" i="10" l="1"/>
  <c r="J703" i="10" s="1"/>
  <c r="J704" i="10" s="1"/>
  <c r="J707" i="10" s="1"/>
  <c r="J708" i="10" s="1"/>
  <c r="J709" i="10" s="1"/>
  <c r="J710" i="10" s="1"/>
  <c r="J711" i="10" s="1"/>
  <c r="I118" i="6"/>
  <c r="I119" i="6"/>
  <c r="I116" i="6"/>
  <c r="I117" i="6"/>
  <c r="J712" i="10" l="1"/>
  <c r="I186" i="3"/>
  <c r="I187" i="3"/>
  <c r="I188" i="3"/>
  <c r="I180" i="3"/>
  <c r="I181" i="3"/>
  <c r="I182" i="3"/>
  <c r="I183" i="3"/>
  <c r="J713" i="10" l="1"/>
  <c r="I160" i="3"/>
  <c r="I161" i="3"/>
  <c r="I162" i="3"/>
  <c r="I163" i="3"/>
  <c r="I164" i="3"/>
  <c r="I165" i="3"/>
  <c r="I166" i="3"/>
  <c r="I167" i="3"/>
  <c r="I168" i="3"/>
  <c r="I169" i="3"/>
  <c r="I170" i="3"/>
  <c r="J714" i="10" l="1"/>
  <c r="J715" i="10" s="1"/>
  <c r="J716" i="10" s="1"/>
  <c r="I148" i="3"/>
  <c r="I149" i="3"/>
  <c r="I150" i="3"/>
  <c r="I146" i="3"/>
  <c r="I147" i="3"/>
  <c r="I144" i="3"/>
  <c r="I145" i="3"/>
  <c r="I96" i="6"/>
  <c r="I97" i="6"/>
  <c r="I98" i="6"/>
  <c r="J717" i="10" l="1"/>
  <c r="J718" i="10" s="1"/>
  <c r="I132" i="3"/>
  <c r="I133" i="3"/>
  <c r="I134" i="3"/>
  <c r="I135" i="3"/>
  <c r="I136" i="3"/>
  <c r="I137" i="3"/>
  <c r="I138" i="3"/>
  <c r="I139" i="3"/>
  <c r="I140" i="3"/>
  <c r="J719" i="10" l="1"/>
  <c r="I99" i="6"/>
  <c r="I100" i="6"/>
  <c r="I101" i="6"/>
  <c r="I102" i="6"/>
  <c r="I103" i="6"/>
  <c r="I104" i="6"/>
  <c r="I105" i="6"/>
  <c r="I106" i="6"/>
  <c r="I107" i="6"/>
  <c r="I108" i="6"/>
  <c r="I109" i="6"/>
  <c r="I110" i="6"/>
  <c r="I111" i="6"/>
  <c r="I112" i="6"/>
  <c r="I113" i="6"/>
  <c r="I114" i="6"/>
  <c r="I115" i="6"/>
  <c r="I120" i="6"/>
  <c r="I121" i="6"/>
  <c r="I129" i="6"/>
  <c r="I130" i="6"/>
  <c r="I131" i="6"/>
  <c r="I132" i="6"/>
  <c r="I133" i="6"/>
  <c r="I134" i="6"/>
  <c r="I135" i="6"/>
  <c r="I136" i="6"/>
  <c r="I137" i="6"/>
  <c r="I138" i="6"/>
  <c r="I139" i="6"/>
  <c r="I140" i="6"/>
  <c r="I141" i="6"/>
  <c r="I142" i="6"/>
  <c r="I143" i="6"/>
  <c r="I144" i="6"/>
  <c r="I145" i="6"/>
  <c r="I146" i="6"/>
  <c r="I147" i="6"/>
  <c r="I141" i="3"/>
  <c r="I142" i="3"/>
  <c r="I143" i="3"/>
  <c r="I151" i="3"/>
  <c r="I152" i="3"/>
  <c r="I153" i="3"/>
  <c r="I154" i="3"/>
  <c r="I155" i="3"/>
  <c r="I156" i="3"/>
  <c r="I157" i="3"/>
  <c r="I158" i="3"/>
  <c r="I159" i="3"/>
  <c r="I171" i="3"/>
  <c r="I172" i="3"/>
  <c r="I173" i="3"/>
  <c r="I174" i="3"/>
  <c r="I175" i="3"/>
  <c r="I179" i="3"/>
  <c r="I184" i="3"/>
  <c r="I185" i="3"/>
  <c r="I189" i="3"/>
  <c r="I190" i="3"/>
  <c r="I191" i="3"/>
  <c r="I192" i="3"/>
  <c r="I193" i="3"/>
  <c r="I194" i="3"/>
  <c r="I195" i="3"/>
  <c r="I196" i="3"/>
  <c r="I197" i="3"/>
  <c r="I198" i="3"/>
  <c r="I199" i="3"/>
  <c r="I214" i="3"/>
  <c r="I215" i="3"/>
  <c r="I216" i="3"/>
  <c r="I217" i="3"/>
  <c r="I218" i="3"/>
  <c r="I219" i="3"/>
  <c r="I220" i="3"/>
  <c r="I221" i="3"/>
  <c r="I222" i="3"/>
  <c r="I223" i="3"/>
  <c r="I224" i="3"/>
  <c r="J720" i="10" l="1"/>
  <c r="I124" i="3"/>
  <c r="I125" i="3"/>
  <c r="I126" i="3"/>
  <c r="I127" i="3"/>
  <c r="I128" i="3"/>
  <c r="I129" i="3"/>
  <c r="I88" i="6"/>
  <c r="I89" i="6"/>
  <c r="I90" i="6"/>
  <c r="I91" i="6"/>
  <c r="J721" i="10" l="1"/>
  <c r="J722" i="10" s="1"/>
  <c r="J723" i="10" s="1"/>
  <c r="I115" i="3"/>
  <c r="I116" i="3"/>
  <c r="I117" i="3"/>
  <c r="I118" i="3"/>
  <c r="I119" i="3"/>
  <c r="I120" i="3"/>
  <c r="I121" i="3"/>
  <c r="I122" i="3"/>
  <c r="I123" i="3"/>
  <c r="I130" i="3"/>
  <c r="I131" i="3"/>
  <c r="I100" i="3"/>
  <c r="I101" i="3"/>
  <c r="I102" i="3"/>
  <c r="J724" i="10" l="1"/>
  <c r="J725" i="10" s="1"/>
  <c r="J726" i="10" s="1"/>
  <c r="I76" i="6"/>
  <c r="I77" i="6"/>
  <c r="I78" i="6"/>
  <c r="I79" i="6"/>
  <c r="I80" i="6"/>
  <c r="I81" i="6"/>
  <c r="I82" i="6"/>
  <c r="I83" i="6"/>
  <c r="I84" i="6"/>
  <c r="I85" i="6"/>
  <c r="I86" i="6"/>
  <c r="I87" i="6"/>
  <c r="I92" i="6"/>
  <c r="I93" i="6"/>
  <c r="I94" i="6"/>
  <c r="I95" i="6"/>
  <c r="I148" i="6"/>
  <c r="J727" i="10" l="1"/>
  <c r="J728" i="10" s="1"/>
  <c r="I88" i="3"/>
  <c r="I89" i="3"/>
  <c r="I90" i="3"/>
  <c r="I91" i="3"/>
  <c r="I92" i="3"/>
  <c r="I93" i="3"/>
  <c r="I94" i="3"/>
  <c r="I95" i="3"/>
  <c r="I96" i="3"/>
  <c r="I97" i="3"/>
  <c r="I98" i="3"/>
  <c r="I99" i="3"/>
  <c r="I103" i="3"/>
  <c r="I104" i="3"/>
  <c r="I105" i="3"/>
  <c r="I106" i="3"/>
  <c r="I107" i="3"/>
  <c r="I108" i="3"/>
  <c r="I109" i="3"/>
  <c r="I110" i="3"/>
  <c r="I111" i="3"/>
  <c r="I112" i="3"/>
  <c r="I113" i="3"/>
  <c r="J729" i="10" l="1"/>
  <c r="J730" i="10" s="1"/>
  <c r="J731" i="10" s="1"/>
  <c r="J732" i="10" s="1"/>
  <c r="J733" i="10" s="1"/>
  <c r="I72" i="6"/>
  <c r="I73" i="6"/>
  <c r="I74" i="6"/>
  <c r="I75" i="6"/>
  <c r="I149" i="6"/>
  <c r="I78" i="3"/>
  <c r="I79" i="3"/>
  <c r="I80" i="3"/>
  <c r="I81" i="3"/>
  <c r="I82" i="3"/>
  <c r="I83" i="3"/>
  <c r="I84" i="3"/>
  <c r="I85" i="3"/>
  <c r="I86" i="3"/>
  <c r="I87" i="3"/>
  <c r="I114" i="3"/>
  <c r="J734" i="10" l="1"/>
  <c r="J735" i="10" s="1"/>
  <c r="I58" i="3"/>
  <c r="I59" i="3"/>
  <c r="I60" i="3"/>
  <c r="I61" i="3"/>
  <c r="I62" i="3"/>
  <c r="I63" i="3"/>
  <c r="I64" i="3"/>
  <c r="I65" i="3"/>
  <c r="I66" i="3"/>
  <c r="I67" i="3"/>
  <c r="I68" i="3"/>
  <c r="I69" i="3"/>
  <c r="I70" i="3"/>
  <c r="I71" i="3"/>
  <c r="I72" i="3"/>
  <c r="I73" i="3"/>
  <c r="I74" i="3"/>
  <c r="I75" i="3"/>
  <c r="I76" i="3"/>
  <c r="I77" i="3"/>
  <c r="J736" i="10" l="1"/>
  <c r="J737" i="10" s="1"/>
  <c r="I40" i="3"/>
  <c r="I41" i="3"/>
  <c r="I42" i="3"/>
  <c r="I43" i="3"/>
  <c r="I44" i="3"/>
  <c r="I45" i="3"/>
  <c r="I46" i="3"/>
  <c r="I47" i="3"/>
  <c r="I48" i="3"/>
  <c r="I49" i="3"/>
  <c r="I50" i="3"/>
  <c r="I51" i="3"/>
  <c r="I52" i="3"/>
  <c r="I53" i="3"/>
  <c r="I54" i="3"/>
  <c r="I55" i="3"/>
  <c r="I56" i="3"/>
  <c r="I57" i="3"/>
  <c r="I57" i="6"/>
  <c r="I58" i="6"/>
  <c r="I59" i="6"/>
  <c r="I60" i="6"/>
  <c r="I61" i="6"/>
  <c r="I62" i="6"/>
  <c r="I63" i="6"/>
  <c r="I64" i="6"/>
  <c r="I65" i="6"/>
  <c r="I66" i="6"/>
  <c r="I67" i="6"/>
  <c r="I68" i="6"/>
  <c r="I69" i="6"/>
  <c r="I70" i="6"/>
  <c r="I71" i="6"/>
  <c r="J738" i="10" l="1"/>
  <c r="J739" i="10" s="1"/>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 i="3"/>
  <c r="J4" i="3" s="1"/>
  <c r="J5" i="3" s="1"/>
  <c r="J6" i="3" s="1"/>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J740" i="10" l="1"/>
  <c r="J741" i="10" s="1"/>
  <c r="J742" i="10" s="1"/>
  <c r="J743" i="10" s="1"/>
  <c r="J744" i="10" s="1"/>
  <c r="J745" i="10" s="1"/>
  <c r="J746" i="10" s="1"/>
  <c r="J5" i="6"/>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J28" i="6" s="1"/>
  <c r="J29" i="6" s="1"/>
  <c r="J30" i="6" s="1"/>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J54" i="6" s="1"/>
  <c r="J55" i="6" s="1"/>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J79" i="6" s="1"/>
  <c r="J80" i="6" s="1"/>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J154" i="6" s="1"/>
  <c r="J155" i="6" s="1"/>
  <c r="J156" i="6" s="1"/>
  <c r="J157" i="6" s="1"/>
  <c r="J158" i="6" s="1"/>
  <c r="J159" i="6" s="1"/>
  <c r="J160" i="6" s="1"/>
  <c r="J161" i="6" s="1"/>
  <c r="J162" i="6" s="1"/>
  <c r="J163" i="6" s="1"/>
  <c r="J164" i="6" s="1"/>
  <c r="J165" i="6" s="1"/>
  <c r="I171" i="6"/>
  <c r="J7" i="3"/>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J65" i="3" s="1"/>
  <c r="J66" i="3" s="1"/>
  <c r="J67" i="3" s="1"/>
  <c r="J68" i="3" s="1"/>
  <c r="J69" i="3" s="1"/>
  <c r="J70" i="3" s="1"/>
  <c r="J71" i="3" s="1"/>
  <c r="J72" i="3" s="1"/>
  <c r="J73" i="3" s="1"/>
  <c r="J74" i="3" s="1"/>
  <c r="J75" i="3" s="1"/>
  <c r="J76" i="3" s="1"/>
  <c r="J77" i="3" s="1"/>
  <c r="J78" i="3" s="1"/>
  <c r="J79" i="3" s="1"/>
  <c r="J80" i="3" s="1"/>
  <c r="J81" i="3" s="1"/>
  <c r="J82" i="3" s="1"/>
  <c r="J83" i="3" s="1"/>
  <c r="J84" i="3" s="1"/>
  <c r="J85" i="3" s="1"/>
  <c r="J86" i="3" s="1"/>
  <c r="J87" i="3" s="1"/>
  <c r="J88" i="3" s="1"/>
  <c r="J89" i="3" s="1"/>
  <c r="J90" i="3" s="1"/>
  <c r="J91" i="3" s="1"/>
  <c r="J92" i="3" s="1"/>
  <c r="J93" i="3" s="1"/>
  <c r="J94" i="3" s="1"/>
  <c r="J95" i="3" s="1"/>
  <c r="J96" i="3" s="1"/>
  <c r="J97" i="3" s="1"/>
  <c r="J98" i="3" s="1"/>
  <c r="J99" i="3" s="1"/>
  <c r="J100" i="3" s="1"/>
  <c r="J101" i="3" s="1"/>
  <c r="J102" i="3" s="1"/>
  <c r="J103" i="3" s="1"/>
  <c r="J104" i="3" s="1"/>
  <c r="J105" i="3" s="1"/>
  <c r="J106" i="3" s="1"/>
  <c r="J107" i="3" s="1"/>
  <c r="J108" i="3" s="1"/>
  <c r="J109" i="3" s="1"/>
  <c r="J110" i="3" s="1"/>
  <c r="J111" i="3" s="1"/>
  <c r="J112" i="3" s="1"/>
  <c r="J113" i="3" s="1"/>
  <c r="J114" i="3" s="1"/>
  <c r="J115" i="3" s="1"/>
  <c r="J116" i="3" s="1"/>
  <c r="J117" i="3" s="1"/>
  <c r="J118" i="3" s="1"/>
  <c r="J119" i="3" s="1"/>
  <c r="J120" i="3" s="1"/>
  <c r="J121" i="3" s="1"/>
  <c r="J122" i="3" s="1"/>
  <c r="J123" i="3" s="1"/>
  <c r="J124" i="3" s="1"/>
  <c r="J125" i="3" s="1"/>
  <c r="J126" i="3" s="1"/>
  <c r="J127" i="3" s="1"/>
  <c r="J128" i="3" s="1"/>
  <c r="J129" i="3" s="1"/>
  <c r="J130" i="3" s="1"/>
  <c r="J131" i="3" s="1"/>
  <c r="J132" i="3" s="1"/>
  <c r="J133" i="3" s="1"/>
  <c r="J134" i="3" s="1"/>
  <c r="J135" i="3" s="1"/>
  <c r="J136" i="3" s="1"/>
  <c r="J137" i="3" s="1"/>
  <c r="J138" i="3" s="1"/>
  <c r="J139" i="3" s="1"/>
  <c r="J140" i="3" s="1"/>
  <c r="J141" i="3" s="1"/>
  <c r="J142" i="3" s="1"/>
  <c r="J143" i="3" s="1"/>
  <c r="J144" i="3" s="1"/>
  <c r="J145" i="3" s="1"/>
  <c r="J146" i="3" s="1"/>
  <c r="J147" i="3" s="1"/>
  <c r="J148" i="3" s="1"/>
  <c r="J149" i="3" s="1"/>
  <c r="J150" i="3" s="1"/>
  <c r="J151" i="3" s="1"/>
  <c r="J152" i="3" s="1"/>
  <c r="J153" i="3" s="1"/>
  <c r="J154" i="3" s="1"/>
  <c r="J155" i="3" s="1"/>
  <c r="J156" i="3" s="1"/>
  <c r="J157" i="3" s="1"/>
  <c r="J158" i="3" s="1"/>
  <c r="J159" i="3" s="1"/>
  <c r="J160" i="3" s="1"/>
  <c r="J161" i="3" s="1"/>
  <c r="J162" i="3" s="1"/>
  <c r="J163" i="3" s="1"/>
  <c r="J164" i="3" s="1"/>
  <c r="J165" i="3" s="1"/>
  <c r="J166" i="3" s="1"/>
  <c r="J167" i="3" s="1"/>
  <c r="J168" i="3" s="1"/>
  <c r="J169" i="3" s="1"/>
  <c r="J170" i="3" s="1"/>
  <c r="J171" i="3" s="1"/>
  <c r="J172" i="3" s="1"/>
  <c r="J173" i="3" s="1"/>
  <c r="J174" i="3" s="1"/>
  <c r="J175" i="3" s="1"/>
  <c r="H551" i="3"/>
  <c r="I42" i="5"/>
  <c r="I43" i="5"/>
  <c r="I44" i="5"/>
  <c r="J747" i="10" l="1"/>
  <c r="J748" i="10" s="1"/>
  <c r="J749" i="10" s="1"/>
  <c r="J166" i="6"/>
  <c r="J167" i="6" s="1"/>
  <c r="J168" i="6" s="1"/>
  <c r="J169" i="6" s="1"/>
  <c r="J170" i="6" s="1"/>
  <c r="J176" i="3"/>
  <c r="J177" i="3" s="1"/>
  <c r="J178" i="3" s="1"/>
  <c r="J179" i="3" s="1"/>
  <c r="J180" i="3" s="1"/>
  <c r="J181" i="3" s="1"/>
  <c r="J182" i="3" s="1"/>
  <c r="J183" i="3" s="1"/>
  <c r="J184" i="3" s="1"/>
  <c r="J185" i="3" s="1"/>
  <c r="J186" i="3" s="1"/>
  <c r="J187" i="3" s="1"/>
  <c r="J188" i="3" s="1"/>
  <c r="J189" i="3" s="1"/>
  <c r="J190" i="3" s="1"/>
  <c r="J191" i="3" s="1"/>
  <c r="J192" i="3" s="1"/>
  <c r="J193" i="3" s="1"/>
  <c r="J194" i="3" s="1"/>
  <c r="J195" i="3" s="1"/>
  <c r="J196" i="3" s="1"/>
  <c r="J197" i="3" s="1"/>
  <c r="J198" i="3" s="1"/>
  <c r="J199" i="3" s="1"/>
  <c r="J200" i="3" s="1"/>
  <c r="J201" i="3" s="1"/>
  <c r="J202" i="3" s="1"/>
  <c r="J203" i="3" s="1"/>
  <c r="J204" i="3" s="1"/>
  <c r="J205" i="3" s="1"/>
  <c r="J206" i="3" s="1"/>
  <c r="J207" i="3" s="1"/>
  <c r="J208" i="3" s="1"/>
  <c r="J209" i="3" s="1"/>
  <c r="J210" i="3" s="1"/>
  <c r="J211" i="3" s="1"/>
  <c r="J212" i="3" s="1"/>
  <c r="J213" i="3" s="1"/>
  <c r="J214" i="3" s="1"/>
  <c r="J215" i="3" s="1"/>
  <c r="J216" i="3" s="1"/>
  <c r="J217" i="3" s="1"/>
  <c r="J218" i="3" s="1"/>
  <c r="J219" i="3" s="1"/>
  <c r="J220" i="3" s="1"/>
  <c r="J221" i="3" s="1"/>
  <c r="J222" i="3" s="1"/>
  <c r="J223" i="3" s="1"/>
  <c r="J224" i="3" s="1"/>
  <c r="I17" i="5"/>
  <c r="I18" i="5"/>
  <c r="I19" i="5"/>
  <c r="I20" i="5"/>
  <c r="I21" i="5"/>
  <c r="I22" i="5"/>
  <c r="I23" i="5"/>
  <c r="I24" i="5"/>
  <c r="I25" i="5"/>
  <c r="I26" i="5"/>
  <c r="I27" i="5"/>
  <c r="I28" i="5"/>
  <c r="I29" i="5"/>
  <c r="I30" i="5"/>
  <c r="I31" i="5"/>
  <c r="I32" i="5"/>
  <c r="I33" i="5"/>
  <c r="I34" i="5"/>
  <c r="I35" i="5"/>
  <c r="I36" i="5"/>
  <c r="I37" i="5"/>
  <c r="I38" i="5"/>
  <c r="I39" i="5"/>
  <c r="I40" i="5"/>
  <c r="I41" i="5"/>
  <c r="J750" i="10" l="1"/>
  <c r="J751" i="10" s="1"/>
  <c r="J752" i="10" s="1"/>
  <c r="J753" i="10" s="1"/>
  <c r="J754" i="10" s="1"/>
  <c r="J755" i="10" s="1"/>
  <c r="J756" i="10" s="1"/>
  <c r="J757" i="10" s="1"/>
  <c r="J758" i="10" s="1"/>
  <c r="J759" i="10" s="1"/>
  <c r="J760" i="10" s="1"/>
  <c r="J761" i="10" s="1"/>
  <c r="J762" i="10" s="1"/>
  <c r="J763" i="10" s="1"/>
  <c r="J764" i="10" s="1"/>
  <c r="J765" i="10" s="1"/>
  <c r="J766" i="10" s="1"/>
  <c r="J225" i="3"/>
  <c r="J226" i="3" s="1"/>
  <c r="J227" i="3" s="1"/>
  <c r="J228" i="3" s="1"/>
  <c r="J229" i="3" s="1"/>
  <c r="J230" i="3" s="1"/>
  <c r="J231" i="3" s="1"/>
  <c r="J232" i="3" s="1"/>
  <c r="J233" i="3" s="1"/>
  <c r="J234" i="3" s="1"/>
  <c r="J235" i="3" s="1"/>
  <c r="J236" i="3" s="1"/>
  <c r="J237" i="3" s="1"/>
  <c r="J238" i="3" s="1"/>
  <c r="J239" i="3" s="1"/>
  <c r="J240" i="3" s="1"/>
  <c r="J241" i="3" s="1"/>
  <c r="J242" i="3" s="1"/>
  <c r="J243" i="3" s="1"/>
  <c r="J244" i="3" s="1"/>
  <c r="J245" i="3" s="1"/>
  <c r="J246" i="3" s="1"/>
  <c r="J247" i="3" s="1"/>
  <c r="J248" i="3" s="1"/>
  <c r="J249" i="3" s="1"/>
  <c r="J250" i="3" s="1"/>
  <c r="J251" i="3" s="1"/>
  <c r="J252" i="3" s="1"/>
  <c r="J253" i="3" s="1"/>
  <c r="J254" i="3" s="1"/>
  <c r="J255" i="3" s="1"/>
  <c r="J256" i="3" s="1"/>
  <c r="J257" i="3" s="1"/>
  <c r="J258" i="3" s="1"/>
  <c r="J259" i="3" s="1"/>
  <c r="J260" i="3" s="1"/>
  <c r="J261" i="3" s="1"/>
  <c r="J262" i="3" s="1"/>
  <c r="J263" i="3" s="1"/>
  <c r="J264" i="3" s="1"/>
  <c r="J265" i="3" s="1"/>
  <c r="J266" i="3" s="1"/>
  <c r="J267" i="3" s="1"/>
  <c r="J268" i="3" s="1"/>
  <c r="J269" i="3" s="1"/>
  <c r="J270" i="3" s="1"/>
  <c r="J271" i="3" s="1"/>
  <c r="J272" i="3" s="1"/>
  <c r="J273" i="3" s="1"/>
  <c r="J274" i="3" s="1"/>
  <c r="J275" i="3" s="1"/>
  <c r="J276" i="3" s="1"/>
  <c r="J277" i="3" s="1"/>
  <c r="J278" i="3" s="1"/>
  <c r="J279" i="3" s="1"/>
  <c r="J280" i="3" s="1"/>
  <c r="J281" i="3" s="1"/>
  <c r="J282" i="3" s="1"/>
  <c r="J283" i="3" s="1"/>
  <c r="J284" i="3" s="1"/>
  <c r="J285" i="3" s="1"/>
  <c r="J286" i="3" s="1"/>
  <c r="J287" i="3" s="1"/>
  <c r="J288" i="3" s="1"/>
  <c r="J289" i="3" s="1"/>
  <c r="J290" i="3" s="1"/>
  <c r="J291" i="3" s="1"/>
  <c r="I16" i="5"/>
  <c r="I15" i="5"/>
  <c r="I14" i="5"/>
  <c r="I13" i="5"/>
  <c r="I12" i="5"/>
  <c r="I11" i="5"/>
  <c r="I10" i="5"/>
  <c r="I9" i="5"/>
  <c r="I8" i="5"/>
  <c r="I7" i="5"/>
  <c r="I6" i="5"/>
  <c r="I5" i="5"/>
  <c r="I4" i="5"/>
  <c r="J767" i="10" l="1"/>
  <c r="J768" i="10" s="1"/>
  <c r="J769" i="10" s="1"/>
  <c r="J770" i="10" s="1"/>
  <c r="J771" i="10" s="1"/>
  <c r="J772" i="10" s="1"/>
  <c r="J773" i="10" s="1"/>
  <c r="J774" i="10" s="1"/>
  <c r="J775" i="10" s="1"/>
  <c r="J776" i="10" s="1"/>
  <c r="J777" i="10" s="1"/>
  <c r="I45" i="5"/>
  <c r="J4" i="5"/>
  <c r="J5" i="5" s="1"/>
  <c r="J6" i="5" s="1"/>
  <c r="J7" i="5" s="1"/>
  <c r="J8" i="5" s="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292" i="3"/>
  <c r="J293" i="3" s="1"/>
  <c r="J294" i="3" s="1"/>
  <c r="J295" i="3" s="1"/>
  <c r="J296" i="3" s="1"/>
  <c r="J297" i="3" s="1"/>
  <c r="J298" i="3" s="1"/>
  <c r="J299" i="3" s="1"/>
  <c r="J300" i="3" s="1"/>
  <c r="J301" i="3" s="1"/>
  <c r="J302" i="3" s="1"/>
  <c r="J303" i="3" s="1"/>
  <c r="J304" i="3" s="1"/>
  <c r="J305" i="3" s="1"/>
  <c r="J306" i="3" s="1"/>
  <c r="J307" i="3" s="1"/>
  <c r="J308" i="3" s="1"/>
  <c r="J309" i="3" s="1"/>
  <c r="J310" i="3" s="1"/>
  <c r="J311" i="3" s="1"/>
  <c r="J312" i="3" s="1"/>
  <c r="J313" i="3" s="1"/>
  <c r="J314" i="3" s="1"/>
  <c r="J315" i="3" s="1"/>
  <c r="J316" i="3" s="1"/>
  <c r="J317" i="3" s="1"/>
  <c r="J318" i="3" s="1"/>
  <c r="J319" i="3" s="1"/>
  <c r="J320" i="3" s="1"/>
  <c r="J321" i="3" s="1"/>
  <c r="J322" i="3" s="1"/>
  <c r="J323" i="3" s="1"/>
  <c r="J324" i="3" s="1"/>
  <c r="J325" i="3" s="1"/>
  <c r="J326" i="3" s="1"/>
  <c r="J327" i="3" s="1"/>
  <c r="J328" i="3" s="1"/>
  <c r="J329" i="3" s="1"/>
  <c r="J330" i="3" s="1"/>
  <c r="J331" i="3" s="1"/>
  <c r="J332" i="3" s="1"/>
  <c r="J333" i="3" s="1"/>
  <c r="J334" i="3" s="1"/>
  <c r="J335" i="3" s="1"/>
  <c r="J336" i="3" s="1"/>
  <c r="J337" i="3" s="1"/>
  <c r="J338" i="3" s="1"/>
  <c r="J339" i="3" s="1"/>
  <c r="J340" i="3" s="1"/>
  <c r="J341" i="3" s="1"/>
  <c r="J342" i="3" s="1"/>
  <c r="J343" i="3" s="1"/>
  <c r="J344" i="3" s="1"/>
  <c r="J345" i="3" s="1"/>
  <c r="J346" i="3" s="1"/>
  <c r="J347" i="3" s="1"/>
  <c r="J348" i="3" s="1"/>
  <c r="J349" i="3" s="1"/>
  <c r="J350" i="3" s="1"/>
  <c r="J351" i="3" s="1"/>
  <c r="J352" i="3" s="1"/>
  <c r="J353" i="3" s="1"/>
  <c r="J354" i="3" s="1"/>
  <c r="J355" i="3" s="1"/>
  <c r="J356" i="3" s="1"/>
  <c r="J357" i="3" s="1"/>
  <c r="J358" i="3" s="1"/>
  <c r="J359" i="3" s="1"/>
  <c r="J360" i="3" s="1"/>
  <c r="J361" i="3" s="1"/>
  <c r="J362" i="3" s="1"/>
  <c r="J363" i="3" s="1"/>
  <c r="J364" i="3" s="1"/>
  <c r="J365" i="3" s="1"/>
  <c r="J366" i="3" s="1"/>
  <c r="J367" i="3" s="1"/>
  <c r="J368" i="3" s="1"/>
  <c r="J369" i="3" s="1"/>
  <c r="J370" i="3" s="1"/>
  <c r="J371" i="3" s="1"/>
  <c r="J372" i="3" s="1"/>
  <c r="J373" i="3" s="1"/>
  <c r="J374" i="3" s="1"/>
  <c r="J375" i="3" s="1"/>
  <c r="J376" i="3" s="1"/>
  <c r="J377" i="3" s="1"/>
  <c r="J378" i="3" s="1"/>
  <c r="J379" i="3" s="1"/>
  <c r="J380" i="3" s="1"/>
  <c r="J381" i="3" s="1"/>
  <c r="J382" i="3" s="1"/>
  <c r="J383" i="3" s="1"/>
  <c r="J384" i="3" s="1"/>
  <c r="J385" i="3" s="1"/>
  <c r="J386" i="3" s="1"/>
  <c r="J387" i="3" s="1"/>
  <c r="J388" i="3" s="1"/>
  <c r="J389" i="3" s="1"/>
  <c r="J390" i="3" s="1"/>
  <c r="J391" i="3" s="1"/>
  <c r="J392" i="3" s="1"/>
  <c r="J393" i="3" s="1"/>
  <c r="J394" i="3" s="1"/>
  <c r="J395" i="3" s="1"/>
  <c r="J396" i="3" s="1"/>
  <c r="J397" i="3" s="1"/>
  <c r="J398" i="3" s="1"/>
  <c r="J399" i="3" s="1"/>
  <c r="J400" i="3" s="1"/>
  <c r="J401" i="3" s="1"/>
  <c r="J402" i="3" s="1"/>
  <c r="J403" i="3" s="1"/>
  <c r="J404" i="3" s="1"/>
  <c r="J405" i="3" s="1"/>
  <c r="J406" i="3" s="1"/>
  <c r="J407" i="3" s="1"/>
  <c r="J408" i="3" s="1"/>
  <c r="J409" i="3" s="1"/>
  <c r="J410" i="3" s="1"/>
  <c r="J411" i="3" s="1"/>
  <c r="J412" i="3" s="1"/>
  <c r="J413" i="3" s="1"/>
  <c r="J414" i="3" s="1"/>
  <c r="J415" i="3" s="1"/>
  <c r="J416" i="3" s="1"/>
  <c r="J417" i="3" s="1"/>
  <c r="J418" i="3" s="1"/>
  <c r="J419" i="3" s="1"/>
  <c r="J420" i="3" s="1"/>
  <c r="J421" i="3" s="1"/>
  <c r="J422" i="3" s="1"/>
  <c r="J423" i="3" s="1"/>
  <c r="J424" i="3" s="1"/>
  <c r="J425" i="3" s="1"/>
  <c r="J426" i="3" s="1"/>
  <c r="J427" i="3" s="1"/>
  <c r="J428" i="3" s="1"/>
  <c r="J429" i="3" s="1"/>
  <c r="J430" i="3" s="1"/>
  <c r="J431" i="3" s="1"/>
  <c r="J432" i="3" s="1"/>
  <c r="J433" i="3" s="1"/>
  <c r="J434" i="3" s="1"/>
  <c r="J435" i="3" s="1"/>
  <c r="J436" i="3" s="1"/>
  <c r="J437" i="3" s="1"/>
  <c r="J438" i="3" s="1"/>
  <c r="J439" i="3" s="1"/>
  <c r="J440" i="3" s="1"/>
  <c r="J441" i="3" s="1"/>
  <c r="J442" i="3" s="1"/>
  <c r="J443" i="3" s="1"/>
  <c r="J444" i="3" s="1"/>
  <c r="J445" i="3" s="1"/>
  <c r="J446" i="3" s="1"/>
  <c r="J447" i="3" s="1"/>
  <c r="J448" i="3" s="1"/>
  <c r="J449" i="3" s="1"/>
  <c r="J450" i="3" s="1"/>
  <c r="J451" i="3" s="1"/>
  <c r="J452" i="3" s="1"/>
  <c r="J453" i="3" s="1"/>
  <c r="J454" i="3" s="1"/>
  <c r="J455" i="3" s="1"/>
  <c r="J456" i="3" s="1"/>
  <c r="J457" i="3" s="1"/>
  <c r="J458" i="3" s="1"/>
  <c r="J459" i="3" s="1"/>
  <c r="J460" i="3" s="1"/>
  <c r="J461" i="3" s="1"/>
  <c r="J462" i="3" s="1"/>
  <c r="J463" i="3" s="1"/>
  <c r="J464" i="3" s="1"/>
  <c r="J465" i="3" s="1"/>
  <c r="J466" i="3" s="1"/>
  <c r="J467" i="3" s="1"/>
  <c r="J468" i="3" s="1"/>
  <c r="J469" i="3" s="1"/>
  <c r="J470" i="3" s="1"/>
  <c r="J471" i="3" s="1"/>
  <c r="J472" i="3" s="1"/>
  <c r="J473" i="3" s="1"/>
  <c r="J474" i="3" s="1"/>
  <c r="J475" i="3" s="1"/>
  <c r="J476" i="3" s="1"/>
  <c r="J477" i="3" s="1"/>
  <c r="J478" i="3" s="1"/>
  <c r="J479" i="3" s="1"/>
  <c r="J480" i="3" s="1"/>
  <c r="J481" i="3" s="1"/>
  <c r="J482" i="3" s="1"/>
  <c r="J483" i="3" s="1"/>
  <c r="J484" i="3" s="1"/>
  <c r="J485" i="3" s="1"/>
  <c r="J486" i="3" s="1"/>
  <c r="J487" i="3" s="1"/>
  <c r="J488" i="3" s="1"/>
  <c r="J489" i="3" s="1"/>
  <c r="J778" i="10" l="1"/>
  <c r="J779" i="10" s="1"/>
  <c r="J780" i="10" s="1"/>
  <c r="J781" i="10" s="1"/>
  <c r="J782" i="10" s="1"/>
  <c r="J783" i="10" s="1"/>
  <c r="J490" i="3"/>
  <c r="J491" i="3" s="1"/>
  <c r="J492" i="3" s="1"/>
  <c r="J493" i="3" s="1"/>
  <c r="J494" i="3" s="1"/>
  <c r="J495" i="3" s="1"/>
  <c r="J496" i="3" s="1"/>
  <c r="J497" i="3" s="1"/>
  <c r="J498" i="3" s="1"/>
  <c r="J499" i="3" s="1"/>
  <c r="J500" i="3" s="1"/>
  <c r="J501" i="3" s="1"/>
  <c r="J502" i="3" s="1"/>
  <c r="J503" i="3" s="1"/>
  <c r="J504" i="3" s="1"/>
  <c r="J505" i="3" s="1"/>
  <c r="J506" i="3" s="1"/>
  <c r="J507" i="3" s="1"/>
  <c r="J508" i="3" s="1"/>
  <c r="J509" i="3" s="1"/>
  <c r="J510" i="3" s="1"/>
  <c r="J511" i="3" s="1"/>
  <c r="J512" i="3" s="1"/>
  <c r="J513" i="3" s="1"/>
  <c r="J514" i="3" s="1"/>
  <c r="J515" i="3" s="1"/>
  <c r="J516" i="3" s="1"/>
  <c r="J517" i="3" s="1"/>
  <c r="J518" i="3" s="1"/>
  <c r="J519" i="3" s="1"/>
  <c r="J520" i="3" s="1"/>
  <c r="J521" i="3" s="1"/>
  <c r="J522" i="3" s="1"/>
  <c r="J523" i="3" s="1"/>
  <c r="J524" i="3" s="1"/>
  <c r="J525" i="3" s="1"/>
  <c r="J526" i="3" s="1"/>
  <c r="J527" i="3" s="1"/>
  <c r="J528" i="3" s="1"/>
  <c r="J529" i="3" s="1"/>
  <c r="J530" i="3" s="1"/>
  <c r="J531" i="3" s="1"/>
  <c r="J532" i="3" s="1"/>
  <c r="J533" i="3" s="1"/>
  <c r="J534" i="3" s="1"/>
  <c r="J535" i="3" s="1"/>
  <c r="J536" i="3" s="1"/>
  <c r="J537" i="3" s="1"/>
  <c r="J538" i="3" s="1"/>
  <c r="J539" i="3" s="1"/>
  <c r="J540" i="3" s="1"/>
  <c r="J541" i="3" s="1"/>
  <c r="J542" i="3" s="1"/>
  <c r="J543" i="3" s="1"/>
  <c r="J544" i="3" s="1"/>
  <c r="J545" i="3" s="1"/>
  <c r="J546" i="3" s="1"/>
  <c r="J171" i="1"/>
  <c r="J172" i="1"/>
  <c r="J173" i="1"/>
  <c r="J784" i="10" l="1"/>
  <c r="J785" i="10" s="1"/>
  <c r="J786" i="10" s="1"/>
  <c r="J787" i="10" s="1"/>
  <c r="J788" i="10" s="1"/>
  <c r="J789" i="10" s="1"/>
  <c r="J161" i="1"/>
  <c r="J162" i="1"/>
  <c r="J163" i="1"/>
  <c r="J164" i="1"/>
  <c r="J165" i="1"/>
  <c r="J166" i="1"/>
  <c r="J790" i="10" l="1"/>
  <c r="J177" i="1"/>
  <c r="J178" i="1"/>
  <c r="J791" i="10" l="1"/>
  <c r="J157" i="1"/>
  <c r="J158" i="1"/>
  <c r="J159" i="1"/>
  <c r="J160" i="1"/>
  <c r="J167" i="1"/>
  <c r="J168" i="1"/>
  <c r="J169" i="1"/>
  <c r="J170" i="1"/>
  <c r="J174" i="1"/>
  <c r="J175" i="1"/>
  <c r="J176" i="1"/>
  <c r="J179" i="1"/>
  <c r="J792" i="10" l="1"/>
  <c r="J793" i="10" s="1"/>
  <c r="J794" i="10" s="1"/>
  <c r="J139" i="1"/>
  <c r="J140" i="1"/>
  <c r="J141" i="1"/>
  <c r="J142" i="1"/>
  <c r="J143" i="1"/>
  <c r="J144" i="1"/>
  <c r="J145" i="1"/>
  <c r="J146" i="1"/>
  <c r="J147" i="1"/>
  <c r="J148" i="1"/>
  <c r="J149" i="1"/>
  <c r="J150" i="1"/>
  <c r="J151" i="1"/>
  <c r="J152" i="1"/>
  <c r="J153" i="1"/>
  <c r="J154" i="1"/>
  <c r="J155" i="1"/>
  <c r="J156" i="1"/>
  <c r="J795" i="10" l="1"/>
  <c r="J796" i="10" s="1"/>
  <c r="J55" i="1"/>
  <c r="J56" i="1"/>
  <c r="J57" i="1"/>
  <c r="J797" i="10" l="1"/>
  <c r="J798" i="10" s="1"/>
  <c r="J799" i="10" s="1"/>
  <c r="J800" i="10" s="1"/>
  <c r="J801" i="10" s="1"/>
  <c r="J802" i="10" s="1"/>
  <c r="J803" i="10" s="1"/>
  <c r="J804" i="10" s="1"/>
  <c r="J805" i="10" s="1"/>
  <c r="J131" i="1"/>
  <c r="J132" i="1"/>
  <c r="J133" i="1"/>
  <c r="J128" i="1"/>
  <c r="J129" i="1"/>
  <c r="J130" i="1"/>
  <c r="J806" i="10" l="1"/>
  <c r="J807" i="10" s="1"/>
  <c r="J808" i="10" s="1"/>
  <c r="J809" i="10" s="1"/>
  <c r="J810" i="10" s="1"/>
  <c r="J811" i="10" s="1"/>
  <c r="J812" i="10" s="1"/>
  <c r="J813" i="10" s="1"/>
  <c r="J814" i="10" s="1"/>
  <c r="J815" i="10" s="1"/>
  <c r="J816" i="10" s="1"/>
  <c r="J817" i="10" s="1"/>
  <c r="J818" i="10" s="1"/>
  <c r="J819" i="10" s="1"/>
  <c r="J820" i="10" s="1"/>
  <c r="J821" i="10" s="1"/>
  <c r="J822" i="10" s="1"/>
  <c r="J823" i="10" s="1"/>
  <c r="J124" i="1"/>
  <c r="J125" i="1"/>
  <c r="J126" i="1"/>
  <c r="J123" i="1"/>
  <c r="J127" i="1"/>
  <c r="J824" i="10" l="1"/>
  <c r="J107" i="1"/>
  <c r="J108" i="1"/>
  <c r="J109" i="1"/>
  <c r="J825" i="10" l="1"/>
  <c r="J826" i="10" s="1"/>
  <c r="J827" i="10" s="1"/>
  <c r="J828" i="10" s="1"/>
  <c r="J829" i="10" s="1"/>
  <c r="J830" i="10" s="1"/>
  <c r="J831" i="10" s="1"/>
  <c r="J832" i="10" s="1"/>
  <c r="J833" i="10" s="1"/>
  <c r="J834" i="10" s="1"/>
  <c r="J102" i="1"/>
  <c r="J103" i="1"/>
  <c r="J104" i="1"/>
  <c r="J105" i="1"/>
  <c r="J106" i="1"/>
  <c r="J835" i="10" l="1"/>
  <c r="J836" i="10" s="1"/>
  <c r="J837" i="10" s="1"/>
  <c r="J838" i="10" s="1"/>
  <c r="J839" i="10" s="1"/>
  <c r="J840" i="10" s="1"/>
  <c r="J841" i="10" s="1"/>
  <c r="J842" i="10" s="1"/>
  <c r="J843" i="10" s="1"/>
  <c r="J844" i="10" s="1"/>
  <c r="J845" i="10" s="1"/>
  <c r="J91" i="1"/>
  <c r="J92" i="1"/>
  <c r="J93" i="1"/>
  <c r="J89" i="1"/>
  <c r="J90" i="1"/>
  <c r="J87" i="1"/>
  <c r="J88" i="1"/>
  <c r="J846" i="10" l="1"/>
  <c r="J847" i="10" s="1"/>
  <c r="J848" i="10" s="1"/>
  <c r="J72" i="1"/>
  <c r="J73" i="1"/>
  <c r="J74" i="1"/>
  <c r="J75" i="1"/>
  <c r="J71" i="1"/>
  <c r="J76" i="1"/>
  <c r="J77" i="1"/>
  <c r="J78" i="1"/>
  <c r="J79" i="1"/>
  <c r="J70" i="1"/>
  <c r="J80" i="1"/>
  <c r="J81" i="1"/>
  <c r="J82" i="1"/>
  <c r="J83" i="1"/>
  <c r="J84" i="1"/>
  <c r="J85" i="1"/>
  <c r="J86" i="1"/>
  <c r="J94" i="1"/>
  <c r="J95" i="1"/>
  <c r="J96" i="1"/>
  <c r="J97" i="1"/>
  <c r="J98" i="1"/>
  <c r="J99" i="1"/>
  <c r="J100" i="1"/>
  <c r="J101" i="1"/>
  <c r="J110" i="1"/>
  <c r="J111" i="1"/>
  <c r="J112" i="1"/>
  <c r="J113" i="1"/>
  <c r="J114" i="1"/>
  <c r="J115" i="1"/>
  <c r="J116" i="1"/>
  <c r="J117" i="1"/>
  <c r="J118" i="1"/>
  <c r="J119" i="1"/>
  <c r="J120" i="1"/>
  <c r="J121" i="1"/>
  <c r="J122" i="1"/>
  <c r="J134" i="1"/>
  <c r="J135" i="1"/>
  <c r="J136" i="1"/>
  <c r="J137" i="1"/>
  <c r="J138" i="1"/>
  <c r="J849" i="10" l="1"/>
  <c r="J850" i="10" s="1"/>
  <c r="J851" i="10" s="1"/>
  <c r="J852" i="10" s="1"/>
  <c r="J853" i="10" s="1"/>
  <c r="J854" i="10" s="1"/>
  <c r="J855" i="10" s="1"/>
  <c r="J856" i="10" s="1"/>
  <c r="J857" i="10" s="1"/>
  <c r="J858" i="10" s="1"/>
  <c r="J40" i="1"/>
  <c r="J41" i="1"/>
  <c r="J42" i="1"/>
  <c r="J43" i="1"/>
  <c r="J44" i="1"/>
  <c r="J859" i="10" l="1"/>
  <c r="J860" i="10" s="1"/>
  <c r="J861" i="10" s="1"/>
  <c r="J38" i="1"/>
  <c r="J39" i="1"/>
  <c r="J862" i="10" l="1"/>
  <c r="J863" i="10" s="1"/>
  <c r="J864" i="10" s="1"/>
  <c r="J865" i="10" s="1"/>
  <c r="J45" i="1"/>
  <c r="J46" i="1"/>
  <c r="J47" i="1"/>
  <c r="J48" i="1"/>
  <c r="J49" i="1"/>
  <c r="J50" i="1"/>
  <c r="J51" i="1"/>
  <c r="J52" i="1"/>
  <c r="J53" i="1"/>
  <c r="J54" i="1"/>
  <c r="J58" i="1"/>
  <c r="J59" i="1"/>
  <c r="J60" i="1"/>
  <c r="J61" i="1"/>
  <c r="J62" i="1"/>
  <c r="J63" i="1"/>
  <c r="J64" i="1"/>
  <c r="J65" i="1"/>
  <c r="J66" i="1"/>
  <c r="J67" i="1"/>
  <c r="J68" i="1"/>
  <c r="J69" i="1"/>
  <c r="J866" i="10" l="1"/>
  <c r="J867" i="10" s="1"/>
  <c r="J22" i="1"/>
  <c r="J23" i="1"/>
  <c r="J24" i="1"/>
  <c r="J25" i="1"/>
  <c r="J26" i="1"/>
  <c r="J27" i="1"/>
  <c r="J28" i="1"/>
  <c r="J29" i="1"/>
  <c r="J30" i="1"/>
  <c r="J31" i="1"/>
  <c r="J32" i="1"/>
  <c r="J33" i="1"/>
  <c r="J34" i="1"/>
  <c r="J35" i="1"/>
  <c r="J36" i="1"/>
  <c r="J37" i="1"/>
  <c r="J868" i="10" l="1"/>
  <c r="J869" i="10" s="1"/>
  <c r="J870" i="10" s="1"/>
  <c r="J871" i="10" s="1"/>
  <c r="J872" i="10" s="1"/>
  <c r="J873" i="10" s="1"/>
  <c r="J874" i="10" s="1"/>
  <c r="J875" i="10" s="1"/>
  <c r="J876" i="10" s="1"/>
  <c r="J877" i="10" s="1"/>
  <c r="J878" i="10" s="1"/>
  <c r="J879" i="10" s="1"/>
  <c r="J880" i="10" s="1"/>
  <c r="J881" i="10" s="1"/>
  <c r="J18" i="1"/>
  <c r="J19" i="1"/>
  <c r="J20" i="1"/>
  <c r="J21" i="1"/>
  <c r="J882" i="10" l="1"/>
  <c r="J6" i="1"/>
  <c r="J7" i="1"/>
  <c r="J8" i="1"/>
  <c r="J9" i="1"/>
  <c r="J10" i="1"/>
  <c r="J11" i="1"/>
  <c r="J12" i="1"/>
  <c r="J13" i="1"/>
  <c r="J14" i="1"/>
  <c r="J15" i="1"/>
  <c r="J16" i="1"/>
  <c r="J17" i="1"/>
  <c r="J180" i="1"/>
  <c r="J5" i="1"/>
  <c r="J883" i="10" l="1"/>
  <c r="J884" i="10" s="1"/>
  <c r="J885" i="10" s="1"/>
  <c r="J886" i="10" s="1"/>
  <c r="I181" i="1"/>
  <c r="J887" i="10" l="1"/>
  <c r="J888" i="10" s="1"/>
  <c r="J889" i="10" s="1"/>
  <c r="J890" i="10" s="1"/>
  <c r="J891" i="10" s="1"/>
  <c r="J892" i="10" s="1"/>
  <c r="J893" i="10" s="1"/>
  <c r="J894" i="10" l="1"/>
  <c r="J895" i="10" l="1"/>
  <c r="J896" i="10" s="1"/>
  <c r="J897" i="10" s="1"/>
  <c r="J898" i="10" s="1"/>
  <c r="J899" i="10" s="1"/>
  <c r="J900" i="10" s="1"/>
  <c r="J901" i="10" s="1"/>
  <c r="J902" i="10" s="1"/>
  <c r="J903" i="10" s="1"/>
  <c r="J904" i="10" l="1"/>
  <c r="J905" i="10" s="1"/>
  <c r="J906" i="10" s="1"/>
  <c r="J907" i="10" s="1"/>
  <c r="J908" i="10" s="1"/>
  <c r="J909" i="10" s="1"/>
  <c r="J910" i="10" s="1"/>
  <c r="J911" i="10" s="1"/>
  <c r="J912" i="10" s="1"/>
  <c r="J913" i="10" s="1"/>
  <c r="J914" i="10" s="1"/>
  <c r="J915" i="10" s="1"/>
  <c r="J916" i="10" s="1"/>
  <c r="J917" i="10" l="1"/>
  <c r="J918" i="10" s="1"/>
  <c r="J919" i="10" s="1"/>
  <c r="J920" i="10" s="1"/>
  <c r="J921" i="10" s="1"/>
  <c r="J922" i="10" s="1"/>
  <c r="J923" i="10" s="1"/>
  <c r="J924" i="10" s="1"/>
  <c r="J925" i="10" s="1"/>
  <c r="J926" i="10" s="1"/>
  <c r="J927" i="10" s="1"/>
  <c r="J928" i="10" s="1"/>
  <c r="J929" i="10" s="1"/>
  <c r="J930" i="10" s="1"/>
  <c r="J931" i="10" l="1"/>
  <c r="J932" i="10" s="1"/>
  <c r="J933" i="10" s="1"/>
  <c r="J934" i="10" s="1"/>
  <c r="J935" i="10" s="1"/>
  <c r="J936" i="10" s="1"/>
  <c r="J937" i="10" s="1"/>
  <c r="J938" i="10" s="1"/>
  <c r="J939" i="10" s="1"/>
  <c r="J940" i="10" s="1"/>
  <c r="J941" i="10" l="1"/>
  <c r="J942" i="10" s="1"/>
  <c r="J943" i="10" s="1"/>
  <c r="J944" i="10" s="1"/>
  <c r="J945" i="10" s="1"/>
  <c r="J946" i="10" s="1"/>
  <c r="J947" i="10" s="1"/>
  <c r="J948" i="10" s="1"/>
  <c r="J950" i="10" s="1"/>
  <c r="J951" i="10" l="1"/>
  <c r="J952" i="10" s="1"/>
  <c r="J953" i="10" s="1"/>
  <c r="J954" i="10" s="1"/>
  <c r="J955" i="10" s="1"/>
  <c r="J956" i="10" s="1"/>
  <c r="J957" i="10" l="1"/>
  <c r="J958" i="10" l="1"/>
  <c r="J959" i="10" l="1"/>
  <c r="J960" i="10" s="1"/>
  <c r="J961" i="10" l="1"/>
  <c r="J962" i="10" l="1"/>
  <c r="J963" i="10" l="1"/>
  <c r="J964" i="10" s="1"/>
  <c r="J965" i="10" s="1"/>
  <c r="J966" i="10" l="1"/>
  <c r="J967" i="10" s="1"/>
  <c r="J968" i="10" s="1"/>
  <c r="J969" i="10" l="1"/>
  <c r="J970" i="10" l="1"/>
  <c r="J971" i="10" l="1"/>
  <c r="J972" i="10" s="1"/>
  <c r="J973" i="10" l="1"/>
  <c r="J974" i="10" s="1"/>
  <c r="J975" i="10" l="1"/>
  <c r="J976" i="10" s="1"/>
  <c r="J977" i="10" s="1"/>
  <c r="J978" i="10" l="1"/>
  <c r="J979" i="10" s="1"/>
  <c r="J980" i="10" s="1"/>
  <c r="J981" i="10" l="1"/>
  <c r="J982" i="10" s="1"/>
  <c r="J983" i="10" s="1"/>
  <c r="J984" i="10" l="1"/>
  <c r="J985" i="10" l="1"/>
  <c r="J986" i="10" s="1"/>
  <c r="J987" i="10" s="1"/>
  <c r="J988" i="10" s="1"/>
  <c r="J989" i="10" s="1"/>
  <c r="J990" i="10" s="1"/>
  <c r="J991" i="10" l="1"/>
  <c r="J992" i="10" s="1"/>
  <c r="J993" i="10" s="1"/>
  <c r="J994" i="10" s="1"/>
  <c r="J995" i="10" s="1"/>
  <c r="J996" i="10" l="1"/>
  <c r="J997" i="10" l="1"/>
  <c r="J998" i="10" s="1"/>
  <c r="J999" i="10" s="1"/>
  <c r="J1000" i="10" l="1"/>
  <c r="J1001" i="10" s="1"/>
  <c r="J1002" i="10" s="1"/>
  <c r="J1003" i="10" s="1"/>
  <c r="J1004" i="10" l="1"/>
  <c r="J1005" i="10" s="1"/>
  <c r="J1006" i="10" s="1"/>
  <c r="J1007" i="10" s="1"/>
  <c r="J1008" i="10" l="1"/>
  <c r="J1009" i="10" s="1"/>
  <c r="J1010" i="10" s="1"/>
  <c r="J1011" i="10" s="1"/>
  <c r="J1012" i="10" s="1"/>
  <c r="J1013" i="10" s="1"/>
  <c r="J1014" i="10" l="1"/>
  <c r="J1015" i="10" l="1"/>
  <c r="J1016" i="10" s="1"/>
  <c r="J1020" i="10" l="1"/>
  <c r="J1021" i="10" s="1"/>
  <c r="J1022" i="10" s="1"/>
  <c r="J1023" i="10" s="1"/>
  <c r="J1024" i="10" s="1"/>
  <c r="J1025" i="10" s="1"/>
  <c r="J1026" i="10" s="1"/>
  <c r="J1027" i="10" s="1"/>
  <c r="J1028" i="10" s="1"/>
  <c r="J1029" i="10" s="1"/>
  <c r="J1030" i="10" s="1"/>
  <c r="J1031" i="10" s="1"/>
  <c r="J1032" i="10" s="1"/>
  <c r="J1033" i="10" s="1"/>
  <c r="J1038" i="10" s="1"/>
  <c r="J1039" i="10" s="1"/>
  <c r="J1040" i="10" s="1"/>
  <c r="J1041" i="10" s="1"/>
  <c r="J1042" i="10" s="1"/>
  <c r="J1043" i="10" s="1"/>
  <c r="J1044" i="10" s="1"/>
  <c r="J1045" i="10" s="1"/>
  <c r="J1046" i="10" s="1"/>
  <c r="J1047" i="10" s="1"/>
  <c r="J1048" i="10" s="1"/>
  <c r="J1049" i="10" s="1"/>
  <c r="J1050" i="10" s="1"/>
  <c r="J1051" i="10" s="1"/>
  <c r="J1052" i="10" s="1"/>
  <c r="J1053" i="10" s="1"/>
  <c r="J1054" i="10" s="1"/>
  <c r="J1055" i="10" s="1"/>
  <c r="J1056" i="10" s="1"/>
  <c r="J1057" i="10" s="1"/>
  <c r="J1058" i="10" s="1"/>
  <c r="J1059" i="10" s="1"/>
  <c r="J1060" i="10" s="1"/>
  <c r="J1017" i="10"/>
  <c r="J1018" i="10" s="1"/>
  <c r="J1019" i="10" s="1"/>
</calcChain>
</file>

<file path=xl/comments1.xml><?xml version="1.0" encoding="utf-8"?>
<comments xmlns="http://schemas.openxmlformats.org/spreadsheetml/2006/main">
  <authors>
    <author>ROUSS</author>
  </authors>
  <commentList>
    <comment ref="H482" authorId="0" shapeId="0">
      <text>
        <r>
          <rPr>
            <b/>
            <sz val="9"/>
            <color indexed="81"/>
            <rFont val="Tahoma"/>
            <family val="2"/>
          </rPr>
          <t>ROUSS:</t>
        </r>
        <r>
          <rPr>
            <sz val="9"/>
            <color indexed="81"/>
            <rFont val="Tahoma"/>
            <family val="2"/>
          </rPr>
          <t xml:space="preserve">
</t>
        </r>
      </text>
    </comment>
  </commentList>
</comments>
</file>

<file path=xl/sharedStrings.xml><?xml version="1.0" encoding="utf-8"?>
<sst xmlns="http://schemas.openxmlformats.org/spreadsheetml/2006/main" count="5726" uniqueCount="4462">
  <si>
    <t xml:space="preserve">C O N C E P TO </t>
  </si>
  <si>
    <t>IMPORTE</t>
  </si>
  <si>
    <t>FACTURA</t>
  </si>
  <si>
    <t>VALOR USD</t>
  </si>
  <si>
    <t>ANTICPO USD</t>
  </si>
  <si>
    <t>SALDO USD</t>
  </si>
  <si>
    <t>.</t>
  </si>
  <si>
    <t xml:space="preserve">SEABOARD FOODS </t>
  </si>
  <si>
    <t xml:space="preserve">2 0 1 4 </t>
  </si>
  <si>
    <t>CIERRE A DICIEMBRE 2013</t>
  </si>
  <si>
    <t>BBVA Compra de 33,000.00 usd t.c. 13.320  Y PAGO A SEABOARD FOODS FACTURA 1004818 NLP-080 valor factura 37,874.01 saldo pendiente  4,874.01 usd</t>
  </si>
  <si>
    <t>BBVA Compra de 38,000.00  usd t.c 13.445 Y PAGO A SEABOARD FOODS FACTURA 1007059 NLP-083 Valor factura 37,689.33 saldo pendiente de 310.67</t>
  </si>
  <si>
    <t>BBVA Compra de 42,000.00 usd t.c. 13.375 Y PAGO A SEABOARD FOODS FACTURA 1008890 NLP-084  Valor factura 39,214.49 saldo a favor de 2,785.51</t>
  </si>
  <si>
    <t>( S )Compra de 30,000.00 usd t.c. 13.140 Y APGO A SEABOARD FOODS FACTURA 1000929  NLP-076     valor factura 34,532.30 saldo pendiente 4,532.30</t>
  </si>
  <si>
    <t>( S )  Compra de 34,000.00 usd t.c. 13.148 Y PAGO A SEABOARD FOODS FACTURA 1001231 NLP--077  valor factura 35,338.61  saldo pendiente 1,338.61</t>
  </si>
  <si>
    <t>( S )  Compra de 38,000.00 usd t.c. 13.173 Y PAGO A SEABOARD FOODS FACTURA 1002662  NLP--078  valor factura 35,276.42 saldo a favor de  2,723.58</t>
  </si>
  <si>
    <t>( S )  Compra de 35,000.00 usd t,c. 13.030 Y PAGO A SEABORD FOODS FACTURA 1003171  NLP--079   VALOR FACTURA 35,111.03 SALDO PENDIENTE 111.03</t>
  </si>
  <si>
    <t>( S )  Compra de 35,000.00 usd t.c. 13.283 Y PAGO A SEABOARD FOODS FACTURA 1005389  NLP--081    VALOR FACTURA 36,781.88 saldo pendiente de 1,781.88</t>
  </si>
  <si>
    <t>( S )  Compra de 37,000.00 usd t.c. 13.400 Y PAGO A SEABOARD FOODS FACTURA 1006607 NLP--082   valor factura 37,928.35 saldo pendiente de 928.35</t>
  </si>
  <si>
    <t>( S ) Comrpa de 42,000.00 usd t.c. 13.440 Y PAGO A SEABOARD FOODS FACTURA 1009213 NLOP-085 valor factura 39,360.37 saldo a favor de 2,639.63 usd</t>
  </si>
  <si>
    <t>( S ) Compra de 40,000.00 usd t.c. 13.345 Y PAGO A SEABOARD FOODS FACTURA 1010605 NLP-086 valor factura 39,907.13 Saldo a factor de 92.87 usd</t>
  </si>
  <si>
    <t>( S ) Compra de 40,000.00 usd t.c. 13.365 Y PAGO A SEABOARD FOODS FACTIRA 1011179 valor factura 39,303.93 saldo a favor de 696.07 usd</t>
  </si>
  <si>
    <t>( S ) Compra de 40,000.00 usd t.c. 13.375 Y PAGO A SEABOARD FOODS FACTURA 1012660 valor factura 40,479.14 saldo pendiente de 479.14</t>
  </si>
  <si>
    <t>( S ) Compra de 38,000.00 usd t.c. 13.258 Y PAGO A SEABOARD FOODS FACTURA 1013404 valor factura 39,877.10 saldo pendiente 1,877.10</t>
  </si>
  <si>
    <t>( S ) Compra de 40,000.00 usd t.c. 13.342 Y PAGO A SEABOARD FOOODS FACTURA 1015046  valor factura 40,867.19 saldo pendiente 867.19</t>
  </si>
  <si>
    <t>( S ) Compra de 40,000.00 usd t.c. 13.285 Y PAGO A SEABOARD FOODS FACTURA 1015292 valor factura 40,411.93 saldo pendiente 411.93</t>
  </si>
  <si>
    <t>(B ) Compra de 40,000.00 usd t.c. 13.335 Y PAGO A SEABOARD FOODS FACTURA 1017084  NLP-092  valor factura 41,910.02 saldo pendiente 1,910.02</t>
  </si>
  <si>
    <t>NLP-091</t>
  </si>
  <si>
    <t>NLP-092</t>
  </si>
  <si>
    <t>( B ) Compra de 45,000.00 usd t.c. 13.297 Y PAGO A SEABOARD FOODS FACTURA 1019616  NLP-095 valor factura 43,484.46 saldo a favor de 1,515.54 usd</t>
  </si>
  <si>
    <t>NLP-095</t>
  </si>
  <si>
    <t>Compra de 40,000.00 usd t.c. 13.305 Y PAGO A SEABOARD FOODS FACTURA 1017273  NLP-093  Valor factura 40847.2 saldo pendiente 847.20</t>
  </si>
  <si>
    <t>NLP-093</t>
  </si>
  <si>
    <t>Compra de 43,000.00 usd t.c. 13.185 Y PAGO A SEABOARD FOODS FACTURA 1019008  NLP-094 Valor factura 44,047.50 saldo pendiente 1,047.50</t>
  </si>
  <si>
    <t>NLP-094</t>
  </si>
  <si>
    <t>Compra de 45,000.00 usd t.c 13.260 Y PAGO A SEABOARD FOODS FACTURA 1021601 NLP-097  Valor factura 49,321.86 saldo pendiente 4,321.86</t>
  </si>
  <si>
    <t>NLP-097</t>
  </si>
  <si>
    <t>Compra de 45,000.0 T.C 13.210 PAGO A SEABOARD FOODS FACTURA 1023096 NLP-098 Valor factura 50,594.04 M saldo pendiente 5,594.04</t>
  </si>
  <si>
    <t>NLP-098</t>
  </si>
  <si>
    <t>Compra de 55,000.00 usd t.c. 13.254 Y PAGO A SEABOARD FOODS FACTURA 1023298 NLP-099 Valor factura 52,349.04 saldo a favor de 2,650.96</t>
  </si>
  <si>
    <t>NLP-099</t>
  </si>
  <si>
    <t>Compra de 55,000.00 usd t.c. 13.140 Y PAGO A SEABOARD FOODS FACTURA 1024861  NLP-100 Valor factura 52,619.91 saldo a favor de 2,380.09 usd</t>
  </si>
  <si>
    <t>NLP-100</t>
  </si>
  <si>
    <t>Compra de 55,000.00 usd t.c. 13.120 Y PAGO A SEABORD FOODS FACTURA 1025799 NLP-101 valor factura 52,362.67 saldo a favor de 2,637.33 usd</t>
  </si>
  <si>
    <t>NLP-101</t>
  </si>
  <si>
    <t>Compra de 55,000.00 usd t.c. 13.082 Y PAGO A SEABOARD FOODS FACTURA 1027498 NLP-103 Valor factura 53,003.18  saldo a favor de 1,996.82 udf</t>
  </si>
  <si>
    <t>NLP-103</t>
  </si>
  <si>
    <t>Compra de 54,000.00 usd t.c. 13.105 Y PAGO A SEABOARD FOODS FACTURA 1028509 valor factura NLP-104 saldo a favor 8,059.03 usd</t>
  </si>
  <si>
    <t>NLP-104</t>
  </si>
  <si>
    <t>Compra de 53,000.00 usd t.c. 13.105 PAGO A SEABOARD FOODS FACTURA 1029222 valor factura 46,430.79 saldo a favor  6,569.21 usd</t>
  </si>
  <si>
    <t>NLP-105</t>
  </si>
  <si>
    <t>Compra de 35,000.00 usd t.c. 13.130 Y PAGO A SEABOARD FOODS FACTURA 1031274 valor factura 46,546.73 saldo pendiente 11,546.73</t>
  </si>
  <si>
    <t>NLP-106</t>
  </si>
  <si>
    <t>Compra de 45,000.00 usd t.c. 13.120 Y PAGO A SEABOARD FOODS FACTURA 1031778 NLP-107  Valor factura 46,225.67  saldo pendiente 1,225.67</t>
  </si>
  <si>
    <t>NLP-107</t>
  </si>
  <si>
    <t>Compra 47,000.00 usd t.c. 13.180  Y PAGO A SEABOARD FOODS FACTURA  1033433 NLP-108 Valor factura 47,205.18 saldo pendiente de 205.18</t>
  </si>
  <si>
    <t>NLP-108</t>
  </si>
  <si>
    <t>Compra de 45,000.00 usd t.c. 13.202 Y PAGO A SEABOARD FOODS FACTURA 1033763 NLP-109 Valro factura 47,650.71 Saldo pendiente 2,650.71</t>
  </si>
  <si>
    <t>NLP-109</t>
  </si>
  <si>
    <t>Compra de 50,000.00 usd t.c. 13.010 Y PAGO A SEABOARD FOODS FACTURA 1037628  NLP-112 Valor factura 48,279.19 saldo a favor de 1,720.81</t>
  </si>
  <si>
    <t>NLP-112</t>
  </si>
  <si>
    <t>Compra de 48,000.00 usd t.c. 13.150 Y PAGO A SEABOARD FOODS FACTURA 1035522 NLP-110 Valor Factura  48,369.64 saldo pendiente 369.64</t>
  </si>
  <si>
    <t>NLP-110</t>
  </si>
  <si>
    <t>06-045</t>
  </si>
  <si>
    <t>Compra de 48,000.00 usd t.c. 13.090 Y PAGO A SEABOARD FOODS FACTURA 1036087 NLP-111 Valor factura 47,560.01  saldo a favro de 439.99</t>
  </si>
  <si>
    <t>NLP-111</t>
  </si>
  <si>
    <t>Compra de 50,000.00 usd t.c. 13.020 Y PAGO A SEABOARD FOODS FACTURA 1038238  NBLP-113 Valor Factura 49,750.86  saldo a favor 249.14</t>
  </si>
  <si>
    <t>NLP-113</t>
  </si>
  <si>
    <t>Compra de 50,000.00 usd t.c. 13.000 Y PAGO A SEABOARD FOODS FACTURA 1039921 NLP-114 Valor factura 50,643.61 saldo pendiente 643.61</t>
  </si>
  <si>
    <t>NLP-114</t>
  </si>
  <si>
    <t>Compra de 50,000.00 usd t.-c. 12.990  Y PAGO A SEABOARD FOODS FACTURA 1040403 NLP-115 Valor factura 50,002.84 saldo pendiente 2.84</t>
  </si>
  <si>
    <t>NLP-115</t>
  </si>
  <si>
    <t>Comrpa de 50,000.00 usd t.c. 12.940 Y PAGO A SEABOAR FOODS FACTURA 1042595 NLP-117 Valor Factura a50,529.34 saldo pendiente 529.34</t>
  </si>
  <si>
    <t>NLP-117</t>
  </si>
  <si>
    <t>Compra de 50,000.00 usd t.c. 12.910  Y PAGO A SEABOARD FOODS FACTURA 1043756  NLP-118  Valor factura 52,282.48</t>
  </si>
  <si>
    <t>NLP-118</t>
  </si>
  <si>
    <t>Compra de 58,000.00 usd t.c. 13.080 Y PAGO A SEABOARD FOODS FACTURA 1047607 NLP-122 Valor factura 57,219.32 saldo a favor de 780.68</t>
  </si>
  <si>
    <t>NLP-122</t>
  </si>
  <si>
    <t>Compra de 58,000.00 usd t.c. 13.105 Y PAGO A SEABOARD FOODS FACTURA 1047688  NLP-123 Valor factura 58,108.82 saldo pendiente 108.82</t>
  </si>
  <si>
    <t>NLP-123</t>
  </si>
  <si>
    <t>Compra de 52,000.00 usd t.c. 12.990 Y PAGO A SEABOARD FOODS FACTURA 1043837 NLP-119 Valor factura 53,489.97 saldo pendiente 1,489.97</t>
  </si>
  <si>
    <t>NLP-119</t>
  </si>
  <si>
    <t>Compra de 56,000.00 usd t.c.  12.910 Y PAGO A SEABOARD FOODS FACTURA 1045699 NLP-120 Valor factura 51,207.60 saldo a favor de 4,792.40</t>
  </si>
  <si>
    <t>NLP-120</t>
  </si>
  <si>
    <t>Compra de 58,000.00 usd t.c. 13.025  PAGO A SEABOARD FOODS FACTURA 1045700 NLP-121 Valor factura 56,127.79 saldo a favor de 1,872.21</t>
  </si>
  <si>
    <t>NLP-121</t>
  </si>
  <si>
    <t>NLP-124</t>
  </si>
  <si>
    <t>Compra de 58,000.00 usd t.c. 13.090 Y PAGO A SEABOARD FOODS FACTURA 1049686 NLP-125 Valor factura 61,589.79 saldo pendiente 3,589.79</t>
  </si>
  <si>
    <t>Compra de 58,000.00 usd t.c. 13.090 Y PAGO A SEABOARD FOODS FACTURA 1049557 NLP-124 Valor factura 60,699.50 saldo pendiente de 2,699.50</t>
  </si>
  <si>
    <t>NLP-125</t>
  </si>
  <si>
    <t>compra de 60,000.00 usd t.c. 13.085 Y PAGO A SEABOARD FOODS FACTURA 1051140 NLP-126 VALOR FACTURA 63,945.45 saldo pendiente 3,945.45</t>
  </si>
  <si>
    <t>NLP-126</t>
  </si>
  <si>
    <t>Compra de 65,000.00 USD T.C. 13.090  Y PAGO A SEABOARD FOODS FACTURA 1054720 NLP-130 Valor factura 64,156.63 saldo a favor de 843.37</t>
  </si>
  <si>
    <t>NLP-130</t>
  </si>
  <si>
    <t>Compra de 65,000.00 usd t.c. 13.070 Y PAGO A SEABOARD FOODS FACTURA 1053041 NLP-128 VALOR FACTURA  63,403.09 SALDO A FAVOR 1,596.91</t>
  </si>
  <si>
    <t>NLP-128</t>
  </si>
  <si>
    <t>Compra de 63,000.00 usd t.c. 13.050 Y PAGO A SEABOARD FOODS FACTURA 1051308 NLP-127 valor factura 63,495.27 saldo pendiente 495.27</t>
  </si>
  <si>
    <t>NLP-127</t>
  </si>
  <si>
    <t>Compra de 65,000.00 usd t.c. 13.070 Y PAGO A SEABOARD FOODS FACTURA 1053442 NLP-129 valor factura 62,840.75 saldo afavor de 2,159.25</t>
  </si>
  <si>
    <t>NLP-129</t>
  </si>
  <si>
    <t>Compra de 65,000.00 USD T.C. 13.050 Y PAGO A SEABOARD FOODS FACTURA  10553.85 NLP-131 valor factura 65,121.15 saldo pendiente  121.15</t>
  </si>
  <si>
    <t>NLP-131</t>
  </si>
  <si>
    <t>Compra de 68,000.00 usd t.c. 13.040 Y PAGO A SEABOARD FOODS FACTURA 1056831 NLP-132 valor factura 65,001.64 saldo a favor de 2,998.36</t>
  </si>
  <si>
    <t>NLP-132</t>
  </si>
  <si>
    <t>Compra de 65,000.00 usd t.c. 13.060 Y PAGO A SEABOARD FOODS FACTURA 1057064 NLP-133 valor factura 65,321.65 saldo pendiente 321.65</t>
  </si>
  <si>
    <t>NLP-133</t>
  </si>
  <si>
    <r>
      <t xml:space="preserve">Compra de 66,000.00  usd t.cv. 13.020 Y PAGO A SEABOARD FOODS FACTURA 1058494 NLP-134 saldo a favor de 259.83 </t>
    </r>
    <r>
      <rPr>
        <b/>
        <sz val="10"/>
        <color rgb="FF0000FF"/>
        <rFont val="Calibri"/>
        <family val="2"/>
        <scheme val="minor"/>
      </rPr>
      <t>Complemento con SANTANDER</t>
    </r>
  </si>
  <si>
    <t>NLP-134</t>
  </si>
  <si>
    <t>Compra de 45,000.00 usd t.c. 13.015 Y PAGO A SEABOARD FOODS FACTURA 1059258 NLP-136 Valor factura 44,328.00 saldo a favor de 672.00</t>
  </si>
  <si>
    <t>NLP-136</t>
  </si>
  <si>
    <t>Compra de 67,000.00 usd t.c. 13.023 Y PAGO A SEABOARD FOODS FACTURA 1059194 NLP-135 Valor Factura 66,261.47 saldo a favor de 738.53</t>
  </si>
  <si>
    <t>NLP-135</t>
  </si>
  <si>
    <t>Compra de 65,000.00 usd t.c. 13.295 Y PAGO A SEABOARD FOODS FACTURA 1062656 NLP-139 Valor factura 62,361.48 saldo a favor de 2,638.52</t>
  </si>
  <si>
    <t>NLP-139</t>
  </si>
  <si>
    <t>Compra de 30,000.00 usd t.c. 13.130 Y PAGO A SEABOARD FOODS FACTURA 1064884 Valor factura 47,058.47  saldo pendiente 17,058.47</t>
  </si>
  <si>
    <t>NLP-142</t>
  </si>
  <si>
    <t>Compra de 65,000.00 usd t.c. 13.230 Y PAGO A SEABOARD FOODS FACTURA 1060574 NLP-137 Valor factura 66,268.45 saldo pendiente 1,268.45</t>
  </si>
  <si>
    <t>NLP-137</t>
  </si>
  <si>
    <t>Compra de 65,000.00 usd t.c. 13.240 Y PAGO A SEABOARD FOODS FACTURA 1061066 NLP-138  Valor factura  65,506.04 saldo pendiente 506.04</t>
  </si>
  <si>
    <t>NLP-138</t>
  </si>
  <si>
    <t>Compra de 67,000.00 usd t.c 13.290 Y PAGO A SEABOARD FOODS FACTURA 1062938 NLP-140 Valor factura 53,721.63 saldo a favor de 13,278.37</t>
  </si>
  <si>
    <t>NLP-140</t>
  </si>
  <si>
    <t>Compra de 60,000.00 usd t.c. 13.170  Y PAGO A SEABORD FOODS FACTURA 1064706 NLP-141 Valor factura 48,875.86 saldo a favor de 11,124.14</t>
  </si>
  <si>
    <t>NLP-141</t>
  </si>
  <si>
    <t>NLP-077</t>
  </si>
  <si>
    <t>NLP-078</t>
  </si>
  <si>
    <t>NLP-079</t>
  </si>
  <si>
    <t>NLP-080</t>
  </si>
  <si>
    <t>NLP-081</t>
  </si>
  <si>
    <t>NLP-082</t>
  </si>
  <si>
    <t>NLP-083</t>
  </si>
  <si>
    <t>NLP-084</t>
  </si>
  <si>
    <t>NLP-085</t>
  </si>
  <si>
    <t>NLP-086</t>
  </si>
  <si>
    <t>NLP-087</t>
  </si>
  <si>
    <t>NLP-088</t>
  </si>
  <si>
    <t>NLP-089</t>
  </si>
  <si>
    <t>NLP-090</t>
  </si>
  <si>
    <t xml:space="preserve">Compra de 56,000.00 usd t.c. 13.163 Y PAGO A SEABOARD FACTURA 10272455  NLP-102 Valor factura 55,081.53 saldo a favor de 918.47 </t>
  </si>
  <si>
    <t>NLP-102</t>
  </si>
  <si>
    <t>OKOKOKOK</t>
  </si>
  <si>
    <t>Compra de  40,000.00 usd t.c. 13.20 Y PAGO A SEABOARD FOODS FACTURA 1066388  NLP-143  Valor factura 45,979.91  saldo pendiente 5,979.91</t>
  </si>
  <si>
    <t>NLP-143</t>
  </si>
  <si>
    <t>Compra de  40,000.00 usd t.c. 13.195  Y PAGO A SEABOARD FOODS FACTURA 1066954  NLP-144   Valor factura 45,422.23  saldo pendiente 5,422.23</t>
  </si>
  <si>
    <t>NLP-144</t>
  </si>
  <si>
    <t>Compra de 45,000.00 usd t.c. 13.170 Y PAGO A SEABOARD FOODS FACTURA 1068801  NLP-145 valor factura 46,761.15 saldo pendiente 1,761.15</t>
  </si>
  <si>
    <t>NLP-145</t>
  </si>
  <si>
    <t>Compra de 45,000.00 usd t.c. 13.160 Y PAGO A SEABOARD FOODS FACTURA 1068802 NLP-146 Valor factura 46,835.94 saldo pendiente 1,835.94</t>
  </si>
  <si>
    <t>NLP-146</t>
  </si>
  <si>
    <t>Compra de 50,000.00 usd t.c. 13.150 Y PAGO A SEABOARD FOODS FACTURA 1070581 Valor factura 45,910.41 saldo a favor de 4,089.59</t>
  </si>
  <si>
    <t>NLP-147</t>
  </si>
  <si>
    <t>Compra de 48,000.00 usd t.c. 13.090 Y PAGO A SEABORD FOODS FACTURA 1070986 NLP-148 Valor factura 50,116.07  saldo pendiente 2,116.0</t>
  </si>
  <si>
    <t>NLP-148</t>
  </si>
  <si>
    <t>Compra de 50,000.00 usd t.c.  13.265 Y PAGO A SEABOARD FOODS FACTURA 1072858  NLP-149  Valor factura 52,432.12  saldo pendiente 2,432.12</t>
  </si>
  <si>
    <t>NLP-149</t>
  </si>
  <si>
    <t>Compra 52,000.00 usd t.c. 13.260 Y PAGO A SEABOARD FOODS FACTURA 1073566  NLP-150 valor factura 52,140.11 saldo pendiente  140.11</t>
  </si>
  <si>
    <t>NLP-150</t>
  </si>
  <si>
    <t>Compra de 55,000.00 usd t.c. 13.270 Y PAGO A SEABOARD FOODS FACTURA 1074644 Valor factura 56,584.17 saldo pendiente 1,584.17</t>
  </si>
  <si>
    <t>NLP-151</t>
  </si>
  <si>
    <t>Compra de 55,000.00 usd t.c. 13.290 Y PAGO A SEABOAR FOODS FACTURA 1075276 Valor factura 59,406.14 saldo pendiente 4,406.14</t>
  </si>
  <si>
    <t>NLP-153</t>
  </si>
  <si>
    <t>Compra de 60,000.00 usd t.c. 13.480 Y PAGO A SEABOARD FOODS FACTURA 1077737  NLP-154  Valor factura 49,579.20  saldo a favor de 10,420.80</t>
  </si>
  <si>
    <t>NLP-154</t>
  </si>
  <si>
    <t>Compra de 67,000.00 usd t.c. 13.540 Y PAGO A SEABOARD FOODS FACTURA 1077489 Valor factura 60,755.44 saldo a favor de 6,244.56</t>
  </si>
  <si>
    <t>NLP-155</t>
  </si>
  <si>
    <t>Compra de 67,000.00 usd t.c. 13.540 Y PAGO A SEABOARD FOODS FACTURA 1077490 NLP-154  Valor factura 60,786.87 saldo a favor de 6,213.33</t>
  </si>
  <si>
    <t>NLP-164</t>
  </si>
  <si>
    <t>Compra de 50,000.00 usd t.c. 13.490 Y PAGO A SEABOARD FOODS FACTURA 1079277  NLP-156 Valor factura 63,545.47  saldo pendiente 13,545.47</t>
  </si>
  <si>
    <t>NLP-156</t>
  </si>
  <si>
    <t>Compra de 62,000.00 usd t.c. 13.480 Y PAGO A SEABOARD FOODS FACTURA 1079751  NLP-157  Valor factura 63,719.05 saldo pendiente 1,719.05</t>
  </si>
  <si>
    <t>NLP-157</t>
  </si>
  <si>
    <t>Compra de 64,000.00 usd t.c. 13.496 Y PAGO A SEABOARD FOODS FACTURA 1081330 NLP-158  Valor factura 65,160.96 saldo pendiente 1,160.96</t>
  </si>
  <si>
    <t>NLP-158</t>
  </si>
  <si>
    <t>Compra de 65,000.00 usd t.c. 13.500  PAGO A SEABOARD FOODS FACTURA 1083479  NLP-160 Valor factura 53,597.26 saldo a favor de 11,402.74</t>
  </si>
  <si>
    <t>NLP-160</t>
  </si>
  <si>
    <t>Compra de 30,000.00 usd t.c. 13.515 Y PAGO A SEABOARD FOODS FACTURA 1085887 NLP-163  Valor factura 42,060.31 saldo pendiente 12,060.31</t>
  </si>
  <si>
    <t>NLP-163</t>
  </si>
  <si>
    <t>Compra de 62,000.00 usd t.c. 13.499  Y PAGO A SEABOARD FOODS FACTURA 1076818 NLP-152  Valor factura 59,294.16 saldo a favor de 2,705.84</t>
  </si>
  <si>
    <t>NLP-152</t>
  </si>
  <si>
    <t>Compra de 45,000.00 usd. T.c. 13.580 Y PAGO A SEABOARD FOODS FACTURA 1085413 NLP-162  Valor factura 41,746.99 saldo a favor de 3,253.01</t>
  </si>
  <si>
    <t>NLP-162</t>
  </si>
  <si>
    <t xml:space="preserve">NOVIEMBRE  2 0 1 4 </t>
  </si>
  <si>
    <t>Compra 48,000.00 usd t.c. 13.570 Y PAGO A SEABOARD FOODS FACTURA 1091680  NLP-164  Valor factura 47,222.37 saldo a favor de  777.63</t>
  </si>
  <si>
    <t>Compra de 45,000.00 usd t.c. 13.640 Y PAGO A SEABOARD FOODS FACTURA 1092382 NLP-165 Valor factura 44,084.85 saldo a favor de 915.15</t>
  </si>
  <si>
    <t>NLP-165</t>
  </si>
  <si>
    <t>Compra de 46,000.00 usd t.c. 13.678 Y PAGO A SEABOARD FOODS FACTURA 1094181 NLP-166 Vaslor factura 45,381.65 saldo a favor de 618.35</t>
  </si>
  <si>
    <t>NLP-166</t>
  </si>
  <si>
    <t>Compra de 43,000.00 usd t.c. 14.380 Y PAGO A SEABOARD FOODS FACTURA 1099513 NLP-169  Valor factura 39,284.40  saldo a favor 3,715.60</t>
  </si>
  <si>
    <t>NLP-169</t>
  </si>
  <si>
    <t>NLP-167</t>
  </si>
  <si>
    <t>Compra de 45,000.00 usd t.c. 13.760 Y PAGO A SEABOARD FOODS FACTURA 1095649 Valor factura 41,913.30 saldo a favor de  3,086.70</t>
  </si>
  <si>
    <t>Compra de 37,000.00 usd t.c. 14,085 Y PAGO A SEABOARD FOODS FACTURA 1096597 NLP-168</t>
  </si>
  <si>
    <t>NLP-168</t>
  </si>
  <si>
    <t>Compra de 43,000.00 usd tc. 14.719 Y PAGO FACTURA 1100255 NLP-171   Valor factura 39,008.89 saldo a favor de 3,991.11</t>
  </si>
  <si>
    <t>NLP-171</t>
  </si>
  <si>
    <t>Compra de 43,000.00 usd t.c. 14.719 Y PAGO FACTURA 1098503  NLP-170 valor factura 42,371.10 saldo a favor de 628.90</t>
  </si>
  <si>
    <t>NLP-170</t>
  </si>
  <si>
    <t>Compra de 43,000.00 usd t.c. 14.830 Y PAGO FACTURA 1100140 NLP-172 Valor factura 38,441.87 saldo a favor de 4,558.13</t>
  </si>
  <si>
    <t>NLP-172</t>
  </si>
  <si>
    <t>Compra de 35,000.00 usd t.c. 14.620 Y PAGO FACTURA 1101028 NLP-174  Valor factura 38,306.35 saldo pendiente  3,306.35</t>
  </si>
  <si>
    <t>NLP-174</t>
  </si>
  <si>
    <t>Compra de 35,000.00 usd t.c. 14.620 Y PAGO FACTURA 1101027 NLP-173  Valor factura 38,132.09  saldo pendiente  3,132.09</t>
  </si>
  <si>
    <t>NLP-173</t>
  </si>
  <si>
    <t>Compra de 30,000.00 usd t.c. 14.540 Y PAGO FACTURA 1101265 NLP-175 Valor factura 35,179.59 saldo pendiente 5,179.59</t>
  </si>
  <si>
    <t>NLP-175</t>
  </si>
  <si>
    <t>Compra de 35,000.00 usd t.c. 14.701 Y PAGO FACTURA 1102687  NLP-176 Valor factura 33,693.89  saldo a favor de  1,306.11</t>
  </si>
  <si>
    <t>NLP-176</t>
  </si>
  <si>
    <t>Compra de 33,000.00 usd t.c. 14.740 Y PAGO FACTURA 1104146  NLP-177 Valor factura 33,934.77 saldo pendiente 934.77</t>
  </si>
  <si>
    <t>NLP-177</t>
  </si>
  <si>
    <t>Compra de 68,000.00 usd tc. 14.740 Y PAGO FACTURA 1103502 NLP-178  Valor factura 63,552.00  saldo a favor de  4,448.00</t>
  </si>
  <si>
    <t>NLP-178</t>
  </si>
  <si>
    <t>Compra de 30,000.00 usd t.c. 14.885 Y PAGO A SEABOARD FOODS FACTURA 1106118 valor factura 30,983.68 saldo pendiente 983.68</t>
  </si>
  <si>
    <t>NLP-01</t>
  </si>
  <si>
    <t>NLP-02</t>
  </si>
  <si>
    <t>Compra de 30,000.00 usd. T.c. 14.970 Y PAGO A SEABOARD FOODS FACTURA 1106545 NLP-02 valor factura  31,430.54 saldo pendiente 1,430.54</t>
  </si>
  <si>
    <t>Compra de 30,000.00 usd. T.c. 14.650   Y PAGO A SEABOARD FOODS FACTURA 1108916 NLP-03 valor factura  35,457.56 saldo pendiente 5,457.56</t>
  </si>
  <si>
    <t>NLP-03</t>
  </si>
  <si>
    <t>Compra de 30,000.00 usd t.c. 14.680 Y PAGO A SEABOARD FOODS FACTURA 1108513 NLP-04 Valor factura 35,161.08 saldo pendiente 5,161.08</t>
  </si>
  <si>
    <t>NLP-04</t>
  </si>
  <si>
    <t>Compra de 30,000.00 usd tc. 14.640  PAGO A FACTURA 1109799 NLP-05 Valor factura 35,787.99 saldo pendiente 5,787.99</t>
  </si>
  <si>
    <t>NLP-05</t>
  </si>
  <si>
    <t>Compra de 40,000.00 usd t.c. 14.666 Y PAGO A FACTURA 1110387 Valor factura 36,861.73 saldo a favor 3,138.27</t>
  </si>
  <si>
    <t>NLP-06</t>
  </si>
  <si>
    <t>Compra de 45,000.00 usd t.c. 14.635 Y PAGO A FACTURA 1111954   Valor factura 37,008.06  saldo a favor 7,991.94</t>
  </si>
  <si>
    <t>NLP-07</t>
  </si>
  <si>
    <t>Compra de 38,000.00 usd t.c. 14.680  Y PAGO A FACTURA 1112638   Valor factura 35,450.14  saldo a favor 2,549.86</t>
  </si>
  <si>
    <t>NLP-08</t>
  </si>
  <si>
    <t>NLP-09</t>
  </si>
  <si>
    <t>Compra de 31,000.00 usd t.c. 15-018  Y PAGO A FACTURA 1114433   Valor factura 31,345.39  saldo pendiente 345.39</t>
  </si>
  <si>
    <t>NLP-10</t>
  </si>
  <si>
    <t>Compra de 35,000.00 usd t.c. 14.810 Y PAGO FACTURA 1114745  NLP15-11 VALOR FACTURA 30,005.34  SALDO A FAVOR DE 4,994.66</t>
  </si>
  <si>
    <t>NLP15-11</t>
  </si>
  <si>
    <t>Compra de 35,000.00 usd t.c. 14.810 Y PAGO FACTURA 1114746  NLP15-12 VALOR FACTURA 28,630.86  SALDO A FAVOR DE 6,369.14</t>
  </si>
  <si>
    <t>NLP15-12</t>
  </si>
  <si>
    <t>Compra de 15,000.00 usd t.c. 14.829 Y PAGO FACTURA 1116543 NLP15-13  VALOR FACTURA 28,556.99 saldo pendiente  13,556.99</t>
  </si>
  <si>
    <t>NLP15-13</t>
  </si>
  <si>
    <t>Compra de 29,000.00 usd tc. 15.067 Y PAGO A SEABOARD FOODS FACTURA 1117008 NLP15-15 VALOR FACTURA 29,594.87 saldo pendiente 594.87</t>
  </si>
  <si>
    <t>NLP15-15</t>
  </si>
  <si>
    <t>NLP15-14</t>
  </si>
  <si>
    <t>Compra de 29,000.00 usd tc. 15.067 Y PAGO A SEABOARD FOODS FACTURA 1117007     NLP15-14      VALOR FACTURA 29,679.62 saldo pendiente 679.62</t>
  </si>
  <si>
    <t>Compra de 29,000.00 usd t.c. 14.940 Y PAGO A SEABOARD FOODS FACTURA  1118550  BKP15-16 valor factura  30,284.90 saldo pendiente 1,284.90</t>
  </si>
  <si>
    <t>NLP15-16</t>
  </si>
  <si>
    <t>Compra de 30,000.00 usd t.c. 14.920 Y PAGO A SEABOARD FOODS FACTURA 1118881  NLP15-18 Valor factura 31,023.39 saldo pendiente  1,023.39</t>
  </si>
  <si>
    <t>NLP15-18</t>
  </si>
  <si>
    <t>Compra de 30,000.00 usd t.c. 14.920 Y PAGO A SEABOARD FOODS FACTURA 1118880  NLP15-17 Valor factura 30,730.96   saldo pendiente  730.96</t>
  </si>
  <si>
    <t>NLP15-17</t>
  </si>
  <si>
    <t>Compra de 30,000.00 t.c. 14.910 Y PAGO A SEABOARD FOODS FACTURA 1120714  NLP15-19 Valor factura 31,665.27  saldo pendiente de  1,665.27</t>
  </si>
  <si>
    <t>NLP15-19</t>
  </si>
  <si>
    <t>Compra de 34,000.00 usd t.c. 15.079 Y PAGO A SEABOARD FOODS FACTURA  1121120  NLP15-21 Valor factura 29,240.87 saldo a favor de  4,759.13</t>
  </si>
  <si>
    <t>NLP15-21</t>
  </si>
  <si>
    <t>NLP15-20</t>
  </si>
  <si>
    <t>Compra de 34,000.00 usd t.c. 15.079 Y PAGO A SEABOARD FOODS FACTURA  1122002  NLP15-20 Valor factura 28,384.00   saldo a favor de  5,616.00</t>
  </si>
  <si>
    <t>Compra de 25,000.00 usd t.c. 14.998 Y PAGO A SEABOARD FOODS FACTURA 1122799 NLP15-22  Valor factura 29,851.57  saldo pendiente 4,851.57</t>
  </si>
  <si>
    <t>NLP15-22</t>
  </si>
  <si>
    <t>Compra de 29,000.00 USD T.C. 15.00 y pago NLP15-24 FACTURA 1123275  VALOR FACTURA 28,643.40 saldo a favor de 356.60</t>
  </si>
  <si>
    <t>NLP15-24</t>
  </si>
  <si>
    <t>Compra de 29,000.00 usd t.c. 15.00 y pago a NLP15-23 FACTURA 1123274 Valor factura 27,466.86  saldo a favro de  1,533.14</t>
  </si>
  <si>
    <t>NLP15-23</t>
  </si>
  <si>
    <t>Compra de 27,000.00 usd t.c. 15.496 y pago a NLP15-25  FACTURA 1124967  Valor factura 28,743.39  saldo pendiente 1,743.39</t>
  </si>
  <si>
    <t>NLP15-25</t>
  </si>
  <si>
    <t>Compra de 29,000.00 usd t.c. 15.545 y pago a NLP15-27 FACTURA 1125448  VALOR FACTURA 27,398.31 saldo a favor de 1,601.69</t>
  </si>
  <si>
    <t>NLP15-27</t>
  </si>
  <si>
    <t>Compra de 29,000.00 usd t.c. 15.545 y pago a NLP15-26    FACTURA 1125356  Valor factura 26,773.82 saldo a favor de 2,226.18</t>
  </si>
  <si>
    <t>NLP15-26</t>
  </si>
  <si>
    <t>Compra de 24,000.00 usd t.c. 15.520 y pago a NLP15-28  FACTURA 1127123  Valor factura 27,419.94  saldo pendiente 3,419.94</t>
  </si>
  <si>
    <t>NLP15-28</t>
  </si>
  <si>
    <t>Compra de 29,000.00m usd t.c. 15.450  y pago a NLP15-30     FACTURA   1127491  Valor factura 25,383.40  saldo a favor 3,616.60</t>
  </si>
  <si>
    <t>NLP15-30</t>
  </si>
  <si>
    <t>Compra de 29,000.00 usd t.c  15.450 y pago a NLP15-29    FACTURA 1127490  Valor factura 25,115.73 saldo a favor de 3,884.27</t>
  </si>
  <si>
    <t>Compra de 26,000.00 usd t.c. 15.092  y pago a NLP15-31   FACTURA 1129242  Valor factura 25,132.65  Saldo a favor de 867.35</t>
  </si>
  <si>
    <t>NLP15-31</t>
  </si>
  <si>
    <t>NLP15-29</t>
  </si>
  <si>
    <t xml:space="preserve">Compra de 70,000.00 usd t.c. 14.980 y pago a NLP15-34    FACTURA  1130410  Valor factura  22,342.68  </t>
  </si>
  <si>
    <t>NLP15-34</t>
  </si>
  <si>
    <t>NLP15-35</t>
  </si>
  <si>
    <t>Compra de 70,000.00 usd t.c. 14.980 y pago a NLP15-36    FACTURA  1131212   Valor factura 21,563.93</t>
  </si>
  <si>
    <t>Compra de 70,000.00 usd t.c. 14.980 y pago a NLP15-35    FACTURA  1131213  Valor factura 21,479.88</t>
  </si>
  <si>
    <t>NKP15-36</t>
  </si>
  <si>
    <t>Compra de 21,000.00 usd t.c. 14.997 y pago a NLP15-33 FACTURA 1129335  Valor factura  24,059.38 saldo pendiente  3,059.38</t>
  </si>
  <si>
    <t>NLP15-33</t>
  </si>
  <si>
    <t>Compra de 21,000.00 isd t.c. 14.997 y pago a NLP15-32  FACTURA  1129663  Valor factura 23,371.12  saldo pendiente  de  2,371.12</t>
  </si>
  <si>
    <t>NLP15-32</t>
  </si>
  <si>
    <t>Compra de 26,000.00 usd t.c. 15.180 PAGO FACTURA 1137838  NLP15-37  Valor factura 29,591.20  saldo pendiente  3,591.20</t>
  </si>
  <si>
    <t>NLP15-44</t>
  </si>
  <si>
    <t>Compra de 20,000.00 usd t.c. 15.148 Y PAGO FACTURA 1133402  NLP15-38 Valor factura 22,241.29  saldo pendiente de 2,241.29</t>
  </si>
  <si>
    <t>NLP15-38</t>
  </si>
  <si>
    <t>NLP15-40</t>
  </si>
  <si>
    <t>Compra de 22,000.00 usd t.c. 14.820 Y PAGO FACTURA 1133749 NLP15-40  Valor factura 23,013.12 saldo pendiente 1,013.12</t>
  </si>
  <si>
    <t>Compra de 22,000.00 usd t.c. 14.820 Y PAGO FACTURA 1133748 NLP15-39  Valor factura 22,780.36 saldo pendiente 780.36</t>
  </si>
  <si>
    <t>NLP15-39</t>
  </si>
  <si>
    <t>Compra de 70,000.00 usd t.c. 15.200 Y PAGO NLP15-37 FACTURA 1135547  Valor factura 69,120.00 saldo a favor de 880.00</t>
  </si>
  <si>
    <t>NLP15-37</t>
  </si>
  <si>
    <t>Compra de 26,000.00 usd t.c. 15.290 Y PAGO FACTURA 1136095  NLP15-42  Valor factura 26,209.41  nc  153.39  Valor real 26,056.02  saldo pendiente 56.02</t>
  </si>
  <si>
    <t>NLP15-42</t>
  </si>
  <si>
    <t>Compra de 26,000.00 usd t.c. 15.290 Y PAGO FACTURA 1136096 NLP15-43 Valor factura 28,686.92  saldo pendiente 2,686.92</t>
  </si>
  <si>
    <t>NLP15-43</t>
  </si>
  <si>
    <t>Compra de 29,000.00 usd tc.. 15.420 Y PAGO FACTURA 1138317 NLP15-45 Valor factura 30,364.78 saldo pendiente 1,364.78</t>
  </si>
  <si>
    <t>NLP15-45</t>
  </si>
  <si>
    <t>Compra de 29,000.00 usd tc.. 15.420 Y PAGO FACTURA 1138318  NLP15-46  Valor factura 30,473.41  saldo pendiente 1,473.41</t>
  </si>
  <si>
    <t>NLP15-46</t>
  </si>
  <si>
    <t>Compra de 35,000.00 usd tc.. 15.420   Y PAGO FACTURA 1140035    NLP15-47  Valor factura 30,141.00  saldo a favor de  4,859.00</t>
  </si>
  <si>
    <t>NLP15-47</t>
  </si>
  <si>
    <t>Compra de 33,000.00 usd tc.. 15.350   Y PAGO FACTURA 1140314    NLP15-49  Valor factura 30,035.69  saldo a favor de  2,964.31</t>
  </si>
  <si>
    <t>NLP15-49</t>
  </si>
  <si>
    <t>Compra de 33,000.00 usd tc.. 15.350   Y PAGO FACTURA 1140314    NLP15-49  Valor factura 30,035.69  saldo a favor de  2,964.29</t>
  </si>
  <si>
    <t>NLP15-48</t>
  </si>
  <si>
    <t>Compra de 28,000.00 usd tc.. 15.416   Y PAGO FACTURA 1141914    NLP15-50  Valor factura 29,681.56  saldo pendiente 1,681.56</t>
  </si>
  <si>
    <t>NLP15-50</t>
  </si>
  <si>
    <t>NL15-51</t>
  </si>
  <si>
    <t>Compra de 31,000.00 usd t.c. 15.525  Y PAGO FACTURA 1142707  NLP15-53  valor factura 31,044.50  SALDO PENDIENTE 44.50</t>
  </si>
  <si>
    <t>NLP15-53</t>
  </si>
  <si>
    <t>Compra de 31,000.00 usd t.c. 15.525  Y PAGO FACTURA 1142706  NLP15-52  valor factura 31,076.40  SALDO PENDIENTE 76.40</t>
  </si>
  <si>
    <t>NLP15-52</t>
  </si>
  <si>
    <t>Compra de 31,000.00 usd t.c. 15.215  Y PAGO FACTURA 1144390  NLP15-55  valor factura 32,026.40  SALDO PENDIENTE 1,026.40</t>
  </si>
  <si>
    <t>NLP15-55</t>
  </si>
  <si>
    <t>Compra de 31,000.00 usd t.c. 15.215  Y PAGO FACTURA 1144389 NLP15-54  valor factura 31,146.93  SALDO PENDIENTE 146.93</t>
  </si>
  <si>
    <t>NLP15-54</t>
  </si>
  <si>
    <t>Compra de 32,000.00 usd t.c. 15.260  Y PAGO FACTURA 1144949  NLP15-56  valor factura 32,369.76  SALDO PENDIENTE 369.76</t>
  </si>
  <si>
    <t>NLP15-56</t>
  </si>
  <si>
    <t>NLP15-57</t>
  </si>
  <si>
    <t>Compra de 32,000.00 usd t.c. 15.260  Y PAGO FACTURA 1144950  NLP15-57  valor factura 32,575.50  SALDO PENDIENTE 575.50</t>
  </si>
  <si>
    <t>Compra de 33,000.00 usd t.c. 15.088  Y PAGO FACTURA 1146559  NLP15-58alor factura 33,704.71  SALDO PENDIENTE 704.71</t>
  </si>
  <si>
    <t>NLP15-58</t>
  </si>
  <si>
    <t>Compra de 33,000.00 usd t.c. 15.088  Y PAGO FACTURA 1146560  NLP15-59   Valor factura 33,178.02  SALDO PENDIENTE 178.02</t>
  </si>
  <si>
    <t>NLP15-59</t>
  </si>
  <si>
    <t>Compra de 34,000.00 usd t.c. 15.060  Y PAGO FACTURA 1147119  NLP15-60   Valor factura 34,125.66  SALDO PENDIENTE 125.66</t>
  </si>
  <si>
    <t>NLP15-60</t>
  </si>
  <si>
    <t>Compra de 34,000.00 usd t.c. 15.060  Y PAGO FACTURA 1147120  NLP15-61   Valor factura 33,976.51  SALDO A FAVOR DE 23.49</t>
  </si>
  <si>
    <t>NLP15-61</t>
  </si>
  <si>
    <t>Compra de 36,000.00 usd t.c. 15.310  Y PAGO FACTURA 1148751  NLP15-62   Valor factura 33,213.72  SALDO A FAVOR DE 2,786.28</t>
  </si>
  <si>
    <t>NLP15-62</t>
  </si>
  <si>
    <t>Compra de 36,000.00 usd t.c. 15.310  Y PAGO FACTURA 1148752  NLP15-63   Valor factura 33,175.16  SALDO A FAVOR DE 2,824.84</t>
  </si>
  <si>
    <t>NLP15-63</t>
  </si>
  <si>
    <t>Compra de 34,000.00 usd t.c. 15.295  Y PAGO FACTURA 1148753  NLP15-64   Valor factura 33,888.65  SALDO A FAVOR DE 111.35</t>
  </si>
  <si>
    <t>NLP15-64</t>
  </si>
  <si>
    <t>Compra de 34,000.00 usd t.c. 15.295  Y PAGO FACTURA 1148989  NLP15-65  Valor factura 34,027.78  SALDO 27.78</t>
  </si>
  <si>
    <t>NLP15-65</t>
  </si>
  <si>
    <t>Compra de 34,000.00 usd t.c. 15.370  Y PAGO FACTURA 1150616  NLP15-66  Valor factura 32,863.11  SALDO  A FAVOR DE 1,136.89</t>
  </si>
  <si>
    <t>NLP15-66</t>
  </si>
  <si>
    <t>Compra de 34,000.00 usd t.c. 15.370  Y PAGO FACTURA 1150617  NLP15-67  Valor factura 32,087.58  SALDO  A FAVOR DE 1,912.42</t>
  </si>
  <si>
    <t>NLP15-67</t>
  </si>
  <si>
    <t>Compra de 32,000.00 usd t.c. 15.480  Y PAGO FACTURA 1155333  NLP15-77  Valor factura 31,625.09   SALDO  A FAVOR DE 374.91</t>
  </si>
  <si>
    <t>NLP15-77</t>
  </si>
  <si>
    <t>Compra de 30,000.00 usd t.c. 15.590  Y PAGO FACTURA 1159144  NLP15-82  Valor factura 29,320.20   SALDO  A FAVOR DE 679.80</t>
  </si>
  <si>
    <t>NLP15-82</t>
  </si>
  <si>
    <t>Compra de 33,000.00 usd t.c. 15.500  Y PAGO FACTURA 1150731  NLP15-68  Valor factura 32,823.94   SALDO  A FAVOR 176.06</t>
  </si>
  <si>
    <t>NLP15-68</t>
  </si>
  <si>
    <t>Compra de 33,000.00 usd t.c. 15.500  Y PAGO FACTURA 1150988    NLP15-69  Valor factura 32,071.04   SALDO  A FAVOR 928.96</t>
  </si>
  <si>
    <t>NLP15-69</t>
  </si>
  <si>
    <t>NLP15-70</t>
  </si>
  <si>
    <t>NLP15-71</t>
  </si>
  <si>
    <t>NLP15-73</t>
  </si>
  <si>
    <t>NLP15-72</t>
  </si>
  <si>
    <t>Compra de 30,000.00 usd t.c. 15.457  Y PAGO FACTURA 1154723    NLP15-74  Valor factura 30,345.99   SALDO  A PENDIENTE 345.99</t>
  </si>
  <si>
    <t>Compra de 30,000.00 usd t.c. 15.700  Y PAGO FACTURA 1153021    NLP15-73  Valor factura 31,295.73   SALDO  PENDIENTE 1,295.73</t>
  </si>
  <si>
    <t>Compra de 30,000.00 usd t.c. 15.700  Y PAGO FACTURA 1153181    NLP15-72  Valor factura 30,560.76   SALDO  PENDIENTE  560.76</t>
  </si>
  <si>
    <t>Compra de 28,000.00 usd t.c. 15.766  Y PAGO FACTURA 1152564    NLP15-71  Valor factura 30,413.09   SALDO  PENDIENTE  2,413.99</t>
  </si>
  <si>
    <t>Compra de 28,000.00 usd t.c. 15.766  Y PAGO FACTURA 1152679    NLP15-70  Valor factura 29,750.82   SALDO PENDIENTE  1,750.82</t>
  </si>
  <si>
    <t>NLP15-74</t>
  </si>
  <si>
    <t>Compra de 30,000.00 usd t.c. 15.450  Y PAGO FACTURA 1154816    NLP15-75  Valor factura 29,514.68   SALDO  A FAVOR  485.32</t>
  </si>
  <si>
    <t>NLP15-75</t>
  </si>
  <si>
    <t>Compra de 32,000.00 usd t.c. 15.480  Y PAGO FACTURA 1155332    NLP15-76  Valor factura 30,762.65   SALDO  A FAVOR  1,237.35</t>
  </si>
  <si>
    <t>NLP15-76</t>
  </si>
  <si>
    <t>Compra de 32,000.00 usd t.c. 15.370  Y PAGO FACTURA 1156912  NLP15-79  Valor factura 31,425.98   SALDO  A FAVOR DE 574.02</t>
  </si>
  <si>
    <t>NLP15-79</t>
  </si>
  <si>
    <t>Compra de 32,000.00 usd t.c. 15.370  Y PAGO FACTURA 1156792  NLP15-78  Valor factura 31,442.89   SALDO  A FAVOR DE 557.11</t>
  </si>
  <si>
    <t>NLP15-78</t>
  </si>
  <si>
    <t>Compra de 31,000.00 usd t.c. 15.340  Y PAGO FACTURA 1157573  NLP15-80  Valor factura 31,114.40   SALDO  PENDIENTE  DE 114.40</t>
  </si>
  <si>
    <t>NLP15-80</t>
  </si>
  <si>
    <t>Compra de 31,000.00 usd t.c. 15.340  Y PAGO FACTURA 1157574  NLP15-81  Valor factura  30,876.03   SALDO  A FAVOR 123.97</t>
  </si>
  <si>
    <t>NLP15-81</t>
  </si>
  <si>
    <t>Compra de 30,000.00 usd t.c. 15.590  Y PAGO FACTURA 1159322  NLP15-83  Valor factura 29,348.05   SALDO  A FAVOR DE 651.95</t>
  </si>
  <si>
    <t>NLP15-83</t>
  </si>
  <si>
    <t>Compra de 29,000.00 usd t.c. 15.680  Y PAGO FACTURA 1159323  NLP15-84  Valor factura 28,366.97   SALDO  A FAVOR DE 633.03</t>
  </si>
  <si>
    <t>NLP15-84</t>
  </si>
  <si>
    <t>Compra de 29,000.00 usd t.c. 15.680  Y PAGO FACTURA 1159324  NLP15-85  Valor factura 29,360.49   SALDO   PENDIENTE  360.49</t>
  </si>
  <si>
    <t>NLP15-85</t>
  </si>
  <si>
    <t>Compra de 28,000.00 usd t.c. 15.710  Y PAGO FACTURA 1160984  NLP15-87  Valor factura 27,455.58   SALDO   A FAVOR DE  544.42</t>
  </si>
  <si>
    <t>NLP15-87</t>
  </si>
  <si>
    <t>XXXX</t>
  </si>
  <si>
    <t>Compra de 28,000.00 usd t.c. 15.710  Y PAGO FACTURA 1160983  NLP15-86  Valor factura 28,303.64   SALDO  PENDIENTE 303.64</t>
  </si>
  <si>
    <t>NLP15-86</t>
  </si>
  <si>
    <t>Compra de 28,000.00 usd t.c. 15.875  Y PAGO FACTURA 1161476  NLP15-88  Valor factura 27,227.86   SALDO   A FAVOR DE  772.14</t>
  </si>
  <si>
    <t>NLP15-88</t>
  </si>
  <si>
    <t>Compra de 28,000.00 usd t.c. 15.875  Y PAGO FACTURA 1161477  NLP15-89  Valor factura 27,015.35   SALDO   A FAVOR DE  984.65</t>
  </si>
  <si>
    <t>NLP15-89</t>
  </si>
  <si>
    <t>Compra de 24,000.00 usd t.c. 15.730  Y PAGO FACTURA 1163041  NLP15-90  Valor factura 27,614.49   SALDO   PENDIENTE 3,604.49</t>
  </si>
  <si>
    <t>NLP15-90</t>
  </si>
  <si>
    <t>Compra de 24,000.00 usd t.c. 15.730  Y PAGO FACTURA 1163327  NLP15-91  Valor factura 27,161.70   SALDO   PENDIENTE 3,161.70</t>
  </si>
  <si>
    <t>NLP15-91</t>
  </si>
  <si>
    <t>Compra de 28,000.00 usd t.c. 15.765  Y PAGO FACTURA 1163610  NLP15-92  Valor factura 27,123.94   SALDO  A FAVOR 876.06</t>
  </si>
  <si>
    <t>NLP15-92</t>
  </si>
  <si>
    <t>Compra de 28,000.00 usd t.c. 15.765  Y PAGO FACTURA 1163610  NLP15-93  Valor factura 27,210.09   SALDO  A FAVOR 789.91</t>
  </si>
  <si>
    <t>NLP15-93</t>
  </si>
  <si>
    <t>Compra de 28,000.00 usd t.c. 15.940  Y PAGO FACTURA 1165121  NLP15-94  Valor factura 28,702.51   SALDO  PENDIENTE 702.51</t>
  </si>
  <si>
    <t>NLP15-94</t>
  </si>
  <si>
    <t>Compra de 28,000.00 usd t.c. 15.940  Y PAGO FACTURA 1165218  NLP15-95  Valor factura 28,787.39   SALDO  PENDIENTE 787.39</t>
  </si>
  <si>
    <t>NLP15-95</t>
  </si>
  <si>
    <t>Compra de 50,000.00 usd t.c. 16.038  Y PAGO FACTURA 1165331    NLPTF15-01  Valor factura 46,260.66   SALDO  A FAVOR DE 3,739.34</t>
  </si>
  <si>
    <t>NLPTF15-01</t>
  </si>
  <si>
    <t>Compra de 28,000.00 usd t.c. 16.038  Y PAGO FACTURA 1165640  NLP15-96  Valor factura 29,993.27  SALDO  PENDIENTE  1993.27</t>
  </si>
  <si>
    <t>NLP15-96</t>
  </si>
  <si>
    <t>Compra de 28,000.00 usd t.c. 16.038  Y PAGO FACTURA 1165449  NLP15-97  Valor factura 29,701.68  SALDO  PENDIENTE  1,701.68</t>
  </si>
  <si>
    <t>NLP15-97</t>
  </si>
  <si>
    <t>Compra de 28,000.00 usd t.c. 16.289  Y PAGO FACTURA 1167080  NLP15-98  Valor factura 30,300.48  SALDO  PENDIENTE  2,300.48</t>
  </si>
  <si>
    <t>NLP15-98</t>
  </si>
  <si>
    <t>NLP15-99</t>
  </si>
  <si>
    <t>Compra de 28,000.00 usd t.c. 16.310  Y PAGO FACTURA 1167576  NLP15-100  Valor factura 30,956.79  SALDO  PENDIENTE  2,956.79</t>
  </si>
  <si>
    <t>NLP15-100</t>
  </si>
  <si>
    <t>NLP15-101</t>
  </si>
  <si>
    <t>Compra de 28,000.00 usd t.c. 16.310  Y PAGO FACTURA 1167577  NLP15-101  Valor factura 31,037.88 SALDO  PENDIENTE  3,037.88</t>
  </si>
  <si>
    <t>Compra de 28,000.00 usd t.c. 16.289    Y PAGO FACTURA 1168988    NLP15-102  Valor factura 32,107.21   SALDO  PENDIENTE  4,107.21</t>
  </si>
  <si>
    <t>NLP15-102</t>
  </si>
  <si>
    <t>Compra de 28,000.00 usd t.c. 16.289    Y PAGO FACTURA 1168989    NLP15-103  Valor factura 32,278.83   SALDO  PENDIENTE  4,278.83</t>
  </si>
  <si>
    <t>NLP15-103</t>
  </si>
  <si>
    <t>NLP15-120</t>
  </si>
  <si>
    <t>NLP15-104</t>
  </si>
  <si>
    <t>Compra de 28,000.00 usd t.c. 16.133    Y PAGO FACTURA 1169570    NLP15-104  Valor factura 33,110.32   SALDO  PENDIENTE  5,110.32</t>
  </si>
  <si>
    <t>Compra de 28,000.00 usd t.c. 16.133    Y PAGO FACTURA  1169571   NLP15-105  Valor factura 33,281.22   SALDO  PENDIENTE  5,281.22</t>
  </si>
  <si>
    <t>NLP15-105</t>
  </si>
  <si>
    <t>NLP15-106</t>
  </si>
  <si>
    <t>Compra de 40,000.00 usd t.c. 16.390    Y PAGO FACTURA  1170987   NLP15-106  Valor factura 30,993.60   SALDO  A FAVOR   9,006.40</t>
  </si>
  <si>
    <t>NLP15-107</t>
  </si>
  <si>
    <t>Compra de 40,000.00 usd t.c. 16.286   Y PAGO FACTURA  1171172   NLP15-107  Valor factura 33,049.07   SALDO  A FAVOR   6,950.93</t>
  </si>
  <si>
    <t>NLP15-108</t>
  </si>
  <si>
    <t>Compra de 40,000.00 usd t.c. 16.165   Y PAGO FACTURA  1170988   NLP15-108  Valor factura 32,299.72   SALDO  A FAVOR   7,700.28</t>
  </si>
  <si>
    <t>NLP15-109</t>
  </si>
  <si>
    <t>Compra de 40,000.00 usd t.c. 16.165   Y PAGO FACTURA  1171546   NLP15-108  Valor factura 32,970.59   SALDO  A FAVOR   7,029.41</t>
  </si>
  <si>
    <t>NLP15-110</t>
  </si>
  <si>
    <t>Compra de 33,000.00 usd t.c. 16.415   Y PAGO FACTURA  1173001   NLP15-110  Valor factura 33,263.03   SALDO  PENDIENTE 263.03</t>
  </si>
  <si>
    <t>NLP15-111</t>
  </si>
  <si>
    <t>Compra de 33,000.00 usd t.c. 16.415   Y PAGO FACTURA  1172912  NLP15-111  Valor factura 32,868.73   SALDO  A FAVOR   131.27</t>
  </si>
  <si>
    <t>Compra de 35,000.00 usd t.c. 16.445   Y PAGO FACTURA  1172913  NLP15-112  Valor factura 32,883.37   SALDO  A FAVOR   2,116.63</t>
  </si>
  <si>
    <t>NLP15-112</t>
  </si>
  <si>
    <t>NLP15-113</t>
  </si>
  <si>
    <t>Compra de 35,000.00 usd t.c. 16.445   Y PAGO FACTURA  1173399  NLP15-113  Valor factura 34,134.24   SALDO  A FAVOR   865.76</t>
  </si>
  <si>
    <t>Compra de 35,000.00 usd t.c. 16.979  Y PAGO FACTURA  1174731  NLP15-126--( 114 )    Valor factura 34,005.16   SALDO  A FAVOR   994.84</t>
  </si>
  <si>
    <t>NLP15-126--( 114 )</t>
  </si>
  <si>
    <t>Compra de 35,000.00 usd t.c. 16.979  Y PAGO FACTURA  1175236   NLP15-115   Valor factura 34,707.82   SALDO  A    FAVOR   292.18</t>
  </si>
  <si>
    <t>NLP15-115</t>
  </si>
  <si>
    <t>Compra de 32,000.00 usd t.c. 17,090  Y PAGO FACTURA  1175237   NLP15-116  Valor factura 34,362.94   SALDO  PENDIENTE  2,362.94</t>
  </si>
  <si>
    <t>NLP15-116</t>
  </si>
  <si>
    <t>NLP15-117</t>
  </si>
  <si>
    <t>Compra de 32,000.00 usd t.c. 17,090  Y PAGO FACTURA  1175460   NLP15-117  Valor factura 34,325.42   SALDO  PENDIENTE  2,325.42</t>
  </si>
  <si>
    <t>Compra de 32,000.00 usd t.c. 16,985  Y PAGO FACTURA  1177416   NLP15-118  Valor factura 33,848.10   SALDO  PENDIENTE  1,.848.10</t>
  </si>
  <si>
    <t>NLP15-118</t>
  </si>
  <si>
    <t>NLP15-119</t>
  </si>
  <si>
    <t>Compra de 32,000.00 usd t.c. 16,985  Y PAGO FACTURA  1177417   NLP15-119  Valor factura 33,146.80   SALDO  PENDIENTE  1,.146.80</t>
  </si>
  <si>
    <t>NLP-15-121</t>
  </si>
  <si>
    <t>Compra de 33,000.00 usd t.c. 16.775    Y PAGO FACTURA 1177900   NLP15-121  Valor factura 32,902.96   SALDO A FAVOR DE 97.04</t>
  </si>
  <si>
    <t>Compra de 33,000.00 usd t.c. 16.775    Y PAGO FACTURA 1177364    NLP15-120  Valor factura 33,090.72   SALDO  PENDIENTE  90.72</t>
  </si>
  <si>
    <t>NLP-15-122</t>
  </si>
  <si>
    <t>NLP-15-123</t>
  </si>
  <si>
    <t>NLP15-124</t>
  </si>
  <si>
    <t>NLP15-125</t>
  </si>
  <si>
    <t>NLP15-126</t>
  </si>
  <si>
    <t>NLP15-127</t>
  </si>
  <si>
    <t>NLP15-128</t>
  </si>
  <si>
    <t>NLP15-129</t>
  </si>
  <si>
    <t>NLP15-130</t>
  </si>
  <si>
    <t>Compra de 25,000.00 usd t.c. 16.730    Y PAGO FACTURA 1184040   NLP15-130  Valor factura 29,361.62   SALDO PENDIENTE   4,361.62</t>
  </si>
  <si>
    <t>Compra de 34,000.00 usd t.c. 16.850    Y PAGO FACTURA 1179740   NLP15-122  Valor factura 34,548.46   SALDO PENDIENTE 548.46</t>
  </si>
  <si>
    <t>Compra de 34,000.00 usd t.c. 16.850    Y PAGO FACTURA 1179741   NLP15-123  Valor factura 34,616.06   SALDO PENDIENTE 616.06</t>
  </si>
  <si>
    <t>Compra de 34,000.00 usd t.c. 16.880    Y PAGO FACTURA 1179744   NLP15-124  Valor factura 32,988.48   SALDO PENDIENTE 1,011.52</t>
  </si>
  <si>
    <t>Compra de 33,000.00 usd t.c. 16.830    Y PAGO FACTURA 1180774   NLP15-125  Valor factura 31,811.50  SALDO  A favor 1,188.50</t>
  </si>
  <si>
    <t>Compra de 33,000.00 usd t.c. 16.771   Y PAGO FACTURA 1181697  NLP15-126  Valor factura 29,870.86  SALDO  A favor 3,129.14</t>
  </si>
  <si>
    <t>Compra de 32,000.00 usd t.c. 16.579   Y PAGO FACTURA 1183633    NLP15-128  Valor factura 28,096.66  SALDO  A favor 3,903..4</t>
  </si>
  <si>
    <t>Compra de 32,000.00 usd t.c. 16.579   Y PAGO FACTURA 1183820    NLP15-129  Valor factura 28,911.69  SALDO  A favor 3,088.31</t>
  </si>
  <si>
    <t>Compra de 28,000.00 usd t.c. 16.899    Y PAGO FACTURA 1185766   NLP15-131  Valor factura 30,076.25   SALDO PENDIENTE   2,076.25</t>
  </si>
  <si>
    <t>NLP15-131</t>
  </si>
  <si>
    <t>NLP15-132</t>
  </si>
  <si>
    <t>Compra de 28,000.00 usd t.c. 16.899    Y PAGO FACTURA 1185767   NLP15-132  Valor factura 30,748.46   SALDO PENDIENTE   2,748.46</t>
  </si>
  <si>
    <t>NLP15-133</t>
  </si>
  <si>
    <t>Compra de 29,000.00 usd t.c. 16.990    Y PAGO FACTURA 1186171   NLP15-133  Valor factura 31,545.58   SALDO PENDIENTE   2,545.58</t>
  </si>
  <si>
    <t>Compra de 30,000.00 usd t.c. 16.885    Y PAGO FACTURA 1188029   NLP15-135  Valor factura 31,595.63   SALDO PENDIENTE   1,595.63</t>
  </si>
  <si>
    <t>NLP15-135</t>
  </si>
  <si>
    <t>ANTICIPOS PARA INDIANA PACKERS CORPORATION</t>
  </si>
  <si>
    <t>COMPRA DE 30,000.00 usd .T.C 16.993 Y PAGO FACTURA 725975 Valor factura 32,366.43 usd SALDO PENDIENTE 2,366.43</t>
  </si>
  <si>
    <t>nlin15-02</t>
  </si>
  <si>
    <t># 725975</t>
  </si>
  <si>
    <t>Compra de 30,000.00 usd t.c. 16.885    Y PAGO FACTURA 1187893   NLP15-134  Valor factura 32,044.69   SALDO PENDIENTE   2,044.69</t>
  </si>
  <si>
    <t>NLP15-134</t>
  </si>
  <si>
    <t>NLP15-136</t>
  </si>
  <si>
    <t>nlin15-03</t>
  </si>
  <si>
    <t>COMPRA DE 36,000.00 usd .T.C 16.560   Y PAGO FACTURA 727067   Valor factura 32,972.79   usd SALDO  A FAVOR DE  usd  3,027.21</t>
  </si>
  <si>
    <t>Compra de 35,000.00 usd t.c. 16.560    Y PAGO FACTURA 1190221   NLP15-138  Valor factura 35,532.60   SALDO PENDIENTE   532.60</t>
  </si>
  <si>
    <t>NLP15-138</t>
  </si>
  <si>
    <t># 727067</t>
  </si>
  <si>
    <t>NLP15-137</t>
  </si>
  <si>
    <t>Compra de 35,000.00 usd t.c. 16.560    Y PAGO FACTURA 1190075   NLP15-137  Valor factura 35,074.87   SALDO PENDIENTE   74.87</t>
  </si>
  <si>
    <t>Compra de 35,000.00 usd t.c. 16.475   Y PAGO FACTURA 1190469   NLP15-139  Valor factura 34,799.13   SALDO A FAVOR 200.87</t>
  </si>
  <si>
    <t>NLP15-139</t>
  </si>
  <si>
    <t>NLP15-141</t>
  </si>
  <si>
    <t>COMPRA DE 36,000.00 usd .T.C 16.478   Y PAGO FACTURA 727536  Valor factura 35,373.29   usd SALDO  A FAVOR DE  usd  626.71</t>
  </si>
  <si>
    <t>nlin15-04</t>
  </si>
  <si>
    <t># 727536</t>
  </si>
  <si>
    <t>Compra de 36,000.00 usd t.c. 16,478   Y PAGO FACTURA 1192260   NLP15-140  Valor factura 36,105.04   SALDO A FAVOR 105.04</t>
  </si>
  <si>
    <t>NLP15-140</t>
  </si>
  <si>
    <t>Compra de 35,000.00 usd t.c. 16.475   Y PAGO FACTURA 1190469   NLP15-139  Valor factura 34,799.13   SALDO A A FAVOR   200.87</t>
  </si>
  <si>
    <t>Compra de 55,000.00 usd t.c. 16.510   Y PAGO FACTURA 1192536   NLSETF15--02    Valor factura 54,519.71   SALDO A FAVOR     480.29</t>
  </si>
  <si>
    <t>NLSETF15-02</t>
  </si>
  <si>
    <t>Compra de 40,000.00 usd t.c. 16.525   Y PAGO FACTURA 1192697   NLL15-142   Valor factura 35,251.13   SALDO A FAVOR     4,748.87</t>
  </si>
  <si>
    <t>NLP15-142</t>
  </si>
  <si>
    <t>Compra de 33,000.00 usd t.c. 16.580   Y PAGO FACTURA 1194359   NLL15-143  Valor factura 31,315.97   SALDO A FAVOR     1,684.03</t>
  </si>
  <si>
    <t>NLP15-143</t>
  </si>
  <si>
    <t>nlin15-05</t>
  </si>
  <si>
    <t># 728681</t>
  </si>
  <si>
    <t>Compra de 33,000.00 usd t.c. 16.580   Y PAGO FACTURA 1194477   NLL15-144  Valor factura 29,543.30   SALDO A FAVOR     3,456.70</t>
  </si>
  <si>
    <t>NLP15-144</t>
  </si>
  <si>
    <t>Compra de 30,000.00 usd t.c. 16.540   Y PAGO FACTURA 1195378   NLL15-145  Valor factura 28,654.48   SALDO A FAVOR     1,345.52</t>
  </si>
  <si>
    <t>NLP15-145</t>
  </si>
  <si>
    <t>Compra de 27,000.00 usd t.c. 16.575   Y PAGO FACTURA 1196385   NLL15-146  Valor factura 28,865.03  SALDO PENDIENTE 1,865.03</t>
  </si>
  <si>
    <t>NLP15-146</t>
  </si>
  <si>
    <t>NLP15-147</t>
  </si>
  <si>
    <t>Compra de 27,000.00 usd t.c. 16.575   Y PAGO FACTURA 1196605   NLL15-147  Valor factura 28,608.75  SALDO PENDIENTE 2,608.75</t>
  </si>
  <si>
    <t>COMPRA DE 25,000.00 usd .T.C 16.575   Y PAGO FACTURA 729543  Valor factura 28,382.49   usd SALDO  PENDIENTE 3,382.49</t>
  </si>
  <si>
    <t>nblin15-06</t>
  </si>
  <si>
    <t># 729543</t>
  </si>
  <si>
    <t>inicio operaciones octubre 2015</t>
  </si>
  <si>
    <t>Compra de 29,000.00 usd t.c. 16.500   Y PAGO FACTURA 1196606   NLL15-148  Valor factura 29,624.09  SALDO PENDIENTE 624.09</t>
  </si>
  <si>
    <t>NLP15-148</t>
  </si>
  <si>
    <t>Compra de 30,000.00 usd t.c. 16.500   Y PAGO FACTURA 1197408   NLL15-149  Valor factura 30,589.67  SALDO PENDIENTE 589.67</t>
  </si>
  <si>
    <t>NLP15-149</t>
  </si>
  <si>
    <t>NLP15-150</t>
  </si>
  <si>
    <t>NLP15-152</t>
  </si>
  <si>
    <t>COMPRA DE 32,000.00 usd .T.C 16.889   Y PAGO FACTURA 730534  Valor factura 29,585.01   usd SALDO  A FAVOR  2,414.99</t>
  </si>
  <si>
    <t>nlin15-07</t>
  </si>
  <si>
    <t>NLP15-153</t>
  </si>
  <si>
    <t>NLP15-151</t>
  </si>
  <si>
    <t>Compra de 31,000.00 usd t.c. 16.992   Y PAGO FACTURA 1199459   NLL15-153  Valor factura 30,992.15   SALDO A FAVOR DE 7.85</t>
  </si>
  <si>
    <t>Compra de 31,000.00 usd t.c. 16.889   Y PAGO FACTURA 1198621   NLL15-152  Valor factura 30,348.33  SALDO A FAVOR  651.67</t>
  </si>
  <si>
    <t>Compra de 31,000.00 usd t.c. 16.889   Y PAGO FACTURA 1198620   NLL15-151  Valor factura 30,412.23   SALDO A FAVOR  587.77</t>
  </si>
  <si>
    <t>Compra de 31,000.00 usd t.c. 16.889   Y PAGO FACTURA 1198619   NLL15-150  Valor factura 29,843.77  SALDO A FAVOR  1,156.23</t>
  </si>
  <si>
    <t>Compra de 29,000.00 usd t.c. 16.774   Y PAGO FACTURA 1200634   NLL15-154  Valor factura 30,951.26   SALDO PENDIENTE DE   1,951.26</t>
  </si>
  <si>
    <t>NLP15-154</t>
  </si>
  <si>
    <t>Compra de 29,000.00 usd t.c. 16.774   Y PAGO FACTURA 1201249   NLL15-155  Valor factura 30,527.04   SALDO PENDIENTE DE   1,527.04</t>
  </si>
  <si>
    <t>NLP15-155</t>
  </si>
  <si>
    <t>NLP15-157</t>
  </si>
  <si>
    <t>COMPRA DE 29,000.00 usd .T.C 16.769   Y PAGO FACTURA 731511  Valor factura 30,053.65   usd SALDO  PENDIENTE  1,053.65</t>
  </si>
  <si>
    <t>Compra de 30,000.00 usd t.c. 16.800   Y PAGO FACTURA 1202000   NLL15-158  Valor factura 30,787.10   SALDO PENDIENTE DE   787.10</t>
  </si>
  <si>
    <t>NLP15-158</t>
  </si>
  <si>
    <t>Compra de 30,000.00 usd t.c. 16.800   Y PAGO FACTURA 1202001   NLL15-159  Valor factura 31,059.44   SALDO PENDIENTE DE   1,059.44</t>
  </si>
  <si>
    <t>NLP15-159</t>
  </si>
  <si>
    <t>COMPRA DE 28,000.00 usd .T.C 16.800   Y PAGO FACTURA 732345  Valor factura 29,968.64   usd SALDO 1,968.64</t>
  </si>
  <si>
    <t>nlin15-08</t>
  </si>
  <si>
    <t>nlin15-09</t>
  </si>
  <si>
    <t>Compra de 31,000.00 usd t.c. 16.636   Y PAGO FACTURA 1202776   NLL15-156  Valor factura 30,878.02   SALDO A FAVOR DE 121.98</t>
  </si>
  <si>
    <t>NLP15-156</t>
  </si>
  <si>
    <t>Compra de 31,000.00 usd t.c. 16.636   Y PAGO FACTURA 1203744   NLL15-160  Valor factura 30,619.83   SALDO A FAVOR DE 380.17</t>
  </si>
  <si>
    <t>NLP15-160</t>
  </si>
  <si>
    <t>Compra de 31,000.00 usd t.c. 16.636   Y PAGO FACTURA 1202684   NLL15-161  Valor factura 30,592.48  SALDO A FAVOR DE 407.52</t>
  </si>
  <si>
    <t>NLP15-161</t>
  </si>
  <si>
    <t>COMPRA DE 30,000.00 usd .T.C 16.610   Y PAGO FACTURA 732874  Valor factura 30,288.12   usd SALDO PENDIENTE 288.12</t>
  </si>
  <si>
    <t>nlin15-10</t>
  </si>
  <si>
    <t>Compra de 31,000.00 usd t.c. 16.590   Y PAGO FACTURA 1204786   NLL15-164  Valor factura 32,150.67 SALDO PENDIENTE   1,150.67</t>
  </si>
  <si>
    <t>NLP15-164</t>
  </si>
  <si>
    <t>COMPRA DE 30,000.00 usd .T.C 16.590   Y PAGO FACTURA 733448  Valor factura 31,222.39   usd SALDO PENDIENTE 1,222.39</t>
  </si>
  <si>
    <t>nlin15-11</t>
  </si>
  <si>
    <t>NLP15-163</t>
  </si>
  <si>
    <t>Compra de 31,000.00 usd t.c. 16.570   Y PAGO FACTURA 1204532   NLL15-162  Valor factura 30,741.11    SALDO A FAVOR   258.89</t>
  </si>
  <si>
    <t>Compra de 31,000.00 usd t.c. 16.570   Y PAGO FACTURA 1204533   NLL15-163  Valor factura 30,848.46    SALDO A FAVOR    151.54</t>
  </si>
  <si>
    <t>NLP15-162</t>
  </si>
  <si>
    <t>Compra de 32,000.00 usd t.c. 16.610   Y PAGO FACTURA 1205404   NLL15-165  Valor factura 32,259.32    SALDO PENDIENTE  259.32</t>
  </si>
  <si>
    <t>NLP15-165</t>
  </si>
  <si>
    <t>COMPRA DE 31,000.00 usd .T.C 16.635   Y PAGO FACTURA 733861  Valor factura 32,576.53   usd SALDO PENDIENTE  1,576.53</t>
  </si>
  <si>
    <t>nlin15-12</t>
  </si>
  <si>
    <t>Compra de 32,000.00 usd t.c. 16.670 Y PAGO FACTURA 1206642 Valor factura 34,185.22 saldo pendiente  2,185.22</t>
  </si>
  <si>
    <t>NLP15-166</t>
  </si>
  <si>
    <t>Compra de 32,000.00 usd t.c. 16.670 Y PAGO FACTURA 1206643 Valor factura 33,954.63   saldo pendiente  1,954.63</t>
  </si>
  <si>
    <t>NLP15-167</t>
  </si>
  <si>
    <t>Compra de 32,000.00 usd t.c. 16.560 Y PAGO FACTURA 1206855  Valor factura 34,408.98   saldo pendiente  2,408.98</t>
  </si>
  <si>
    <t>NLP15-168</t>
  </si>
  <si>
    <t>Compra de 32,000.00 usd t.c. 16.560 Y PAGO AFACTURA 734289 nlin15-13 valor factura 33,584.23 saldo pendiente de 1,584.23</t>
  </si>
  <si>
    <t>nlin15-13</t>
  </si>
  <si>
    <t>Compra de 40,000.00 usd t.c. 16.870 Y PAGO FACTURA 1208025 Valor factura 34,491.91   saldo a favor de 5,508.09</t>
  </si>
  <si>
    <t>NLP15-169</t>
  </si>
  <si>
    <t>Compra de 40,000.00 usd t.c. 16.997 Y PAGO AFACTURA 735077   nlin15-14    valor factura  32,932.24 saldo a favor de 7,067.76</t>
  </si>
  <si>
    <t>nlin15-14</t>
  </si>
  <si>
    <t>Compra de 36,000.00 usd t.c. 17,095    Y PAGO FACTURA 1208799   Valor factura 35,404.17   saldo a favor de 595.83</t>
  </si>
  <si>
    <t>NLP15-170</t>
  </si>
  <si>
    <t>Compra de 36,000.00 usd t.c. 17,095    Y PAGO FACTURA 1208800   Valor factura 35,213.78   saldo a favor de 786.22</t>
  </si>
  <si>
    <t>NLP15-171</t>
  </si>
  <si>
    <t>Compra de 36,000.00 usd t.c. 17,398    Y PAGO FACTURA 1208925   Valor factura 34,966.74   saldo a favor de 1,033.26</t>
  </si>
  <si>
    <t>NLP15-172</t>
  </si>
  <si>
    <t>Compra de 40,000.00 usd t.c. 17,398   Y PAGO AFACTURA 735495   nlin15-15    valor factura  34,175.15  saldo a favor de 5,824.85</t>
  </si>
  <si>
    <t>nlin15-15</t>
  </si>
  <si>
    <t>NLP15-174</t>
  </si>
  <si>
    <t>Compra de 36,000.00 usd t.c. 17,380   Y PAGO FACTURA 1209294  NLP15-174     Valor factura 34,113.31   saldo a favor de 1,886.69</t>
  </si>
  <si>
    <t>NLP15-173</t>
  </si>
  <si>
    <t>Compra de 36,000.00 usd t.c. 17,380   Y PAGO FACTURA 1209293 NLP15-173   Valor factura 33,907.58  saldo a favor de 2,092.42</t>
  </si>
  <si>
    <t>Compra de 30,000.00 usd t.c. 17,215   Y PAGO AFACTURA 735922   nlin15-16    valor factura  30,972.29  saldo pendiente  972.29</t>
  </si>
  <si>
    <t>nlin15-16</t>
  </si>
  <si>
    <t>Compra de 36,000.00 usd t.c. 17,215  Y PAGO FACTURA 1209813  NLP15-175     Valor factura 31,619.26   saldo a favor de 4,380.74</t>
  </si>
  <si>
    <t>NLP15-175</t>
  </si>
  <si>
    <t>NLP15-177</t>
  </si>
  <si>
    <t>Compra de 35,000.00 usd t.c. 17,200  Y PAGO FACTURA 1209814  NLP15-177     Valor factura 31,882.63   saldo a favor de  3,117.37</t>
  </si>
  <si>
    <t>nlin15-18</t>
  </si>
  <si>
    <t>Compra de 30,000.00 usd t.c. 17,200   Y PAGO AFACTURA 736619   nlin15-18    valor factura  24,940.40  saldo a favor 5.059.60</t>
  </si>
  <si>
    <t>NLP15-176</t>
  </si>
  <si>
    <t>Compra de 35,000.00 usd t.c. 17,200  Y PAGO FACTURA 1200600  NLP15-176     Valor factura 31,411.68   saldo a favor de  3,588.32</t>
  </si>
  <si>
    <t>NLP15-178</t>
  </si>
  <si>
    <t>Compra de 35,000.00 usd t.c. 17,140  Y PAGO FACTURA 1210601  NLP15-178    Valor factura 31,852.87   saldo a favor de  3,147.13</t>
  </si>
  <si>
    <t>NLP15-179</t>
  </si>
  <si>
    <t>Compra de 35,000.00 usd t.c. 17,140  Y PAGO FACTURA 1210987  NLP15-179    Valor factura 29,702.96   saldo a favor de  5,297.04</t>
  </si>
  <si>
    <t>NLP15-180</t>
  </si>
  <si>
    <t>Compra de 35,000.00 usd t.c. 17,140  Y PAGO FACTURA 1210988  NLP15-180    Valor factura 29,764.33   saldo a favor de  5,235.67</t>
  </si>
  <si>
    <t>Compra de 23,000.00 usd t.c. 17,193  Y PAGO FACTURA 1211567  NLP15-181    Valor factura 25,520.00   saldo pendiente 2,520.00</t>
  </si>
  <si>
    <t>NLP15-181</t>
  </si>
  <si>
    <t>Compra de 23,000.00 usd t.c. 17,193  Y PAGO FACTURA 1211911  NLP15-182    Valor factura 25,490.63   saldo pendiente 2,490.63</t>
  </si>
  <si>
    <t>NLP15-182</t>
  </si>
  <si>
    <t>Compra de 23,000.00 usd t.c. 17,193  Y PAGO FACTURA 1211912  NLP15-183    Valor factura 25,543.36   saldo pendiente 2,543.36</t>
  </si>
  <si>
    <t>NLP15-183</t>
  </si>
  <si>
    <t>Compra de 20,000.00 usd t.c. 17,193   Y PAGO AFACTURA 736850   nlin15-19   valor factura  24,616.03  saldo pendiente 4,616.03</t>
  </si>
  <si>
    <t>nlin15-19</t>
  </si>
  <si>
    <t>nlin16-01</t>
  </si>
  <si>
    <t>Compra de 26,000.00 usd t.c. 17,265   Y PAGO AFACTURA 737331   nlin16-01   valor factura  25,437.05  saldo pendiente 562.95</t>
  </si>
  <si>
    <t>Compra de 29,000.00 usd t.c. 17,230  Y PAGO FACTURA 1212617  NLP15-184    Valor factura 25,763.31   saldo a favor  3,236.69</t>
  </si>
  <si>
    <t>NLP15-184</t>
  </si>
  <si>
    <t>Compra de 29,000.00 usd t.c. 17,230  Y PAGO FACTURA 1214205  NLSE16-01    Valor factura 25,331.53   saldo a favor  3,668.47</t>
  </si>
  <si>
    <t>NLSE16-01</t>
  </si>
  <si>
    <t>NLSE16-04</t>
  </si>
  <si>
    <t>Compra de 26,000.00 usd t.c. 17,275  Y PAGO FACTURA 1214687  NLSE16-04    Valor factura 26,525.39   saldo a favor  525.39</t>
  </si>
  <si>
    <t>NLSE16-02</t>
  </si>
  <si>
    <t>Compra de 26,000.00 usd t.c. 17,275  Y PAGO FACTURA 1214206  NLSE16-02    Valor factura 25,789.21   saldo a favor  210.79</t>
  </si>
  <si>
    <t>NLSE16-03</t>
  </si>
  <si>
    <t>Compra de 26,000.00 usd t.c. 17,275  Y PAGO FACTURA 1214686  NLSE16-03   Valor factura 26,556.35   saldo a favor  556.35</t>
  </si>
  <si>
    <t>nlin16-02</t>
  </si>
  <si>
    <t>Compra de 20,000.00 usd t.c. 17,265   Y PAGO AFACTURA 737763   nlin16-02   valor factura  25,907.23  saldo pendiente 5,907.23</t>
  </si>
  <si>
    <t xml:space="preserve">E N E R O    2 0 1 6 </t>
  </si>
  <si>
    <t>Compra de 10,000.00 usd t.c. 17.495 Y PAGO A SEABOARD FOODS NLSE16-07  FACTURA 1216540 Valor factura 26,599.04  saldo Pendiente de  16,599.04</t>
  </si>
  <si>
    <t>NLSE16-07</t>
  </si>
  <si>
    <t>NLSE16-06</t>
  </si>
  <si>
    <t>Compra de 21,000.00 usd t.c. 17,495   Y PAGO AFACTURA 738229     nlin16-03   valor factura  25,402.64  saldo pendiente 4,402.64</t>
  </si>
  <si>
    <t>nlin16-03</t>
  </si>
  <si>
    <t>Compra de 25,000.00 usd t.c. 17,495   Y PAGO AFACTURA 738650    nlin16-04   valor factura  26,803.32  saldo pendiente 1,803.32</t>
  </si>
  <si>
    <t>Compra de 10,000.00 usd t.c. 17.495   Y PAGO A SEABOARD FOODS NLSE16-05    FACTURA 1214935   Valor factura 26,593.46  saldo Pendiente de  16,593.46</t>
  </si>
  <si>
    <t>NLSE16-05</t>
  </si>
  <si>
    <t>SALDO INICIAL</t>
  </si>
  <si>
    <t xml:space="preserve">SALDO CUENTA </t>
  </si>
  <si>
    <t>Compra de 22,000.00 usd t.c. 17.495 Y PAGO A SEABOARD FOODS NLSE16-08  FACTURA 1216728   Valor factura 27,291.51  saldo Pendiente de  5,.291.51</t>
  </si>
  <si>
    <t>NLSE16-08</t>
  </si>
  <si>
    <t>Compra de 22,000.00 usd t.c. 17.495 Y PAGO A SEABOARD FOODS NLSE16-09  FACTURA 1216905   Valor factura 27,580.83 saldo Pendiente de  5,580.83</t>
  </si>
  <si>
    <t>NLSE16-09</t>
  </si>
  <si>
    <t>Compra de 27,000.00 usd t.c. 17.898 Y PAGO A SEABOARD FOODS NLSE16-10  FACTURA 1217170   Valor factura 27,031.17 saldo Pendiente de 31.17</t>
  </si>
  <si>
    <t>NLSE16-10</t>
  </si>
  <si>
    <t>Compra de 28,000.00 usd t.c. 17,820   Y PAGO AFACTURA 739122    nlin16-05   valor factura  26,808.62  saldo a favor de  1,191.38</t>
  </si>
  <si>
    <t>nlin16-04</t>
  </si>
  <si>
    <t>nlin16-05</t>
  </si>
  <si>
    <t>Compra de 28,000.00 usd t.c. 17.970   Y PAGO A SEABOARD FOODS NLSE16-12  FACTURA 1218822   Valor factura 28,549.07 saldo Pendiente de 549.07</t>
  </si>
  <si>
    <t>Compra de 28,000.00 usd t.c. 17.970   Y PAGO A SEABOARD FOODS NLSE16-11  FACTURA 1218821   Valor factura 28,502.93 saldo Pendiente de 502.93</t>
  </si>
  <si>
    <t>NLSE16-11</t>
  </si>
  <si>
    <t>Compra de 30,000.00 usd t.c. 18,278   Y PAGO AFACTURA 739537    nlin16-06   valor factura  28,031.02  saldo a favor de  1,968.98</t>
  </si>
  <si>
    <t>nlin16-06</t>
  </si>
  <si>
    <t>Compra de 29,000.00 usd t.c. 18,278   Y PAGO A SEABOARD FOODS NLSE16-13 FACTURA 1219170   Valor factura 29,485.29     saldo pendiente 485.29</t>
  </si>
  <si>
    <t>NLSE16-12</t>
  </si>
  <si>
    <t>Compra de 29,000.00 usd t.c. 18,278   Y PAGO A SEABOARD FOODS NLSE16-14 FACTURA 1219171   Valor factura 29,363.22     saldo pendiente 363.22</t>
  </si>
  <si>
    <t>NLSE16-14</t>
  </si>
  <si>
    <t>NLSE16-13</t>
  </si>
  <si>
    <t>Compra de 30,000.00 usd t.c. 18,297   Y PAGO A SEABOARD FOODS NLSE16-15 FACTURA 1219172   Valor factura 29,248.52     saldo a favor de 751.48</t>
  </si>
  <si>
    <t>NLSE16-15</t>
  </si>
  <si>
    <t>Compra de 30,000.00 usd t.c. 18,231   Y PAGO AFACTURA 739960    nlin16-07   valor factura  28,691.70  saldo a favor de  1,308.30</t>
  </si>
  <si>
    <t>nlin16-07</t>
  </si>
  <si>
    <t>NLSE16-17</t>
  </si>
  <si>
    <t>Compra de 29,000.00 usd t.c. 18,447   Y PAGO A SEABOARD FOODS NLSE16-17   FACTURA 1221067   Valor factura 28,601.16     saldo a favor de 398.84</t>
  </si>
  <si>
    <t>Compra de 29,000.00 usd t.c. 18,447   Y PAGO A SEABOARD FOODS NLSE16-16   FACTURA 1221066   Valor factura 28,908.03     saldo a favor de 91.97</t>
  </si>
  <si>
    <t>NSE16-16</t>
  </si>
  <si>
    <t>Compra de 30,000.00 usd t.c. 18,537   Y PAGO A SEABOARD FOODS NLSE16-18   FACTURA 1221213   Valor factura 29,637.58     saldo a favor de 362.42</t>
  </si>
  <si>
    <t>NLSE16-18</t>
  </si>
  <si>
    <t>Compra de 30,000.00 usd t.c. 18,537   Y PAGO A SEABOARD FOODS NLSE16-19   FACTURA 1221214   Valor factura 29,423.53     saldo a favor de 576.47</t>
  </si>
  <si>
    <t>NLSE16-19</t>
  </si>
  <si>
    <t>Compra de 30,000.00 usd t.c. 18,537   Y PAGO AFACTURA 740373    nlin16-08   valor factura  29,144.34  saldo a favor de  855.66</t>
  </si>
  <si>
    <t>nlin16-08</t>
  </si>
  <si>
    <t>NLSE16-20</t>
  </si>
  <si>
    <t>Compra de 32,000.00 usd t.c. 18,550   Y PAGO A SEABOARD FOODS NLSE16-20   FACTURA 1221215   Valor factura 30,082.38     saldo a favor de 1,917.62</t>
  </si>
  <si>
    <t>Compra de 29,000.00 usd t.c. 18,580   Y PAGO AFACTURA 740373    nlin16-09   valor factura  28,960.20  saldo a favor de  39.80</t>
  </si>
  <si>
    <t>nlin16-09</t>
  </si>
  <si>
    <t>Compra de 30,000.00 usd t.c. 18,460   Y PAGO A SEABOARD FOODS NLSE16-22   FACTURA 1223220   Valor factura 29,826.61    saldo a favor de 173.39</t>
  </si>
  <si>
    <t>NLSE16-22</t>
  </si>
  <si>
    <t>Compra de 30,000.00 usd t.c. 18,460   Y PAGO A SEABOARD FOODS NLSE16-21   FACTURA 1223221   Valor factura 29,611.20    saldo a favor de 388.80</t>
  </si>
  <si>
    <t>NLSE16-21</t>
  </si>
  <si>
    <t>Compra de 30,000.00 usd t.c. 18,298   Y PAGO A SEABOARD FOODS NLSE16-23   FACTURA 1223453   Valor factura 29,686.56    saldo a favor de 313.44</t>
  </si>
  <si>
    <t>NLSE16-23</t>
  </si>
  <si>
    <t>Compra de 30,000.00 usd t.c. 18,298   Y PAGO A SEABOARD FOODS NLSE16-24   FACTURA 1223454   Valor factura 29,903.06    saldo a favor de 96.94</t>
  </si>
  <si>
    <t>NLSE16-24</t>
  </si>
  <si>
    <t>Compra de 28,000.00 usd t.c. 18,285   Y PAGO AFACTURA 7401181    nlin16-10   valor factura  28,691.57  saldo pendiente de  691.57</t>
  </si>
  <si>
    <t>nlin16-10</t>
  </si>
  <si>
    <t>NLSE16-35</t>
  </si>
  <si>
    <t>Compra de 30,000.00 usd t.c. 18,550   Y PAGO A SEABOARD FOODS NLSE16-25   FACTURA 1223570   Valor factura 30,844.87    saldo pendiente  844.87</t>
  </si>
  <si>
    <t>NLSE16-25</t>
  </si>
  <si>
    <t>Compra de 29,000.00 usd t.c. 18,420   Y PAGO AFACTURA 741622    nlin16-11   valor factura  29,850.65     saldo pendiente  850.65</t>
  </si>
  <si>
    <t>nlin16-11</t>
  </si>
  <si>
    <t>NLSE16-27</t>
  </si>
  <si>
    <t>Compra de 31,000.00 usd t.c. 18,420   Y PAGO A SEABOARD FOODS NLSE16-26   FACTURA 1225088   Valor factura 29,473.55    saldo a favor 1,526.45</t>
  </si>
  <si>
    <t>Compra de 31,000.00 usd t.c. 18,420   Y PAGO A SEABOARD FOODS NLSE16-27   FACTURA 1225089   Valor factura 29,497.08    saldo a favor 1,502.92</t>
  </si>
  <si>
    <t>NLSE16-26</t>
  </si>
  <si>
    <t>nlin16-12</t>
  </si>
  <si>
    <t>Compra de 29,000.00 usd t.c. 18,170   Y PAGO AFACTURA 741841   nlin16-12   valor factura  28,744.69     saldo a favor de   255.31</t>
  </si>
  <si>
    <t>NLSE16-29</t>
  </si>
  <si>
    <t>Compra de 31,000.00 usd t.c. 18,170   Y PAGO A SEABOARD FOODS NLSE16-29   FACTURA 1225457   Valor factura 30,252.27    saldo a favor 747.73</t>
  </si>
  <si>
    <t>NLSE16-28</t>
  </si>
  <si>
    <t>Compra de 31,000.00 usd t.c. 18,170   Y PAGO A SEABOARD FOODS NLSE16-28   FACTURA 1225323   Valor factura 30,095.66    saldo a favor 904.34</t>
  </si>
  <si>
    <t>NLSE16-30</t>
  </si>
  <si>
    <t>Compra de 31,000.00 usd t.c. 18,180   Y PAGO A SEABOARD FOODS NLSE16-30   FACTURA 1225815   Valor factura 29,630.51    saldo a favor 1,369.49</t>
  </si>
  <si>
    <t>NLCong16-01</t>
  </si>
  <si>
    <t>Compra de 45,000.00 usd t.c. 18,835  Y PAGO A SEABOARD FOODS NLCONG16-01     FACTURA 1225322   Valor factura 38,086.92    saldo a favor 6,913.08</t>
  </si>
  <si>
    <t>nlin16-13</t>
  </si>
  <si>
    <t>NLSE16-31</t>
  </si>
  <si>
    <t>Compra de 35,000.00 usd t.c. 19.140  Y PAGO A SEABOARD FOODS NLSE16-31    FACTURA 1227551   Valor factura 29,441.38    saldo a favor  5,558.62</t>
  </si>
  <si>
    <t>NLSE16-33</t>
  </si>
  <si>
    <t>Compra de 35,000.00 usd t.c. 19.140  Y PAGO A SEABOARD FOODS NLSE16-33   FACTURA 1227553   Valor factura 29,667.47    saldo a favor  5,332.53</t>
  </si>
  <si>
    <t>NLSE16-32</t>
  </si>
  <si>
    <t>Compra de 35,000.00 usd t.c. 19.140  Y PAGO A SEABOARD FOODS NLSE16-32   FACTURA 1227552   Valor factura 29,375.21    saldo a favor  5,624.79</t>
  </si>
  <si>
    <t>nlin16-14</t>
  </si>
  <si>
    <t>Compra de 30,000.00 usd t.c. 19,140   Y PAGO AFACTURA 742697   nlin16-14   valor factura  28,592.09     saldo a favor de   1,407.91</t>
  </si>
  <si>
    <t>NLSE16-34</t>
  </si>
  <si>
    <t>Compra de 35,000.00 usd t.c. 19.140  Y PAGO A SEABOARD FOODS NLSE16-34  FACTURA 1227554   Valor factura 29,630.25    saldo a favor  5,369.75</t>
  </si>
  <si>
    <t>Compra de 29,000.00 usd t.c. 18,815   Y PAGO AFACTURA  743306   nlin16-15   valor factura  27,769.58     saldo a favor de   1,230.42</t>
  </si>
  <si>
    <t>nlin16-15</t>
  </si>
  <si>
    <t>NLSE16-37</t>
  </si>
  <si>
    <t>Compra de 29,000.00 usd t.c. 18-815  Y PAGO A SEABOARD FOODS NLSE16-37  FACTURA 1229782   Valor factura 28,064.37    saldo a favor 935.63</t>
  </si>
  <si>
    <t>NLSE16-36</t>
  </si>
  <si>
    <t>Compra de 29,000.00 usd t.c. 18-815  Y PAGO A SEABOARD FOODS NLSE16-36  FACTURA 1229781   Valor factura 28,082.80    saldo a favor   917.20</t>
  </si>
  <si>
    <t>Compra de 25,000.00 usd t.c. 18-910  Y PAGO A SEABOARD FOODS NLSE16-35  FACTURA 122------   Valor factura 27,852.34    saldo pendiente   2,852.34</t>
  </si>
  <si>
    <t>NLSE16-39</t>
  </si>
  <si>
    <t>NLSE16-38</t>
  </si>
  <si>
    <t>Compra de 29,000.00 usd t.c. 18-330  Y PAGO A SEABOARD FOODS NLSE16-39  FACTURA 1230134   Valor factura 28,622.85    saldo a favor 377.15</t>
  </si>
  <si>
    <t>Compra de 29,000.00 usd t.c. 18-330    Y PAGO A SEABOARD FOODS NLSE16-38    FACTURA 1230299   Valor factura 28,528.24    saldo a favor  471.76</t>
  </si>
  <si>
    <t>nlin16-16</t>
  </si>
  <si>
    <t>Compra de 29,000.00 usd t.c. 18,170   Y PAGO AFACTURA  743534   nlin16-16   valor factura  27,438.77     saldo a favor de   1,561.23</t>
  </si>
  <si>
    <t>NLSE16-40</t>
  </si>
  <si>
    <t>Compra de 25,000.00 usd t.c. 18-159  Y PAGO A SEABOARD FOODS NLSE16-40  FACTURA 1230300   Valor factura 28,913.60    saldo a pendiente  3,913.60</t>
  </si>
  <si>
    <t>Compra de 22,000.00 usd t.c. 18,340   Y PAGO AFACTURA  744090   nlin16-17   valor factura  27,606.33     saldo pendiente  5,606.33</t>
  </si>
  <si>
    <t>nlin16-17</t>
  </si>
  <si>
    <t>Compra de 27,000.00 usd t.c. 18.220     Y PAGO A SEABOARD FOODS NLSE16-41  FACTURA 1232037   Valor factura 27,805.12    saldo a pendiente  805.12</t>
  </si>
  <si>
    <t>NLSE16-41</t>
  </si>
  <si>
    <t>Compra de 27,000.00 usd t.c. 18.220     Y PAGO A SEABOARD FOODS NLSE16-42  FACTURA 1232038   Valor factura 27,942.36    saldo a pendiente  942.36</t>
  </si>
  <si>
    <t>NLSE16-42</t>
  </si>
  <si>
    <t>Compra de 27,000.00 usd t.c. 18,170   Y PAGO AFACTURA  744342   nlin16-18   valor factura  27,094.11     saldo pendiente  94.11</t>
  </si>
  <si>
    <t>nlin16-18</t>
  </si>
  <si>
    <t>NLSE16-43</t>
  </si>
  <si>
    <t>Compra de 28,000.00 usd t.c. 18.170     Y PAGO A SEABOARD FOODS NLSE16-43  FACTURA 1232039   Valor factura 27,990.54    saldo  a favor  9.46</t>
  </si>
  <si>
    <t>NLSE16-44</t>
  </si>
  <si>
    <t>Compra de 28,000.00 usd t.c. 18.170     Y PAGO A SEABOARD FOODS NLSE16-44  FACTURA 1232040   Valor factura 27,903.88    saldo  a favor  96.12</t>
  </si>
  <si>
    <t>NLSE16-45</t>
  </si>
  <si>
    <t>Compra de 28,000.00 usd t.c. 18.185     Y PAGO A SEABOARD FOODS NLSE16-45  FACTURA 1232468   Valor factura 27,905.11    saldo  a favor  94.89</t>
  </si>
  <si>
    <t>Compra de 29,000.00 usd t.c. 17,760     Y PAGO A SEABOARD FOODS NLSE16-53  FACTURA 1236400   Valor factura 28,873.12    saldo a favor de 126.88</t>
  </si>
  <si>
    <t>NLSE16-53</t>
  </si>
  <si>
    <t>Compra de 29,000.00 usd t.c. 17,760     Y PAGO A SEABOARD FOODS NLSE16-54  FACTURA 1236401   Valor factura 28767.37    saldo a favor de 232.63</t>
  </si>
  <si>
    <t>NLSE16-54</t>
  </si>
  <si>
    <t>Compra de 25,000.00 usd t.c. 17,390  Y PAGO AFACTURA  7479217   nlin16-26   valor factura  26,342.34    saldo pendiente  1,342.34</t>
  </si>
  <si>
    <t>nlin16-26</t>
  </si>
  <si>
    <t>Compra de 27,000.00 usd t.c. 18,080  Y PAGO AFACTURA  745004   nlin16-19   valor factura  28,074.55     saldo pendiente  1,074.55</t>
  </si>
  <si>
    <t>nlin16-19</t>
  </si>
  <si>
    <t>Compra de 28,500.00 usd t.c. 17.940     Y PAGO A SEABOARD FOODS NLSE16-47  FACTURA 1234131   Valor factura 28,644.12    saldo  pendiente   144.12</t>
  </si>
  <si>
    <t>NLSE16-47</t>
  </si>
  <si>
    <t>Compra de 28,500.00 usd t.c. 17.940     Y PAGO A SEABOARD FOODS NLSE16-46     FACTURA 1234130   Valor factura 28,728.36    saldo  pendiente   228.36</t>
  </si>
  <si>
    <t>NLSE16-46</t>
  </si>
  <si>
    <t>NLSE16-49</t>
  </si>
  <si>
    <t>Compra de 28,500.00 usd t.c. 17.880     Y PAGO A SEABOARD FOODS NLSE16-49      FACTURA 1234686    Valor factura 28,808.59   saldo  pendiente   308.59</t>
  </si>
  <si>
    <t>NLSE16-48</t>
  </si>
  <si>
    <t>Compra de 28,500.00 usd t.c. 17.880     Y PAGO A SEABOARD FOODS NLSE16-48      FACTURA 1234132    Valor factura 28,450.19   saldo  a favor de 49.81</t>
  </si>
  <si>
    <t>nlin16-20</t>
  </si>
  <si>
    <t>Compra de 27,500.00 usd t.c. 17,830    Y PAGO AFACTURA  745417   nlin16-20   valor factura  28,331.28     saldo pendiente  831.28</t>
  </si>
  <si>
    <t>NLSE16-50</t>
  </si>
  <si>
    <t>Compra de 28,500.00 usd t.c. 17.880     Y PAGO A SEABOARD FOODS NLSE16-50      FACTURA 1236397    Valor factura 29,082.04   saldo  pendiente   582.04</t>
  </si>
  <si>
    <t>Compra de 29,000.00 usd t.c. 17.880     Y PAGO A SEABOARD FOODS NLSE16-51      FACTURA 1236398    Valor factura 29,071.14   saldo  pendiente   71.14</t>
  </si>
  <si>
    <t>NLSE16-51</t>
  </si>
  <si>
    <t>Compra de 29,000.00 usd t.c. 17.880     Y PAGO A SEABOARD FOODS NLSE16-52      FACTURA 1236399    Valor factura 29,015.48   saldo  pendiente   15.48</t>
  </si>
  <si>
    <t>NLSE16-52</t>
  </si>
  <si>
    <t>Compra de 28,000.00 usd t.c. 17,880    Y PAGO AFACTURA  745858  nlin16-21   valor factura  28,664.90     saldo pendiente  664.90</t>
  </si>
  <si>
    <t>nlin16-21</t>
  </si>
  <si>
    <t>nlin16-22</t>
  </si>
  <si>
    <t>Compra de 29,000.00 usd t.c. 17,760    Y PAGO AFACTURA  746257  nlin16-22   valor factura  27,938.58     saldo a favor  1,061.42</t>
  </si>
  <si>
    <t>NLIN16-23</t>
  </si>
  <si>
    <t>Compra de 29,000.00 usd t.c. 17,790    Y PAGO AFACTURA  746258  nlin16-23  valor factura  28,086.91     saldo a favor    913.09</t>
  </si>
  <si>
    <t>NLSE16-55</t>
  </si>
  <si>
    <t>NLSE16-56</t>
  </si>
  <si>
    <t>Compra de 29,000.00 usd t.c. 17,870     Y PAGO A SEABOARD FOODS NLSE16-55  FACTURA 1236996   Valor factura 28,124.03    saldo a favor de 875.97</t>
  </si>
  <si>
    <t>Compra de 29,000.00 usd t.c. 17,820    Y PAGO A SEABOARD FOODS NLSE16-56  FACTURA 1237688   Valor factura 27,529.37    saldo a favor de  1,470.63</t>
  </si>
  <si>
    <t>NLSE16-57</t>
  </si>
  <si>
    <t>Compra de 29,000.00 usd t.c. 17,820    Y PAGO A SEABOARD FOODS NLSE16-57   FACTURA 1237689     Valor factura 27,544.95    saldo a favor de  1,455.05</t>
  </si>
  <si>
    <t>NLSE16-58</t>
  </si>
  <si>
    <t>Compra de 29,500.00 usd t.c. 17,740    Y PAGO A SEABOARD FOODS NLSE16-58   FACTURA 1238540     Valor factura 26,976.83    saldo a favor de   2,523.17</t>
  </si>
  <si>
    <t>NLIN16-24</t>
  </si>
  <si>
    <t>Compra de 29,500.00 usd t.c. 17,740    Y PAGO AFACTURA  746944     nlin16-24  valor factura  25,941.08     saldo a favor     3,558.92</t>
  </si>
  <si>
    <t>Compra de 26,000.00 usd t.c. 17,390    Y PAGO A SEABOARD FOODS NLSE16-59   FACTURA 1240765     Valor factura 26,787.08    saldo pendiente 787.08</t>
  </si>
  <si>
    <t>NLSE16-59</t>
  </si>
  <si>
    <t>Compra de 26,000.00 usd t.c. 17,390    Y PAGO A SEABOARD FOODS NLSE16-60   FACTURA 1240766     Valor factura 26,841.18    saldo pendiente 841.18</t>
  </si>
  <si>
    <t>NLSE16-60</t>
  </si>
  <si>
    <t>NLSE16-61</t>
  </si>
  <si>
    <t>Compra de 26,000.00 usd t.c. 17,390    Y PAGO A SEABOARD FOODS NLSE16-61   FACTURA 1240767     Valor factura 27,111.80    saldo pendiente  1,111.80</t>
  </si>
  <si>
    <t>Compra de 26,000.00 usd t.c. 17,390    Y PAGO A SEABOARD FOODS NLSE16-62  FACTURA 1240768     Valor factura 26,913.42    saldo pendiente  913.42</t>
  </si>
  <si>
    <t>NLSE16-62</t>
  </si>
  <si>
    <t xml:space="preserve">Compra de 24,000.00 usd t.c. 17,369    Y PAGO AFACTURA  747586     nlin16-25  valor factura  25,637.40     saldo pendiente </t>
  </si>
  <si>
    <t>NLIN16-25</t>
  </si>
  <si>
    <t>Compra de 27,000.00 usd t.c. 17,524    Y PAGO A SEABOARD FOODS NLSE16-63  FACTURA 1241206     Valor factura 27,536.66    saldo pendiente  536.66</t>
  </si>
  <si>
    <t>NLSE16-63</t>
  </si>
  <si>
    <t>Compra de 26,000.00 usd t.c. 17,400  Y PAGO AFACTURA  7478385   nlin16-27   valor factura  27,098.90    saldo pendiente  1,098.90</t>
  </si>
  <si>
    <t>NLIN16-27</t>
  </si>
  <si>
    <t>NLSE16-66</t>
  </si>
  <si>
    <t>Compra de 27,500.00 usd t.c. 17,300    Y PAGO A SEABOARD FOODS NLSE16-66  FACTURA 1242804     Valor factura 28,380.56    saldo pendiente  880.56</t>
  </si>
  <si>
    <t>NLSE16-65</t>
  </si>
  <si>
    <t>Compra de 27,500.00 usd t.c. 17,300    Y PAGO A SEABOARD FOODS NLSE16-65  FACTURA 1242803     Valor factura 27,893.19    saldo pendiente  393.19</t>
  </si>
  <si>
    <t>Compra de 27,000.00 usd t.c. 17,400    Y PAGO A SEABOARD FOODS NLSE16-64  FACTURA 1242108     Valor factura 27,817.99    saldo pendiente  817.99</t>
  </si>
  <si>
    <t>NLSE16-64</t>
  </si>
  <si>
    <t>Compra de 27,000.00 usd t.c. 17,210  Y PAGO A FACTURA  748740   nlin16-28   valor factura  27,320.22    saldo pendiente  320.22</t>
  </si>
  <si>
    <t>NLIN16-28</t>
  </si>
  <si>
    <t>NLSE16-67</t>
  </si>
  <si>
    <t>Compra de 27,500.00 usd t.c. 17,210   Y PAGO A SEABOARD FOODS NLSE16-67  FACTURA 1243310     Valor factura 28,453.11    saldo pendiente  953.11</t>
  </si>
  <si>
    <t>NLIN16-30</t>
  </si>
  <si>
    <t>Compra de 29,000.00 usd t.c. 17,795  Y PAGO A FACTURA  749606   nlin16-30   valor factura  27,462.57    saldo a favor  1,507.43</t>
  </si>
  <si>
    <t>NLSE16-72</t>
  </si>
  <si>
    <t>Compra de 30,000.00 usd t.c. 17,795   Y PAGO A SEABOARD FOODS NLSE16-72  FACTURA 1245137     Valor factura 28,474.47    saldo a favor 1,525.53</t>
  </si>
  <si>
    <t>Compra de 30,000.00 usd t.c. 17,530   Y PAGO A SEABOARD FOODS NLSE16-74  FACTURA 1246661     Valor factura 31,036.49   saldo pendiente  1,036.49</t>
  </si>
  <si>
    <t>NLSE16-74</t>
  </si>
  <si>
    <t>NLIN16-31</t>
  </si>
  <si>
    <t>Compra de 29,000.00 usd t.c. 17,530  Y PAGO A FACTURA  750034   nlin16-31   valor factura  30,797.24    saldo pendiente  1,797.24</t>
  </si>
  <si>
    <t>Compra de 29,000.00 usd t.c. 17,430  Y PAGO A FACTURA  750604   nlin16-32   valor factura  32,416.50    saldo pendiente  3.416.50</t>
  </si>
  <si>
    <t>NLIN16-32</t>
  </si>
  <si>
    <t>Compra de 33,000.00 usd t.c. 17,635   Y PAGO A SEABOARD FOODS NLSE16-78  FACTURA 1247719     Valor factura 33,253.38   saldo pendiente  253.38</t>
  </si>
  <si>
    <t>NLSE16-78</t>
  </si>
  <si>
    <t>NLSE16-69</t>
  </si>
  <si>
    <t>Compra de 33,000.00 usd t.c. 17,635   Y PAGO A SEABOARD FOODS NLSE16-69   FACTURA 1248676     Valor factura 33,662.92   saldo pendiente  662.92</t>
  </si>
  <si>
    <t>NLSE16-68</t>
  </si>
  <si>
    <t>Compra de 27,500.00 usd t.c. 17,445   Y PAGO A SEABOARD FOODS NLSE16-68  FACTURA 1243311     Valor factura 29,062.38    saldo pendiente 1,562.38</t>
  </si>
  <si>
    <t>NLIN16-29</t>
  </si>
  <si>
    <t>Compra de 28,500.00 usd t.c. 17,850  Y PAGO A FACTURA  749252      nlin16-29   valor factura  27,631.58    saldo a favor  868.42</t>
  </si>
  <si>
    <t>NLSE16-73</t>
  </si>
  <si>
    <t>Compra de 30,000.00 usd t.c. 17,850   Y PAGO A SEABOARD FOODS NLSE16-73  FACTURA 1245693     Valor factura 29,925.22    saldo a favor 1,074.78</t>
  </si>
  <si>
    <t>NLSE16-71</t>
  </si>
  <si>
    <t>Compra de 30,000.00 usd t.c. 17,935   Y PAGO A SEABOARD FOODS NLSE16-71  FACTURA 1245136     Valor factura 28,689.35    saldo a favor  1,310.65</t>
  </si>
  <si>
    <t>NLSE16-70</t>
  </si>
  <si>
    <t>Compra de 30,000.00 usd t.c. 17,935   Y PAGO A SEABOARD FOODS NLSE16-70  FACTURA 1245135     Valor factura 28,526.23    saldo a favor  1,473.77</t>
  </si>
  <si>
    <t>Compra de 30,000.00 usd t.c. 17,575   Y PAGO A SEABOARD FOODS NLSE16-75  FACTURA 1247226     Valor factura 32,237.98   saldo pendiente 2,237.98</t>
  </si>
  <si>
    <t>NLSE16-75</t>
  </si>
  <si>
    <t>Compra de 30,000.00 usd t.c. 17,575   Y PAGO A SEABOARD FOODS NLSE16-76  FACTURA 1247227     Valor factura 32,224.34   saldo pendiente 2,224.34</t>
  </si>
  <si>
    <t>NLSE16-76</t>
  </si>
  <si>
    <t>Compra de 30,000.00 usd t.c. 17,430   Y PAGO A SEABOARD FOODS NLSE16-77  FACTURA 12447228     Valor factura 32,582.35   saldo pendiente 2,582.35</t>
  </si>
  <si>
    <t>NLSE16-77</t>
  </si>
  <si>
    <t>Compra de 33,000.00 usd t.c. 17,345   Y PAGO A SEABOARD FOODS NLSE16-79   FACTURA 1248677     Valor factura 33,651.78   saldo pendiente  651.78</t>
  </si>
  <si>
    <t>NLSE16-79</t>
  </si>
  <si>
    <t>Compra de 32,000.00 usd t.c. 17,345  Y PAGO A FACTURA  750948   nlin16-33   valor factura  33,098.49    saldo pendiente  1,098.49</t>
  </si>
  <si>
    <t>NLIN16-33</t>
  </si>
  <si>
    <t>Compra de 33,000.00 usd t.c. 17,290   Y PAGO A SEABOARD FOODS NLSE16-80   FACTURA 1249667     Valor factura 34,327.13   saldo pendiente  1,327.13</t>
  </si>
  <si>
    <t>NLSE16-80</t>
  </si>
  <si>
    <t>Compra de 33,000.00 usd t.c. 17,290   Y PAGO A SEABOARD FOODS NLSE16-81   FACTURA 1249668     Valor factura 34,393.01   saldo pendiente  1,393.01</t>
  </si>
  <si>
    <t>NLSE16-81</t>
  </si>
  <si>
    <t>NLSE16-87</t>
  </si>
  <si>
    <t>Compra de 38,000.00 usd t.c. 17,260   Y PAGO A SEABOARD FOODS NLSE16-87   FACTURA 1251582     Valor factura 34,648.86   saldo a favor  3,351.14</t>
  </si>
  <si>
    <t>NLSE16-88</t>
  </si>
  <si>
    <t>Compra de 38,000.00 usd t.c. 17,140   Y PAGO A SEABOARD FOODS NLSE16-88   FACTURA 1251583     Valor factura 34,374.95   saldo a favor  3,625.05</t>
  </si>
  <si>
    <t>Compra de 33,000.00 usd t.c. 17,485   Y PAGO A SEABOARD FOODS NLSE16-82   FACTURA 1249669     Valor factura 35,090.78   saldo pendiente  2,090.78</t>
  </si>
  <si>
    <t>NLSE16-82</t>
  </si>
  <si>
    <t>Compra de 32,000.00 usd t.c. 17,485  Y PAGO A FACTURA  751315   nlin16-34   valor factura  33,909.53    saldo pendiente  1,909.53</t>
  </si>
  <si>
    <t>NLIN16-34</t>
  </si>
  <si>
    <t>Compra de 35,000.00 usd t.c. 17,600   Y PAGO A SEABOARD FOODS NLSE16-83   FACTURA 1249969     Valor factura 35,121.08   saldo pendiente  121.08</t>
  </si>
  <si>
    <t>NLSE16-83</t>
  </si>
  <si>
    <t>NLSE16-84</t>
  </si>
  <si>
    <t>Compra de 38,000.00 usd t.c. 17,478   Y PAGO A SEABOARD FOODS NLSE16-84   FACTURA 1250866     Valor factura 34,894.17   saldo a favor  3,105.83</t>
  </si>
  <si>
    <t>NLIN16-35</t>
  </si>
  <si>
    <t xml:space="preserve">Compra de 38,000.00 usd t.c. 17,400  Y PAGO A SEABOARD FOODS NLSE16-86  FACTURA 1251581     Valor factura 35,001.54   saldo a favor  </t>
  </si>
  <si>
    <t>NLSE16-86</t>
  </si>
  <si>
    <t>NLSE16-85</t>
  </si>
  <si>
    <t>Compra de 38,000.00 usd t.c. 17,480  Y PAGO A FACTURA  751606   nlin16-35   valor factura  33,988.02    saldo a favor de  4,011.98</t>
  </si>
  <si>
    <t>NLIN16-36</t>
  </si>
  <si>
    <t>Compra de 38,000.00 usd t.c. 17,260  Y PAGO A FACTURA  752148   nlin16-36   valor factura  33,461.00    saldo a favor de  4,539.00</t>
  </si>
  <si>
    <t>NLSE16-89</t>
  </si>
  <si>
    <t>Compra de 37,000.00 usd t.c. 17,245   Y PAGO A SEABOARD FOODS NLSE16-89   FACTURA 1251821     Valor factura 32,451.92   saldo a favor  4,548.08</t>
  </si>
  <si>
    <t>Compra de 32,000.00 usd t.c. 17,775   Y PAGO A SEABOARD FOODS NLSE16-90   FACTURA 12552931     Valor factura 33,304.98   saldo pendiente 1,304.98</t>
  </si>
  <si>
    <t>NLSE16-90</t>
  </si>
  <si>
    <t>Compra de 30,000.00 usd t.c. 17,775  Y PAGO A FACTURA  7522423   nlin16-37   valor factura  34,067.05    saldo pendiente 4,067.05</t>
  </si>
  <si>
    <t>NLIN16-37</t>
  </si>
  <si>
    <t>NLIN16-38</t>
  </si>
  <si>
    <t>Compra de 34,000.00 usd t.c. 17,889  Y PAGO A FACTURA  7552990   nlin16-38   valor factura  33,329.82    saldo a favor de 670.18</t>
  </si>
  <si>
    <t>Compra de 33,000.00 usd t.c. 17,889   Y PAGO A SEABOARD FOODS NLSE16-93   FACTURA 1253760     Valor factura 33,531.25   saldo pendiente 531.25</t>
  </si>
  <si>
    <t>NLSE16-93</t>
  </si>
  <si>
    <t>Compra de 33,000.00 usd t.c. 18,070   Y PAGO A SEABOARD FOODS NLSE16-95   FACTURA 1254173     Valor factura 33,037.46   saldo pendiente  37.46</t>
  </si>
  <si>
    <t>NLSE16-95</t>
  </si>
  <si>
    <t>NLSE16-96</t>
  </si>
  <si>
    <t>Compra de 33,000.00 usd t.c. 18,960   Y PAGO A SEABOARD FOODS NLSE16-96   FACTURA 1255725     Valor factura 31,871.60   saldo a favor 1,128.40</t>
  </si>
  <si>
    <t>Compra de 33,000.00 usd t.c. 18,390  Y PAGO A FACTURA  754086   nlin16-41   valor factura  30,498.01    saldo a favor de 2,501.99</t>
  </si>
  <si>
    <t>NLIN16-41</t>
  </si>
  <si>
    <t>Compra de 33,000.00 usd t.c. 18,410 Y PAGO A FACTURA  754902   nlin16-43   valor factura  31,723.92   saldo a favor de 1,276.08</t>
  </si>
  <si>
    <t>NLIN16-43</t>
  </si>
  <si>
    <t>Compra de 33,000.00 usd t.c. 18,460   Y PAGO A SEABOARD FOODS NLSE16-108   FACTURA 1259481     Valor factura 32,305.96   saldo a favor 694.04</t>
  </si>
  <si>
    <t>NLSE16-108</t>
  </si>
  <si>
    <t>NLSE16-92</t>
  </si>
  <si>
    <t>Compra de 32,000.00 usd t.c. 17,779   Y PAGO A SEABOARD FOODS NLSE16-91   FACTURA 1253758     Valor factura 33,931.37   saldo pendiente 1,931.37</t>
  </si>
  <si>
    <t>NLSE16-91</t>
  </si>
  <si>
    <t>Compra de 33,000.00 usd t.c. 17,889   Y PAGO A SEABOARD FOODS NLSE16-94   FACTURA 12553761     Valor factura 33,385.41   saldo pendiente 385.41</t>
  </si>
  <si>
    <t>NLSE16-94</t>
  </si>
  <si>
    <t>Compra de 33,000.00 usd t.c. 17,960  Y PAGO A FACTURA  753278   nlin16-39   valor factura  32,488.87    saldo a favor de 511.13</t>
  </si>
  <si>
    <t>NLIN16-39</t>
  </si>
  <si>
    <t>NLSE16-97</t>
  </si>
  <si>
    <t>NLSE16-98</t>
  </si>
  <si>
    <t>Compra de 33,000.00 usd t.c. 18,970   Y PAGO A SEABOARD FOODS NLSE16-97   FACTURA 1255726     Valor factura 31,873.96   saldo a favor 1,126.04</t>
  </si>
  <si>
    <t>Compra de 33,000.00 usd t.c. 18,010   Y PAGO A SEABOARD FOODS NLSE16-98   FACTURA 1255727     Valor factura 31,924.91   saldo a favor  1,075.09</t>
  </si>
  <si>
    <t>NLSE16-99</t>
  </si>
  <si>
    <t>Compra de 33,000.00 usd t.c. 18,018   Y PAGO A SEABOARD FOODS NLSE16-99   FACTURA 1256244     Valor factura 31,906.91  saldo a favor  1,093.39</t>
  </si>
  <si>
    <t>NLSE16-100</t>
  </si>
  <si>
    <t>Compra de 33,000.00 usd t.c. 18,180   Y PAGO A SEABOARD FOODS NLSE16-100   FACTURA 1256245     Valor factura 30,601.30  saldo a favor  2,398.70</t>
  </si>
  <si>
    <t>NLIN16-40</t>
  </si>
  <si>
    <t>Compra de 33,000.00 usd t.c. 18,180  Y PAGO A FACTURA  753820   nlin16-40   valor factura  31,110.99    saldo a favor de 1,889.01</t>
  </si>
  <si>
    <t>Compra de 32,000.00 usd t.c. 18,187   Y PAGO A SEABOARD FOODS NLSE16-101   FACTURA 1256428     Valor factura 33,088.20  saldo pendiente 1,088.20</t>
  </si>
  <si>
    <t>Compra de 32,000.00 usd t.c. 18,390   Y PAGO A SEABOARD FOODS NLSE16-102   FACTURA 1257197     Valor factura 32,920.14  saldo pendiente 920.14</t>
  </si>
  <si>
    <t>NLSE16-102</t>
  </si>
  <si>
    <t>NLSE16-101</t>
  </si>
  <si>
    <t>Compra de 32,000.00 usd t.c. 18,540   Y PAGO A SEABOARD FOODS NLSE16-103   FACTURA 1258228     Valor factura 32,534.52  saldo pendiente 534.52</t>
  </si>
  <si>
    <t>NLSE16-103</t>
  </si>
  <si>
    <t>Compra de 32,000.00 usd t.c. 18,540   Y PAGO A SEABOARD FOODS NLSE16-104   FACTURA 1258229     Valor factura 32,383.26  saldo pendiente 383.26</t>
  </si>
  <si>
    <t>NLSE16-104</t>
  </si>
  <si>
    <t>Compra de 30,000.00 usd t.c. 18,430   Y PAGO A SEABOARD FOODS NLSE16-105   FACTURA 1258230     Valor factura 32,232.54  saldo pendiente 2,232.54</t>
  </si>
  <si>
    <t>NLSE16-105</t>
  </si>
  <si>
    <t>Compra de 30,000.00 usd t.c. 18,430   Y PAGO A SEABOARD FOODS NLSE16-106   FACTURA 1258500     Valor factura 32,347.46  saldo pendiente 2,347.46</t>
  </si>
  <si>
    <t>NLSE16-106</t>
  </si>
  <si>
    <t>Compra de 32,000.00 usd t.c. 18,430 Y PAGO A FACTURA  754639   nlin16-42   valor factura  30,915.23   saldo a favor de 1,084.77</t>
  </si>
  <si>
    <t>NLIN16-42</t>
  </si>
  <si>
    <t>Compra de 33,000.00 usd t.c. 18,460  Y PAGO A SEABOARD FOODS NLSE16-107   FACTURA 1258634     Valor factura 31,909.80  saldo a favor 1,090.20</t>
  </si>
  <si>
    <t>NLSE16-107</t>
  </si>
  <si>
    <t>Compra de 33,000.00 usd t.c. 18,410  Y PAGO A SEABOARD FOODS NLSE16-109  FACTURA 1260002     Valor factura 32,920.07   saldo a favor 79.93</t>
  </si>
  <si>
    <t>NLSE16-109</t>
  </si>
  <si>
    <t>Compra de 33,000.00 usd t.c. 18,450  Y PAGO A SEABOARD FOODS NLSE16-110  FACTURA 1260003     Valor factura 32,929.31   saldo a favor 70.69</t>
  </si>
  <si>
    <t>NLSE16-110</t>
  </si>
  <si>
    <t>Compra de 33,000.00 usd t.c. 18,505  Y PAGO A SEABOARD FOODS NLSE16-111  FACTURA 1260004     Valor factura 33,030.91   saldo  pendiente 30.91</t>
  </si>
  <si>
    <t>NLSE16-111</t>
  </si>
  <si>
    <t>Compra de 33,000.00 usd t.c. 18,505  Y PAGO A SEABOARD FOODS NLSE16-112  FACTURA 1260005     Valor factura 33,074.02   saldo  pendiente 74.02</t>
  </si>
  <si>
    <t>NLSE16-112</t>
  </si>
  <si>
    <t>Compra de 30,000.00 usd t.c. 18,505 Y PAGO A FACTURA  755277   nlin16-44   valor factura  31,561.36   saldo pendiente 1,561.36</t>
  </si>
  <si>
    <t>NLIN16-44</t>
  </si>
  <si>
    <t>Compra de 32,000.00 usd t.c. 18,480  Y PAGO A SEABOARD FOODS NLSE16-114  FACTURA 1261510     Valor factura 33,168.19+ 299.08 =  33,467.27     saldo  pendiente 1467.27</t>
  </si>
  <si>
    <t>NLSE16-114</t>
  </si>
  <si>
    <t>NLSE16-117</t>
  </si>
  <si>
    <t>Compra de 33,000.00 usd t.c. 18.651  Y PAGO A SEABOARD FOODS NLSE16-117  FACTURA 1262613     Valor factura  33,308.18    saldo  pendiente 308.18</t>
  </si>
  <si>
    <t>Compra de 36,000.00 usd t.c. 18.921  Y PAGO A SEABOARD FOODS NLSE16-122  FACTURA 1265340     Valor factura  35,552.10    saldo  pendiente 447.90</t>
  </si>
  <si>
    <t>NLSE16-122</t>
  </si>
  <si>
    <t>Compra de 31,000.00 usd t.c. 18.650  Y PAGO A SEABOARD FOODS NLSE16-115 FACTURA 1262093     Valor factura  33,844.06    saldo  pendiente 2,844.06</t>
  </si>
  <si>
    <t>NLSE16-115</t>
  </si>
  <si>
    <t>NLSE16-116</t>
  </si>
  <si>
    <t>Compra de 31,000.00 usd t.c. 18.650  Y PAGO A SEABOARD FOODS NLSE16-116 FACTURA 1262612     Valor factura  33,563.57    saldo  pendiente 2,563.57</t>
  </si>
  <si>
    <t>NLSE16-118</t>
  </si>
  <si>
    <t>Compra de 34,000.00 usd t.c. 18.540  Y PAGO A SEABOARD FOODS NLSE16-118  FACTURA 1264029    Valor factura  34,689.72    saldo  pendiente 689.72</t>
  </si>
  <si>
    <t>Compra de 34,000.00 usd t.c. 18.550  Y PAGO A SEABOARD FOODS NLSE16-120  FACTURA 1264273    Valor factura  34,821.83    saldo  pendiente 821.83</t>
  </si>
  <si>
    <t>NLSE16-120</t>
  </si>
  <si>
    <t>Compra de 34,000.00 usd t.c. 18.550  Y PAGO A SEABOARD FOODS NLSE16-119  FACTURA 1264272    Valor factura  35,053.01    saldo  pendiente 1,053.01</t>
  </si>
  <si>
    <t>NLSE16-119</t>
  </si>
  <si>
    <t>Compra de 31,000.00 usd t.c. 18,170 Y PAGO A FACTURA  756840   nlin16-46   valor factura  33,507.08   saldo pendiente 2,507.08</t>
  </si>
  <si>
    <t>NLIN16-46</t>
  </si>
  <si>
    <t>Compra de 31,000.00 usd t.c. 18,420 Y PAGO A FACTURA  7566839   nlin16-45  valor factura  33,181.45   saldo pendiente 2,181.45</t>
  </si>
  <si>
    <t>NLIN16-45</t>
  </si>
  <si>
    <t>Compra de 35,000.00 usd t.c. 18.798    Y PAGO A SEABOARD FOODS NLSE16-121   FACTURA 1265339    Valor factura  36,061.18    saldo  pendiente 1,061.18</t>
  </si>
  <si>
    <t>NLSE16-121</t>
  </si>
  <si>
    <t>NLSE16-123</t>
  </si>
  <si>
    <r>
      <t>Compra de 36,000.00 usd t.c. 18.850    Y PAGO A SEABOARD FOODS NLSE16-123   FACTURA 1266341    Valor factura  36,639.60--</t>
    </r>
    <r>
      <rPr>
        <b/>
        <sz val="10"/>
        <color rgb="FF0000FF"/>
        <rFont val="Calibri"/>
        <family val="2"/>
        <scheme val="minor"/>
      </rPr>
      <t xml:space="preserve">800.00 usd sobre bonificacion NLSE16-120 </t>
    </r>
    <r>
      <rPr>
        <b/>
        <sz val="10"/>
        <color theme="1"/>
        <rFont val="Calibri"/>
        <family val="2"/>
        <scheme val="minor"/>
      </rPr>
      <t xml:space="preserve">  saldo  a favor 160.40</t>
    </r>
  </si>
  <si>
    <t>NLSE16-124</t>
  </si>
  <si>
    <t>NLIN16-47</t>
  </si>
  <si>
    <t>Compra de 34,000.00 usd t.c. 18,945 Y PAGO A FACTURA  757670   nlin16-47   valor factura  35,567.42   saldo pendiente 1,567.42</t>
  </si>
  <si>
    <t>Compra de 34,000.00 usd t.c. 18,945 Y PAGO A FACTURA  757836   nlin16-48   valor factura  35,122.46   saldo pendiente 1,122.46</t>
  </si>
  <si>
    <t>NLIN16-48</t>
  </si>
  <si>
    <t>Compra de 36,000.00 usd t.c. 18.850    Y PAGO A SEABOARD FOODS NLSE16-125   FACTURA 1266803   Valor factura  36,881.47   saldo pendiente 881.47</t>
  </si>
  <si>
    <t>NLSE16-125</t>
  </si>
  <si>
    <r>
      <t>Compra de 36,000.00 usd t.c. 18.850    Y PAGO A SEABOARD FOODS NLSE16-124   FACTURA 1266342    Valor factura  36,562.06--</t>
    </r>
    <r>
      <rPr>
        <b/>
        <sz val="10"/>
        <color rgb="FF0000FF"/>
        <rFont val="Calibri"/>
        <family val="2"/>
        <scheme val="minor"/>
      </rPr>
      <t xml:space="preserve">800.00 usd sobre bonificacion NLSE16-118 </t>
    </r>
    <r>
      <rPr>
        <b/>
        <sz val="10"/>
        <color theme="1"/>
        <rFont val="Calibri"/>
        <family val="2"/>
        <scheme val="minor"/>
      </rPr>
      <t xml:space="preserve">  saldo  a favor 237.94</t>
    </r>
  </si>
  <si>
    <t>NLSE16-126</t>
  </si>
  <si>
    <t>Compra de 40,000.00 usd t.c. 18.655    Y PAGO A SEABOARD FOODS NLSE16-126   FACTURA 1268151   Valor factura  37,079.29   saldo  a favor 2,920.71</t>
  </si>
  <si>
    <t>NLSE16-127</t>
  </si>
  <si>
    <t>Compra de 40,000.00 usd t.c. 18.590    Y PAGO A SEABOARD FOODS NLSE16-127   FACTURA 1268342   Valor factura  37,865.99   saldo  a favor 2,134.01</t>
  </si>
  <si>
    <t>NLSE16-128</t>
  </si>
  <si>
    <t>Compra de 40,000.00 usd t.c. 18.590    Y PAGO A SEABOARD FOODS NLSE16-128   FACTURA 1268343   Valor factura  37,876.69   saldo  a favor  2,123.31</t>
  </si>
  <si>
    <t>NLIN16-49</t>
  </si>
  <si>
    <t>Compra de 37,000.00 usd t.c. 18,550 Y PAGO A FACTURA  757836   nlin16-49   valor factura  36,961.31   saldo a favor  38.69</t>
  </si>
  <si>
    <t>Compra de 37,000.00 usd t.c. 18,420    Y PAGO A FACTURA  758486  nlin16-50   valor factura  37,006.00   saldo Pendiente  6.00</t>
  </si>
  <si>
    <t>NLIN16-50</t>
  </si>
  <si>
    <t>CANCELADA</t>
  </si>
  <si>
    <t>NLSE16-129</t>
  </si>
  <si>
    <t>XXXXX</t>
  </si>
  <si>
    <t>NLSE16-130</t>
  </si>
  <si>
    <t>Compra de 36,000.00 usd t.c. 18.978    Y PAGO A SEABOARD FOODS NLSE16-130  FACTURA 1268453   Valor factura  40,036.57   saldo  pendiente 4,036.57</t>
  </si>
  <si>
    <t>NLSE16-134</t>
  </si>
  <si>
    <t>Compra de 39,000.00 usd t.c. 18.560    Y PAGO A SEABOARD FOODS NLSE16-134  FACTURA 1270590   Valor factura  38,722.71   saldo  a favor 277.29</t>
  </si>
  <si>
    <t>NLSE16-131</t>
  </si>
  <si>
    <t>Compra de 37,500.00 usd t.c. 18.850   Y PAGO A SEABOARD FOODS NLSE16-131  FACTURA 1271070   Valor factura  38,813.58   saldo pendiente 1,313.58</t>
  </si>
  <si>
    <t>Compra de 36,000.00 usd t.c. 19.040    Y PAGO A SEABOARD FOODS NLSE16-136  FACTURA 1271431   Valor factura  39,535.91   saldo  pendiente  3,535.91</t>
  </si>
  <si>
    <t>NLSE16-136</t>
  </si>
  <si>
    <t>Compra de 37,500.00 usd t.c. 18.610  Y PAGO A SEABOARD FOODS NLSE16-132  FACTURA 1270427   Valor factura  38,988.83   saldo pendiente 1,488.83</t>
  </si>
  <si>
    <t>NLSE16-132</t>
  </si>
  <si>
    <t>Compra de 37,500.00 usd t.c. 18.610  Y PAGO A SEABOARD FOODS NLSE16-132  FACTURA 1269758   Valor factura  39,019.10  saldo pendiente 1,519.10</t>
  </si>
  <si>
    <t>NLSE16-133</t>
  </si>
  <si>
    <t>NLIN16-51</t>
  </si>
  <si>
    <r>
      <t>Compra de 40,000.00 usd t.c. 18,560    Y PAGO A FACTURA  759328  nlin16-51   valor factura  37,331.22--</t>
    </r>
    <r>
      <rPr>
        <b/>
        <sz val="11"/>
        <color rgb="FF0000FF"/>
        <rFont val="Calibri"/>
        <family val="2"/>
        <scheme val="minor"/>
      </rPr>
      <t>1,000.00 usd x bonificacion de carga  NLIN16-42 de Mayo 27   saldo A FAVOR 1,668.78</t>
    </r>
  </si>
  <si>
    <t>NLSE16-138</t>
  </si>
  <si>
    <t>NLSE16-143</t>
  </si>
  <si>
    <t>NLCong16-03</t>
  </si>
  <si>
    <t>Compra de 36,000.00 usd t.c. 18.597    Y PAGO A SEABOARD FOODS  NLSE16-150      FACTURA 1277511   Valor factura  33,690.03   saldo  a favor  2,309.97</t>
  </si>
  <si>
    <t>NLSE16-150</t>
  </si>
  <si>
    <t>Compra de 35,000.00 usd t.c. 18.875    Y PAGO A SEABOARD FOODS  NLSE16-151      FACTURA 1277897   Valor factura  32,093.86   saldo  a favor  2,906.14</t>
  </si>
  <si>
    <t>NLSE16-151</t>
  </si>
  <si>
    <t>Compra de 35,000.00 usd t.c. 18.875    Y PAGO A SEABOARD FOODS  NLSE16-152      FACTURA 1277898   Valor factura  32,009.49   saldo  a favor  2,990.51</t>
  </si>
  <si>
    <t>NLSE16-152</t>
  </si>
  <si>
    <t>NLSE16-135</t>
  </si>
  <si>
    <t>Compra de 42,000.00 usd t.c. 18.780    Y PAGO A SEABOARD FOODS NLSE16-137  FACTURA 1271432   Valor factura  39,150.34 y saldo a favor de 2,849.66</t>
  </si>
  <si>
    <t>NLSE16-137</t>
  </si>
  <si>
    <t>NLSE16-139</t>
  </si>
  <si>
    <t>Compra de 43,000.00 usd t.c. 18.850    Y PAGO A SEABOARD FOODS NLSE16-139  FACTURA 1272377   Valor factura  40,538.42   saldo  a favor 2,461.58</t>
  </si>
  <si>
    <r>
      <t xml:space="preserve">Compra de 38,000.00 usd t.c. 18,770    Y PAGO A FACTURA  760165  nlin16-52   valor factura  37,738.73   </t>
    </r>
    <r>
      <rPr>
        <b/>
        <sz val="11"/>
        <color rgb="FF0000FF"/>
        <rFont val="Calibri"/>
        <family val="2"/>
        <scheme val="minor"/>
      </rPr>
      <t xml:space="preserve">  saldo A FAVOR 261.27</t>
    </r>
  </si>
  <si>
    <t>NLIN16-52</t>
  </si>
  <si>
    <t>Compra de 30,000.00 usd t.c. 18.770    Y PAGO A SEABOARD FOODS NLSE16-156  FACTURA 1271069   Valor factura  26,678.57   saldo  a favor 3,321.43</t>
  </si>
  <si>
    <t>NLSE16-156</t>
  </si>
  <si>
    <t>Compra de 40,000.00 usd t.c. 18.555    Y PAGO A SEABOARD FOODS NLSE16-141 FACTURA 12773792   Valor factura  39,831.23   saldo  a favor 168.77</t>
  </si>
  <si>
    <t>NLSE16-141</t>
  </si>
  <si>
    <t>Compra de 40,000.00 usd t.c. 18.555    Y PAGO A SEABOARD FOODS NLSE16-142   FACTURA 1273793   Valor factura  38,615.58   saldo  a favor 1,384.42</t>
  </si>
  <si>
    <t>NLSE16-142</t>
  </si>
  <si>
    <t>Compra de 40,000.00 usd t.c. 18.381    Y PAGO A SEABOARD FOODS NLSE16-144   FACTURA 1274491   Valor factura  39,124.46   saldo  a favor 875.54</t>
  </si>
  <si>
    <t>NLSE16-144</t>
  </si>
  <si>
    <r>
      <t xml:space="preserve">Compra de 38,000.00 usd t.c. 18,355    Y PAGO A FACTURA  761018  nlin16-53   valor factura  39,121.94   </t>
    </r>
    <r>
      <rPr>
        <b/>
        <sz val="11"/>
        <color rgb="FF0000FF"/>
        <rFont val="Calibri"/>
        <family val="2"/>
        <scheme val="minor"/>
      </rPr>
      <t xml:space="preserve">  saldo pendiente 1,121.94</t>
    </r>
  </si>
  <si>
    <t>NLIN16-53</t>
  </si>
  <si>
    <t>Compra de 40,000.00 usd t.c. 18.330    Y PAGO A SEABOARD FOODS NLSE16-145   FACTURA 1275827   Valor factura  35,301.78   saldo  a favor 4,698.22</t>
  </si>
  <si>
    <t>NLSE16-145</t>
  </si>
  <si>
    <t>Compra de 52,000.00 usd t.c. 18.500    Y PAGO A SEABOARD FOODS NLCong16-03      FACTURA 1276156   Valor factura  48,827.44   saldo  a favor 3,172.56</t>
  </si>
  <si>
    <t>Compra de 30,000.00 usd t.c. 18.510    Y PAGO A SEABOARD FOODS NLSE16-157      FACTURA 1275460   Valor factura  25,151.99   saldo  a favor 4,808.01</t>
  </si>
  <si>
    <t>NLSE16-157</t>
  </si>
  <si>
    <t>Compra de 42,000.00 usd t.c. 18.510    Y PAGO A SEABOARD FOODS NLSE16-146      FACTURA 1275458   Valor factura  35,378.42  saldo  a favor 6,621.58</t>
  </si>
  <si>
    <t>NLSE16-146</t>
  </si>
  <si>
    <t>Compra de 36,000.00 usd t.c. 18.660    Y PAGO A SEABOARD FOODS NLSE16-147      FACTURA 1275459   Valor factura  35,843.29   saldo  a favor 156.71</t>
  </si>
  <si>
    <t>NLSE16-147</t>
  </si>
  <si>
    <t>Compra de 36,000.00 usd t.c. 18.660    Y PAGO A SEABOARD FOODS NLSE16-149      FACTURA 1276840   Valor factura  34,482.41   saldo  a favor 1,517.59</t>
  </si>
  <si>
    <t>NLSE16-149</t>
  </si>
  <si>
    <t>Compra de 36,000.00 usd t.c. 18.660    Y PAGO A SEABOARD FOODS NLSE16-148      FACTURA 1276839   Valor factura  33,736.67   saldo  a favor 2,263.33</t>
  </si>
  <si>
    <t>NLSE16-148</t>
  </si>
  <si>
    <r>
      <t xml:space="preserve">Compra de 40,000.00 usd t.c. 18,663    Y PAGO A FACTURA  761849  nlin16-54   valor factura  33,980.82   </t>
    </r>
    <r>
      <rPr>
        <b/>
        <sz val="11"/>
        <color rgb="FF0000FF"/>
        <rFont val="Calibri"/>
        <family val="2"/>
        <scheme val="minor"/>
      </rPr>
      <t xml:space="preserve">  saldo a favor 6,019.18</t>
    </r>
  </si>
  <si>
    <t>NLIN16-54</t>
  </si>
  <si>
    <t>Compra de 32,000.00 usd t.c. 18.920    Y PAGO A SEABOARD FOODS  NLSE16-154      FACTURA 1278941   Valor factura  31,390.38  saldo  a favor  609.62</t>
  </si>
  <si>
    <t>NLSE16-154</t>
  </si>
  <si>
    <t>Compra de 32,000.00 usd t.c. 18.920    Y PAGO A SEABOARD FOODS  NLSE16-153      FACTURA 1278940   Valor factura  31,690.50  saldo  a favor  309.50</t>
  </si>
  <si>
    <t>NLSE16-153</t>
  </si>
  <si>
    <r>
      <t xml:space="preserve">Compra de 35,000.00 usd t.c. 18,860    Y PAGO A FACTURA  762713  nlin16-55   valor factura  30,831.49   </t>
    </r>
    <r>
      <rPr>
        <b/>
        <sz val="11"/>
        <color rgb="FF0000FF"/>
        <rFont val="Calibri"/>
        <family val="2"/>
        <scheme val="minor"/>
      </rPr>
      <t xml:space="preserve">  saldo a favor 4,168.51</t>
    </r>
  </si>
  <si>
    <t>NLIN16-55</t>
  </si>
  <si>
    <t>Compra de 32,000.00 usd t.c. 18.925    Y PAGO A SEABOARD FOODS  NLSE16-155      FACTURA 1279167  Valor factura  30073.42  saldo  a favor  1,926.58</t>
  </si>
  <si>
    <t>NLSE16-155</t>
  </si>
  <si>
    <t>Compra de 25,000.00 usd t.c. 18.445    Y PAGO A SEABOARD FOODS  NLSE16-164      FACTURA 1282889  Valor factura  32,925.49  saldo pendiente 7,925.49</t>
  </si>
  <si>
    <t>NLSE16-164</t>
  </si>
  <si>
    <t>NLSE16-167</t>
  </si>
  <si>
    <r>
      <t>Compra de 25,000.00 usd t.c. 18.250    Y PAGO A SEABOARD FOODS  NLSE16-167      FACTURA 1283397  Valor factura  33,841.03 --</t>
    </r>
    <r>
      <rPr>
        <b/>
        <sz val="10"/>
        <color rgb="FF0000FF"/>
        <rFont val="Calibri"/>
        <family val="2"/>
        <scheme val="minor"/>
      </rPr>
      <t xml:space="preserve">-menos bonificacion de   600  usd de la  NLSE16-166 </t>
    </r>
    <r>
      <rPr>
        <b/>
        <sz val="10"/>
        <color theme="1"/>
        <rFont val="Calibri"/>
        <family val="2"/>
        <scheme val="minor"/>
      </rPr>
      <t xml:space="preserve">  saldo pendiente  8,841.03</t>
    </r>
  </si>
  <si>
    <t>Compra de 35,000.00 usd t.c. 18.260    Y PAGO A SEABOARD FOODS  NLSE16-172     FACTURA 1285401  Valor factura  34,823.91  saldo  a favor 176.09</t>
  </si>
  <si>
    <t>NLSE16-172</t>
  </si>
  <si>
    <t>Compra de 25,000.00 usd t.c. 18.440    Y PAGO A SEABOARD FOODS  NLSE16-166     FACTURA 1283163  Valor factura  33,111.96  saldo pendiente 8,111.96</t>
  </si>
  <si>
    <t>NLSE16-166</t>
  </si>
  <si>
    <t>Compra de 30,000.00 usd t.c. 19.035    Y PAGO A SEABOARD FOODS  NLSE16-159      FACTURA 1280386  Valor factura  30,177.83  saldo  pediente 177.83</t>
  </si>
  <si>
    <t>NLSE16-159</t>
  </si>
  <si>
    <t>Compra de 30,000.00 usd t.c. 18,998    Y PAGO A SEABOARD FOODS  NLSE16-158      FACTURA 1280264  Valor factura  30,217.60  saldo  pediente 217.60</t>
  </si>
  <si>
    <t>NLSE16-158</t>
  </si>
  <si>
    <t>Compra de 32,000.00 usd t.c. 18,967    Y PAGO A SEABOARD FOODS  NLSE16-160      FACTURA 1280934  Valor factura  31,032.99  saldo  a favor 967.01</t>
  </si>
  <si>
    <t>NLSE16-160</t>
  </si>
  <si>
    <t>Compra de 32,000.00 usd t.c. 18,959    Y PAGO A SEABOARD FOODS  NLSE16-161      FACTURA 1280935  Valor factura  30,980.67  saldo  a favor 1,019.33</t>
  </si>
  <si>
    <t>NLSE16-161</t>
  </si>
  <si>
    <t>NLIN16-56</t>
  </si>
  <si>
    <t>Compra de 25,000.00 usd t.c. 18,630    Y PAGO A SEABOARD FOODS  NLSE16-162      FACTURA 1281599  Valor factura  31,721.90  saldo  pendiente 6,721.90</t>
  </si>
  <si>
    <t>NLSE16-162</t>
  </si>
  <si>
    <t>Compra de 25,000.00 usd t.c. 18,445    Y PAGO A SEABOARD FOODS  NLSE16-163      FACTURA 1282541  Valor factura  32,829.91  saldo  pendiente 7,829.91</t>
  </si>
  <si>
    <t>NLSE16-163</t>
  </si>
  <si>
    <t>Compra de 25,000.00 usd t.c. 18.440   Y PAGO A SEABOARD FOODS  NLSE16-165      FACTURA 1283162  Valor factura  32,852.78  saldo pendiente 7,852.78</t>
  </si>
  <si>
    <t>NLSE16-165</t>
  </si>
  <si>
    <r>
      <t xml:space="preserve">Compra de 25,000.00 usd t.c. 18,370    Y PAGO A FACTURA  764380  nlin16-57   valor factura  33,241.88   </t>
    </r>
    <r>
      <rPr>
        <b/>
        <sz val="11"/>
        <color rgb="FF0000FF"/>
        <rFont val="Calibri"/>
        <family val="2"/>
        <scheme val="minor"/>
      </rPr>
      <t xml:space="preserve">  saldo pendiente 8,241.88</t>
    </r>
  </si>
  <si>
    <t>NLIN16-57</t>
  </si>
  <si>
    <t>Compra de 33,000.00 usd t.c. 18.030    Y PAGO A SEABOARD FOODS  NLSE16-178     FACTURA 1284083  Valor factura  34,391.14  saldo pendiente 1,391.14</t>
  </si>
  <si>
    <t>NLSE16-178</t>
  </si>
  <si>
    <t>Compra de 33,000.00 usd t.c. 18.130    Y PAGO A SEABOARD FOODS  NLSE16-168     FACTURA 1284515  Valor factura  34,551.61  saldo pendiente 1,551.61</t>
  </si>
  <si>
    <t>NLSE16-168</t>
  </si>
  <si>
    <t>Compra de 33,000.00 usd t.c. 18.130    Y PAGO A SEABOARD FOODS  NLSE16-169     FACTURA 1284813  Valor factura  34,295.51  saldo pendiente 1,295.51</t>
  </si>
  <si>
    <t>NLSE16-169</t>
  </si>
  <si>
    <t>NLSE16-171</t>
  </si>
  <si>
    <r>
      <t>Compra de 33,000.00 usd t.c. 18.080    Y PAGO A SEABOARD FOODS  NLSE16-171      FACTURA 1285150  Valor factura  35,583.94 --</t>
    </r>
    <r>
      <rPr>
        <b/>
        <sz val="10"/>
        <color rgb="FF0000FF"/>
        <rFont val="Calibri"/>
        <family val="2"/>
        <scheme val="minor"/>
      </rPr>
      <t xml:space="preserve">-menos bonificacion de la misma factura   751.68  usd  </t>
    </r>
    <r>
      <rPr>
        <b/>
        <sz val="10"/>
        <color theme="1"/>
        <rFont val="Calibri"/>
        <family val="2"/>
        <scheme val="minor"/>
      </rPr>
      <t xml:space="preserve">  saldo pendiente  1,832.25</t>
    </r>
  </si>
  <si>
    <r>
      <t>Compra de 33,000.00 usd t.c. 18.080    Y PAGO A SEABOARD FOODS  NLSE16-170      FACTURA 1285149  Valor factura  35,392.05 --</t>
    </r>
    <r>
      <rPr>
        <b/>
        <sz val="10"/>
        <color rgb="FF0000FF"/>
        <rFont val="Calibri"/>
        <family val="2"/>
        <scheme val="minor"/>
      </rPr>
      <t xml:space="preserve">-menos bonificacion de la misma factura   747.64  usd  </t>
    </r>
    <r>
      <rPr>
        <b/>
        <sz val="10"/>
        <color theme="1"/>
        <rFont val="Calibri"/>
        <family val="2"/>
        <scheme val="minor"/>
      </rPr>
      <t xml:space="preserve">  saldo pendiente  1,644.43</t>
    </r>
  </si>
  <si>
    <t>NLSE16-170</t>
  </si>
  <si>
    <r>
      <t xml:space="preserve">Compra de 30,000.00 usd t.c. 18,080    Y PAGO A FACTURA  765234  nlin16-58  valor factura  34,977.39   </t>
    </r>
    <r>
      <rPr>
        <b/>
        <sz val="11"/>
        <color rgb="FF0000FF"/>
        <rFont val="Calibri"/>
        <family val="2"/>
        <scheme val="minor"/>
      </rPr>
      <t xml:space="preserve">  saldo pendiente 4,977.39</t>
    </r>
  </si>
  <si>
    <t>NLIN16-58</t>
  </si>
  <si>
    <r>
      <t>Compra de 40,000.00 usd t.c. 18.385    Y PAGO A SEABOARD FOODS  NLSE16-173     FACTURA 1286751  Valor factura  35,818.65</t>
    </r>
    <r>
      <rPr>
        <b/>
        <sz val="10"/>
        <color rgb="FF0000FF"/>
        <rFont val="Calibri"/>
        <family val="2"/>
        <scheme val="minor"/>
      </rPr>
      <t xml:space="preserve">  saldo  a favor 4,181.35</t>
    </r>
  </si>
  <si>
    <t>NLSE16-173</t>
  </si>
  <si>
    <r>
      <t>Compra de 40,000.00 usd t.c. 18.385    Y PAGO A SEABOARD FOODS  NLSE16-174     FACTURA 1286752  Valor factura  35,941.10</t>
    </r>
    <r>
      <rPr>
        <b/>
        <sz val="10"/>
        <color rgb="FF0000FF"/>
        <rFont val="Calibri"/>
        <family val="2"/>
        <scheme val="minor"/>
      </rPr>
      <t xml:space="preserve">  saldo  a favor 4,058.90</t>
    </r>
  </si>
  <si>
    <t>NLSE16-174</t>
  </si>
  <si>
    <r>
      <t>Compra de 40,000.00 usd t.c. 18.600    Y PAGO A SEABOARD FOODS  NLSE16-175     FACTURA 1287451  Valor factura  35,976.63</t>
    </r>
    <r>
      <rPr>
        <b/>
        <sz val="10"/>
        <color rgb="FF0000FF"/>
        <rFont val="Calibri"/>
        <family val="2"/>
        <scheme val="minor"/>
      </rPr>
      <t xml:space="preserve">  saldo  a favor 4,023.37</t>
    </r>
  </si>
  <si>
    <t>NLSE16-175</t>
  </si>
  <si>
    <r>
      <t xml:space="preserve">Compra de 30,000.00 usd t.c. 18,938   Y PAGO A FACTURA  763524  nlin16-56   valor factura  30,706.96  </t>
    </r>
    <r>
      <rPr>
        <b/>
        <sz val="11"/>
        <color rgb="FF0000FF"/>
        <rFont val="Calibri"/>
        <family val="2"/>
        <scheme val="minor"/>
      </rPr>
      <t xml:space="preserve">  saldo pendiente 706.96</t>
    </r>
  </si>
  <si>
    <r>
      <t>Compra de 35,500.00 usd t.c. 18.250    Y PAGO A SEABOARD FOODS  NLSE16-179     FACTURA 1288784  Valor factura  37,320.73</t>
    </r>
    <r>
      <rPr>
        <b/>
        <sz val="10"/>
        <color rgb="FF0000FF"/>
        <rFont val="Calibri"/>
        <family val="2"/>
        <scheme val="minor"/>
      </rPr>
      <t xml:space="preserve">  saldo  pendiente 2,320.73</t>
    </r>
  </si>
  <si>
    <t>NLE16-179</t>
  </si>
  <si>
    <r>
      <t>Compra de 35,500.00 usd t.c. 18.250    Y PAGO A SEABOARD FOODS  NLSE16-180     FACTURA 1289490  Valor factura  38,237.49</t>
    </r>
    <r>
      <rPr>
        <b/>
        <sz val="10"/>
        <color rgb="FF0000FF"/>
        <rFont val="Calibri"/>
        <family val="2"/>
        <scheme val="minor"/>
      </rPr>
      <t xml:space="preserve">  saldo  pendiente 2,737.49</t>
    </r>
  </si>
  <si>
    <t>NLSE16-180</t>
  </si>
  <si>
    <r>
      <t>Compra de 40,000.00 usd t.c. 18.600    Y PAGO A SEABOARD FOODS  NLSE16-176     FACTURA 1287913  Valor factura  36,718.41</t>
    </r>
    <r>
      <rPr>
        <b/>
        <sz val="10"/>
        <color rgb="FF0000FF"/>
        <rFont val="Calibri"/>
        <family val="2"/>
        <scheme val="minor"/>
      </rPr>
      <t xml:space="preserve">  saldo  a favor 3,281.59</t>
    </r>
  </si>
  <si>
    <t>NLSE16-176</t>
  </si>
  <si>
    <r>
      <t>Compra de 35,000.00 usd t.c. 18.385    Y PAGO A SEABOARD FOODS  NLSE16-177     FACTURA 1287729  Valor factura  37,217.49</t>
    </r>
    <r>
      <rPr>
        <b/>
        <sz val="10"/>
        <color rgb="FF0000FF"/>
        <rFont val="Calibri"/>
        <family val="2"/>
        <scheme val="minor"/>
      </rPr>
      <t xml:space="preserve">  saldo   pendiente 2,217.49</t>
    </r>
  </si>
  <si>
    <t>nlse16-177</t>
  </si>
  <si>
    <t>NLIN16-59</t>
  </si>
  <si>
    <r>
      <t xml:space="preserve">Compra de 40,000.00 usd t.c. 18,500    Y PAGO A FACTURA  766110      nlin16-59  valor factura  36,741.73   </t>
    </r>
    <r>
      <rPr>
        <b/>
        <sz val="11"/>
        <color rgb="FF0000FF"/>
        <rFont val="Calibri"/>
        <family val="2"/>
        <scheme val="minor"/>
      </rPr>
      <t xml:space="preserve">  saldo a favor  3,258.27</t>
    </r>
  </si>
  <si>
    <t>NLSE16-190</t>
  </si>
  <si>
    <r>
      <t>Compra de 15,000.00 usd t.c. 19.433    Y PAGO A SEABOARD FOODS  NLSE16-206     FACTURA 1298250   Valor factura  24,650.77</t>
    </r>
    <r>
      <rPr>
        <b/>
        <sz val="10"/>
        <color rgb="FF0000FF"/>
        <rFont val="Calibri"/>
        <family val="2"/>
        <scheme val="minor"/>
      </rPr>
      <t xml:space="preserve">  saldo pendiente  9,650.97</t>
    </r>
  </si>
  <si>
    <t>NLSE16-206</t>
  </si>
  <si>
    <t>NLSE16-182</t>
  </si>
  <si>
    <r>
      <t>Compra de 37,000.00 usd t.c. 18.834     Y PAGO A SEABOARD FOODS  NLSE16-182     FACTURA 1289278  Valor factura  36,816.02</t>
    </r>
    <r>
      <rPr>
        <b/>
        <sz val="10"/>
        <color rgb="FF0000FF"/>
        <rFont val="Calibri"/>
        <family val="2"/>
        <scheme val="minor"/>
      </rPr>
      <t xml:space="preserve">  saldo  a favor 183.98</t>
    </r>
  </si>
  <si>
    <r>
      <t>Compra de 37,000.00 usd t.c. 18.878    Y PAGO A SEABOARD FOODS  NLSE16-181     FACTURA 1289812  Valor factura  36,716.87</t>
    </r>
    <r>
      <rPr>
        <b/>
        <sz val="10"/>
        <color rgb="FF0000FF"/>
        <rFont val="Calibri"/>
        <family val="2"/>
        <scheme val="minor"/>
      </rPr>
      <t xml:space="preserve">  saldo  a favor 283.13</t>
    </r>
  </si>
  <si>
    <t>NLSE16-181</t>
  </si>
  <si>
    <r>
      <t>Compra de 37,000.00 usd t.c. 18.800     Y PAGO A SEABOARD FOODS  NLSE16-183     FACTURA 1289918  Valor factura  37,117.85</t>
    </r>
    <r>
      <rPr>
        <b/>
        <sz val="10"/>
        <color rgb="FF0000FF"/>
        <rFont val="Calibri"/>
        <family val="2"/>
        <scheme val="minor"/>
      </rPr>
      <t xml:space="preserve">  saldo  pendiente 117.85</t>
    </r>
  </si>
  <si>
    <t>NLSE16-183</t>
  </si>
  <si>
    <r>
      <t xml:space="preserve">Compra de 37,000.00 usd t.c. 18,660    Y PAGO A FACTURA  767007      nlin16-60  valor factura  36,175.15   </t>
    </r>
    <r>
      <rPr>
        <b/>
        <sz val="11"/>
        <color rgb="FF0000FF"/>
        <rFont val="Calibri"/>
        <family val="2"/>
        <scheme val="minor"/>
      </rPr>
      <t xml:space="preserve">  saldo a favor  824.85</t>
    </r>
  </si>
  <si>
    <t>NLIN16-60</t>
  </si>
  <si>
    <r>
      <t>Compra de 40,000.00 usd t.c. 18.665     Y PAGO A SEABOARD FOODS  NLSE16-184     FACTURA 1290036  Valor factura  37,616.44</t>
    </r>
    <r>
      <rPr>
        <b/>
        <sz val="10"/>
        <color rgb="FF0000FF"/>
        <rFont val="Calibri"/>
        <family val="2"/>
        <scheme val="minor"/>
      </rPr>
      <t xml:space="preserve">  saldo  a favor 2,383.56</t>
    </r>
  </si>
  <si>
    <t>NLSE16-184</t>
  </si>
  <si>
    <r>
      <t>Compra de 38,000.00 usd t.c. 18.630     Y PAGO A SEABOARD FOODS  NLSE16-186     FACTURA 1290281  Valor factura  38,479.91</t>
    </r>
    <r>
      <rPr>
        <b/>
        <sz val="10"/>
        <color rgb="FF0000FF"/>
        <rFont val="Calibri"/>
        <family val="2"/>
        <scheme val="minor"/>
      </rPr>
      <t xml:space="preserve">  saldo  a pendiente  479.51</t>
    </r>
  </si>
  <si>
    <t>NLSE16-186</t>
  </si>
  <si>
    <r>
      <t>Compra de 38,000.00 usd t.c. 18.630     Y PAGO A SEABOARD FOODS  NLSE16-185     FACTURA 1290280  Valor factura  38,706.08</t>
    </r>
    <r>
      <rPr>
        <b/>
        <sz val="10"/>
        <color rgb="FF0000FF"/>
        <rFont val="Calibri"/>
        <family val="2"/>
        <scheme val="minor"/>
      </rPr>
      <t xml:space="preserve">  saldo  a pendiente  706.08</t>
    </r>
  </si>
  <si>
    <t>NLSE16-185</t>
  </si>
  <si>
    <r>
      <t>Compra de 39,000.00 usd t.c. 18.610    Y PAGO A SEABOARD FOODS  NLSE16-187     FACTURA 1291187    Valor factura  38,652.06</t>
    </r>
    <r>
      <rPr>
        <b/>
        <sz val="10"/>
        <color rgb="FF0000FF"/>
        <rFont val="Calibri"/>
        <family val="2"/>
        <scheme val="minor"/>
      </rPr>
      <t xml:space="preserve">  saldo  a favor 347.94</t>
    </r>
    <r>
      <rPr>
        <b/>
        <sz val="10"/>
        <color theme="5" tint="-0.249977111117893"/>
        <rFont val="Calibri"/>
        <family val="2"/>
        <scheme val="minor"/>
      </rPr>
      <t xml:space="preserve">  </t>
    </r>
  </si>
  <si>
    <t>NLSE16-187</t>
  </si>
  <si>
    <t>NLSE16-188</t>
  </si>
  <si>
    <r>
      <t>Compra de 39,000.00 usd t.c. 18.520    Y PAGO A SEABOARD FOODS  NLSE16-188     FACTURA 1291827    Valor factura  39,312.69</t>
    </r>
    <r>
      <rPr>
        <b/>
        <sz val="10"/>
        <color rgb="FF0000FF"/>
        <rFont val="Calibri"/>
        <family val="2"/>
        <scheme val="minor"/>
      </rPr>
      <t xml:space="preserve">  saldo  pendiente 312.69</t>
    </r>
    <r>
      <rPr>
        <b/>
        <sz val="10"/>
        <color theme="5" tint="-0.249977111117893"/>
        <rFont val="Calibri"/>
        <family val="2"/>
        <scheme val="minor"/>
      </rPr>
      <t xml:space="preserve"> </t>
    </r>
  </si>
  <si>
    <r>
      <t>Compra de 39,000.00 usd t.c. 18.520    Y PAGO A SEABOARD FOODS  NLSE16-191     FACTURA 1290819    Valor factura  38,934.98</t>
    </r>
    <r>
      <rPr>
        <b/>
        <sz val="10"/>
        <color rgb="FF0000FF"/>
        <rFont val="Calibri"/>
        <family val="2"/>
        <scheme val="minor"/>
      </rPr>
      <t xml:space="preserve">  saldo  a favor   65.02</t>
    </r>
  </si>
  <si>
    <t>NLSE16-191</t>
  </si>
  <si>
    <r>
      <t>Compra de 39,000.00 usd t.c. 18.610    Y PAGO A SEABOARD FOODS  NLSE16-190     FACTURA 1291704  Valor factura  38,317.87</t>
    </r>
    <r>
      <rPr>
        <b/>
        <sz val="10"/>
        <color rgb="FF0000FF"/>
        <rFont val="Calibri"/>
        <family val="2"/>
        <scheme val="minor"/>
      </rPr>
      <t xml:space="preserve">  saldo  a favor 682.13</t>
    </r>
    <r>
      <rPr>
        <b/>
        <sz val="10"/>
        <color theme="5" tint="-0.249977111117893"/>
        <rFont val="Calibri"/>
        <family val="2"/>
        <scheme val="minor"/>
      </rPr>
      <t xml:space="preserve"> </t>
    </r>
    <r>
      <rPr>
        <b/>
        <sz val="10"/>
        <color rgb="FFC00000"/>
        <rFont val="Calibri"/>
        <family val="2"/>
        <scheme val="minor"/>
      </rPr>
      <t xml:space="preserve"> SE APLICA UN CREDITO POR 200.00 usd SOBRE  NLSE16-184</t>
    </r>
  </si>
  <si>
    <t>NLSE16-189</t>
  </si>
  <si>
    <r>
      <t xml:space="preserve">Compra de 38,000.00 usd t.c. 18,410    Y PAGO A FACTURA  767575      nlin16-61  valor factura  39,548.88   </t>
    </r>
    <r>
      <rPr>
        <b/>
        <sz val="11"/>
        <color rgb="FF0000FF"/>
        <rFont val="Calibri"/>
        <family val="2"/>
        <scheme val="minor"/>
      </rPr>
      <t xml:space="preserve">  saldo pendiente 1,548.88  </t>
    </r>
  </si>
  <si>
    <t>NLIN16-61</t>
  </si>
  <si>
    <r>
      <t>Compra de 38,000.00 usd t.c. 19.240    Y PAGO A SEABOARD FOODS  NLSE16-192     FACTURA 1292389    Valor factura  33,263.10</t>
    </r>
    <r>
      <rPr>
        <b/>
        <sz val="10"/>
        <color rgb="FF0000FF"/>
        <rFont val="Calibri"/>
        <family val="2"/>
        <scheme val="minor"/>
      </rPr>
      <t xml:space="preserve">  saldo  a favor   4,736.90</t>
    </r>
  </si>
  <si>
    <t>NLSE16-192</t>
  </si>
  <si>
    <r>
      <t>Compra de 38,000.00 usd t.c. 19.240    Y PAGO A SEABOARD FOODS  NLSE16-193     FACTURA 1292390    Valor factura  33,779.81</t>
    </r>
    <r>
      <rPr>
        <b/>
        <sz val="10"/>
        <color rgb="FF0000FF"/>
        <rFont val="Calibri"/>
        <family val="2"/>
        <scheme val="minor"/>
      </rPr>
      <t xml:space="preserve">  saldo  a favor   4,220.19</t>
    </r>
  </si>
  <si>
    <t>NLSE16-193</t>
  </si>
  <si>
    <r>
      <t>Compra de 35,000.00 usd t.c. 19.255    Y PAGO A SEABOARD FOODS  NLSE16-195     FACTURA 1293644    Valor factura  32,370.29</t>
    </r>
    <r>
      <rPr>
        <b/>
        <sz val="10"/>
        <color rgb="FF0000FF"/>
        <rFont val="Calibri"/>
        <family val="2"/>
        <scheme val="minor"/>
      </rPr>
      <t xml:space="preserve">  saldo  a favor   2,629.71</t>
    </r>
  </si>
  <si>
    <t>NLSE16-195</t>
  </si>
  <si>
    <r>
      <t>Compra de 35,000.00 usd t.c. 19.255    Y PAGO A SEABOARD FOODS  NLSE16-196     FACTURA 1293856    Valor factura  32,862.77</t>
    </r>
    <r>
      <rPr>
        <b/>
        <sz val="10"/>
        <color rgb="FF0000FF"/>
        <rFont val="Calibri"/>
        <family val="2"/>
        <scheme val="minor"/>
      </rPr>
      <t xml:space="preserve">  saldo  a favor   2,137.23</t>
    </r>
  </si>
  <si>
    <t>NLSE16-196</t>
  </si>
  <si>
    <r>
      <t>Compra de 35,000.00 usd t.c. 19.255    Y PAGO A SEABOARD FOODS  NLSE16-194     FACTURA 1293643    Valor factura  32,347.34</t>
    </r>
    <r>
      <rPr>
        <b/>
        <sz val="10"/>
        <color rgb="FF0000FF"/>
        <rFont val="Calibri"/>
        <family val="2"/>
        <scheme val="minor"/>
      </rPr>
      <t xml:space="preserve">  saldo  a favor   2,652.66</t>
    </r>
  </si>
  <si>
    <t>NLSE16-194</t>
  </si>
  <si>
    <r>
      <t>Compra de 52,000.00 usd t.c. 19.278    Y PAGO A SEABOARD FOODS  NLCONG16-04     FACTURA 1293079    Valor factura  51,321.02</t>
    </r>
    <r>
      <rPr>
        <b/>
        <sz val="10"/>
        <color rgb="FF0000FF"/>
        <rFont val="Calibri"/>
        <family val="2"/>
        <scheme val="minor"/>
      </rPr>
      <t xml:space="preserve">  saldo  a favor   678.98</t>
    </r>
  </si>
  <si>
    <t>NLCONG16-04</t>
  </si>
  <si>
    <r>
      <t xml:space="preserve">Compra de 36,000.00 usd t.c. 19,278    Y PAGO A FACTURA  768652     nlin16-62  valor factura  66,857.06  </t>
    </r>
    <r>
      <rPr>
        <b/>
        <sz val="11"/>
        <color theme="5" tint="-0.249977111117893"/>
        <rFont val="Calibri"/>
        <family val="2"/>
        <scheme val="minor"/>
      </rPr>
      <t xml:space="preserve">Menos NC 35,670.38   </t>
    </r>
    <r>
      <rPr>
        <b/>
        <sz val="11"/>
        <color rgb="FF0000FF"/>
        <rFont val="Calibri"/>
        <family val="2"/>
        <scheme val="minor"/>
      </rPr>
      <t xml:space="preserve">  saldo a favor    4,813.32 </t>
    </r>
  </si>
  <si>
    <t>NLIN16-62</t>
  </si>
  <si>
    <t>7668652  y  nc</t>
  </si>
  <si>
    <r>
      <t>Compra de 30,000.00 usd t.c. 19.704    Y PAGO A SEABOARD FOODS  NLSE16-197    FACTURA 1294140    Valor factura  32,046.34</t>
    </r>
    <r>
      <rPr>
        <b/>
        <sz val="10"/>
        <color rgb="FF0000FF"/>
        <rFont val="Calibri"/>
        <family val="2"/>
        <scheme val="minor"/>
      </rPr>
      <t xml:space="preserve">  saldo  pendiente 2,046.34</t>
    </r>
  </si>
  <si>
    <r>
      <t>Compra de 31,000.00 usd t.c. 19.768    Y PAGO A SEABOARD FOODS  NLSE16-199    FACTURA 1294673    Valor factura  29,085.42</t>
    </r>
    <r>
      <rPr>
        <b/>
        <sz val="10"/>
        <color rgb="FF0000FF"/>
        <rFont val="Calibri"/>
        <family val="2"/>
        <scheme val="minor"/>
      </rPr>
      <t xml:space="preserve">  saldo  a favor 1,914.58</t>
    </r>
  </si>
  <si>
    <t>NLSE16-197</t>
  </si>
  <si>
    <t>NLSE16-199</t>
  </si>
  <si>
    <r>
      <t>Compra de 31,000.00 usd t.c. 19.759    Y PAGO A SEABOARD FOODS  NLSE16-198    FACTURA 1294672    Valor factura  29,214.42</t>
    </r>
    <r>
      <rPr>
        <b/>
        <sz val="10"/>
        <color rgb="FF0000FF"/>
        <rFont val="Calibri"/>
        <family val="2"/>
        <scheme val="minor"/>
      </rPr>
      <t xml:space="preserve">  saldo  pendiente  1,785.58</t>
    </r>
  </si>
  <si>
    <t>NLSE16-198</t>
  </si>
  <si>
    <r>
      <t>Compra de 33,000.00 usd t.c. 19.760    Y PAGO A SEABOARD FOODS  NLSE16-200    FACTURA 1295940    Valor factura  29,241.51</t>
    </r>
    <r>
      <rPr>
        <b/>
        <sz val="10"/>
        <color rgb="FF0000FF"/>
        <rFont val="Calibri"/>
        <family val="2"/>
        <scheme val="minor"/>
      </rPr>
      <t xml:space="preserve">  saldo  a favor  3,758.49</t>
    </r>
  </si>
  <si>
    <t>NLSE16-200</t>
  </si>
  <si>
    <r>
      <t>Compra de 33,000.00 usd t.c. 19.760    Y PAGO A SEABOARD FOODS  NLSE16-201    FACTURA 1295941    Valor factura  29,293.85</t>
    </r>
    <r>
      <rPr>
        <b/>
        <sz val="10"/>
        <color rgb="FF0000FF"/>
        <rFont val="Calibri"/>
        <family val="2"/>
        <scheme val="minor"/>
      </rPr>
      <t xml:space="preserve">  saldo  a favor  3,706.15</t>
    </r>
  </si>
  <si>
    <t>NLSE16-201</t>
  </si>
  <si>
    <t>NLSE16-202</t>
  </si>
  <si>
    <r>
      <t>Compra de 33,000.00 usd t.c. 19.762      Y PAGO A SEABOARD FOODS  NLSE16-202    FACTURA 1296336    Valor factura  28,459.12</t>
    </r>
    <r>
      <rPr>
        <b/>
        <sz val="10"/>
        <color rgb="FF0000FF"/>
        <rFont val="Calibri"/>
        <family val="2"/>
        <scheme val="minor"/>
      </rPr>
      <t xml:space="preserve">  saldo  a favor  4,540.88</t>
    </r>
  </si>
  <si>
    <r>
      <t>Compra de 31,000.00 usd t.c. 19,762   Y PAGO A FACTURA  769427     nlin16-63  valor factura  28,974.84</t>
    </r>
    <r>
      <rPr>
        <b/>
        <sz val="11"/>
        <color theme="5" tint="-0.249977111117893"/>
        <rFont val="Calibri"/>
        <family val="2"/>
        <scheme val="minor"/>
      </rPr>
      <t xml:space="preserve">  </t>
    </r>
    <r>
      <rPr>
        <b/>
        <sz val="11"/>
        <color rgb="FF0000FF"/>
        <rFont val="Calibri"/>
        <family val="2"/>
        <scheme val="minor"/>
      </rPr>
      <t xml:space="preserve">  saldo a favor    2,025.16 </t>
    </r>
  </si>
  <si>
    <t>NLIN16-63</t>
  </si>
  <si>
    <t>NLSE16-203</t>
  </si>
  <si>
    <r>
      <t>Compra de 33,000.00 usd t.c. 19.660      Y PAGO A SEABOARD FOODS  NLSE16-203    FACTURA 1296337    Valor factura  27,443.32</t>
    </r>
    <r>
      <rPr>
        <b/>
        <sz val="10"/>
        <color rgb="FF0000FF"/>
        <rFont val="Calibri"/>
        <family val="2"/>
        <scheme val="minor"/>
      </rPr>
      <t xml:space="preserve">  </t>
    </r>
    <r>
      <rPr>
        <b/>
        <sz val="10"/>
        <color theme="5" tint="-0.249977111117893"/>
        <rFont val="Calibri"/>
        <family val="2"/>
        <scheme val="minor"/>
      </rPr>
      <t xml:space="preserve">SE APLICA NOTA DE CREDITO NLSECONG16-04  $  874.50 </t>
    </r>
    <r>
      <rPr>
        <b/>
        <sz val="10"/>
        <color rgb="FF0000FF"/>
        <rFont val="Calibri"/>
        <family val="2"/>
        <scheme val="minor"/>
      </rPr>
      <t xml:space="preserve"> saldo  a favor  6,431.18</t>
    </r>
  </si>
  <si>
    <r>
      <t>Compra de 39,000.00 usd t.c. 18.410    Y PAGO A SEABOARD FOODS  NLSE16-189     FACTURA 1291828     Valor factura  39,638.60</t>
    </r>
    <r>
      <rPr>
        <b/>
        <sz val="10"/>
        <color rgb="FF0000FF"/>
        <rFont val="Calibri"/>
        <family val="2"/>
        <scheme val="minor"/>
      </rPr>
      <t xml:space="preserve">  saldo  a pendiente  238.60  </t>
    </r>
    <r>
      <rPr>
        <b/>
        <sz val="10"/>
        <color theme="5" tint="-0.249977111117893"/>
        <rFont val="Calibri"/>
        <family val="2"/>
        <scheme val="minor"/>
      </rPr>
      <t xml:space="preserve"> </t>
    </r>
    <r>
      <rPr>
        <b/>
        <sz val="10"/>
        <color rgb="FFC00000"/>
        <rFont val="Calibri"/>
        <family val="2"/>
        <scheme val="minor"/>
      </rPr>
      <t xml:space="preserve"> SE APLICA UN CREDITO POR 400.00 usd SOBRE  NLSE16-181</t>
    </r>
  </si>
  <si>
    <t>NLSE16-205</t>
  </si>
  <si>
    <r>
      <t xml:space="preserve">Compra de 15,000.00 usd t.c. 19.500    Y PAGO A SEABOARD FOODS  NLSE16-205     FACTURA     1298146        Valor factura 26,155.94       </t>
    </r>
    <r>
      <rPr>
        <b/>
        <sz val="10"/>
        <color rgb="FF0000FF"/>
        <rFont val="Calibri"/>
        <family val="2"/>
        <scheme val="minor"/>
      </rPr>
      <t xml:space="preserve"> saldo pendiente  11,155.94</t>
    </r>
  </si>
  <si>
    <r>
      <t>Compra de 24,000.00 usd t.c. 19.100    Y PAGO A SEABOARD FOODS  NLSE16-212     FACTURA 1301679   Valor factura  25,594.52</t>
    </r>
    <r>
      <rPr>
        <b/>
        <sz val="10"/>
        <color rgb="FF0000FF"/>
        <rFont val="Calibri"/>
        <family val="2"/>
        <scheme val="minor"/>
      </rPr>
      <t xml:space="preserve">  saldo pendiente  1,594.92</t>
    </r>
  </si>
  <si>
    <t>NLSE16-212</t>
  </si>
  <si>
    <r>
      <t>Compra de 22,000.00 usd t.c. 19.250    Y PAGO A SEABOARD FOODS  NLSE16-207     FACTURA 1298968   Valor factura  24,393.02</t>
    </r>
    <r>
      <rPr>
        <b/>
        <sz val="10"/>
        <color rgb="FF0000FF"/>
        <rFont val="Calibri"/>
        <family val="2"/>
        <scheme val="minor"/>
      </rPr>
      <t xml:space="preserve">  saldo pendiente  2,393.02</t>
    </r>
  </si>
  <si>
    <t>NLSE16-207</t>
  </si>
  <si>
    <r>
      <t>Compra de 22,000.00 usd t.c. 19.250    Y PAGO A SEABOARD FOODS  NLSE16-208     FACTURA 1300207   Valor factura  24,372.69</t>
    </r>
    <r>
      <rPr>
        <b/>
        <sz val="10"/>
        <color rgb="FF0000FF"/>
        <rFont val="Calibri"/>
        <family val="2"/>
        <scheme val="minor"/>
      </rPr>
      <t xml:space="preserve">  saldo pendiente  2,372.69</t>
    </r>
  </si>
  <si>
    <t>NLSE16-208</t>
  </si>
  <si>
    <r>
      <t>Compra de 22,000.00 usd t.c. 19.253    Y PAGO A SEABOARD FOODS  NLSE16-209     FACTURA 1300208   Valor factura  24,548.89</t>
    </r>
    <r>
      <rPr>
        <b/>
        <sz val="10"/>
        <color rgb="FF0000FF"/>
        <rFont val="Calibri"/>
        <family val="2"/>
        <scheme val="minor"/>
      </rPr>
      <t xml:space="preserve">  saldo pendiente  2,548.89</t>
    </r>
  </si>
  <si>
    <t>NLSE16-209</t>
  </si>
  <si>
    <r>
      <t>Compra de 22,000.00 usd t.c. 19.253    Y PAGO A SEABOARD FOODS  NLSE16-210     FACTURA 1301240   Valor factura  24,760.93</t>
    </r>
    <r>
      <rPr>
        <b/>
        <sz val="10"/>
        <color rgb="FF0000FF"/>
        <rFont val="Calibri"/>
        <family val="2"/>
        <scheme val="minor"/>
      </rPr>
      <t xml:space="preserve">  saldo pendiente  2,760.93</t>
    </r>
  </si>
  <si>
    <t>NLSE16-210</t>
  </si>
  <si>
    <r>
      <t>Compra de 22,000.00 usd t.c. 19.250    Y PAGO A SEABOARD FOODS  NLSE16-211     FACTURA 1300681   Valor factura  24,689.13</t>
    </r>
    <r>
      <rPr>
        <b/>
        <sz val="10"/>
        <color rgb="FF0000FF"/>
        <rFont val="Calibri"/>
        <family val="2"/>
        <scheme val="minor"/>
      </rPr>
      <t xml:space="preserve">  saldo pendiente  2,689.13</t>
    </r>
  </si>
  <si>
    <t>NLSE16-211</t>
  </si>
  <si>
    <r>
      <t>Compra de 24,000.00 usd t.c. 19.100    Y PAGO A SEABOARD FOODS  NLSE16-213    FACTURA 1301680   Valor factura  25,179.21</t>
    </r>
    <r>
      <rPr>
        <b/>
        <sz val="10"/>
        <color rgb="FF0000FF"/>
        <rFont val="Calibri"/>
        <family val="2"/>
        <scheme val="minor"/>
      </rPr>
      <t xml:space="preserve">  saldo pendiente  1,179.21</t>
    </r>
  </si>
  <si>
    <t>NLSE16-213</t>
  </si>
  <si>
    <t>NLSE16-214</t>
  </si>
  <si>
    <r>
      <t>Compra de 24,000.00 usd t.c. 18.970    Y PAGO A SEABOARD FOODS  NLSE16-214    FACTURA 1302376   Valor factura  26,531.07</t>
    </r>
    <r>
      <rPr>
        <b/>
        <sz val="10"/>
        <color rgb="FF0000FF"/>
        <rFont val="Calibri"/>
        <family val="2"/>
        <scheme val="minor"/>
      </rPr>
      <t xml:space="preserve">  saldo pendiente  2,531.07</t>
    </r>
  </si>
  <si>
    <r>
      <t>Compra de 24,000.00 usd t.c. 18.970    Y PAGO A SEABOARD FOODS  NLSE16-215    FACTURA 1302377   Valor factura  26,430.35</t>
    </r>
    <r>
      <rPr>
        <b/>
        <sz val="10"/>
        <color rgb="FF0000FF"/>
        <rFont val="Calibri"/>
        <family val="2"/>
        <scheme val="minor"/>
      </rPr>
      <t xml:space="preserve">  saldo pendiente  2,430.35</t>
    </r>
  </si>
  <si>
    <t>NLSE16-215</t>
  </si>
  <si>
    <r>
      <t>Compra de 24,000.00 usd t.c. 18.960    Y PAGO A SEABOARD FOODS  NLSE16-216    FACTURA 1302378   Valor factura  26,872.81</t>
    </r>
    <r>
      <rPr>
        <b/>
        <sz val="10"/>
        <color rgb="FF0000FF"/>
        <rFont val="Calibri"/>
        <family val="2"/>
        <scheme val="minor"/>
      </rPr>
      <t xml:space="preserve">  saldo pendiente  2,872.81</t>
    </r>
  </si>
  <si>
    <t>NLSE16-216</t>
  </si>
  <si>
    <r>
      <t>Compra de 29,000.00 usd t.c. 18.928    Y PAGO A SEABOARD FOODS  NLSE16-218    FACTURA 1304423   Valor factura  27,065.80</t>
    </r>
    <r>
      <rPr>
        <b/>
        <sz val="10"/>
        <color rgb="FF0000FF"/>
        <rFont val="Calibri"/>
        <family val="2"/>
        <scheme val="minor"/>
      </rPr>
      <t xml:space="preserve">  saldo a favor de 1,934.20</t>
    </r>
  </si>
  <si>
    <t>NLSE16-218</t>
  </si>
  <si>
    <r>
      <t>Compra de 29,000.00 usd t.c. 18.928    Y PAGO A SEABOARD FOODS  NLSE16-217    FACTURA 1303677   Valor factura  27,370.10</t>
    </r>
    <r>
      <rPr>
        <b/>
        <sz val="10"/>
        <color rgb="FF0000FF"/>
        <rFont val="Calibri"/>
        <family val="2"/>
        <scheme val="minor"/>
      </rPr>
      <t xml:space="preserve">  saldo a favor de 1,629.90</t>
    </r>
  </si>
  <si>
    <t>NLSE16-217</t>
  </si>
  <si>
    <r>
      <t>Compra de 29,000.00 usd t.c. 18.739    Y PAGO A SEABOARD FOODS  NLSE16-219    FACTURA 1304625   Valor factura  27,379.91</t>
    </r>
    <r>
      <rPr>
        <b/>
        <sz val="10"/>
        <color rgb="FF0000FF"/>
        <rFont val="Calibri"/>
        <family val="2"/>
        <scheme val="minor"/>
      </rPr>
      <t xml:space="preserve">  saldo a favor de 1,620.09.</t>
    </r>
  </si>
  <si>
    <t>NLSE16-219</t>
  </si>
  <si>
    <r>
      <t>Compra de 29,000.00 usd t.c. 18.739    Y PAGO A SEABOARD FOODS  NLSE16-220    FACTURA 1304626   Valor factura  27,367.06</t>
    </r>
    <r>
      <rPr>
        <b/>
        <sz val="10"/>
        <color rgb="FF0000FF"/>
        <rFont val="Calibri"/>
        <family val="2"/>
        <scheme val="minor"/>
      </rPr>
      <t xml:space="preserve">  saldo a favor de  1,632.94.</t>
    </r>
  </si>
  <si>
    <t>NLSE16-220</t>
  </si>
  <si>
    <t>NLSE16-221</t>
  </si>
  <si>
    <r>
      <t>Compra de 28,000.00 usd t.c. 18.640    Y PAGO A SEABOARD FOODS  NLSE16-221    FACTURA 1305030   Valor factura  28,212.82</t>
    </r>
    <r>
      <rPr>
        <b/>
        <sz val="10"/>
        <color rgb="FF0000FF"/>
        <rFont val="Calibri"/>
        <family val="2"/>
        <scheme val="minor"/>
      </rPr>
      <t xml:space="preserve">  saldo pendiente  212.82</t>
    </r>
  </si>
  <si>
    <r>
      <t>Compra de 27,000.00 usd t.c. 18.590    Y PAGO A SEABOARD FOODS  NLSE16-223    FACTURA 1305995   Valor factura  29,351.90</t>
    </r>
    <r>
      <rPr>
        <b/>
        <sz val="10"/>
        <color rgb="FF0000FF"/>
        <rFont val="Calibri"/>
        <family val="2"/>
        <scheme val="minor"/>
      </rPr>
      <t xml:space="preserve">  saldo pendiente  2,351.90</t>
    </r>
  </si>
  <si>
    <t>NLSE16-223</t>
  </si>
  <si>
    <r>
      <t>Compra de 27,000.00 usd t.c. 18.590    Y PAGO A SEABOARD FOODS  NLSE16-222    FACTURA 1306601   Valor factura  29,119.07</t>
    </r>
    <r>
      <rPr>
        <b/>
        <sz val="10"/>
        <color rgb="FF0000FF"/>
        <rFont val="Calibri"/>
        <family val="2"/>
        <scheme val="minor"/>
      </rPr>
      <t xml:space="preserve">  saldo pendiente  2,119.07</t>
    </r>
  </si>
  <si>
    <t>NLSE16-222</t>
  </si>
  <si>
    <r>
      <t xml:space="preserve">Compra de 29,000.00 usd t.c. 18.560    Y PAGO A SEABOARD FOODS  NLSE16-225    FACTURA 1306980   Valor factura  29,070.37    </t>
    </r>
    <r>
      <rPr>
        <b/>
        <sz val="10"/>
        <color rgb="FF0000FF"/>
        <rFont val="Calibri"/>
        <family val="2"/>
        <scheme val="minor"/>
      </rPr>
      <t>saldo pendiente  70.37</t>
    </r>
  </si>
  <si>
    <t>NLSE16-225</t>
  </si>
  <si>
    <r>
      <t xml:space="preserve">Compra de 29,000.00 usd t.c. 18.560    Y PAGO A SEABOARD FOODS  NLSE16-224    FACTURA 1306826   Valor factura  28,938.80    </t>
    </r>
    <r>
      <rPr>
        <b/>
        <sz val="10"/>
        <color rgb="FF0000FF"/>
        <rFont val="Calibri"/>
        <family val="2"/>
        <scheme val="minor"/>
      </rPr>
      <t>saldo a favor 61.20</t>
    </r>
  </si>
  <si>
    <t>NLSE16-224</t>
  </si>
  <si>
    <r>
      <t xml:space="preserve">Compra de 29,000.00 usd t.c. 18.770    Y PAGO A SEABOARD FOODS  NLSE16-226    FACTURA 1306914   Valor factura  28,702.10    </t>
    </r>
    <r>
      <rPr>
        <b/>
        <sz val="10"/>
        <color rgb="FF0000FF"/>
        <rFont val="Calibri"/>
        <family val="2"/>
        <scheme val="minor"/>
      </rPr>
      <t>saldo a favor 297.90</t>
    </r>
  </si>
  <si>
    <t>NLSE16-226</t>
  </si>
  <si>
    <r>
      <t xml:space="preserve">Compra de 29,000.00 usd t.c. 18.740    Y PAGO A SEABOARD FOODS  NLSE16-228    FACTURA 1307601    Valor factura  30,492.87    </t>
    </r>
    <r>
      <rPr>
        <b/>
        <sz val="10"/>
        <color rgb="FF0000FF"/>
        <rFont val="Calibri"/>
        <family val="2"/>
        <scheme val="minor"/>
      </rPr>
      <t>saldo pendiente 1,492.87</t>
    </r>
  </si>
  <si>
    <t>NLSE16-228</t>
  </si>
  <si>
    <r>
      <t xml:space="preserve">Compra de 29,000.00 usd t.c. 18.740    Y PAGO A SEABOARD FOODS  NLSE16-227    FACTURA 1307600    Valor factura  30,043.86    </t>
    </r>
    <r>
      <rPr>
        <b/>
        <sz val="10"/>
        <color rgb="FF0000FF"/>
        <rFont val="Calibri"/>
        <family val="2"/>
        <scheme val="minor"/>
      </rPr>
      <t>saldo pendiente 1,043.86</t>
    </r>
  </si>
  <si>
    <t>NLSE16-227</t>
  </si>
  <si>
    <r>
      <t xml:space="preserve">Compra de 30,000.00 usd t.c. 18.750    Y PAGO A SEABOARD FOODS  NLSE16-230    FACTURA 1309024    Valor factura  30,259.76    </t>
    </r>
    <r>
      <rPr>
        <b/>
        <sz val="10"/>
        <color rgb="FF0000FF"/>
        <rFont val="Calibri"/>
        <family val="2"/>
        <scheme val="minor"/>
      </rPr>
      <t>saldo pendiente 259.76</t>
    </r>
  </si>
  <si>
    <t>NLSE16-230</t>
  </si>
  <si>
    <r>
      <t xml:space="preserve">Compra de 30,000.00 usd t.c. 18.750    Y PAGO A SEABOARD FOODS  NLSE16-229    FACTURA 1309023    Valor factura  30,675.24    </t>
    </r>
    <r>
      <rPr>
        <b/>
        <sz val="10"/>
        <color rgb="FF0000FF"/>
        <rFont val="Calibri"/>
        <family val="2"/>
        <scheme val="minor"/>
      </rPr>
      <t>saldo pendiente 675.24</t>
    </r>
  </si>
  <si>
    <t>NLSE16-229</t>
  </si>
  <si>
    <r>
      <t xml:space="preserve">Compra de 29,000.00 usd t.c. 19,250    Y PAGO A SEABOARD FOODS  NLSE16-231    FACTURA 1309283    Valor factura  31,649.71    </t>
    </r>
    <r>
      <rPr>
        <b/>
        <sz val="10"/>
        <color rgb="FF0000FF"/>
        <rFont val="Calibri"/>
        <family val="2"/>
        <scheme val="minor"/>
      </rPr>
      <t>saldo pendiente 2,649.71</t>
    </r>
  </si>
  <si>
    <t>NLSE16-231</t>
  </si>
  <si>
    <r>
      <t xml:space="preserve">Compra de 29,000.00 usd t.c. 19,250    Y PAGO A SEABOARD FOODS  NLSE16-232    FACTURA 1309166    Valor factura  31,486.18    </t>
    </r>
    <r>
      <rPr>
        <b/>
        <sz val="10"/>
        <color rgb="FF0000FF"/>
        <rFont val="Calibri"/>
        <family val="2"/>
        <scheme val="minor"/>
      </rPr>
      <t>saldo pendiente 2 ,486.18</t>
    </r>
  </si>
  <si>
    <t>NLSE16-232</t>
  </si>
  <si>
    <r>
      <t xml:space="preserve">Compra de 32,000.00 usd t.c. 19,980    Y PAGO A SEABOARD FOODS  NLSE16-233   FACTURA 1310479    Valor factura  31,634.19    </t>
    </r>
    <r>
      <rPr>
        <b/>
        <sz val="10"/>
        <color rgb="FF0000FF"/>
        <rFont val="Calibri"/>
        <family val="2"/>
        <scheme val="minor"/>
      </rPr>
      <t>saldo a favor 365.81</t>
    </r>
  </si>
  <si>
    <t>NLSE16-233</t>
  </si>
  <si>
    <r>
      <t xml:space="preserve">Compra de 32,000.00 usd t.c. 19,980    Y PAGO A SEABOARD FOODS  NLSE16-234   FACTURA 1310010    Valor factura  31,238.21    </t>
    </r>
    <r>
      <rPr>
        <b/>
        <sz val="10"/>
        <color rgb="FF0000FF"/>
        <rFont val="Calibri"/>
        <family val="2"/>
        <scheme val="minor"/>
      </rPr>
      <t>saldo a favor 761.79</t>
    </r>
  </si>
  <si>
    <t>NLSE16-234</t>
  </si>
  <si>
    <r>
      <t xml:space="preserve">Compra de 32,000.00 usd t.c. 20,200    Y PAGO A SEABOARD FOODS  NLSE16-235   FACTURA 1311248    Valor factura  32,389.80   </t>
    </r>
    <r>
      <rPr>
        <b/>
        <sz val="10"/>
        <color rgb="FF0000FF"/>
        <rFont val="Calibri"/>
        <family val="2"/>
        <scheme val="minor"/>
      </rPr>
      <t>saldo  pendiente 389.80</t>
    </r>
  </si>
  <si>
    <t>NLSE16-235</t>
  </si>
  <si>
    <r>
      <t xml:space="preserve">Compra de 32,000.00 usd t.c. 20,200    Y PAGO A SEABOARD FOODS  NLSE16-236   FACTURA 1311249    Valor factura  32,620.22   </t>
    </r>
    <r>
      <rPr>
        <b/>
        <sz val="10"/>
        <color rgb="FF0000FF"/>
        <rFont val="Calibri"/>
        <family val="2"/>
        <scheme val="minor"/>
      </rPr>
      <t>saldo  pendiente 620.22</t>
    </r>
  </si>
  <si>
    <t>NLSE16-236</t>
  </si>
  <si>
    <r>
      <t xml:space="preserve">Compra de 32,000.00 usd t.c. 20,180    Y PAGO A SEABOARD FOODS  NLSE16-237   FACTURA 1311598    Valor factura  31,995.55   </t>
    </r>
    <r>
      <rPr>
        <b/>
        <sz val="10"/>
        <color rgb="FF0000FF"/>
        <rFont val="Calibri"/>
        <family val="2"/>
        <scheme val="minor"/>
      </rPr>
      <t>saldo  a favor 4.45</t>
    </r>
  </si>
  <si>
    <t>NLSE16-237</t>
  </si>
  <si>
    <r>
      <t xml:space="preserve">Compra de 32,000.00 usd t.c. 20,180    Y PAGO A SEABOARD FOODS  NLSE16-238   FACTURA 1311334    Valor factura  32,285.36   </t>
    </r>
    <r>
      <rPr>
        <b/>
        <sz val="10"/>
        <color rgb="FF0000FF"/>
        <rFont val="Calibri"/>
        <family val="2"/>
        <scheme val="minor"/>
      </rPr>
      <t>saldo  pendiente 285.36</t>
    </r>
  </si>
  <si>
    <t>NLSE16-238</t>
  </si>
  <si>
    <t>|</t>
  </si>
  <si>
    <r>
      <t xml:space="preserve">Compra de 35,000.00 usd t.c. 20,840   Y PAGO A SEABOARD FOODS  NLSE16-239   FACTURA 1311599    Valor factura  33,063.40   </t>
    </r>
    <r>
      <rPr>
        <b/>
        <sz val="10"/>
        <color rgb="FF0000FF"/>
        <rFont val="Calibri"/>
        <family val="2"/>
        <scheme val="minor"/>
      </rPr>
      <t>saldo  a favor 1,936.60</t>
    </r>
  </si>
  <si>
    <t>NLSE16-239</t>
  </si>
  <si>
    <r>
      <t xml:space="preserve">Compra de 40,000.00 usd t.c. 20,990   Y PAGO A SEABOARD FOODS  NLSE16-240   FACTURA 1312488    Valor factura  33,011.37   </t>
    </r>
    <r>
      <rPr>
        <b/>
        <sz val="10"/>
        <color rgb="FF0000FF"/>
        <rFont val="Calibri"/>
        <family val="2"/>
        <scheme val="minor"/>
      </rPr>
      <t>saldo  a favor 6,988.63</t>
    </r>
  </si>
  <si>
    <t>NLSE16-240</t>
  </si>
  <si>
    <r>
      <t xml:space="preserve">Compra de 40,000.00 usd t.c. 20,990   Y PAGO A SEABOARD FOODS  NLSE16-241   FACTURA 1313664    Valor factura  33,314.93   </t>
    </r>
    <r>
      <rPr>
        <b/>
        <sz val="10"/>
        <color rgb="FF0000FF"/>
        <rFont val="Calibri"/>
        <family val="2"/>
        <scheme val="minor"/>
      </rPr>
      <t>saldo  a favor  6,685.07</t>
    </r>
  </si>
  <si>
    <r>
      <t xml:space="preserve">Compra de 35,000.00 usd t.c. 20,689   Y PAGO A SEABOARD FOODS  NLSE16-243   FACTURA 1313579    Valor factura  33,111.59   </t>
    </r>
    <r>
      <rPr>
        <b/>
        <sz val="10"/>
        <color rgb="FF0000FF"/>
        <rFont val="Calibri"/>
        <family val="2"/>
        <scheme val="minor"/>
      </rPr>
      <t>saldo  a favor  1,888.41</t>
    </r>
  </si>
  <si>
    <t>NLSE16-241</t>
  </si>
  <si>
    <t>NLSE16-243</t>
  </si>
  <si>
    <r>
      <t xml:space="preserve">Compra de 35,000.00 usd t.c. 20,689   Y PAGO A SEABOARD FOODS  NLSE16-242   FACTURA 1313665    Valor factura  33,687.07   </t>
    </r>
    <r>
      <rPr>
        <b/>
        <sz val="10"/>
        <color rgb="FF0000FF"/>
        <rFont val="Calibri"/>
        <family val="2"/>
        <scheme val="minor"/>
      </rPr>
      <t>saldo  a favor  1,312.93</t>
    </r>
  </si>
  <si>
    <t>NLSE16-242</t>
  </si>
  <si>
    <t>NLSE16-244</t>
  </si>
  <si>
    <r>
      <t xml:space="preserve">Compra de 35,500.00 usd t.c. 20,320   Y PAGO A SEABOARD FOODS  NLSE16-244   FACTURA 1314491   Valor factura  35,015.92   </t>
    </r>
    <r>
      <rPr>
        <b/>
        <sz val="10"/>
        <color rgb="FF0000FF"/>
        <rFont val="Calibri"/>
        <family val="2"/>
        <scheme val="minor"/>
      </rPr>
      <t>saldo  a favor 484.08</t>
    </r>
  </si>
  <si>
    <r>
      <t xml:space="preserve">Compra de 53,000.00 usd t.c. 20,320   Y PAGO A SEABOARD FOODS  NLCONG16-05   FACTURA 1315546   Valor factura  53,159.38   </t>
    </r>
    <r>
      <rPr>
        <b/>
        <sz val="10"/>
        <color rgb="FF0000FF"/>
        <rFont val="Calibri"/>
        <family val="2"/>
        <scheme val="minor"/>
      </rPr>
      <t>saldo  pendiente 159.38</t>
    </r>
  </si>
  <si>
    <t>NLCONG16-05</t>
  </si>
  <si>
    <r>
      <t xml:space="preserve">Compra de 35,500.00 usd t.c. 20,259   Y PAGO A SEABOARD FOODS  NLSE16-245   FACTURA 1315253   Valor factura  34,361.85   </t>
    </r>
    <r>
      <rPr>
        <b/>
        <sz val="10"/>
        <color rgb="FF0000FF"/>
        <rFont val="Calibri"/>
        <family val="2"/>
        <scheme val="minor"/>
      </rPr>
      <t>saldo  a favor 1,138.15</t>
    </r>
  </si>
  <si>
    <t>NLSE16-245</t>
  </si>
  <si>
    <r>
      <t xml:space="preserve">Compra de 35,500.00 usd t.c. 20,259   Y PAGO A SEABOARD FOODS  NLSE16-246   FACTURA 1314492   Valor factura  35,206.56   </t>
    </r>
    <r>
      <rPr>
        <b/>
        <sz val="10"/>
        <color rgb="FF0000FF"/>
        <rFont val="Calibri"/>
        <family val="2"/>
        <scheme val="minor"/>
      </rPr>
      <t>saldo  a favor 293.44</t>
    </r>
  </si>
  <si>
    <t>NLSE16-246</t>
  </si>
  <si>
    <t>NLSE16-247</t>
  </si>
  <si>
    <r>
      <t xml:space="preserve">Compra de 35,000.00 usd t.c. 20,510   Y PAGO A SEABOARD FOODS  NLSE16-247   FACTURA 1315404   Valor factura  34,519.98   </t>
    </r>
    <r>
      <rPr>
        <b/>
        <sz val="10"/>
        <color rgb="FF0000FF"/>
        <rFont val="Calibri"/>
        <family val="2"/>
        <scheme val="minor"/>
      </rPr>
      <t>saldo  a favor   480.02</t>
    </r>
  </si>
  <si>
    <r>
      <t xml:space="preserve">Compra de 35,000.00 usd t.c. 20,510   Y PAGO A SEABOARD FOODS  NLSE16-248   FACTURA 1315405   Valor factura  34,281.22   </t>
    </r>
    <r>
      <rPr>
        <b/>
        <sz val="10"/>
        <color rgb="FF0000FF"/>
        <rFont val="Calibri"/>
        <family val="2"/>
        <scheme val="minor"/>
      </rPr>
      <t>saldo  a favor   718.78</t>
    </r>
  </si>
  <si>
    <t>NLSE16-248</t>
  </si>
  <si>
    <r>
      <t xml:space="preserve">Compra de 32,000.00 usd t.c. 20,775   Y PAGO A SEABOARD FOODS  NLSE16-251   FACTURA 1316379   Valor factura  35,079.59   </t>
    </r>
    <r>
      <rPr>
        <b/>
        <sz val="10"/>
        <color rgb="FF0000FF"/>
        <rFont val="Calibri"/>
        <family val="2"/>
        <scheme val="minor"/>
      </rPr>
      <t>saldo  pendiente   3,079.59</t>
    </r>
  </si>
  <si>
    <t>NLSE16-251</t>
  </si>
  <si>
    <r>
      <t xml:space="preserve">Compra de 32,000.00 usd t.c. 20,571   Y PAGO A SEABOARD FOODS  NLSE16-252   FACTURA 1316380   Valor factura  30,151.60   </t>
    </r>
    <r>
      <rPr>
        <b/>
        <sz val="10"/>
        <color rgb="FF0000FF"/>
        <rFont val="Calibri"/>
        <family val="2"/>
        <scheme val="minor"/>
      </rPr>
      <t>saldo  a favor 1,848.40</t>
    </r>
  </si>
  <si>
    <t>NLSE16-252</t>
  </si>
  <si>
    <r>
      <t xml:space="preserve">Compra de 34,000.00 usd t.c. 20,667   Y PAGO A SEABOARD FOODS  NLSE16-254   FACTURA 1317737   Valor factura  33,882.02   </t>
    </r>
    <r>
      <rPr>
        <b/>
        <sz val="10"/>
        <color rgb="FF0000FF"/>
        <rFont val="Calibri"/>
        <family val="2"/>
        <scheme val="minor"/>
      </rPr>
      <t>saldo  a favor 117.98</t>
    </r>
  </si>
  <si>
    <t>NLSER16-254</t>
  </si>
  <si>
    <r>
      <t xml:space="preserve">Compra de 38,500.00 usd t.c. 20,652   Y PAGO A SEABOARD FOODS  NLSE16-256   FACTURA 1317739   Valor factura  34,877.98   </t>
    </r>
    <r>
      <rPr>
        <b/>
        <sz val="10"/>
        <color rgb="FF0000FF"/>
        <rFont val="Calibri"/>
        <family val="2"/>
        <scheme val="minor"/>
      </rPr>
      <t>saldo  a favor 3,622.02</t>
    </r>
  </si>
  <si>
    <t>NLSE16-256</t>
  </si>
  <si>
    <r>
      <t xml:space="preserve">Compra de 38,500.00 usd t.c. 20,652   Y PAGO A SEABOARD FOODS  NLSE16-255   FACTURA 1317738   Valor factura  34,705.47   </t>
    </r>
    <r>
      <rPr>
        <b/>
        <sz val="10"/>
        <color rgb="FF0000FF"/>
        <rFont val="Calibri"/>
        <family val="2"/>
        <scheme val="minor"/>
      </rPr>
      <t>saldo  a favor 3,794.53</t>
    </r>
  </si>
  <si>
    <t>NLSE16-255</t>
  </si>
  <si>
    <r>
      <t xml:space="preserve">Compra de 38,000.00 usd t.c. 20,550   Y PAGO A SEABOARD FOODS  NLSE16-259   FACTURA 1318495   Valor factura  35,420.11   </t>
    </r>
    <r>
      <rPr>
        <b/>
        <sz val="10"/>
        <color rgb="FF0000FF"/>
        <rFont val="Calibri"/>
        <family val="2"/>
        <scheme val="minor"/>
      </rPr>
      <t>saldo  a favor 2,579.89</t>
    </r>
  </si>
  <si>
    <t>NLSE16-259</t>
  </si>
  <si>
    <r>
      <t xml:space="preserve">Compra de 38,000.00 usd t.c. 20,550   Y PAGO A SEABOARD FOODS  NLSE16-257   FACTURA 1317968   Valor factura  34,653.73   </t>
    </r>
    <r>
      <rPr>
        <b/>
        <sz val="10"/>
        <color rgb="FF0000FF"/>
        <rFont val="Calibri"/>
        <family val="2"/>
        <scheme val="minor"/>
      </rPr>
      <t>saldo  a favor 3,346.27</t>
    </r>
  </si>
  <si>
    <t>NLSE16-257</t>
  </si>
  <si>
    <r>
      <t xml:space="preserve">Compra de 35,000.00 usd t.c. 20,460   Y PAGO A SEABOARD FOODS  NLSE16-260   FACTURA 1319988   Valor factura  36,308.09   </t>
    </r>
    <r>
      <rPr>
        <b/>
        <sz val="10"/>
        <color rgb="FF0000FF"/>
        <rFont val="Calibri"/>
        <family val="2"/>
        <scheme val="minor"/>
      </rPr>
      <t>saldo  pendiente 1,308.09</t>
    </r>
  </si>
  <si>
    <t>NLSE16-260</t>
  </si>
  <si>
    <r>
      <t xml:space="preserve">Compra de 35,000.00 usd t.c. 20,460   Y PAGO A SEABOARD FOODS  NLSE16-261   FACTURA 1319989   Valor factura  36,104.61   </t>
    </r>
    <r>
      <rPr>
        <b/>
        <sz val="10"/>
        <color rgb="FF0000FF"/>
        <rFont val="Calibri"/>
        <family val="2"/>
        <scheme val="minor"/>
      </rPr>
      <t>saldo  pendiente  1,104.61</t>
    </r>
  </si>
  <si>
    <t>NLSE16-261</t>
  </si>
  <si>
    <r>
      <t xml:space="preserve">Compra de 36,000.00 usd t.c. 20,390   Y PAGO A SEABOARD FOODS  NLSE16-263   FACTURA 1320064   Valor factura  35,555.08   </t>
    </r>
    <r>
      <rPr>
        <b/>
        <sz val="10"/>
        <color rgb="FF0000FF"/>
        <rFont val="Calibri"/>
        <family val="2"/>
        <scheme val="minor"/>
      </rPr>
      <t>saldo  a favor  444.92</t>
    </r>
  </si>
  <si>
    <t>NLSE16-263</t>
  </si>
  <si>
    <r>
      <t xml:space="preserve">Compra de 36,000.00 usd t.c. 20,390   Y PAGO A SEABOARD FOODS  NLSE16-262   FACTURA 1320840   Valor factura  34,479.62   </t>
    </r>
    <r>
      <rPr>
        <b/>
        <sz val="10"/>
        <color rgb="FF0000FF"/>
        <rFont val="Calibri"/>
        <family val="2"/>
        <scheme val="minor"/>
      </rPr>
      <t>saldo  a favor 1,520.38</t>
    </r>
  </si>
  <si>
    <t>NLSE16-262</t>
  </si>
  <si>
    <r>
      <t xml:space="preserve">Compra de 34,000.00 usd t.c. 20,300   Y PAGO A SEABOARD FOODS  NLSE16-270   FACTURA 1321951   Valor factura  35,549.52   </t>
    </r>
    <r>
      <rPr>
        <b/>
        <sz val="10"/>
        <color rgb="FF0000FF"/>
        <rFont val="Calibri"/>
        <family val="2"/>
        <scheme val="minor"/>
      </rPr>
      <t>saldo  pendiente  1,549.52</t>
    </r>
  </si>
  <si>
    <t>NLSE16-270</t>
  </si>
  <si>
    <r>
      <t xml:space="preserve">Compra de 34,000.00 usd t.c. 20,300   Y PAGO A SEABOARD FOODS  NLSE16-269   FACTURA 1322202   Valor factura  35,630.20   </t>
    </r>
    <r>
      <rPr>
        <b/>
        <sz val="10"/>
        <color rgb="FF0000FF"/>
        <rFont val="Calibri"/>
        <family val="2"/>
        <scheme val="minor"/>
      </rPr>
      <t>saldo  pendiente  1,630.20</t>
    </r>
  </si>
  <si>
    <t>NLSE16-269</t>
  </si>
  <si>
    <r>
      <t xml:space="preserve">Compra de 32,000.00 usd t.c. 20,340   Y PAGO A SEABOARD FOODS  NLSE16-264   FACTURA 1320065   Valor factura  34,693.09   </t>
    </r>
    <r>
      <rPr>
        <b/>
        <sz val="10"/>
        <color rgb="FF0000FF"/>
        <rFont val="Calibri"/>
        <family val="2"/>
        <scheme val="minor"/>
      </rPr>
      <t>saldo  pendiente   2,693.09</t>
    </r>
  </si>
  <si>
    <t>NLSE16-264</t>
  </si>
  <si>
    <r>
      <t xml:space="preserve">Compra de 32,000.00 usd t.c. 20,360   Y PAGO A SEABOARD FOODS  NLSE16-266   FACTURA 1320842   Valor factura  35,410.44   </t>
    </r>
    <r>
      <rPr>
        <b/>
        <sz val="10"/>
        <color rgb="FF0000FF"/>
        <rFont val="Calibri"/>
        <family val="2"/>
        <scheme val="minor"/>
      </rPr>
      <t>saldo  pendiente   3,410.44</t>
    </r>
  </si>
  <si>
    <t>NLSE16-266</t>
  </si>
  <si>
    <r>
      <t xml:space="preserve">Compra de 32,000.00 usd t.c. 20,360   Y PAGO A SEABOARD FOODS  NLSE16-265   FACTURA 1320841   Valor factura  36,477.74   </t>
    </r>
    <r>
      <rPr>
        <b/>
        <sz val="10"/>
        <color rgb="FF0000FF"/>
        <rFont val="Calibri"/>
        <family val="2"/>
        <scheme val="minor"/>
      </rPr>
      <t>saldo  pendiente   4,477.74</t>
    </r>
  </si>
  <si>
    <t>NLSE16-265</t>
  </si>
  <si>
    <r>
      <t xml:space="preserve">Compra de 32,000.00 usd t.c. 20,298  Y PAGO A SEABOARD FOODS  NLSE16-268   FACTURA 1321950  Valor factura  36,522.02   </t>
    </r>
    <r>
      <rPr>
        <b/>
        <sz val="10"/>
        <color rgb="FF0000FF"/>
        <rFont val="Calibri"/>
        <family val="2"/>
        <scheme val="minor"/>
      </rPr>
      <t>saldo  pendiente   4,522.02</t>
    </r>
  </si>
  <si>
    <t>NLSE16-268</t>
  </si>
  <si>
    <r>
      <t xml:space="preserve">Compra de 32,000.00 usd t.c. 20,298   Y PAGO A SEABOARD FOODS  NLSE16-274   FACTURA 1322833  Valor factura  32,705.16   </t>
    </r>
    <r>
      <rPr>
        <b/>
        <sz val="10"/>
        <color rgb="FF0000FF"/>
        <rFont val="Calibri"/>
        <family val="2"/>
        <scheme val="minor"/>
      </rPr>
      <t>saldo  pendiente  705.16</t>
    </r>
  </si>
  <si>
    <t>NLSE16-274</t>
  </si>
  <si>
    <r>
      <t xml:space="preserve">Compra de 36,000.00 usd t.c. 20,510  Y PAGO A SEABOARD FOODS  NLSE16-271   FACTURA 1322831    Valor factura  32,030.81   </t>
    </r>
    <r>
      <rPr>
        <b/>
        <sz val="10"/>
        <color rgb="FF0000FF"/>
        <rFont val="Calibri"/>
        <family val="2"/>
        <scheme val="minor"/>
      </rPr>
      <t>saldo  a favor 3,969.19</t>
    </r>
  </si>
  <si>
    <t>NLSE16-271</t>
  </si>
  <si>
    <r>
      <t xml:space="preserve">Compra de 36,000.00 usd t.c. 20,510  Y PAGO A SEABOARD FOODS  NLSE16-272   FACTURA 1322832    Valor factura  32,357.76   </t>
    </r>
    <r>
      <rPr>
        <b/>
        <sz val="10"/>
        <color rgb="FF0000FF"/>
        <rFont val="Calibri"/>
        <family val="2"/>
        <scheme val="minor"/>
      </rPr>
      <t>saldo  a favor 3,642.24</t>
    </r>
  </si>
  <si>
    <t>NLSE16-272</t>
  </si>
  <si>
    <r>
      <t xml:space="preserve">Compra de 35,000.00 usd t.c. 20,838  Y PAGO A SEABOARD FOODS  NLSE16-276   FACTURA 1323951    Valor factura  32,362.44   </t>
    </r>
    <r>
      <rPr>
        <b/>
        <sz val="10"/>
        <color rgb="FF0000FF"/>
        <rFont val="Calibri"/>
        <family val="2"/>
        <scheme val="minor"/>
      </rPr>
      <t>saldo  a favor 2,637.56</t>
    </r>
  </si>
  <si>
    <t>NLSE16-276</t>
  </si>
  <si>
    <r>
      <t xml:space="preserve">Compra de 35,000.00 usd t.c. 20,838  Y PAGO A SEABOARD FOODS  NLSE16-275   FACTURA 1322834    Valor factura  32,402.76   </t>
    </r>
    <r>
      <rPr>
        <b/>
        <sz val="10"/>
        <color rgb="FF0000FF"/>
        <rFont val="Calibri"/>
        <family val="2"/>
        <scheme val="minor"/>
      </rPr>
      <t>saldo  a favor 2,597.24</t>
    </r>
  </si>
  <si>
    <t>NLSE16-275</t>
  </si>
  <si>
    <t>Compra de 10,000.00 usd t.c. 20.685 Y PAGO A CUENTA DE FACTURA 1325778  NLSE16-253  Valor factura  30,377.92  SALDO PENDIENTE 20,377.92</t>
  </si>
  <si>
    <t>NLSE16-253</t>
  </si>
  <si>
    <t xml:space="preserve">SALDO ACUMULADO </t>
  </si>
  <si>
    <t xml:space="preserve">Por error de precio en facftura </t>
  </si>
  <si>
    <t>Claim #1255198</t>
  </si>
  <si>
    <t>Compra de 26,000.00 usd t.c. 15.290 Y PAGO A SEABOARD FOODS FACTURA 1135548   NLP15-41   Valor factura   25,544.94    saldo a favor 455.06</t>
  </si>
  <si>
    <t>NLP15-41</t>
  </si>
  <si>
    <t>CLAIM 46827</t>
  </si>
  <si>
    <t>CLAIM 47157</t>
  </si>
  <si>
    <t>CLAIM # 47409</t>
  </si>
  <si>
    <t>SALDO USD x factura</t>
  </si>
  <si>
    <t>SALDO ACUMULADO</t>
  </si>
  <si>
    <t xml:space="preserve">  </t>
  </si>
  <si>
    <t>DIFERENCIA DE FACTURA NLSE16-72</t>
  </si>
  <si>
    <t>CLAIM # 49750</t>
  </si>
  <si>
    <t>CLAIM  #  50194  nota de cargo  114</t>
  </si>
  <si>
    <t>CLAIM # 50512</t>
  </si>
  <si>
    <t>CLAIM # 50511</t>
  </si>
  <si>
    <r>
      <t xml:space="preserve">Compra de 39,000.00 usd t.c. 18.560    Y PAGO A SEABOARD FOODS NLSE16-135  FACTURA 1270591  </t>
    </r>
    <r>
      <rPr>
        <b/>
        <sz val="10"/>
        <color rgb="FF0000FF"/>
        <rFont val="Calibri"/>
        <family val="2"/>
        <scheme val="minor"/>
      </rPr>
      <t xml:space="preserve"> Valor factura  39,009.01 menos 600.00 </t>
    </r>
    <r>
      <rPr>
        <b/>
        <sz val="10"/>
        <color theme="1"/>
        <rFont val="Calibri"/>
        <family val="2"/>
        <scheme val="minor"/>
      </rPr>
      <t>de gastos NLSE16-126  saldo  a favor   590.99</t>
    </r>
  </si>
  <si>
    <t>CLAIM-50626</t>
  </si>
  <si>
    <t>faltante de 95 cajas de sesos en carga NLCONG16-05</t>
  </si>
  <si>
    <t>claim # 53812</t>
  </si>
  <si>
    <t>OK</t>
  </si>
  <si>
    <t xml:space="preserve">IMPORTE X FACTURA </t>
  </si>
  <si>
    <t>nlin15-01</t>
  </si>
  <si>
    <t># 725173</t>
  </si>
  <si>
    <t>Compra de 30,000.00 usd t.c. 16.910 Y PAGO A INDIANA PACKERS CORPORATION INVOICE # 725173  Valor Factura  30,108.98  copy 1  NLIN15--01  Saldo pendiente 10898</t>
  </si>
  <si>
    <t>CLAIM 17160</t>
  </si>
  <si>
    <t xml:space="preserve">claim  </t>
  </si>
  <si>
    <t>por redocumentacion de 4 cargas</t>
  </si>
  <si>
    <t>ERROR EN ETIQUETAS</t>
  </si>
  <si>
    <t>claim</t>
  </si>
  <si>
    <t>E N E R O    2 0 1 7</t>
  </si>
  <si>
    <t>NLSE17-03</t>
  </si>
  <si>
    <t>Compra de 33,000.00 usd t.c. 20.810   Y PAGO A CUENTA DE FACTURA 1326576   NLSE17-04    Valor factura  27,101.80    SALDO PENDIENTE 5,898.20</t>
  </si>
  <si>
    <t>NLSE17-05</t>
  </si>
  <si>
    <t>NLSE17-04</t>
  </si>
  <si>
    <t>Compra de 33,000.00 usd t.c. 20.810   Y PAGO A CUENTA DE FACTURA 1326577   NLSE17-05    Valor factura  27,288.69    SALDO PENDIENTE 5,711.31</t>
  </si>
  <si>
    <t>NLSE17-06</t>
  </si>
  <si>
    <t>Compra de 20,000.00 usd t.c. 21.270   Y PAGO A CUENTA DE FACTURA 1328016  NLSE17-06    Valor factura  25,895.23    SALDO PENDIENTE 5,895.23</t>
  </si>
  <si>
    <t>Compra de 35,000.00 usd t.c. 20.685   Y PAGO A CUENTA DE FACTURA 1327059   NLSE17-03    Valor factura  29,286.47    SALDO  5,713.53</t>
  </si>
  <si>
    <t>Compra de 25,000.00 usd t.c. 21.372   Y PAGO A CUENTA DE FACTURA 1328399  NLSE17-07    Valor factura  25,541.63    SALDO PENDIENTE 541.63</t>
  </si>
  <si>
    <t>NLSE17-07</t>
  </si>
  <si>
    <t>Compra de 25,000.00 usd t.c. 21.372   Y PAGO A CUENTA DE FACTURA 1330464  NLSE17-12    Valor factura  27,980.30  SALDO PENDIENTE   2,980.30</t>
  </si>
  <si>
    <t>NLSE17-12</t>
  </si>
  <si>
    <t>Compra de 26,500.00 usd t.c. 21.392   Y PAGO A CUENTA DE FACTURA 1329282    NLSE7-09    Valor factura  25,531.99  SALDO A FAVOR  968.01</t>
  </si>
  <si>
    <t>NLSE17-09</t>
  </si>
  <si>
    <t>Compra de 26,500.00 usd t.c. 21.392   Y PAGO A CUENTA DE FACTURA 1329760    NLSE7-10   Valor factura  26,241.05  SALDO A FAVOR  258.95</t>
  </si>
  <si>
    <t>NLSE17-10</t>
  </si>
  <si>
    <t>16SE17-11</t>
  </si>
  <si>
    <t>Compra de 25,000.00 usd t.c. 21.900   Y PAGO A CUENTA DE FACTURA 1329840    NLSE7-11   Valor factura  26,279.08  SALDO PENDIENTE 1,279.08</t>
  </si>
  <si>
    <t>Compra de 23,000.00 usd t.c. 21.683   Y PAGO A CUENTA DE FACTURA 1330465    NLSE7-13   Valor factura  27,622.76  SALDO PENDIENTE 4,622.76</t>
  </si>
  <si>
    <t>NLSE17-13</t>
  </si>
  <si>
    <t>NLSE17-14</t>
  </si>
  <si>
    <t>Compra de 28,000.00 usd t.c. 21.706  Y PAGO A CUENTA DE FACTURA 1331390    NLSE7-14   Valor factura  27,553.46  SALDO A FAVOR  446.54</t>
  </si>
  <si>
    <t>NLSE17-15</t>
  </si>
  <si>
    <t>Compra de 28,000.00 usd t.c. 21.706  Y PAGO A CUENTA DE FACTURA 1330954    NLSE7-15   Valor factura  27,916.91  SALDO A FAVOR   83.09</t>
  </si>
  <si>
    <t>Compra de 28,000.00 usd t.c. 21.680  Y PAGO A CUENTA DE FACTURA 1332066    NLSE7-16   Valor factura  28,177.52  SALDO PENDIENTE 177.52</t>
  </si>
  <si>
    <t>NLSE17-16</t>
  </si>
  <si>
    <t>nlin17-01</t>
  </si>
  <si>
    <r>
      <t>Compra de 18,500.00 usd t.c. 21.812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saldo  pendiente 9,591.00</t>
    </r>
  </si>
  <si>
    <t>NLSE17-17</t>
  </si>
  <si>
    <t>Compra de 28,000.00 usd t.c. 21.940  Y PAGO A CUENTA DE FACTURA 1332357    NLSE7-17   Valor factura  31,343.88  SALDO PENDIENTE  3,343.88</t>
  </si>
  <si>
    <t>NLSE17-18</t>
  </si>
  <si>
    <t>Compra de 28,000.00 usd t.c. 21.940  Y PAGO A CUENTA DE FACTURA 1332519    NLSE7-18   Valor factura  30,939.67    SALDO PENDIENTE   2,939.637</t>
  </si>
  <si>
    <t>Compra de 28,000.00 usd t.c. 21.810  Y PAGO A CUENTA DE FACTURA 1333024    NLSE7-19   Valor factura  30,788.96    SALDO PENDIENTE   2,788.96</t>
  </si>
  <si>
    <t>NLSE17-19</t>
  </si>
  <si>
    <t>Compra de 28,000.00 usd t.c. 21.810  Y PAGO A CUENTA DE FACTURA 1333554    NLSE7-20   Valor factura  30,781.00    SALDO PENDIENTE   2,781.00</t>
  </si>
  <si>
    <t>NLSE17--20</t>
  </si>
  <si>
    <r>
      <t>Compra de 3,097.56 usd t.c. 21.097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t>
    </r>
  </si>
  <si>
    <t>Compra de 28,000.00 usd t.c. 21.420  Y PAGO A CUENTA DE FACTURA 1334425    NLSE7-22   Valor factura  29,560.51    SALDO PENDIENTE   1,560.51</t>
  </si>
  <si>
    <t>NLSE17-22</t>
  </si>
  <si>
    <t>NLSE17-21</t>
  </si>
  <si>
    <t>Compra de 28,000.00 usd t.c. 21.530  Y PAGO A CUENTA DE FACTURA 1334296    NLSE17-21   Valor factura  30,444.21    SALDO PENDIENTE   2,444.21</t>
  </si>
  <si>
    <t>Compra de 28,000.00 usd t.c. 21.420  Y PAGO A CUENTA DE FACTURA 1334426    NLSE7-23   Valor factura  29,736.61    SALDO PENDIENTE   1,736.61</t>
  </si>
  <si>
    <t>NLSE17-23</t>
  </si>
  <si>
    <t>TYSON FRESH MEATS INC</t>
  </si>
  <si>
    <t>Compra de  35,000.00  usd tc  20.810  Y PAGO A TYSON FRESH MEATS. INC  VALOR FACTURA 28,528.24  SALDO A FAVOR DE   6,471.76</t>
  </si>
  <si>
    <t>J-9621</t>
  </si>
  <si>
    <t>2822-A</t>
  </si>
  <si>
    <t>NLSE17-25</t>
  </si>
  <si>
    <t>Compra de 28,500.00 usd t.c. 21.098  Y PAGO A CUENTA DE FACTURA 1336468    NLSE7-25   Valor factura  29,447.28    SALDO PENDIENTE   947.28</t>
  </si>
  <si>
    <t>Compra de 28,500.00 usd t.c. 21.098  Y PAGO A CUENTA DE FACTURA 1335510    NLSE7-24   Valor factura  29,471.11    SALDO PENDIENTE   971.11</t>
  </si>
  <si>
    <t>NLSE17-24</t>
  </si>
  <si>
    <t>NLSE17-26</t>
  </si>
  <si>
    <t>Compra de 40,000.00 usd t.c. 20.780  Y PAGO A CUENTA DE FACTURA 1336672   NLSE7-26   Valor factura  30,043.19    SALDO A FAVOR 9,956.81</t>
  </si>
  <si>
    <t>NLSE17-27</t>
  </si>
  <si>
    <t>J-9647</t>
  </si>
  <si>
    <t>2822 A</t>
  </si>
  <si>
    <t>Compra de 40,000.00 usd t.c. 20.810     Y PAGO A CUENTA DE FACTURA 1336971   NLSE7-27  Valor factura  29,687.16    SALDO A FAVOR 10,312.84</t>
  </si>
  <si>
    <t>Compra de 30,000.00 usd t.c. 20.710     Y PAGO A CUENTA DE FACTURA 1337636   NLSE7-28  Valor factura  30,404.09    SALDO PENDIENTE  404.09</t>
  </si>
  <si>
    <t>NLSE17-28</t>
  </si>
  <si>
    <t>Compra de 30,000.00 usd t.c. 20.710     Y PAGO A CUENTA DE FACTURA 1338571   NLSE7-29  Valor factura  31,650.11    SALDO PENDIENTE  1,650.11</t>
  </si>
  <si>
    <t>NLSE17-29</t>
  </si>
  <si>
    <t>NLSE17-30</t>
  </si>
  <si>
    <t>Compra de 31,000.00 usd t.c. 20.477     Y PAGO A CUENTA DE FACTURA 1338724   NLSE7-31  Valor factura  31,252.24    SALDO PENDIENTE  252.24</t>
  </si>
  <si>
    <t>Compra de 31,000.00 usd t.c. 20.477     Y PAGO A CUENTA DE FACTURA 1338847   NLSE7-30  Valor factura  30,801.31    SALDO A FAVOR 198.69</t>
  </si>
  <si>
    <t>NLSE17-31</t>
  </si>
  <si>
    <t>Compra de  33,000.00  usd tc  20.440  Y PAGO A TYSON FRESH MEATS. INC  VALOR FACTURA 27,979.68  SALDO A FAVOR DE   5,020.32</t>
  </si>
  <si>
    <t>J-9648</t>
  </si>
  <si>
    <t>6827 A</t>
  </si>
  <si>
    <t>Compra de 33,000.00 usd t.c. 20.379     Y PAGO A CUENTA DE FACTURA 1339812   NLSE7-32  Valor factura  29,812.11    SALDO A FAVOR 3,187.89</t>
  </si>
  <si>
    <t>NLSE17-32</t>
  </si>
  <si>
    <t>Compra de 33,000.00 usd t.c. 20.346     Y PAGO A CUENTA DE FACTURA 13340530   NLSE7-33  Valor factura  29,352.77    SALDO A FAVOR  3,647.23</t>
  </si>
  <si>
    <t>NLSE17-33</t>
  </si>
  <si>
    <t>Compra de 31,000.00 usd t.c. 20.386     Y PAGO A CUENTA DE FACTURA 1340746   NLSE7-34  Valor factura  28,124.17    SALDO A FAVOR  2,875.83</t>
  </si>
  <si>
    <t>NLSE17-34</t>
  </si>
  <si>
    <t>Compra de 31,000.00 usd t.c. 20.386     Y PAGO A CUENTA DE FACTURA 1341010   NLSE7-35  Valor factura  28,118.90    SALDO A FAVOR  2,881.10</t>
  </si>
  <si>
    <t>NLSE17-35</t>
  </si>
  <si>
    <t>Compra de  25,000.00  usd tc  20.452  Y PAGO A TYSON FRESH MEATS. INC   FACTURA   3831 A   VALOR FACTURA  26,628.18     SALDO PENDIENTE  1,628.318</t>
  </si>
  <si>
    <t>J-9689</t>
  </si>
  <si>
    <t>3831 A</t>
  </si>
  <si>
    <t>Compra de 25,000.00 usd t.c. 20.440     Y PAGO A CUENTA DE FACTURA 1342267   NLSE7-36  Valor factura  27,272.89    SALDO PENDIENTE  2,272.89</t>
  </si>
  <si>
    <t>NLSE17-36</t>
  </si>
  <si>
    <t>Compra de  25,000.00  usd tc  20.710  Y PAGO A TYSON FRESH MEATS. INC  VALOR FACTURA 29,562.04  SALDO PENDIENTE  DE   4,562.04</t>
  </si>
  <si>
    <t>Compra de 25,000.00 usd t.c. 20.459    Y PAGO A CUENTA DE FACTURA 1343970   NLSE7-37  Valor factura  28,816.29    SALDO PENDIENTE  3,816.29</t>
  </si>
  <si>
    <t>NLSE17-37</t>
  </si>
  <si>
    <t>Compra de 25,000.00 usd t.c. 19.928    Y PAGO A CUENTA DE FACTURA 1345458   NLSE7-38  Valor factura  30,693.36    SALDO PENDIENTE  5,693.36</t>
  </si>
  <si>
    <t>NLSE17-38</t>
  </si>
  <si>
    <t>Compra de 25,000.00 usd t.c. 19.928    Y PAGO A CUENTA DE FACTURA 1343971  NLSE7-39  Valor factura  28,068.35    SALDO PENDIENTE  3,068.35</t>
  </si>
  <si>
    <t>NLSE17-39</t>
  </si>
  <si>
    <t>Compra de  26,000.00  usd tc  19,881  Y PAGO A TYSON FRESH MEATS. INC   FACTURA   1827-A   VALOR FACTURA  26,792.67     SALDO PENDIENTE  792.67</t>
  </si>
  <si>
    <t>Q-4745</t>
  </si>
  <si>
    <t>1827-A</t>
  </si>
  <si>
    <t>Compra de  25,000.00  usd tc  20.010   Y PAGO A TYSON FRESH MEATS. INC   FACTURA   2830-A   VALOR FACTURA  27,532.16     SALDO PENDIENTE  2,532.16</t>
  </si>
  <si>
    <t>Q-4749</t>
  </si>
  <si>
    <t>2830-A</t>
  </si>
  <si>
    <t>Compra de 27,000.00 usd t.c. 20.010    Y PAGO A CUENTA DE FACTURA 1344956  NLSE7-40    Valor factura  30,196.35    SALDO PENDIENTE  3,196.35</t>
  </si>
  <si>
    <t>NLSE17-40</t>
  </si>
  <si>
    <t>Compra de 30,000.00 usd t.c. 19.720    Y PAGO A CUENTA DE FACTURA 1345459  NLSE7-41    Valor factura  30,633.14   SALDO PENDIENTE  633.14</t>
  </si>
  <si>
    <t>NLSE17-41</t>
  </si>
  <si>
    <t>Compra de  30,000.00  usd tc  19.720   Y PAGO A TYSON FRESH MEATS. INC   FACTURA   8824-A  VALOR FACTURA  29,216.58     SALDO A FAVOR   783.42</t>
  </si>
  <si>
    <t>Q-4750</t>
  </si>
  <si>
    <t>8824-A</t>
  </si>
  <si>
    <t>Compra de  28,000.00  usd tc  19.720   Y PAGO A TYSON FRESH MEATS. INC   FACTURA   9826-A  VALOR FACTURA  28,948.47     SALDO PENDIENTE  948.47</t>
  </si>
  <si>
    <t>Q-4751</t>
  </si>
  <si>
    <t>9826-A</t>
  </si>
  <si>
    <t>Compra de 35,000.00 usd t.c. 19.690    Y PAGO A CUENTA DE FACTURA 1347193  NLSE7-42    Valor factura  31,291.50   SALDO PENDIENTE  3,708.50</t>
  </si>
  <si>
    <t>NLSE17-42</t>
  </si>
  <si>
    <t>Compra de 33,000.00 usd t.c. 19.710    Y PAGO A CUENTA DE FACTURA 1347396  NLSE7-43    Valor factura  30,436.85   SALDO A FAVOR  2,563.15</t>
  </si>
  <si>
    <t>NLSE17-43</t>
  </si>
  <si>
    <t>Compra de 33,000.00 usd t.c. 19.710    Y PAGO A CUENTA DE FACTURA 1348458  NLSE7-44    Valor factura  31,248.20   SALDO A FAVOR  1,751.80</t>
  </si>
  <si>
    <t>NLSE17-44</t>
  </si>
  <si>
    <t>Q-4753</t>
  </si>
  <si>
    <t>7820-A</t>
  </si>
  <si>
    <t xml:space="preserve">Compra de  31,500.00  usd tc  19.655   Y PAGO A TYSON FRESH MEATS. INC   FACTURA   5824-A   VALOR FACTURA  30,190.74     SALDO  A FAVOR </t>
  </si>
  <si>
    <t>Compra de  31,500.00  usd tc  19.655   Y PAGO A TYSON FRESH MEATS. INC   FACTURA   7820-A  VALOR FACTURA  30,120.29     SALDO A FAVOR    1,379.71</t>
  </si>
  <si>
    <t>Q 4752</t>
  </si>
  <si>
    <t>1582-A</t>
  </si>
  <si>
    <t>Compra de 33,000.00 usd t.c. 19.550    Y PAGO A CUENTA DE FACTURA 1349148     NLSE7-45    Valor factura  31,352.44   SALDO A FAVOR  1,647.56</t>
  </si>
  <si>
    <t>NLSE17-45</t>
  </si>
  <si>
    <t>NLSE17-46</t>
  </si>
  <si>
    <t>Compra de 33,000.00 usd t.c. 19.241    Y PAGO A CUENTA DE FACTURA 1349537     NLSE7-46    Valor factura  30,793.12   SALDO A FAVOR  2,206.88</t>
  </si>
  <si>
    <t>Q-4754</t>
  </si>
  <si>
    <t>2825-A</t>
  </si>
  <si>
    <t>Compra de  33,000.00  usd tc  19,241   Y PAGO A TYSON FRESH MEATS. INC  Q-4754      FACTURA   2825 A  VALOR FACTURA  30,066.91     SALDO A FAVOR   2,913.09</t>
  </si>
  <si>
    <t>Q-4755</t>
  </si>
  <si>
    <t>3822-A</t>
  </si>
  <si>
    <t>Compra de  30,000.00  usd tc  19,241   Y PAGO A TYSON FRESH MEATS. INC  Q-4755      FACTURA   3822 A  VALOR FACTURA  29,673.58     SALDO A FAVOR   326.64</t>
  </si>
  <si>
    <t>NLSE17-47</t>
  </si>
  <si>
    <t>Compra de 30,000.00 usd t.c. 19.150   Y PAGO A CUENTA DE FACTURA 1351611    NLSE7-47   Valor factura  30,935.64   SALDO PENDIENTE  935.64</t>
  </si>
  <si>
    <t>NLSE17-48</t>
  </si>
  <si>
    <t>Compra de 30,000.00 usd t.c. 18.800  Y PAGO A CUENTA DE FACTURA 1351904    NLSE7-48   Valor factura  29,140.44   SALDO A FAVOR   859.56</t>
  </si>
  <si>
    <t>NLSE17-49</t>
  </si>
  <si>
    <t>Compra de 30,000.00 usd t.c. 18.820  Y PAGO A CUENTA DE FACTURA 1351905    NLSE7-49   Valor factura  29,015.58   SALDO A FAVOR   984.42</t>
  </si>
  <si>
    <t xml:space="preserve">Compra de  29,000.00  usd tc  18.803   Y PAGO A TYSON FRESH MEATS. INC  Q-4015    FACTURA   9821 A  VALOR FACTURA  27,113.15     SALDO A FAVOR   </t>
  </si>
  <si>
    <t>Q-4015</t>
  </si>
  <si>
    <t>9821-A</t>
  </si>
  <si>
    <t>Q-4030</t>
  </si>
  <si>
    <t>0822-A</t>
  </si>
  <si>
    <t>Compra de  28,000.00  usd tc  18.910   Y PAGO A TYSON FRESH MEATS. INC  Q-4030   FACTURA   0822-A  VALOR FACTURA  26,672.05     SALDO A FAVOR   1,327.95</t>
  </si>
  <si>
    <t>Q-4031</t>
  </si>
  <si>
    <t>Compra de  26,000.00  usd tc  18.870   Y PAGO A TYSON FRESH MEATS. INC  Q-4031   FACTURA   3822-A  VALOR FACTURA  27,048.07     SALDO PENDIENTE 1,048.07</t>
  </si>
  <si>
    <t>Compra de 25,500.00 usd t.c. 18.797  Y PAGO A CUENTA DE FACTURA 1353861    NLSE7-50   Valor factura  28,119.11   SALDO PENDIENTE   2,619.11</t>
  </si>
  <si>
    <t>NLSE17-50</t>
  </si>
  <si>
    <t>Nota de credito por error en precio de esta carga</t>
  </si>
  <si>
    <t>NOSE17-51</t>
  </si>
  <si>
    <t>Compra de 25,500.00 usd t.c. 18.797  Y PAGO A CUENTA DE FACTURA 1353862    NLSE7-51   Valor factura  27,902.28   SALDO PENDIENTE   2,902.28</t>
  </si>
  <si>
    <t>Compra de  24,000.00  usd tc  18.926   Y PAGO A TYSON FRESH MEATS. INC  Q-4032   FACTURA   5826-A  VALOR FACTURA  27,139.08     SALDO PENDIENTE 3,139.08</t>
  </si>
  <si>
    <t>Q-4032</t>
  </si>
  <si>
    <t>5826-A</t>
  </si>
  <si>
    <t>NLSE17-52</t>
  </si>
  <si>
    <t>Compra de 28,000.00 usd t.c. 18.782  Y PAGO A CUENTA DE FACTURA 1355283    NLSE7-52   Valor factura  28,913.00   SALDO PENDIENTE   913.00</t>
  </si>
  <si>
    <t>Compra de  24,000.00  usd tc  18.782   Y PAGO A TYSON FRESH MEATS. INC  Q-4033   FACTURA   6821-A  VALOR FACTURA  28,089.07     SALDO PENDIENTE 4,089.07</t>
  </si>
  <si>
    <t>Q-4033</t>
  </si>
  <si>
    <t>6821-A</t>
  </si>
  <si>
    <t>Compra de 28,000.00 usd t.c. 18.830  Y PAGO A CUENTA DE FACTURA 1355978    NLSE7-53   Valor factura  28,533.12   SALDO PENDIENTE   533.12</t>
  </si>
  <si>
    <t>NLSE17-53</t>
  </si>
  <si>
    <t>Compra de  27,000.00  usd tc  18.742   Y PAGO A TYSON FRESH MEATS. INC  Y-5642   FACTURA   3825-A  VALOR FACTURA  27,974.99     SALDO PENDIENTE 974.99</t>
  </si>
  <si>
    <t>Y-5642</t>
  </si>
  <si>
    <t>3825-A</t>
  </si>
  <si>
    <t>Compra de  27,500.00  usd tc  18.773   Y PAGO A TYSON FRESH MEATS. INC  X-4034   FACTURA   3824-A  VALOR FACTURA  28,014.20     SALDO PENDIENTE 514.20</t>
  </si>
  <si>
    <t>X-4034</t>
  </si>
  <si>
    <t>3824-A</t>
  </si>
  <si>
    <t>Compra de  27,500.00  usd tc  18.773   Y PAGO A TYSON FRESH MEATS. INC  X-4035   FACTURA   7820-A  VALOR FACTURA  28,283.71     SALDO PENDIENTE 783.71</t>
  </si>
  <si>
    <t>X-4035</t>
  </si>
  <si>
    <t>Compra de 29,000.00 usd t.c. 18.773  Y PAGO A CUENTA DE FACTURA 1358162    NLSE7-54   Valor factura  30,014.74   SALDO PENDIENTE   1,014.74</t>
  </si>
  <si>
    <t>NLSE17-54</t>
  </si>
  <si>
    <t>Compra de 29,000.00 usd t.c. 18.580  Y PAGO A CUENTA DE FACTURA 1358739    NLSE7-55   Valor factura  30,026.40   SALDO PENDIENTE   1,026.40</t>
  </si>
  <si>
    <t>NLSE17-55</t>
  </si>
  <si>
    <t>Compra de  29,500.00  usd tc  18,520   Y PAGO A TYSON FRESH MEATS. INC  X-4036   FACTURA   20820-A  VALOR FACTURA  29,315.32     SALDO A FAVOR 184.48</t>
  </si>
  <si>
    <t>X-4036</t>
  </si>
  <si>
    <t>20820-A</t>
  </si>
  <si>
    <t>Compra de  29,500.00  usd tc  18,523   Y PAGO A TYSON FRESH MEATS. INC  X-4037   FACTURA   20824-A  VALOR FACTURA  29,743.45     SALDO PENDIENTE 243.45</t>
  </si>
  <si>
    <t>X-4037</t>
  </si>
  <si>
    <t>20824-A</t>
  </si>
  <si>
    <t>Compra de 31,000.00 usd t.c. 18.825  Y PAGO A CUENTA DE FACTURA 1360298    NLSE7-57   Valor factura  30,654.45   SALDO A FAVOR 345.55</t>
  </si>
  <si>
    <t>NLSE17-57</t>
  </si>
  <si>
    <t>Compra de  30,000.00  usd tc  18,825   Y PAGO A TYSON FRESH MEATS. INC  X-4038   FACTURA   22820-A  VALOR FACTURA  30,427.32     SALDO PENDIENTE 427.32</t>
  </si>
  <si>
    <t>X-4038</t>
  </si>
  <si>
    <t>22820-A</t>
  </si>
  <si>
    <t>Compra de 32,000.00 usd t.c. 18.660  Y PAGO A CUENTA DE FACTURA 1360940    NLSE7-56   Valor factura  29,954.67   SALDO A FAVOR 2,045.33</t>
  </si>
  <si>
    <t>NLSE17-56</t>
  </si>
  <si>
    <t>Compra de  31,000.00  usd tc  18,660   Y PAGO A TYSON FRESH MEATS. INC  32610   FACTURA   29823-A  VALOR FACTURA  30,453.87     SALDO A FAVOR   546.13</t>
  </si>
  <si>
    <t>29823-A</t>
  </si>
  <si>
    <t>Compra de  31,000.00  usd tc  19,012  Y PAGO A TYSON FRESH MEATS. INC  32632   FACTURA   1828-A  VALOR FACTURA  30,235.76     SALDO A FAVOR   764.24</t>
  </si>
  <si>
    <t>1828-A</t>
  </si>
  <si>
    <t>Compra de 32,000.00 usd t.c. 19,012  Y PAGO A CUENTA DE FACTURA 1362909   NLSE7-59   Valor factura  32,404.51   SALDO PENDIENTE  404.51</t>
  </si>
  <si>
    <t>NLSE17-59</t>
  </si>
  <si>
    <t>NC-55752</t>
  </si>
  <si>
    <t>Compra de 32,000.00 usd t.c. 19,062  Y PAGO A CUENTA DE FACTURA 1362441    NLSE7-58   Valor factura  31,185.67   SALDO A FAVOR 814.336</t>
  </si>
  <si>
    <t>NLSE17-58</t>
  </si>
  <si>
    <t>Compra de  32,000.00  usd tc  18,949     Y PAGO A TYSON FRESH MEATS. INC  32633      FACTURA   5821-A  VALOR FACTURA  31,829.03     SALDO A FAVOR   170.97</t>
  </si>
  <si>
    <t>5821-A</t>
  </si>
  <si>
    <t>5831-A</t>
  </si>
  <si>
    <t>Compra de 32,000.00 usd t.c. 18,949    Y PAGO A CUENTA DE FACTURA 1362910     NLSE17-60   Valor factura  31,593.65   SALDO A FAVOR  406.35</t>
  </si>
  <si>
    <t>NLSE17-61</t>
  </si>
  <si>
    <t>NLSE17-60</t>
  </si>
  <si>
    <t>Compra de 31,000.00 usd t.c. 19.010    Y PAGO A CUENTA DE FACTURA 1364734     NLSE17-61   Valor factura  33,507.13   SALDO PENDIENTE  2,507.13</t>
  </si>
  <si>
    <t>Compra de 32,000.00 usd t.c. 19.040    Y PAGO A CUENTA DE FACTURA 1364822     NLSE17-62   Valor factura  32,821.59   SALDO PENDIENTE  821.59</t>
  </si>
  <si>
    <t>NLSE17-62</t>
  </si>
  <si>
    <t>NLSE17-63</t>
  </si>
  <si>
    <t>Compra de 31,500.00 usd t.c. 19.195   Y PAGO A CUENTA DE FACTURA 1364953     NLSE17-63   Valor factura  33,023.64   SALDO PENDIENTE    1,523.64</t>
  </si>
  <si>
    <t>10820-A</t>
  </si>
  <si>
    <t>Compra de  31,500.00  usd tc  19.170     Y PAGO A TYSON FRESH MEATS. INC   32635     FACTURA   10820-A  VALOR FACTURA  32,317.86     SALDO PENDIENTE  817.86</t>
  </si>
  <si>
    <t>13820-A</t>
  </si>
  <si>
    <t>Compra de  31,500.00  usd tc  19.040     Y PAGO A TYSON FRESH MEATS. INC   32636     FACTURA   13820-A      VALOR FACTURA  32,196.51     SALDO PENDIENTE  696.51</t>
  </si>
  <si>
    <t>NLSE17-64</t>
  </si>
  <si>
    <t>Compra de 33,000.00 usd t.c. 19.010   Y PAGO A CUENTA DE FACTURA 1366993     NLSE17-64   Valor factura  32,664.44   SALDO A FAVOR  335.56</t>
  </si>
  <si>
    <t>Compra de 33,000.00 usd t.c. 19.010   Y PAGO A CUENTA DE FACTURA 1367124     NLSE17-65   Valor factura  33,435.77   SALDO  PENDIENTE  435.77</t>
  </si>
  <si>
    <t>NLSE17-65</t>
  </si>
  <si>
    <t>NLSE17-66</t>
  </si>
  <si>
    <t>Compra de 35,000.00 usd t.c. 18,797   Y PAGO A CUENTA DE FACTURA 1367512     NLSE17-66   Valor factura  33,070.49   SALDO  A FAVOR  1,929.51</t>
  </si>
  <si>
    <t>Compra de  32,000.00  usd tc  18,820     Y PAGO A TYSON FRESH MEATS. INC   60879     FACTURA   5831-A  VALOR FACTURA  31,423.66     SALDO A FAVOR   576.34</t>
  </si>
  <si>
    <t>7822-A</t>
  </si>
  <si>
    <t>Compra de  32,000.00  usd tc  18,810     Y PAGO A TYSON FRESH MEATS. INC   81550     FACTURA   7822-A  VALOR FACTURA  32,827.63     SALDO  PENDIENTE  827.63</t>
  </si>
  <si>
    <t>19820-A</t>
  </si>
  <si>
    <t>Compra de  33,000.00  usd tc  18.690     Y PAGO A TYSON FRESH MEATS. INC   32637     FACTURA   19820-A      VALOR FACTURA  32,909.72     SALDO A FAVOR 90.28</t>
  </si>
  <si>
    <t>Compra de  34,000.00  usd tc  18.652     Y PAGO A TYSON FRESH MEATS. INC   32638     FACTURA   20820-A      VALOR FACTURA  31,541.56     SALDO A FAVOR  2,458.44</t>
  </si>
  <si>
    <t>Compra de 35,000.00 usd t.c. 18,678   Y PAGO A CUENTA DE FACTURA 1369258     NLSE17-67   Valor factura  33,303.91   SALDO  A FAVOR  1,696.09</t>
  </si>
  <si>
    <t>NLSE17-67</t>
  </si>
  <si>
    <t>Compra de 34,000.00 usd t.c. 18,678   Y PAGO A CUENTA DE FACTURA 1369442     NLSE17-68   Valor factura  33,132.26   SALDO  A FAVOR  867.74</t>
  </si>
  <si>
    <t>NLSE17-68</t>
  </si>
  <si>
    <t>Compra de 33,000.00 usd t.c. 18,723   Y PAGO A CUENTA DE FACTURA 1369860     NLSE17-69   Valor factura  34,041.63   SALDO  PENDIENTE  1,041.63</t>
  </si>
  <si>
    <t>NLSE17-69</t>
  </si>
  <si>
    <t>NL17CONG17-01</t>
  </si>
  <si>
    <t>Compra de 52,000.00 usd t.c. 18,665   Y PAGO A CUENTA DE FACTURA 1369766     NLCONG17-01   Valor factura  50,081.984   SALDO  A FAVOR  1,918.06</t>
  </si>
  <si>
    <t>Compra de  33,000.00  usd tc  18.628     Y PAGO A TYSON FRESH MEATS. INC   32639     FACTURA   225821-A      VALOR FACTURA  32,782.89     SALDO A FAVOR  217.11</t>
  </si>
  <si>
    <t xml:space="preserve">Compra de  32,000.00  usd tc  18.658     Y PAGO A TYSON FRESH MEATS. INC   32640     FACTURA   6822-A     VALOR FACTURA  33,963.15   SALDO A FAVOR  </t>
  </si>
  <si>
    <t>6822-A</t>
  </si>
  <si>
    <t>Compra de 33,000.00 usd t.c. 18,665   Y PAGO A CUENTA DE FACTURA 1371521     NLSE17-*-70      Valor factura  32,216.43   SALDO  A FAVOR  783.47</t>
  </si>
  <si>
    <t>NLSE17-70</t>
  </si>
  <si>
    <t>NLSE17-71</t>
  </si>
  <si>
    <t>Compra de 33,500.00 usd t.c. 18,620   Y PAGO A CUENTA DE FACTURA 131522     NLSE17-71      Valor factura  32,204.94   SALDO  A FAVOR  1,295.06</t>
  </si>
  <si>
    <t>Compra de 34,000.00 usd t.c. 18,499   Y PAGO A CUENTA DE FACTURA 1371960     NLSE17-72      Valor factura  32,469.86   SALDO  A FAVOR  1,530.14</t>
  </si>
  <si>
    <t>NLSE17-72</t>
  </si>
  <si>
    <t>Compra de  35,000.00  usd tc  18.543     Y PAGO A TYSON FRESH MEATS. INC   90287     FACTURA   31821-A     VALOR FACTURA  32,465.82   SALDO A FAVOR  2,534.18</t>
  </si>
  <si>
    <t>31821-A</t>
  </si>
  <si>
    <t>Compra de  35,000.00  usd tc  18.692    Y PAGO A TYSON FRESH MEATS. INC   90328     FACTURA   1827-A     VALOR FACTURA  31,071.76    SALDO A FAVOR  3,928.24</t>
  </si>
  <si>
    <t>Compra de 34,000.00 usd t.c. 18,639   Y PAGO A CUENTA DE FACTURA 1373428     NLSE17-73      Valor factura  31,234.99   SALDO  A FAVOR  2,765.01</t>
  </si>
  <si>
    <t>NLSE17-73</t>
  </si>
  <si>
    <t>Compra de 31,000.00 usd t.c. 18,610   Y PAGO A CUENTA DE FACTURA 1373690     NLSE17-74      Valor factura  32,142.83   SALDO  PENDIENTE  1,142.83</t>
  </si>
  <si>
    <t>NLSE17-74</t>
  </si>
  <si>
    <t>Compra de 28,000.00 usd t.c. 18,471   Y PAGO A CUENTA DE FACTURA 1374001     NLSE17-75      Valor factura  29,746.74   SALDO  PENDIENTE  1,746.74</t>
  </si>
  <si>
    <t>NLSE17-75</t>
  </si>
  <si>
    <t>7825-A</t>
  </si>
  <si>
    <t>Compra de  30,000.00  usd tc  18.471    Y PAGO A TYSON FRESH MEATS. INC   90329     FACTURA   7825-A     VALOR FACTURA  29,384.67    SALDO A FAVOR  615.33</t>
  </si>
  <si>
    <t>8827-A</t>
  </si>
  <si>
    <t>Compra de  30,000.00  usd tc  18.471    Y PAGO A TYSON FRESH MEATS. INC   90373     FACTURA   8827-A     VALOR FACTURA  30,307.12    SALDO PENDIENTE  307.12</t>
  </si>
  <si>
    <t>Compra de 31,000.00 usd t.c. 18,263   Y PAGO A CUENTA DE FACTURA 1375620     NLSE17-76     Valor factura  32,712.57   SALDO  PENDIENTE  1,712.57</t>
  </si>
  <si>
    <t>NLSE17-76</t>
  </si>
  <si>
    <t>Compra de 31,000.00 usd t.c. 18,269  Y PAGO A CUENTA DE FACTURA 1375824     NLSE17-77     Valor factura  33,291.17   SALDO  PENDIENTE  2,291.17</t>
  </si>
  <si>
    <t>NLSE17-77</t>
  </si>
  <si>
    <t>Compra de 31,000.00 usd t.c. 18,167 Y PAGO A CUENTA DE FACTURA 1375910    NLSE17-78     Valor factura  33,666.48   SALDO  PENDIENTE  2,666.48</t>
  </si>
  <si>
    <t>NLSE17-78</t>
  </si>
  <si>
    <t>Compra de  30,000.00  usd tc  18.206   Y PAGO A TYSON FRESH MEATS. INC   90331     FACTURA   4624-A     VALOR FACTURA  32,882.85    SALDO PENDIENTE  2,882.85</t>
  </si>
  <si>
    <t>4824-A</t>
  </si>
  <si>
    <t>Compra de  30,000.00  usd tc  18.156  Y PAGO A TYSON FRESH MEATS. INC   90336     FACTURA   5828-A     VALOR FACTURA  32,207.33    SALDO PENDIENTE  2,207.33</t>
  </si>
  <si>
    <t>5828-A</t>
  </si>
  <si>
    <t>Compra de 33,500.00 usd t.c. 18,168   Y PAGO A CUENTA DE FACTURA 1377755    NLSE17-79     Valor factura  34,318.56   SALDO  PENDIENTE  818.56</t>
  </si>
  <si>
    <t>NLSE17-79</t>
  </si>
  <si>
    <t>Compra de  34,500.00  usd tc  17,950    Y PAGO A TYSON FRESH MEATS. INC   90338     FACTURA   21824-A     VALOR FACTURA  33,421.77  SALDO A FAVOR 1,078.23</t>
  </si>
  <si>
    <t>21824-A</t>
  </si>
  <si>
    <t>Compra de  34,500.00  usd tc  17,965    Y PAGO A TYSON FRESH MEATS. INC   90339     FACTURA   2822-A     VALOR FACTURA  33,081.83  SALDO A FAVOR 1,418.17</t>
  </si>
  <si>
    <t>Compra de 36,000.00 usd t.c. 18,236   Y PAGO A CUENTA DE FACTURA 1379912   NLSE17-82     Valor factura  34,500.53   SALDO  A FAVOR 1,499.47</t>
  </si>
  <si>
    <t>NLSE17-82</t>
  </si>
  <si>
    <t>Compra de 33,500.00 usd t.c. 18,096  Y PAGO A CUENTA DE FACTURA 1377984    NLSE17-80     Valor factura  33,955.42   SALDO  PENDIENTE  455.42</t>
  </si>
  <si>
    <t>NLSE17-80</t>
  </si>
  <si>
    <t>Compra de 36,000.00 usd t.c. 17,957 Y PAGO A CUENTA DE FACTURA 1378234    NLSE17-81     Valor factura  33,585.78  SALDO  A FAVOR  2,414.22</t>
  </si>
  <si>
    <t>NLSE17-81</t>
  </si>
  <si>
    <t>Compra de 36,000.00 usd t.c. 18,235   Y PAGO A CUENTA DE FACTURA 1380721  NLSE17-83    Valor factura  36,409.78   SALDO  PENDIENTE  409.78</t>
  </si>
  <si>
    <t>NLSE17-83</t>
  </si>
  <si>
    <t>Compra de 36,000.00 usd t.c. 17,984  Y PAGO A CUENTA DE FACTURA 1380722     NLSE17-84    Valor factura  36,343.63   SALDO  PENDIENTE  343.63</t>
  </si>
  <si>
    <t>NLSE17-84</t>
  </si>
  <si>
    <t>Compra de  34,000.00  usd tc  17,998    Y PAGO A TYSON FRESH MEATS. INC   G8659     FACTURA   8822-A     VALOR FACTURA  35,245.52  SALDO PENDIENTE  1,245.52</t>
  </si>
  <si>
    <t>G8659</t>
  </si>
  <si>
    <t>8822-A</t>
  </si>
  <si>
    <t>Compra de  34,000.00  usd tc  17,907  Y PAGO A TYSON FRESH MEATS. INC   G8685     FACTURA   8826-A     VALOR FACTURA  35,871.23  SALDO PENDIENTE  1,871.23</t>
  </si>
  <si>
    <t>G-8685</t>
  </si>
  <si>
    <t>8826-A</t>
  </si>
  <si>
    <t>Compra de 37,500.00 usd t.c. 17,955  Y PAGO A CUENTA DE FACTURA 1381802     NLSE17-85    Valor factura  36,917.80   SALDO  A FAVOR DE 582.20</t>
  </si>
  <si>
    <t>NLSE17-85</t>
  </si>
  <si>
    <t>Compra de  35,000.00  usd tc  18,248  Y PAGO A TYSON FRESH MEATS. INC   G-8686     FACTURA   5822-A     VALOR FACTURA  37,566.41  SALDO PENDIENTE  2,566.41</t>
  </si>
  <si>
    <t>G-8686</t>
  </si>
  <si>
    <t>5822-A</t>
  </si>
  <si>
    <t>Compra de 37,500.00 usd t.c. 17,915 Y PAGO A CUENTA DE FACTURA 1382078     NLSE17-86    Valor factura  31,453.60   SALDO  A FAVOR DE  6,046.40</t>
  </si>
  <si>
    <t>NLSE17-86</t>
  </si>
  <si>
    <t>Compra de  37,000.00  usd tc  18,384  Y PAGO A TYSON FRESH MEATS. INC   G-8687     FACTURA   6821-A     VALOR FACTURA  38,122.91  SALDO PENDIENTE  1,122.91</t>
  </si>
  <si>
    <t>G-8687</t>
  </si>
  <si>
    <t>Compra de 38,500.00 usd t.c. 18,369   Y PAGO A CUENTA DE FACTURA 1383627     NLSE17-87    Valor factura  37,553.05   SALDO  A FAVOR DE  946.95</t>
  </si>
  <si>
    <t>NLSE17-87</t>
  </si>
  <si>
    <t>Compra de 35,000.00 usd t.c. 17,998   Y PAGO A CUENTA DE FACTURA 1384051     NLSE17-88    Valor factura  39,342.06   SALDO  PENDIENTE 4,342.06</t>
  </si>
  <si>
    <t>NLSE17-88</t>
  </si>
  <si>
    <t>Compra de  40,500.00  usd tc  18,038  Y PAGO A TYSON FRESH MEATS. INC   G-8689     FACTURA   2822-A     VALOR FACTURA  37,593.71  SALDO A FAVOR 2,906.29</t>
  </si>
  <si>
    <t>G-8689</t>
  </si>
  <si>
    <t>Compra de  40,500.00  usd tc  18,038  Y PAGO A TYSON FRESH MEATS. INC   G-8688     FACTURA   2821-A     VALOR FACTURA  37,884.90  SALDO A FAVOR   2,615.10</t>
  </si>
  <si>
    <t>G-8688</t>
  </si>
  <si>
    <t>2821-A</t>
  </si>
  <si>
    <t>Compra de 36,000.00 usd t.c. 17,970   Y PAGO A CUENTA DE FACTURA 1385754     NLSE17-89    Valor factura  37,941.30   SALDO  PENDIENTE  1,941.30</t>
  </si>
  <si>
    <t>NLSE17-89</t>
  </si>
  <si>
    <t>Compra de 41,000.00 usd t.c. 17,846   Y PAGO A CUENTA DE FACTURA 1386216     NLSE17-90    Valor factura  38,161.76   SALDO  A FAVOR  2,838.24</t>
  </si>
  <si>
    <t>NLSE17-90</t>
  </si>
  <si>
    <t>Compra de  40,500.00  usd tc  17,810  Y PAGO A TYSON FRESH MEATS. INC   G-8691     FACTURA   9821-A     VALOR FACTURA  37,884.90  SALDO A FAVOR   2,615.40</t>
  </si>
  <si>
    <t>G-8691</t>
  </si>
  <si>
    <t>Compra de  40,500.00  usd tc  17,810  Y PAGO A TYSON FRESH MEATS. INC   G-8690     FACTURA   9823-A     VALOR FACTURA  38,068.32  SALDO A FAVOR   2,431.68</t>
  </si>
  <si>
    <t>G-8690</t>
  </si>
  <si>
    <t>9823-A</t>
  </si>
  <si>
    <t>Compra de 40,500.00 usd t.c. 17,619   Y PAGO A CUENTA DE FACTURA 1387510     NLSE17-91    Valor factura  33,590.54   SALDO  A FAVOR  6,909.46</t>
  </si>
  <si>
    <t>NLSE17-91</t>
  </si>
  <si>
    <t>Compra de 39,000.00 usd t.c. 17,529   Y PAGO A CUENTA DE FACTURA 1388142     NLSE17-92    Valor factura  36,502.08   SALDO  A FAVOR  2,497.92</t>
  </si>
  <si>
    <t>NLSE17-92</t>
  </si>
  <si>
    <t>Compra de  38,000.00  usd tc  17,529  Y PAGO A TYSON FRESH MEATS. INC   G-8692     FACTURA   7824-A     VALOR FACTURA  35,214.12  SALDO A FAVOR   2,785.88</t>
  </si>
  <si>
    <t>G-8692</t>
  </si>
  <si>
    <t>7824-A</t>
  </si>
  <si>
    <t>Compra de  38,000.00  usd tc  17,566   Y PAGO A TYSON FRESH MEATS. INC   G-8693     FACTURA   8830-A     VALOR FACTURA  33,664.62  SALDO A FAVOR   4,335.38</t>
  </si>
  <si>
    <t>G-8693</t>
  </si>
  <si>
    <t>8830-A</t>
  </si>
  <si>
    <t>Compra de 38,000.00 usd t.c. 17,598   Y PAGO A CUENTA DE FACTURA 1389915    NLSE17-93    Valor factura  34,020.46   SALDO  A FAVOR  3,979.54</t>
  </si>
  <si>
    <t>NLSE17-93</t>
  </si>
  <si>
    <t>Compra de 38,000.00 usd t.c. 17,730   Y PAGO A CUENTA DE FACTURA 1389916    NLSE17-94    Valor factura  33,951.36   SALDO  A FAVOR  4,048.64</t>
  </si>
  <si>
    <t>NLSE17-94</t>
  </si>
  <si>
    <t>Compra de  38,000.00  usd tc  17,950   Y PAGO A TYSON FRESH MEATS. INC   L-9662     FACTURA   2823-A     VALOR FACTURA  32,164.86  SALDO A FAVOR   5,835.14</t>
  </si>
  <si>
    <t>L-9662</t>
  </si>
  <si>
    <t>2823-A</t>
  </si>
  <si>
    <t>Compra de  38,000.00  usd tc  17,860   Y PAGO A TYSON FRESH MEATS. INC   L-9666     FACTURA   3821-A     VALOR FACTURA  31,738.17 SALDO A FAVOR   6,261.83</t>
  </si>
  <si>
    <t>3821-A</t>
  </si>
  <si>
    <t>Compra de 38,000.00 usd t.c. 17.860   Y PAGO A CUENTA DE FACTURA 1391888    NLSE17-95    Valor factura  32,811.16   SALDO  A FAVOR  5,188.84</t>
  </si>
  <si>
    <t>NLSE17-95</t>
  </si>
  <si>
    <t>Compra de 10,000.00 usd t.c. 18.00   Y PAGO A CUENTA DE FACTURA 1392092    NLSE17-96    Valor factura  32,835.63   SALDO  PENDIENTE 22,835.63</t>
  </si>
  <si>
    <t>NLSE17-96</t>
  </si>
  <si>
    <t>Compra de  20,000.00  usd tc  17,920   Y PAGO A TYSON FRESH MEATS. INC   L-9677     FACTURA   9821-A     VALOR FACTURA  31,497.81      SALDO PENDIENTE  11,497.81</t>
  </si>
  <si>
    <t>L-9666</t>
  </si>
  <si>
    <t>L-9677</t>
  </si>
  <si>
    <t>Compra de  20,000.00  usd tc  18,015   Y PAGO A TYSON FRESH MEATS. INC   L-9678     FACTURA   10823-A      VALOR FACTURA  30,506.12      SALDO PENDIENTE  10,506.12</t>
  </si>
  <si>
    <t>L-9678</t>
  </si>
  <si>
    <t>10823-A</t>
  </si>
  <si>
    <t>Compra de 30,000.00 usd t.c. 17.969   Y PAGO A CUENTA DE FACTURA 1393699   NLSE17-97    Valor factura  31,667.41   SALDO  PENDIENTE 1,667.41</t>
  </si>
  <si>
    <t>NLSE17-97</t>
  </si>
  <si>
    <t>Compra de 33,000.00 usd t.c. 17.933   Y PAGO A CUENTA DE FACTURA 1394492   NLSE17-98    Valor factura  31,848.90   SALDO  A FAVOR 1,151.10</t>
  </si>
  <si>
    <t>NLSE17-98</t>
  </si>
  <si>
    <t xml:space="preserve">        OK</t>
  </si>
  <si>
    <t xml:space="preserve">       OK</t>
  </si>
  <si>
    <t xml:space="preserve">      OK</t>
  </si>
  <si>
    <t xml:space="preserve">          OK</t>
  </si>
  <si>
    <t>Compra de 32,000.00 usd t.c. 17.885   Y PAGO A CUENTA DE FACTURA 1396056   NLSE17-99    Valor factura  33,243.10   SALDO  PENDIENTE  1,243.10</t>
  </si>
  <si>
    <t>NLSE17-99</t>
  </si>
  <si>
    <t>Compra de 30,000.00 usd t.c. 17,764   Y PAGO A CUENTA DE FACTURA 1396474  NLSE17-100    Valor factura  33,580.39   SALDO  PENDIENTE  3,580.39</t>
  </si>
  <si>
    <t>NLSE17-100</t>
  </si>
  <si>
    <t>Compra de  30,000.00  usd tc  17.885   Y PAGO A TYSON FRESH MEATS. INC   L-9680     FACTURA   7823-A      VALOR FACTURA  31,553.34      SALDO PENDIENTE  1,553.34</t>
  </si>
  <si>
    <t>L-9680</t>
  </si>
  <si>
    <t>7823-A</t>
  </si>
  <si>
    <t>Compra de  28,000.00  usd tc  17,870   Y PAGO A TYSON FRESH MEATS. INC   L-9679     FACTURA   16827-A      VALOR FACTURA  31,013.66      SALDO PENDIENTE  3,013.66</t>
  </si>
  <si>
    <t>L-9679</t>
  </si>
  <si>
    <t>16827-A</t>
  </si>
  <si>
    <t>Compra de  31,000.00  usd tc  17.759   Y PAGO A TYSON FRESH MEATS. INC   L-9681     FACTURA   3821-A      VALOR FACTURA  32,450.61      SALDO PENDIENTE   1,450.61</t>
  </si>
  <si>
    <t>L-9681</t>
  </si>
  <si>
    <t>Compra de  31,000.00  usd tc  17.744  Y PAGO A TYSON FRESH MEATS. INC   L-9682     FACTURA   4824-A      VALOR FACTURA  32,801.22      SALDO PENDIENTE   1,801.22</t>
  </si>
  <si>
    <t>L-9682</t>
  </si>
  <si>
    <t>Compra de 31,500.00 usd t.c. 17,735   Y PAGO A CUENTA DE FACTURA 1398075  NLSE17-101   Valor factura  34,243.46   SALDO  PENDIENTE  2,743.46</t>
  </si>
  <si>
    <t>NLSE17-101</t>
  </si>
  <si>
    <t>Compra de 37,000.00 usd t.c. 17.710  Y PAGO A SEABOARD NLSE17-102  FACTURA  1398533  Valor fctura 34,679.70 saldo a favor de 2,320.30</t>
  </si>
  <si>
    <t>NLSE17-102</t>
  </si>
  <si>
    <t>Compra de 35,000.00 usd t.c. 17.885  Y PAGO A SEABOARD NLSE17-103  FACTURA  1400181    valor fctura 35,168.32   saldo pendiente  168.32</t>
  </si>
  <si>
    <t>NLSE17-103</t>
  </si>
  <si>
    <t>Compra de 35,000.00 usd t.c. 17.885  Y PAGO A SEABOARD NLSE17-104  FACTURA  1400375    valor fctura 34,630.25   saldo  a favor de 369.75</t>
  </si>
  <si>
    <t>NLSE17-104</t>
  </si>
  <si>
    <t>Compra de 37,000.00 usd t.c. 17.897  Y PAGO A SEABOARD NLSE17-105  FACTURA  1400784    valor fctura 34,858.60   saldo  a favor de 2,141.40</t>
  </si>
  <si>
    <t>NLSE17-105</t>
  </si>
  <si>
    <t>U-3017</t>
  </si>
  <si>
    <t>Compra de  2,166.96 usd tc  17.840  Y PAGO A TYSON FRESH MEATS. INC   L-9682     FACTURA   4824-A     SALDOS  0.00</t>
  </si>
  <si>
    <t>Compra de  35,000.00  usd tc  17.918  Y PAGO A TYSON FRESH MEATS. INC  U-3017     FACTURA   7822-A      VALOR FACTURA  33,830.79      SALDO A FAVOR 1,169.21</t>
  </si>
  <si>
    <t>Compra de  35,000.00  usd tc  17.851   Y PAGO A TYSON FRESH MEATS. INC  U-3028     FACTURA   7820-A      VALOR FACTURA  33,484.70      SALDO A FAVOR 1,515.30</t>
  </si>
  <si>
    <t>Compra de 36,000.00 usd t.c. 17.758  Y PAGO A SEABOARD NLSE17-106  FACTURA  1402008    valor fctura 35,312.26   saldo  a favor de 687.374</t>
  </si>
  <si>
    <t>NLSE17-106</t>
  </si>
  <si>
    <t>Compra de 36,000.00 usd t.c. 17.758  Y PAGO A SEABOARD NLSE17-107  FACTURA  1402290    valor fctura 32,895.94   saldo  a favor de3,104.06</t>
  </si>
  <si>
    <t>Compra de  32,000.00  usd tc  17.734   Y PAGO A TYSON FRESH MEATS. INC  U-3029     FACTURA   3821-A      VALOR FACTURA  32,367.29      SALDO  PENDIENTE  367.29</t>
  </si>
  <si>
    <t>U-3028</t>
  </si>
  <si>
    <t>U-3029</t>
  </si>
  <si>
    <t>Compra de  4,000.00  usd tc  17.680   Y PAGO A TYSON FRESH MEATS. INC  U-3029     FACTURA   3821-A      VALOR FACTURA  0      SALDO A FAVOR  4,000.00</t>
  </si>
  <si>
    <t>Compra de  36,000.00  usd tc  17.680   Y PAGO A TYSON FRESH MEATS. INC  U-3030     FACTURA   4824-A      VALOR FACTURA  31,976.86      SALDO A FAVOR  4,023.14</t>
  </si>
  <si>
    <t>U-3030</t>
  </si>
  <si>
    <t>Compra de  36,000.00  usd tc  17.690  Y PAGO A TYSON FRESH MEATS. INC  U-3031     FACTURA   5821-A      VALOR FACTURA  31,487.08      SALDO A FAVOR  4,512.92</t>
  </si>
  <si>
    <t>U-3031</t>
  </si>
  <si>
    <t>Compra de 35,000.00 usd t.c. 17.779  Y PAGO A SEABOARD NLSE17-108   FACTURA  1404689    valor fctura 32,097.25   saldo  a favor de  2,902.75</t>
  </si>
  <si>
    <t>NLSE17-107</t>
  </si>
  <si>
    <t>NLSE17-108</t>
  </si>
  <si>
    <t>Compra de 36,000.00 usd t.c. 17.759  Y PAGO A SEABOARD NLSE17-109   FACTURA  1404420    valor fctura 32,371.92   saldo  a favor de  3,628.08</t>
  </si>
  <si>
    <t>NLSE17-109</t>
  </si>
  <si>
    <t>Compra de  28,000.00  usd tc  17.779    Y PAGO A TYSON FRESH MEATS. INC  U-3032    FACTURA   20822-A      VALOR FACTURA  28,927.00     SALDO  PENDIENTE 927.00</t>
  </si>
  <si>
    <t>U-3032</t>
  </si>
  <si>
    <t>20822-A</t>
  </si>
  <si>
    <t>Compra de  28,000.00  usd tc  17.779    Y PAGO A TYSON FRESH MEATS. INC  U-3033    FACTURA   2823-A      VALOR FACTURA  28,003.43     SALDO  PENDIENTE  3.43</t>
  </si>
  <si>
    <t>U-3033</t>
  </si>
  <si>
    <t>Compra de 29,000.00 usd t.c. 17.740  Y PAGO A SEABOARD NLSE17-110   FACTURA  1406398    valor fctura 27,306.99   saldo  a favor de  1,693.01</t>
  </si>
  <si>
    <t>NLSE17-110</t>
  </si>
  <si>
    <t>Compra de 29,000.00 usd t.c. 17.709   Y PAGO A SEABOARD NLSE17-111   FACTURA  1406667    valor fctura 28,364.81   saldo  a favor de  635.19</t>
  </si>
  <si>
    <t>NLSE17-111</t>
  </si>
  <si>
    <t>Compra de  28,000.00  usd tc  17.770    Y PAGO A TYSON FRESH MEATS. INC O-1412    FACTURA   7824-A      VALOR FACTURA  27,084.42     SALDO  A FAVOR 915.58</t>
  </si>
  <si>
    <t>O-1412</t>
  </si>
  <si>
    <t>Compra de  20,000.00  usd tc  18,150    Y PAGO A TYSON FRESH MEATS. INC O-1418    FACTURA   0821-A      VALOR FACTURA  28,484.44     SALDO  PENDIENTE   8,484.44</t>
  </si>
  <si>
    <t>O-1418</t>
  </si>
  <si>
    <t>0821-A</t>
  </si>
  <si>
    <t>Compra de 25,000.00 usd t.c. 18,193   Y PAGO A SEABOARD NLSE17-112   FACTURA  1408729    valor fctura 29,116.85   saldo  pendiente  4,116.85</t>
  </si>
  <si>
    <t>NLSE17-112</t>
  </si>
  <si>
    <t>Compra de 25,000.00 usd t.c. 18,178   Y PAGO A SEABOARD NLSE17-113   FACTURA  1408730    valor fctura 29,428.88   saldo  pendiente  4,428.88</t>
  </si>
  <si>
    <t>NLSE17-113</t>
  </si>
  <si>
    <t>Compra de 25,000.00 usd t.c. 18,243   Y PAGO A SEABOARD NLSE17-114   FACTURA  1408971    valor fctura 29,444.68   saldo  pendiente  4.444.68</t>
  </si>
  <si>
    <t>NLSE17-114</t>
  </si>
  <si>
    <t>Compra de  26,000.00  usd tc  18,238    Y PAGO A TYSON FRESH MEATS. INC O-1419    FACTURA   4823-A      VALOR FACTURA  29,023.78     SALDO  PENDIENTE   3,023.78</t>
  </si>
  <si>
    <t>O-1419</t>
  </si>
  <si>
    <t>4823-A</t>
  </si>
  <si>
    <t>Compra de  27,000.00  usd tc  18,239    Y PAGO A TYSON FRESH MEATS. INC O-1420    FACTURA   5831-A    VALOR FACTURA  28,988.77     SALDO  PENDIENTE   1,988.77</t>
  </si>
  <si>
    <t>O-1420</t>
  </si>
  <si>
    <t>Compra de 30,000.00 usd t.c. 18,251   Y PAGO A SEABOARD NLSE17-115   FACTURA  1410829    valor fctura 30,160.20   saldo  pendiente  160.20</t>
  </si>
  <si>
    <t>NLSE17-115</t>
  </si>
  <si>
    <t>Compra de 31,000.00 usd t.c. 18,699   Y PAGO A SEABOARD NLSE17-116   FACTURA  1411397    valor fctura 31,023.70   saldo  pendiente  23.70</t>
  </si>
  <si>
    <t>NLSE17-116</t>
  </si>
  <si>
    <t>Compra de  30,500.00  usd tc  18,615    Y PAGO A TYSON FRESH MEATS. INC O-1421    FACTURA   1821-A    VALOR FACTURA  29,206.00     SALDO  A FAVOR 1,294.00</t>
  </si>
  <si>
    <t>O-1421</t>
  </si>
  <si>
    <t>1821-A</t>
  </si>
  <si>
    <t>Compra de  31,000.00  usd tc  18,762    Y PAGO A TYSON FRESH MEATS. INC O-1422    FACTURA   2830-A    VALOR FACTURA  29,191.60     SALDO  A FAVOR 1,808.40</t>
  </si>
  <si>
    <t>O-1422</t>
  </si>
  <si>
    <t>Compra de  31,000.00  usd tc  18,762    Y PAGO A TYSON FRESH MEATS. INC O-1423    FACTURA   3824-A    VALOR FACTURA  31,015.06     SALDO PENDIENTE  15.06</t>
  </si>
  <si>
    <t>O-1423</t>
  </si>
  <si>
    <t>Compra de 32,000.00 usd t.c. 18,799   Y PAGO A SEABOARD NLSE17-117   FACTURA  1413041    valor fctura 32,355.76   saldo  pendiente  355.76</t>
  </si>
  <si>
    <t>NLSE17-117</t>
  </si>
  <si>
    <t>Compra de 33,000.00 usd t.c. 19,040   Y PAGO A SEABOARD NLSE17-118   FACTURA  1414652    valor fctura   33,658.51   saldo  pendiente  658.21</t>
  </si>
  <si>
    <t>NLSE17-118</t>
  </si>
  <si>
    <t>9829-A</t>
  </si>
  <si>
    <t>Compra de  32,000.00  usd tc  19,052    Y PAGO A TYSON FRESH MEATS. INC O-1425   FACTURA   9829-A    VALOR FACTURA  32,471.10     SALDO PENDIENTE  471.11</t>
  </si>
  <si>
    <t>O-1426</t>
  </si>
  <si>
    <t>Compra de  32,000.00  usd tc  19,096    Y PAGO A TYSON FRESH MEATS. INC O-1424   FACTURA   8823-A    VALOR FACTURA  31,999.70    SALDO A FAVOR 0.30</t>
  </si>
  <si>
    <t>O-1424</t>
  </si>
  <si>
    <t>8823-A</t>
  </si>
  <si>
    <t>Compra de 33,500.00 usd t.c. 19,019   Y PAGO A SEABOARD NLSE17-119   FACTURA  1415656    valor fctura   34,205.51   saldo  pendiente  705.81</t>
  </si>
  <si>
    <t>NLSE17-119</t>
  </si>
  <si>
    <t>Compra de 36,000.00 usd t.c. 19,027   Y PAGO A SEABOARD NLSE17-120   FACTURA  1415901   valor fctura   34,726.42   saldo  a favor 1,273.58</t>
  </si>
  <si>
    <t>NLSE17-120</t>
  </si>
  <si>
    <t>O-1425</t>
  </si>
  <si>
    <t>Compra de  33,000.00  usd tc  19,274    Y PAGO A TYSON FRESH MEATS. INC O-1426   FACTURA   5825-A    VALOR FACTURA  33,508.73     SALDO PENDIENTE  508.73</t>
  </si>
  <si>
    <t>5825-A</t>
  </si>
  <si>
    <t>Compra de  33,500.00  usd tc  19,250    Y PAGO A TYSON FRESH MEATS. INC O-1427   FACTURA   7828-A    VALOR FACTURA  34,136.20     SALDO PENDIENTE  636.20</t>
  </si>
  <si>
    <t>O-1427</t>
  </si>
  <si>
    <t>7828-A</t>
  </si>
  <si>
    <t>Compra de 35,000.00 usd t.c. 19,059   Y PAGO A SEABOARD NLSE17-121   FACTURA  1417778   valor fctura   35,289.61   saldo  PENDIENTE   289.61</t>
  </si>
  <si>
    <t>NLSE17-121</t>
  </si>
  <si>
    <t>Compra de  33,500.00  usd tc  19,059   Y PAGO A TYSON FRESH MEATS. INC O-1428   FACTURA   1825-A    VALOR FACTURA  33,744.72     SALDO PENDIENTE  244.72</t>
  </si>
  <si>
    <t>O-1428</t>
  </si>
  <si>
    <t>1825-A</t>
  </si>
  <si>
    <t>Compra de 34,000.00 usd t.c. 19,255   Y PAGO A SEABOARD NLSE17-B-122   FACTURA  1418303   valor fctura   35,531.59   saldo  PENDIENTE  1,531.59</t>
  </si>
  <si>
    <t>NLSE17-B-122</t>
  </si>
  <si>
    <t>Compra de 36,000.00 usd t.c. 19,186   Y PAGO A SEABOARD NLSE17-122  FACTURA  1418302   valor fctura   34,423.42   saldo  a favor 1,576.58</t>
  </si>
  <si>
    <t>NLSE17-122</t>
  </si>
  <si>
    <t xml:space="preserve"> </t>
  </si>
  <si>
    <t>Compra de 36,500.00 usd t.c. 19,152   Y PAGO A SEABOARD NLSE17-123  FACTURA  1420116   valor fctura   34,810.26   saldo  a favor 1,689.74</t>
  </si>
  <si>
    <t>NLSE17-123</t>
  </si>
  <si>
    <t>Compra de 36,000.00 usd t.c. 19,109   Y PAGO A SEABOARD NLSE17-124  FACTURA  1420733   valor fctura   35,089.82   saldo  a favor 910.18</t>
  </si>
  <si>
    <t>NLSE17-124</t>
  </si>
  <si>
    <t>Compra de  34,000.00  usd tc  19,109   Y PAGO A TYSON FRESH MEATS. INC   79412    FACTURA   8822-A    VALOR FACTURA  34,133.10     SALDO PENDIENTE  133.10</t>
  </si>
  <si>
    <t>Compra de  34,500.00  usd tc  19,087   Y PAGO A TYSON FRESH MEATS. INC   79414    FACTURA   9824-A    VALOR FACTURA  34,330.12     SALDO A FAVOR 169.88</t>
  </si>
  <si>
    <t>9824-A</t>
  </si>
  <si>
    <t>Compra de 35,000.00 usd t.c. 19,105   Y PAGO A SEABOARD NLSE17-125  FACTURA  1422464   valor fctura   34,826.30   saldo  a favor 173.70</t>
  </si>
  <si>
    <t>NLSE17-125</t>
  </si>
  <si>
    <t>Compra de  34,500.00  usd tc  19,158   Y PAGO A TYSON FRESH MEATS. INC   79415    FACTURA   5824-A    VALOR FACTURA  29,613.55     SALDO A FAVOR  4,886.45</t>
  </si>
  <si>
    <t>5824-A</t>
  </si>
  <si>
    <t>Compra de  34,500.00  usd tc  19,179  Y PAGO A TYSON FRESH MEATS. INC   79416    FACTURA   5826-A    VALOR FACTURA  29,785.39     SALDO A FAVOR  4,714.61</t>
  </si>
  <si>
    <t>Compra de 33,000.00 usd t.c. 19,166   Y PAGO A SEABOARD NLSE17-127  FACTURA  1424468   valor fctura   30,965.13   saldo  a favor 2,034.87</t>
  </si>
  <si>
    <t>NLSE17-127</t>
  </si>
  <si>
    <t>Compra de 30,000.00 usd t.c. 19,175   Y PAGO A SEABOARD NLSE17-128  FACTURA  1424987   valor fctura   29,890.41   saldo  a favor   109.59</t>
  </si>
  <si>
    <t>NLSE17-128</t>
  </si>
  <si>
    <t>Compra de  25,000.00  usd tc  19,175  Y PAGO A TYSON FRESH MEATS. INC   79417    FACTURA   0825-A    VALOR FACTURA  28,735.61     SALDO PENDIENTE   3,735.61</t>
  </si>
  <si>
    <t>0825-A</t>
  </si>
  <si>
    <t>Compra de 28,000.00 usd t.c. 18.77 PAGO A SEABOARD NLSE17-129 FACTURA  1426748   valor fctura   30,685.85   SALDO PENDIENTE 2,685.85</t>
  </si>
  <si>
    <t>NLSE17-129</t>
  </si>
  <si>
    <t>Compra de 25,000.00 usd t.c. 18.62    PAGO A SEABOARD NLSE17-131     FACTURA  1428939   valor fctura   32,426.50   SALDO PENDIENTE  7,426.50</t>
  </si>
  <si>
    <t>NLSE17-131</t>
  </si>
  <si>
    <t>Compra de 35,000.00 usd t.c. 19,202   Y PAGO A SEABOARD NLSE17-126  FACTURA  1423004   valor fctura   33,705.49   saldo  a favor   1,294.51</t>
  </si>
  <si>
    <t>NLSE17-126</t>
  </si>
  <si>
    <t>NC-197509</t>
  </si>
  <si>
    <t xml:space="preserve">Not de credito NLSE17-126  LD-197509  CLAIM 59184  42,317.0  Lb = 423.17 USD </t>
  </si>
  <si>
    <t>Compra de 30,000.00 usd t.c. 18.72  PAGO A SEABOARD NLSE17-130   FACTURA  1429438   valor factura   32,335.24     SALDO PENDIENTE  2,335.24</t>
  </si>
  <si>
    <t>NLSE17-130</t>
  </si>
  <si>
    <t>Compra de 33,000.00 usd t.c. 18.606    PAGO A SEABOARD NLSE17-132     FACTURA  1429248   valor fctura   33,511.54   SALDO PENDIENTE   511.54</t>
  </si>
  <si>
    <t>NLSE17-132</t>
  </si>
  <si>
    <t>Compra de 40,000.00 usd t.c. 18.68    PAGO A SEABOARD NLSE17-133     FACTURA  1429575   valor fctura   33,352.88   SALDO  A FAVOR 6,647.12</t>
  </si>
  <si>
    <t>NLSE17-133</t>
  </si>
  <si>
    <t>Compra de  30,000.00  usd tc  18.83  Y PAGO A TYSON FRESH MEATS. INC   f-0775    FACTURA   6826-A    VALOR FACTURA  32,292.40     SALDO PENDIENTE   2,292.40</t>
  </si>
  <si>
    <t>F-0775</t>
  </si>
  <si>
    <t>6826-A</t>
  </si>
  <si>
    <t>Compra de  30,000.00  usd tc  18.83  Y PAGO A TYSON FRESH MEATS. INC   F-0770    FACTURA   6824-A    VALOR FACTURA  32,098.52     SALDO PENDIENTE   2,098.52</t>
  </si>
  <si>
    <t>F-0770</t>
  </si>
  <si>
    <t>6824-A</t>
  </si>
  <si>
    <t>Compra de 35,000.00 usd t.c. 18.908    PAGO A SEABOARD NLSE17-134     FACTURA  1431011   valor fctura   34,108.68   SALDO  A FAVOR   891.32</t>
  </si>
  <si>
    <t>NLSE17-134</t>
  </si>
  <si>
    <t>Compra de 35,000.00 usd t.c. 18.908    PAGO A SEABOARD NLSE17-135   FACTURA  1431012   valor fctura   34,778.00   SALDO  A FAVOR   222.00</t>
  </si>
  <si>
    <t>NLSE17-135</t>
  </si>
  <si>
    <t>Compra de 35,000.00 usd t.c. 18.908    PAGO A SEABOARD NLSE17-136   FACTURA  1431603   valor fctura   32,484.88   SALDO  A FAVOR   2,515.12</t>
  </si>
  <si>
    <t>NLSER17-136</t>
  </si>
  <si>
    <t>Compra de 35,000.00 usd t.c. 18.959    PAGO A SEABOARD NLSE17-137   FACTURA  1431604   valor fctura   32,335.22   SALDO  A FAVOR   2,664.78</t>
  </si>
  <si>
    <t>NLSE17-137</t>
  </si>
  <si>
    <t>Compra de 35,000.00 usd t.c. 18.963    PAGO A SEABOARD NLSE17-138   FACTURA  1431963   valor fctura   32,503.79   SALDO  A FAVOR   2,496.21</t>
  </si>
  <si>
    <t>NLSE17-138</t>
  </si>
  <si>
    <t>Compra de 32,000.00 usd t.c. 19.25    PAGO A SEABOARD NLSE17-139   FACTURA  1433790   valor fctura   28,609.85   SALDO  A FAVOR   3,390.15</t>
  </si>
  <si>
    <t>NLSE17-139</t>
  </si>
  <si>
    <t>Compra de 32,000.00 usd t.c. 19.25    PAGO A SEABOARD NLSE17-140  FACTURA  1433791   valor fctura   28,125.36   SALDO  A FAVOR   3,874.64</t>
  </si>
  <si>
    <t>NLSE17-140</t>
  </si>
  <si>
    <t>Compra de 32,000.00 usd t.c. 19.223    PAGO A SEABOARD NLSE17-141  FACTURA  1434096   valor fctura   27,961.20   SALDO  A FAVOR   4,038.80</t>
  </si>
  <si>
    <t>NLSE17-141</t>
  </si>
  <si>
    <t>Compra de  30,000.00  usd tc 19.19  Y PAGO A TYSON FRESH MEATS. INC   F-0776    FACTURA   9824-A    VALOR FACTURA  25,813.07     SALDO PENDIENTE   4,186.93</t>
  </si>
  <si>
    <t>F-0776</t>
  </si>
  <si>
    <t>Compra de 25,000.00 usd t.c. 19.086    PAGO A SEABOARD NLSE17-143   FACTURA  1434429   valor fctura   26,924.65   SALDO  PENDIENTE  1,924.65</t>
  </si>
  <si>
    <t>NLSE17-143</t>
  </si>
  <si>
    <t>Compra de 25,000.00 usd t.c. 19.086    PAGO A SEABOARD NLSE17-142   FACTURA  1434428   valor fctura   26,990.55   SALDO  PENDIENTE  1,990.55</t>
  </si>
  <si>
    <t>NLSE17-142</t>
  </si>
  <si>
    <t>Compra de  25,000.00  usd tc 19.040  Y PAGO A TYSON FRESH MEATS. INC   F-0777   FACTURA   0822-A    VALOR FACTURA  26,158.74     SALDO PENDIENTE   1,158.74</t>
  </si>
  <si>
    <t>F-0777</t>
  </si>
  <si>
    <t>Compra de  25,000.00  usd tc 19.245  Y PAGO A TYSON FRESH MEATS. INC   F-0778   FACTURA   0826-A    VALOR FACTURA  25,987.03     SALDO PENDIENTE    987.03</t>
  </si>
  <si>
    <t>F-0778</t>
  </si>
  <si>
    <t>0826-A</t>
  </si>
  <si>
    <t>NLSE17-144</t>
  </si>
  <si>
    <t>NC-217399</t>
  </si>
  <si>
    <t>Compra de 25,000.00 usd t.c. 19.268   PAGO A SEABOARD NLSE17-144   FACTURA  1435446   valor factura   27,480.60   SALDO  PENDIENTE  2,480.60</t>
  </si>
  <si>
    <t>Compra de 25,000.00 usd t.c. 19.218   PAGO A SEABOARD NLSE17-145   FACTURA  1435965   valor factura   27,874.30   SALDO  PENDIENTE   2,874.30</t>
  </si>
  <si>
    <t>NLSE17-145</t>
  </si>
  <si>
    <t>Compra de  25,000.00  usd tc 19.767  Y PAGO A TYSON FRESH MEATS. INC   F-0779   FACTURA   8822-A    VALOR FACTURA  27,174.83    SALDO PENDIENTE    2,174.83</t>
  </si>
  <si>
    <t>F-0779</t>
  </si>
  <si>
    <t>Compra de  25,000.00  usd tc 19.79  Y PAGO A TYSON FRESH MEATS. INC   F-0780   FACTURA   9821-A    VALOR FACTURA  27,586.78    SALDO PENDIENTE    2,586.78</t>
  </si>
  <si>
    <t>F-780</t>
  </si>
  <si>
    <t>Compra de 20,000.00 usd t.c. 19.64   PAGO A SEABOARD NLSE18-01   FACTURA  1438178   valor factura   28,759.41   SALDO  PENDIENTE   8,759.41</t>
  </si>
  <si>
    <t>NLSE18-01</t>
  </si>
  <si>
    <t>Compra de 25,000.00 usd t.c. 19.863   PAGO A SEABOARD NLSE18-02   FACTURA  1439735   valor factura   28,354.98   SALDO  PENDIENTE   3,354.98</t>
  </si>
  <si>
    <t>NLSE18-02</t>
  </si>
  <si>
    <t>Compra de 29,500.00 usd t.c. 19.284   PAGO A SEABOARD NLSE18-04   FACTURA  1440472   valor factura   29,250.39   SALDO  A FAVOR  249.61</t>
  </si>
  <si>
    <t>NLSE18-04</t>
  </si>
  <si>
    <t>1820-A</t>
  </si>
  <si>
    <t>J-0601</t>
  </si>
  <si>
    <t>Compra de  28,000.00  usd tc 19.275  Y PAGO A TYSON FRESH MEATS. INC              J-0601   FACTURA   1820-A    VALOR FACTURA  29,183.76    SALDO PENDIENTE    1,183.76</t>
  </si>
  <si>
    <t>Compra de 28,000.00 usd t.c. 19.53   PAGO A SEABOARD NLSE18-03  FACTURA  1440209   valor factura   28,121.61   SALDO  PENDIENTE   121.61</t>
  </si>
  <si>
    <t>NLSE18-03</t>
  </si>
  <si>
    <t>Compra de  28,000.00  usd tc 19.259  Y PAGO A TYSON FRESH MEATS. INC              I-9810     FACTURA   7826-A    VALOR FACTURA  30,868.37    SALDO PENDIENTE    2,868.37</t>
  </si>
  <si>
    <t>I-9810</t>
  </si>
  <si>
    <t>7826-A</t>
  </si>
  <si>
    <t>Compra de 30,000.00 usd t.c. 19.298   PAGO A SEABOARD NLSE18-05   FACTURA  1442682   valor factura   33,025.07   SALDO  PENDIENTE 3,025.07</t>
  </si>
  <si>
    <t>NLSE18-05</t>
  </si>
  <si>
    <t>Compra de 30,000.00 usd t.c. 19.224   PAGO A SEABOARD NLSE18-06   FACTURA  1444147   valor factura   32,771.06   SALDO  PENDIENTE 2,771.06</t>
  </si>
  <si>
    <t>NLSE18-06</t>
  </si>
  <si>
    <t>Compra de  32,000.00  usd tc 19.058  Y PAGO A TYSON FRESH MEATS. INC         J-0614    FACTURA   8829-A    VALOR FACTURA  31,408.94    SALDO A FAVOR DE  591.06</t>
  </si>
  <si>
    <t>J-0614</t>
  </si>
  <si>
    <t>8829-A</t>
  </si>
  <si>
    <t>Compra de 40,000.00 usd t.c. 18,857   PAGO A SEABOARD NLSE18-07   FACTURA  1444623   valor factura   33,279.72   SALDO  A FAVOR 6,720.28</t>
  </si>
  <si>
    <t>NLSE18-07</t>
  </si>
  <si>
    <t>NLSE18-08</t>
  </si>
  <si>
    <t>Compra de  35,000.00  usd tc 18.777  Y PAGO A TYSON FRESH MEATS. INC         J-0615    FACTURA   4828-A    VALOR FACTURA  33,144.05    SALDO A FAVOR DE 1,855.95</t>
  </si>
  <si>
    <t>J-0615</t>
  </si>
  <si>
    <t>4828-A</t>
  </si>
  <si>
    <t>Compra de  33,000.00  usd tc 18.777  Y PAGO A TYSON FRESH MEATS. INC         J-0616    FACTURA   7821-A    VALOR FACTURA  32,316.19    SALDO A FAVOR DE 683.81</t>
  </si>
  <si>
    <t>J-0616</t>
  </si>
  <si>
    <t>7821-A</t>
  </si>
  <si>
    <t>Compra de 33,000.00 usd t.c. 18,76   PAGO A SEABOARD NLSE18-09   FACTURA  1447141   valor factura   33,721.38   SALDO   PENDIENTE  721.38</t>
  </si>
  <si>
    <t>Compra de 33,000.00 usd t.c. 18,66   PAGO A SEABOARD NLSE18-08   FACTURA  1444974   valor factura   34,548.32   SALDO   PENDIENTE  1,548.32</t>
  </si>
  <si>
    <t>NLSE18-09</t>
  </si>
  <si>
    <t>NLSE18-10</t>
  </si>
  <si>
    <t>Compra de 34,000.00 usd t.c. 18,762   PAGO A SEABOARD NLSE18-10   FACTURA  1447785   valor factura   31,917.99    SALDO   A FAVOR  2,082.01</t>
  </si>
  <si>
    <t>Compra de  34,500.00  usd tc 18.519  Y PAGO A TYSON FRESH MEATS. INC         J-0617    FACTURA  1820-A    VALOR FACTURA  29,375.33    SALDO A FAVOR DE 5,124.67</t>
  </si>
  <si>
    <t>J-0617</t>
  </si>
  <si>
    <t>Compra de  34,500.00  usd tc 18.519  Y PAGO A TYSON FRESH MEATS. INC         J-0618    FACTURA  1822-A    VALOR FACTURA  29,890.14    SALDO A FAVOR DE 4,609.86</t>
  </si>
  <si>
    <t>J-0618</t>
  </si>
  <si>
    <t>1822-A</t>
  </si>
  <si>
    <t>Compra de 37,000.00 usd t.c. 18,68   PAGO A SEABOARD NLSE18-11   FACTURA  1449573   valor factura   31,206.18    SALDO   A FAVOR  5,793.82</t>
  </si>
  <si>
    <t>NLSE18-11</t>
  </si>
  <si>
    <t>Compra de 31,000.00 usd t.c. 18,44   PAGO A SEABOARD NLSE18-12   FACTURA  1450207   valor factura   28,857.51    SALDO   A FAVOR  2,142.49</t>
  </si>
  <si>
    <t>NLSE18-12</t>
  </si>
  <si>
    <t>NLSE18-15</t>
  </si>
  <si>
    <t>Compra de 25,000.00 usd t.c. 18,72   PAGO A SEABOARD NLSE18-15  FACTURA  1452353   valor factura   29,477.25    SALDO   PENDIENTE  4,477.26</t>
  </si>
  <si>
    <t>NLSE18-23</t>
  </si>
  <si>
    <t>Compra de 30,000.00 usd t.c. 18,74   PAGO A SEABOARD NLSE18-22  FACTURA  1450756   valor factura   27,037.76    SALDO   PENDIENTE  2,962.24</t>
  </si>
  <si>
    <t>NLSE18-22</t>
  </si>
  <si>
    <t>Compra de 30,000.00 usd t.c. 18,74   PAGO A SEABOARD NLSE18-23  FACTURA  1451581   valor factura   26,921.06    SALDO   PENDIENTE  3,078.95</t>
  </si>
  <si>
    <t>Compra de 30,000.00 usd t.c. 18,677   PAGO A SEABOARD NLSE18-13  FACTURA  1452038   valor factura   27,590.59    SALDO    a favor 2,409.41</t>
  </si>
  <si>
    <t>NLSE18-13</t>
  </si>
  <si>
    <t>Compra de 25,000.00 usd t.c. 18,87   PAGO A SEABOARD NLSE18-14  FACTURA  1452634   valor factura   28,173.00    SALDO   PENDIENTE  3,173.00</t>
  </si>
  <si>
    <t>NLSE18-14</t>
  </si>
  <si>
    <t>Compra de 25,000.00 usd t.c. 18,699   PAGO A SEABOARD NLSE18-24  FACTURA  1453253   valor factura   29,881.09    SALDO   PENDIENTE  4,881.09</t>
  </si>
  <si>
    <t>NLSE18-24</t>
  </si>
  <si>
    <t>Compra de 25,000.00 usd t.c. 18,649   PAGO A SEABOARD NLSE18-16  FACTURA  1454480   valor factura   30,211.92    SALDO   PENDIENTE  5,211.92</t>
  </si>
  <si>
    <t>NLSE18-16</t>
  </si>
  <si>
    <t>Compra de 25,000.00 usd t.c. 18,600   PAGO A SEABOARD NLSE18-18  FACTURA  1456892   valor factura   31,889.90    SALDO   PENDIENTE  6,889.90</t>
  </si>
  <si>
    <t>NLSE18-18</t>
  </si>
  <si>
    <t>Compra de  26,000.00  usd tc 18.545  Y PAGO A TYSON FRESH MEATS. INC         R-1062    FACTURA  2822-A    VALOR FACTURA  29,474.66    SALDO PENDIENTE  3,474.66</t>
  </si>
  <si>
    <t>R-1062</t>
  </si>
  <si>
    <t>Compra de 35,000.00 usd t.c. 18,70   PAGO A SEABOARD NLSE18-19  FACTURA  1457141   valor factura   32,230.89    SALDO  A FAVOR 2,769.11</t>
  </si>
  <si>
    <t>NLSE18-19</t>
  </si>
  <si>
    <t>Compra de 44,000.00 usd t.c. 18,68   PAGO A SEABOARD NLSECong--01     FACTURA  1457248      valor factura   43,212.16     SALDO  A FAVOR 787.84</t>
  </si>
  <si>
    <t>NLSECong-01</t>
  </si>
  <si>
    <t>Compra de  26,000.00  usd tc 18.545  Y PAGO A TYSON FRESH MEATS. INC         R-1063    FACTURA  1822-A    VALOR FACTURA  30,172.84    SALDO PENDIENTE  4,172.84</t>
  </si>
  <si>
    <t>R-1063</t>
  </si>
  <si>
    <t>Compra de  32,000.00  usd tc 18.804  Y PAGO A TYSON FRESH MEATS. INC         R-1064    FACTURA  1825-A    VALOR FACTURA  30,570.71    SALDO A FAVOR  1,429.29</t>
  </si>
  <si>
    <t>R-1064</t>
  </si>
  <si>
    <t>Compra de 38,000.00 usd t.c. 18,89   PAGO A SEABOARD NLSE18-20    FACTURA  1459314      valor factura   32,081.50     SALDO  A FAVOR  5,918.50</t>
  </si>
  <si>
    <t>nlse18-20</t>
  </si>
  <si>
    <t>NLSE18-21</t>
  </si>
  <si>
    <t>Compra de 33,500.00 usd t.c. 18,901   PAGO A SEABOARD NLSE18-21    FACTURA  1459800      valor factura   31,928.54     SALDO  A FAVOR 1,571.46</t>
  </si>
  <si>
    <t>Compra de  31,000.00  usd tc 18.869  Y PAGO A TYSON FRESH MEATS. INC         R-X 0628    FACTURA  8826-A    VALOR FACTURA  28,330.44    SALDO A FAVOR  2,669.56</t>
  </si>
  <si>
    <t>X-0628</t>
  </si>
  <si>
    <t>Compra de 32,500 usd t.c. 18,822   PAGO A SEABOARD NLSE18-25    FACTURA  1461449      valor factura   29,152.91     SALDO  A FAVOR   3,347.09</t>
  </si>
  <si>
    <t>NLSE18-25</t>
  </si>
  <si>
    <t>Compra de 33,000.00   usd t.c. 18,824   PAGO A SEABOARD NLSE18-26    FACTURA  1462432      valor factura   27,120.04     SALDO  A FAVOR   5,879.96</t>
  </si>
  <si>
    <t>NLSE18-26</t>
  </si>
  <si>
    <t>Compra de  27,500.00  usd tc 18.681  Y PAGO A TYSON FRESH MEATS. INC         X-0644     FACTURA  6821-A    VALOR FACTURA  26,477.64    SALDO A FAVOR    1,022.36</t>
  </si>
  <si>
    <t>X-0644</t>
  </si>
  <si>
    <t>Compra de  27,500.00  usd tc 18.681  Y PAGO A TYSON FRESH MEATS. INC         X-0645     FACTURA  6823-A    VALOR FACTURA  26,512.73    SALDO A FAVOR    987.27</t>
  </si>
  <si>
    <t>X-0645</t>
  </si>
  <si>
    <t>6823-A</t>
  </si>
  <si>
    <t>Compra de 25,000.00   usd t.c. 18,658   PAGO A SEABOARD NLSE18-27    FACTURA  1464397      valor factura   26,819.55    SALDO  PENDIENTE  1,819.55</t>
  </si>
  <si>
    <t>NLSE18-27</t>
  </si>
  <si>
    <t>Compra de 20,000.00   usd t.c. 18,813   PAGO A SEABOARD NLSE18-28    FACTURA  1464693      valor factura   26,082.42    SALDO  PENDIENTE  6,082.42</t>
  </si>
  <si>
    <t>NLSE18-28</t>
  </si>
  <si>
    <t>Compra de  20,000.00  usd tc 18.82  Y PAGO A TYSON FRESH MEATS. INC         X-0646     FACTURA  2827-A    VALOR FACTURA  25,489.81    SALDO PENDIENTE  5,489.81</t>
  </si>
  <si>
    <t>X-0646</t>
  </si>
  <si>
    <t>2827-A</t>
  </si>
  <si>
    <t>Compra de 20,000.00   usd t.c. 18,639   PAGO A SEABOARD NLSE18-29    FACTURA  1466469      valor factura   26,576.55    SALDO  PENDIENTE  6,576.55</t>
  </si>
  <si>
    <t>NLSE18-29</t>
  </si>
  <si>
    <t>NLSE18-30</t>
  </si>
  <si>
    <t>Compra de 20,000.00   usd t.c. 18,639   PAGO A SEABOARD NLSE18-30    FACTURA  1466470      valor factura   26,481.14    SALDO  PENDIENTE  6,481.14</t>
  </si>
  <si>
    <t>Compra de  25,000.00  usd tc 18.46  Y PAGO A TYSON FRESH MEATS. INC         X-0647     FACTURA  30821-A    VALOR FACTURA  25,578.53    SALDO PENDIENTE  578.53</t>
  </si>
  <si>
    <t>X-0647</t>
  </si>
  <si>
    <t>Compra de  25,000.00  usd tc 18.46  Y PAGO A TYSON FRESH MEATS. INC         X-0648     FACTURA  30820-A    VALOR FACTURA  25,943.68    SALDO PENDIENTE  943.68</t>
  </si>
  <si>
    <t>X-0648</t>
  </si>
  <si>
    <t>0820-A</t>
  </si>
  <si>
    <t>Compra de 26,000.00   usd t.c. 18,46   PAGO A SEABOARD NLSE18-31    FACTURA  1468880      valor factura   26,900.57    SALDO  PENDIENTE  900.57</t>
  </si>
  <si>
    <t>NLSE18-31</t>
  </si>
  <si>
    <t>Compra de 26,000.00   usd t.c. 18,46   PAGO A SEABOARD NLSE18-32    FACTURA  1469167     valor factura   26,505.24    SALDO  PENDIENTE  505.24</t>
  </si>
  <si>
    <t>NLSE18-32</t>
  </si>
  <si>
    <t>Compra de  25,000.00  usd tc 18.30  Y PAGO A TYSON FRESH MEATS. INC        43772        FACTURA  4824-A    VALOR FACTURA  26,537.64    SALDO PENDIENTE  1,537.64</t>
  </si>
  <si>
    <t>Compra de  27,000.00  usd tc 18.341     Y PAGO A TYSON FRESH MEATS. INC        43791        FACTURA  6822-A    VALOR FACTURA  26,655.82    SALDO A FAVOR  344.18</t>
  </si>
  <si>
    <t>NLSE18-33</t>
  </si>
  <si>
    <t>Compra de 28,000.00   usd t.c. 18,209   PAGO A SEABOARD NLSE18-33    FACTURA  1471409     valor factura   27,677.46   SALDO  A FAVOR  322.54</t>
  </si>
  <si>
    <t>NLSE18-34</t>
  </si>
  <si>
    <t>Compra de 28,000.00   usd t.c. 18,315   PAGO A SEABOARD NLSE18-34    FACTURA  1472031     valor factura   27,220.16   SALDO  A FAVOR  779.84</t>
  </si>
  <si>
    <t>Compra de  27,000.00  usd tc 18.29     Y PAGO A TYSON FRESH MEATS. INC        43792        FACTURA  3824-A    VALOR FACTURA  26,541.21    SALDO A FAVOR  458.79</t>
  </si>
  <si>
    <t>Compra de  27,000.00  usd tc 18.29     Y PAGO A TYSON FRESH MEATS. INC        43793        FACTURA  3827-A    VALOR FACTURA  26,499.43    SALDO A FAVOR  500.57</t>
  </si>
  <si>
    <t>3827-A</t>
  </si>
  <si>
    <t>Compra de 28,000.00   usd t.c. 18,31   PAGO A SEABOARD NLSE18-35    FACTURA  1473841     valor factura   28,247.38   SALDO PENDIENTE  247.38</t>
  </si>
  <si>
    <t>NLSE18-35</t>
  </si>
  <si>
    <t>Compra de 27,500.00   usd t.c. 18,135   PAGO A SEABOARD NLSE18-36    FACTURA  1475578     valor factura   28,167.20   SALDO PENDIENTE  667.20</t>
  </si>
  <si>
    <t>NLSE18-36</t>
  </si>
  <si>
    <t>Compra de  28,000.00  usd tc 18.097     Y PAGO A TYSON FRESH MEATS. INC        43794        FACTURA  9824-A    VALOR FACTURA  27,161.13    SALDO A FAVOR  838.87</t>
  </si>
  <si>
    <t>Compra de  28,000.00  usd tc 18.015    Y PAGO A TYSON FRESH MEATS. INC        43795        FACTURA  9830-A    VALOR FACTURA  28,267.65    SALDO PENDIENTE  267.65</t>
  </si>
  <si>
    <t>1930-A</t>
  </si>
  <si>
    <t>Compra de 29,000.00   usd t.c. 18,017   PAGO A SEABOARD NLSE18-37   FACTURA  1476253     valor factura   28,786.85   SALDO A FAVOR  213.15</t>
  </si>
  <si>
    <t>NLSE18-37</t>
  </si>
  <si>
    <t>Compra de 29,500.00   usd t.c. 18,781   PAGO A SEABOARD NLSE18-38   FACTURA  1476899     valor factura   27,758.07   SALDO A FAVOR  1,741.93</t>
  </si>
  <si>
    <t>NLSE18-38</t>
  </si>
  <si>
    <t>Compra de  28,000.00  usd tc 18.870    Y PAGO A TYSON FRESH MEATS. INC        43796        FACTURA  6821-A    VALOR FACTURA  26,972.99    SALDO A FAVOR   1.027.01</t>
  </si>
  <si>
    <t>Compra de  29,000.00  usd tc 18.947    Y PAGO A TYSON FRESH MEATS. INC        43797       FACTURA  1823-A    VALOR FACTURA  25,769.61    SALDO A FAVOR   3,2303.39</t>
  </si>
  <si>
    <t>1823-A</t>
  </si>
  <si>
    <t>Compra de 34,500.00   usd t.c. 18,889   PAGO A SEABOARD NLSE18-39   FACTURA  1479069     valor factura   26,997.44   SALDO A FAVOR   7,002.56</t>
  </si>
  <si>
    <t>NLSE18-39</t>
  </si>
  <si>
    <t>Compra de 31,000.00   usd t.c. 18,855   PAGO A SEABOARD NLSE18-40   FACTURA  1479070     valor factura   26,045.38   SALDO A FAVOR   3,954.62</t>
  </si>
  <si>
    <t>Compra de  23,000.00  usd tc 18.78    Y PAGO A TYSON FRESH MEATS. INC        43798       FACTURA  3820-A    VALOR FACTURA  24,787.94    SALDO PENDIENTE  1,787.94</t>
  </si>
  <si>
    <t>3820-A</t>
  </si>
  <si>
    <t>Compra de  23,000.00  usd tc 19.090    Y PAGO A TYSON FRESH MEATS. INC        43799       FACTURA  4823-A    VALOR FACTURA  24,772.72    SALDO PENDIENTE  1,772.72</t>
  </si>
  <si>
    <t>Compra de 25,000.00   usd t.c. 19,095   PAGO A SEABOARD NLSE18-41   FACTURA  1481491     valor factura   25,361.59   SALDO PENDIENTE  361.59</t>
  </si>
  <si>
    <t>NLSE18-41</t>
  </si>
  <si>
    <t>NLSE18-40</t>
  </si>
  <si>
    <t>Compra de 25,000.00   usd t.c. 19,53  PAGO A SEABOARD NLSE18-42   FACTURA  1482235     valor factura   25,514.73   SALDO PENDIENTE  514.73</t>
  </si>
  <si>
    <t>NLSE18-42</t>
  </si>
  <si>
    <t>Compra de  25,000.00  usd tc 19.649    Y PAGO A TYSON FRESH MEATS. INC      A-7491      FACTURA  9824-A    VALOR FACTURA  25,611.91    SALDO PENDIENTE  611.91</t>
  </si>
  <si>
    <t>A-7491</t>
  </si>
  <si>
    <t>Compra de 25,000.00   usd t.c. 19,649  PAGO A SEABOARD NLSE18-43   FACTURA  1483955     valor factura   25,650.28   SALDO PENDIENTE  650.28</t>
  </si>
  <si>
    <t>NLSE18-43</t>
  </si>
  <si>
    <t>Compra de  25,000.00  usd tc 19.619    Y PAGO A TYSON FRESH MEATS. INC      A-7498      FACTURA  5821-A    VALOR FACTURA  24,783.61    SALDO A FAVOR 216.39</t>
  </si>
  <si>
    <t>A-7498</t>
  </si>
  <si>
    <t>Compra de 25,000.00   usd t.c. 19,29  PAGO A SEABOARD NLSE18-44   FACTURA  1484904     valor factura   25,431.49   SALDO PENDIENTE  431.49</t>
  </si>
  <si>
    <t>NLSE18-44</t>
  </si>
  <si>
    <t>Compra de  25,000.00  usd tc 19.787    Y PAGO A TYSON FRESH MEATS. INC      A-7499      FACTURA  8823-A    VALOR FACTURA  24,932.03    SALDO A FAVOR 67.97</t>
  </si>
  <si>
    <t>A-7499</t>
  </si>
  <si>
    <t>Compra de 25,000.00   usd t.c. 19,768  PAGO A SEABOARD NLSE18-51  FACTURA  1485225     valor factura   26,202.51   SALDO PENDIENTE  1,202.51</t>
  </si>
  <si>
    <t>NLSE18-51</t>
  </si>
  <si>
    <t>Compra de 26,000.00   usd t.c. 19,727  PAGO A SEABOARD NLSE18-45  FACTURA  1486410    valor factura   27,445.46   SALDO PENDIENTE  1,445.46</t>
  </si>
  <si>
    <t>NLSE18-45</t>
  </si>
  <si>
    <t>Compra de 28,000.00   usd t.c. 19,95  PAGO A SEABOARD NLSE18-46  FACTURA  1487469    valor factura   26,529.34   SALDO  A FAVOR 1,470.66</t>
  </si>
  <si>
    <t>NLSE18-46</t>
  </si>
  <si>
    <t>Compra de  25,500.00  usd tc 19.889    Y PAGO A TYSON FRESH MEATS. INC      A-7500     FACTURA  4821-A     VALOR FACTURA  26,303.73    SALDO PENDIENTE  803.73</t>
  </si>
  <si>
    <t>A-7500</t>
  </si>
  <si>
    <t>4821-A</t>
  </si>
  <si>
    <t>Compra de 28,000.00   usd t.c. 19,694  PAGO A SEABOARD NLSE18-47  FACTURA  1489056    valor factura   29,066.84   SALDO  A FAVOR   PENDIENTE  1,066.84</t>
  </si>
  <si>
    <t>NLSE18-47</t>
  </si>
  <si>
    <t>Compra de 29,500.00   usd t.c. 19,603  PAGO A SEABOARD NLSE18-48  FACTURA  1489294    valor factura   30,169.34   SALDO  A FAVOR   PENDIENTE  669.34</t>
  </si>
  <si>
    <t>NLSE18-48</t>
  </si>
  <si>
    <t>Compra de  26,000.00  usd tc 19.770    Y PAGO A TYSON FRESH MEATS. INC      A-7502     FACTURA  1829-A     VALOR FACTURA  30,561.34    SALDO PENDIENTE   4,561.34</t>
  </si>
  <si>
    <t>A-7502</t>
  </si>
  <si>
    <t>1829-A</t>
  </si>
  <si>
    <t>Compra de  29,000.00  usd tc 19.815    Y PAGO A TYSON FRESH MEATS. INC      A-7503     FACTURA  1820-A     VALOR FACTURA  30,668.13    SALDO PENDIENTE   1,668.13</t>
  </si>
  <si>
    <t>A-7503</t>
  </si>
  <si>
    <t>NLSE18-49</t>
  </si>
  <si>
    <t>Compra de  34,000.00  usd tc    20.02    Y PAGO A TYSON FRESH MEATS. INC     H-0099     FACTURA  2822-A     VALOR FACTURA    29,726.90    SALDO  A FAVOR 4,273.10</t>
  </si>
  <si>
    <t>H-0099</t>
  </si>
  <si>
    <t>Compra de  34,000.00  usd tc    20.02    Y PAGO A TYSON FRESH MEATS. INC     H-0028     FACTURA  5831-A     VALOR FACTURA    30,343.11    SALDO  A FAVOR  3,656.89</t>
  </si>
  <si>
    <t>H-0028</t>
  </si>
  <si>
    <t>Compra de 32,500.00   usd t.c. 20.38  PAGO A SEABOARD NLSE18-50  FACTURA  1492286    valor factura   31,512.73   SALDO  A FAVOR  987.27</t>
  </si>
  <si>
    <t>Compra de 32,000.00   usd t.c. 19,789  PAGO A SEABOARD NLSE18-48  FACTURA  1491243    valor factura   30,960.77   SALDO  A FAVOR   1,039.23</t>
  </si>
  <si>
    <t>NLSE18-50</t>
  </si>
  <si>
    <t>Compra de 32,000.00   usd t.c. 20.323     PAGO A SEABOARD NLSE18-52  FACTURA  1493868      valor factura   30,352.49   SALDO  A FAVOR  1,647.51</t>
  </si>
  <si>
    <t>NLSE18-52</t>
  </si>
  <si>
    <t>Compra de 31,000.00   usd t.c. 20.499     PAGO A SEABOARD NLSE18-53  FACTURA  1494729      valor factura   30,220.56   SALDO  A FAVOR  779.44</t>
  </si>
  <si>
    <t>NLSE18-53</t>
  </si>
  <si>
    <t>Compra de  30,000.00  usd tc    20.499   Y PAGO A TYSON FRESH MEATS. INC     H-0102     FACTURA  9824-A     VALOR FACTURA    29,678.43    SALDO  A FAVOR  321.57</t>
  </si>
  <si>
    <t>H 0102</t>
  </si>
  <si>
    <t>Compra de 31,000.00   usd t.c. 20.729     PAGO A SEABOARD NLSE18-54  FACTURA  1496474     valor factura   31,090.60   SALDO  PENDIENTE   90.60</t>
  </si>
  <si>
    <t>NLSE18-54</t>
  </si>
  <si>
    <t>Compra de  29,000.00  usd tc    20.596   Y PAGO A TYSON FRESH MEATS. INC     H-0103     FACTURA  9822-A     VALOR FACTURA    29,443.63    SALDO  PENDIENTE  443.63</t>
  </si>
  <si>
    <t>H-0103</t>
  </si>
  <si>
    <t>9822-A</t>
  </si>
  <si>
    <t>Compra de 30,000.00   usd t.c. 20.689    PAGO A SEABOARD NLSE18-55  FACTURA  1497230     valor factura   30,720.87   SALDO  PENDIENTE  720.87</t>
  </si>
  <si>
    <t>NLSE18-55</t>
  </si>
  <si>
    <t>Compra de 30,000.00   usd t.c. 20.530    PAGO A SEABOARD NLSE18-56  FACTURA  1499180     valor factura   30,444.74   SALDO  PENDIENTE   444.74</t>
  </si>
  <si>
    <t>NLSE18-56</t>
  </si>
  <si>
    <t>Compra de  29,000.00  usd tc    20.11   Y PAGO A TYSON FRESH MEATS. INC     H-0104     FACTURA  6827-A     VALOR FACTURA    33,293.11    SALDO  PENDIENTE  4,293.11</t>
  </si>
  <si>
    <t>H-0104</t>
  </si>
  <si>
    <t>6827-A</t>
  </si>
  <si>
    <t>Compra de 30,000.00   usd t.c. 20.368    PAGO A SEABOARD NLSE18-57  FACTURA  1499859     valor factura   34,469.35   SALDO  PENDIENTE   4,469.35</t>
  </si>
  <si>
    <t>NLSE18-57</t>
  </si>
  <si>
    <t>Compra de  29,000.00  usd tc    20.11   Y PAGO A TYSON FRESH MEATS. INC     H-0106/*-G-3525     FACTURA  7821-A     VALOR FACTURA    29,877.90  SALDO  PENDIENTE  877.90</t>
  </si>
  <si>
    <t>H-0105/*-G-3525</t>
  </si>
  <si>
    <t>Compra de 31,000.00   usd t.c. 19.97    PAGO A SEABOARD NLSE18-58  FACTURA  1501198     valor factura   28,542.73   SALDO  A FAVOR   2,457.27</t>
  </si>
  <si>
    <t>NLSE18-58</t>
  </si>
  <si>
    <t>Compra de  32,000.00  usd tc    19.870   Y PAGO A TYSON FRESH MEATS. INC     H-0107     FACTURA  3826-A     VALOR FACTURA    26,962.02  SALDO  A FAVOR   5,037.98</t>
  </si>
  <si>
    <t>H-0107</t>
  </si>
  <si>
    <t>3826-A</t>
  </si>
  <si>
    <t>Compra de  32,000.00  usd tc    19.899   Y PAGO A TYSON FRESH MEATS. INC     H-0108     FACTURA  3827-A     VALOR FACTURA    26,812.04  SALDO  A FAVOR   5,187.96</t>
  </si>
  <si>
    <t>H-0108</t>
  </si>
  <si>
    <t>Compra de 34,000.00   usd t.c. 19.899    PAGO A SEABOARD NLSE18-59  FACTURA  1502149     valor factura   27,630.59   SALDO  A FAVOR   6,369.41</t>
  </si>
  <si>
    <t>NLSE18-59</t>
  </si>
  <si>
    <t>Compra de  23,000.00  usd tc    19.570   Y PAGO A TYSON FRESH MEATS. INC     N-9858     FACTURA  6826-A     VALOR FACTURA    25,284.22  SALDO  PENDIENTE  2,284.22</t>
  </si>
  <si>
    <t>N-9858</t>
  </si>
  <si>
    <t>Compra de 29,000.00   usd t.c. 19.727    PAGO A SEABOARD NLSE18-60  FACTURA  1502539     valor factura   26,511.74   SALDO  A FAVOR   2,488.26</t>
  </si>
  <si>
    <t>NLSE18-60</t>
  </si>
  <si>
    <t>Compra de 25,000.00   usd t.c. 19.12    PAGO A SEABOARD NLSE18-61  FACTURA  1503927     valor factura   26,812.50   SALDO  PENDIENTE  1,812.50</t>
  </si>
  <si>
    <t>NLSE18-61</t>
  </si>
  <si>
    <t>Compra de 25,000.00   usd t.c. 19.12    PAGO A SEABOARD NLSE18-62  FACTURA  1504803     valor factura   25,704.70   SALDO  PENDIENTE  704.70</t>
  </si>
  <si>
    <t>NLSE18-62</t>
  </si>
  <si>
    <t>N-8847</t>
  </si>
  <si>
    <t>Compra de  24,000.00  usd tc    19.007   Y PAGO A TYSON FRESH MEATS. INC     N-8847     FACTURA  3822-A     VALOR FACTURA    24,930.77  SALDO  PENDIENTE  930.78</t>
  </si>
  <si>
    <t>Compra de  24,000.00  usd tc    19.007   Y PAGO A TYSON FRESH MEATS. INC     N-8846     FACTURA  3824-A     VALOR FACTURA    24,951.86  SALDO  PENDIENTE  951.86</t>
  </si>
  <si>
    <t>N-8846</t>
  </si>
  <si>
    <t>Compra de 25,000.00   usd t.c. 18.968    PAGO A SEABOARD NLSE18-63  FACTURA  1506120     valor factura   28,071.06  SALDO  PENDIENTE  3,071.06</t>
  </si>
  <si>
    <t>NLSE18-63</t>
  </si>
  <si>
    <t>Compra de 26,000.00   usd t.c. 18.96    PAGO A SEABOARD NLSE18-64  FACTURA  1507379     valor factura   28,030.90  SALDO  PENDIENTE  2,030.90</t>
  </si>
  <si>
    <t>NLSE18-64</t>
  </si>
  <si>
    <t>Compra de  24,000.00  usd tc    18.87   Y PAGO A TYSON FRESH MEATS. INC     N-8848     FACTURA  9821-A     VALOR FACTURA    26,555.41  SALDO  PENDIENTE  2,555.41</t>
  </si>
  <si>
    <t>N-8848</t>
  </si>
  <si>
    <t>Compra de  24,000.00  usd tc    18.87   Y PAGO A TYSON FRESH MEATS. INC     N-8849     FACTURA  9830-A     VALOR FACTURA    26,663.35  SALDO  PENDIENTE  2,663.35</t>
  </si>
  <si>
    <t>N-8849</t>
  </si>
  <si>
    <t>9830-A</t>
  </si>
  <si>
    <t>Compra de 30,000.00   usd t.c. 19.198    PAGO A SEABOARD NLSE18-65  FACTURA  1508386     valor factura   27,990.62  SALDO  A FAVOR 2,009.38</t>
  </si>
  <si>
    <t>NLSE18-65</t>
  </si>
  <si>
    <t>Compra de 30,000.00   usd t.c. 19.198    PAGO A SEABOARD NLSE18-66  FACTURA  1509220     valor factura   28,271.42  SALDO  A FAVOR  1,728.58</t>
  </si>
  <si>
    <t>NLSE18-66</t>
  </si>
  <si>
    <t>Compra de  29,000.00  usd tc    18.915   Y PAGO A TYSON FRESH MEATS. INC     N-8850     FACTURA  6827-A     VALOR FACTURA    27,617.38  SALDO  A FAVOR 1,382.62</t>
  </si>
  <si>
    <t>N-8850</t>
  </si>
  <si>
    <t>Compra de  29,000.00  usd tc    18.915   Y PAGO A TYSON FRESH MEATS. INC     N-8851     FACTURA  7820-A     VALOR FACTURA    27,406.33  SALDO  A FAVOR 1,593.67</t>
  </si>
  <si>
    <t>N-8851</t>
  </si>
  <si>
    <t>Compra de 30,000.00   usd t.c. 18,663    PAGO A SEABOARD NLSE18-67     FACTURA  1511036      valor factura   30,924.40    SALDO  PENDIENTE  924.40</t>
  </si>
  <si>
    <t>NLSE18-67</t>
  </si>
  <si>
    <t>Compra de 33,000.00   usd t.c. 18,582    PAGO A SEABOARD NLSE18-68     FACTURA  1512262     valor factura   29,988.03    SALDO  A FAVOR 3,011.97</t>
  </si>
  <si>
    <t>NLSE18-68</t>
  </si>
  <si>
    <t>Compra de 32,500.00   usd t.c. 18,723    PAGO A SEABOARD NLSE18-69     FACTURA  1513022     valor factura   30,472.78    SALDO  A FAVOR   2,027.22</t>
  </si>
  <si>
    <t>NLSE18-69</t>
  </si>
  <si>
    <t>Compra de  43,000.00   usd t.c. 18,63    PAGO A SEABOARD NLSECONG-02      FACTURA  1514048     valor factura   44,416.35    SALDO  ´PENDIENTE  1,416.35</t>
  </si>
  <si>
    <t>NLSE18CONG-02</t>
  </si>
  <si>
    <r>
      <t xml:space="preserve"> </t>
    </r>
    <r>
      <rPr>
        <b/>
        <sz val="14"/>
        <color theme="1"/>
        <rFont val="Calibri"/>
        <family val="2"/>
        <scheme val="minor"/>
      </rPr>
      <t xml:space="preserve">           OK</t>
    </r>
  </si>
  <si>
    <t>Compra de  30,000.00  usd tc    18.696   Y PAGO A TYSON FRESH MEATS. INC     N-8854     FACTURA  2825-A     VALOR FACTURA    29,619.25     SALDO  A FAVOR 380.75</t>
  </si>
  <si>
    <t>N-8854</t>
  </si>
  <si>
    <t>N-8853</t>
  </si>
  <si>
    <t>2831-A</t>
  </si>
  <si>
    <t>Compra de  30,000.00  usd tc    18.696   Y PAGO A TYSON FRESH MEATS. INC     N-8853     FACTURA  2831-A     VALOR FACTURA    29,401.69     SALDO  A FAVOR 598.31</t>
  </si>
  <si>
    <t>Compra de  30,500.00  usd tc    18.53   Y PAGO A TYSON FRESH MEATS. INC     V-8744     FACTURA  9825-A     VALOR FACTURA    29,129.15     SALDO  A FAVOR   1,370.85</t>
  </si>
  <si>
    <t>V-8744</t>
  </si>
  <si>
    <t>9825-A</t>
  </si>
  <si>
    <t>Compra de  30,500.00  usd tc    18.53   Y PAGO A TYSON FRESH MEATS. INC     V-8747     FACTURA  9826-A     VALOR FACTURA    29,438.85     SALDO  A FAVOR    1,061.15</t>
  </si>
  <si>
    <t>V-8747</t>
  </si>
  <si>
    <t>Compra de  31,000.00   usd t.c. 18,509  PAGO A SEABOARD NLSE18-70     FACTURA  1515558     valor factura   30,381.44    SALDO   A FAVOR     618.56</t>
  </si>
  <si>
    <t>NLSE18-70</t>
  </si>
  <si>
    <t>Compra de  30,000.00   usd t.c. 18,982  PAGO A SEABOARD NLSE18-71     FACTURA  1516414     valor factura   29,219.51    SALDO   A FAVOR     780.49</t>
  </si>
  <si>
    <t>NLSE18-71</t>
  </si>
  <si>
    <t>Compra de  28,000.00   usd tc    18.992   Y PAGO A TYSON FRESH MEATS. INC     V-8748     FACTURA  6822-A     VALOR FACTURA    27,781.41     SALDO  A FAVOR    218.59</t>
  </si>
  <si>
    <t>V-8748</t>
  </si>
  <si>
    <t>Compra de  28,000.00   usd tc    18.992   Y PAGO A TYSON FRESH MEATS. INC     V-8749     FACTURA  6826-A     VALOR FACTURA    27,819.02     SALDO  A FAVOR    180.98</t>
  </si>
  <si>
    <t>V-8749</t>
  </si>
  <si>
    <t>Compra de  28,000.00   usd t.c. 19.02  PAGO A SEABOARD NLSE18-72     FACTURA  1518166     valor factura   28,898.78    SALDO   PENDIENTE  898.78</t>
  </si>
  <si>
    <t>NLSE18-72</t>
  </si>
  <si>
    <t>Compra de  27,000.00   usd t.c. 19.00  PAGO A SEABOARD NLSE18-73    FACTURA  1518167     valor factura   28,300.42   SALDO   PENDIENTE  1,300.42</t>
  </si>
  <si>
    <t>NLSE18-73</t>
  </si>
  <si>
    <t>Compra de  26,000.00   usd tc    18.948   Y PAGO A TYSON FRESH MEATS. INC     V-8750     FACTURA  4829-A     VALOR FACTURA    25,529.97     SALDO  A FAVOR    470.03</t>
  </si>
  <si>
    <t>V-8750</t>
  </si>
  <si>
    <t>6829-A</t>
  </si>
  <si>
    <t>Compra de  26,000.00   usd tc    18.948   Y PAGO A TYSON FRESH MEATS. INC     V-8751     FACTURA  4824-A     VALOR FACTURA    25,113.67     SALDO  A FAVOR    886.33</t>
  </si>
  <si>
    <t>V-8751</t>
  </si>
  <si>
    <t>Compra de  25,000.00   usd t.c. 18.849      PAGO A SEABOARD NLSE18-74    FACTURA  1520277     valor factura   26,319.84   SALDO   PENDIENTE  1,319.84</t>
  </si>
  <si>
    <t>NLSE18-74</t>
  </si>
  <si>
    <t>Compra de  25,000.00   usd t.c. 18.872      PAGO A SEABOARD NLSE18-75    FACTURA  1520966     valor factura   26,660.34   SALDO   PENDIENTE 1,660.34</t>
  </si>
  <si>
    <t>NLSE18-75</t>
  </si>
  <si>
    <t>Compra de  23,000.00   usd tc    18.739   Y PAGO A TYSON FRESH MEATS. INC     V-8752     FACTURA  1825-A     VALOR FACTURA    24,516.35     SALDO  PENDIENTE  1,516.35</t>
  </si>
  <si>
    <t>V-8752</t>
  </si>
  <si>
    <t>Compra de  23,000.00   usd tc    18.739   Y PAGO A TYSON FRESH MEATS. INC     V-8753     FACTURA  30821-A     VALOR FACTURA    25,486.42     SALDO  PENDIENTE  2,486.42</t>
  </si>
  <si>
    <t>V-8753</t>
  </si>
  <si>
    <t>30821-A</t>
  </si>
  <si>
    <t>Compra de  26,000.00   usd t.c. 19.178     PAGO A SEABOARD NLSE18-76    FACTURA  1522593     valor factura   26,698.58   SALDO   PENDIENTE 698.58</t>
  </si>
  <si>
    <t>NLSE18-76</t>
  </si>
  <si>
    <t>Compra de  26,000.00   usd t.c. 19.26     PAGO A SEABOARD NLSE18-77    FACTURA  1523172     valor factura   25,798.46   SALDO   A FAVOR   201.54</t>
  </si>
  <si>
    <t>NLSE18-77</t>
  </si>
  <si>
    <t>Compra de  25,000.00   usd tc    18.24   Y PAGO A TYSON FRESH MEATS. INC     V-9823     FACTURA  6823-A     VALOR FACTURA    24,928.09     SALDO  A FAVOR 71.91</t>
  </si>
  <si>
    <t>,09823</t>
  </si>
  <si>
    <t>Compra de  25,000.00   usd tc    18.24   Y PAGO A TYSON FRESH MEATS. INC     V-9829     FACTURA  6822-A     VALOR FACTURA    24,929.30     SALDO  A FAVOR   70.70</t>
  </si>
  <si>
    <t>,09829</t>
  </si>
  <si>
    <t>Compra de  25,000.00   usd t.c. 19.371     PAGO A SEABOARD NLSE18-78    FACTURA  1524976     valor factura   25,381.55   SALDO  PENDIENTE  381.55</t>
  </si>
  <si>
    <t>NLSE18-78</t>
  </si>
  <si>
    <t>Compra de  26,000.00   usd t.c. 19.367     PAGO A SEABOARD NLSE18-79    FACTURA  1525661     valor factura   25,132.75   SALDO  A FAVOR 867.25</t>
  </si>
  <si>
    <t>NLSE18-79</t>
  </si>
  <si>
    <t>Compra de  25,000.00   usd tc    19.337  Y PAGO A TYSON FRESH MEATS. INC     09830     FACTURA  36831-A     VALOR FACTURA    25,391.23     SALDO  PENDIENTE  391.23</t>
  </si>
  <si>
    <t>,09830</t>
  </si>
  <si>
    <t>3831-A</t>
  </si>
  <si>
    <t>Compra de  25,000.00   usd tc    19.337  Y PAGO A TYSON FRESH MEATS. INC     09831     FACTURA    3822-A     VALOR FACTURA    25,803.50     SALDO  PENDIENTE  803.50</t>
  </si>
  <si>
    <t>,09831</t>
  </si>
  <si>
    <t>NLSE18-80</t>
  </si>
  <si>
    <t>NLSE18-81</t>
  </si>
  <si>
    <t>Compra de  26,000.00   usd t.c. 19.108     PAGO A SEABOARD NLSE18-81    FACTURA  1527945     valor factura   28,627.27   SALDO  PENDIENTE  2,627.57</t>
  </si>
  <si>
    <t>Compra de  26,000.00   usd t.c. 19.263     PAGO A SEABOARD NLSE18-80    FACTURA  1527373     valor factura   25,569.92   SALDO  A FAVOR   430.08</t>
  </si>
  <si>
    <t>Compra de  27,000.00   usd tc    19.899  Y PAGO A TYSON FRESH MEATS. INC     09833     FACTURA    20823-A     VALOR FACTURA    29,678.66     SALDO  PENDIENTE  2,678.66</t>
  </si>
  <si>
    <t>,09833</t>
  </si>
  <si>
    <t>20823-A</t>
  </si>
  <si>
    <t>Compra de  27,000.00   usd tc    19.899  Y PAGO A TYSON FRESH MEATS. INC     09834     FACTURA    7820-A     VALOR FACTURA    29,035.45     SALDO  PENDIENTE  2,035.45</t>
  </si>
  <si>
    <t>,9834</t>
  </si>
  <si>
    <t>Compra de  27,000.00   usd t.c. 18.85     PAGO A SEABOARD NLSE18-82    FACTURA  153000     valor factura   31,216.90  SALDO  PENDIENTE  4,216.90</t>
  </si>
  <si>
    <t>NLSE18-82</t>
  </si>
  <si>
    <t>Compra de  35,000.00   usd t.c. 18.88     PAGO A SEABOARD NLSE18-83    FACTURA  1530001     valor factura   31,630.54  SALDO A FAVOR    3,369.46</t>
  </si>
  <si>
    <t>NLSE18-83</t>
  </si>
  <si>
    <t>Compra de  37,000.00   usd tc    19.059      Y PAGO A TYSON FRESH MEATS. INC     9835    FACTURA    7823-A     VALOR FACTURA    29,167.51     SALDO  A FAVOR  7,832.49</t>
  </si>
  <si>
    <t>,9835</t>
  </si>
  <si>
    <t>Compra de  32,000.00   usd t.c. 18.894     PAGO A SEABOARD NLSE18-84    FACTURA  1532365     valor factura   31,852.48  SALDO A FAVOR  147.52</t>
  </si>
  <si>
    <t>NLSE18-84</t>
  </si>
  <si>
    <t>NLSE18-85</t>
  </si>
  <si>
    <t>Compra de  28,500.00   usd tc    18.78      Y PAGO A TYSON FRESH MEATS. INC     87559   FACTURA    3821-A     VALOR FACTURA    30,869.07     SALDO  PENDIENTE  2,369.07</t>
  </si>
  <si>
    <t>Compra de  28,500.00   usd tc    18.78      Y PAGO A TYSON FRESH MEATS. INC     87560   FACTURA    3820-A     VALOR FACTURA    30,804.18     SALDO  PENDIENTE  2,304.18</t>
  </si>
  <si>
    <t>Compra de  31,500.00   usd t.c. 18.94     PAGO A SEABOARD NLSE18-86    FACTURA  1534777     valor factura   28,349.76  SALDO A FAVOR  3,.150.24</t>
  </si>
  <si>
    <t>NLSE18-86</t>
  </si>
  <si>
    <t>Compra de  32,000.00   usd t.c. 18.813     PAGO A SEABOARD NLSE18-85    FACTURA  1532366     valor factura   31,279.58  SALDO A FAVOR  720.42</t>
  </si>
  <si>
    <t>Compra de  30,500.00   usd tc    18.928     Y PAGO A TYSON FRESH MEATS. INC     87561   FACTURA    10828-A     VALOR FACTURA    25,541.47     SALDO  A FAVOR  4,958.53</t>
  </si>
  <si>
    <t>10828-A</t>
  </si>
  <si>
    <t>Compra de  30,500.00   usd tc    18.928     Y PAGO A TYSON FRESH MEATS. INC     87562   FACTURA    10825-A     VALOR FACTURA    25,287.15     SALDO  A FAVOR  5,212.85</t>
  </si>
  <si>
    <t>10825-A</t>
  </si>
  <si>
    <t>Compra de  31,500.00   usd t.c. 18.94     PAGO A SEABOARD NLSE18-87    FACTURA  1534778     valor factura   27,300.19     SALDO A FAVOR  4,199.81</t>
  </si>
  <si>
    <t>NLSE18-87</t>
  </si>
  <si>
    <t>NLSE18-88</t>
  </si>
  <si>
    <t>Compra de  23,000.00   usd t.c.19.083     PAGO A SEABOARD NLSE18-88    FACTURA  1536852    valor factura   26,160.87     SALDO PENDIENTE  3,160.87</t>
  </si>
  <si>
    <t>Compra de  23,000.00   usd t.c.19.988     PAGO A SEABOARD NLSE18-89    FACTURA  1537488    valor factura   25,918.66     SALDO PENDIENTE  2,918.66</t>
  </si>
  <si>
    <t>NLSE18-89</t>
  </si>
  <si>
    <t>Compra de  20,000.00   usd tc    18.86     Y PAGO A TYSON FRESH MEATS. INC     87563   FACTURA    17825-A     VALOR FACTURA    24,651.82     SALDO  PENDIENTE   4,651.82</t>
  </si>
  <si>
    <t>17825-A</t>
  </si>
  <si>
    <t>Compra de  24,000.00   usd t.c.18.863     PAGO A SEABOARD NLSE18-90    FACTURA  1539317    valor factura   25,830.69     SALDO PENDIENTE  1,830.69</t>
  </si>
  <si>
    <t>NLSE18-90</t>
  </si>
  <si>
    <t>Compra de  25,000.00   usd t.c.19.428     PAGO A SEABOARD NLSE18-91    FACTURA  1539676    valor factura   26,935.15     SALDO PENDIENTE  1,935.15</t>
  </si>
  <si>
    <t>NLSE18-91</t>
  </si>
  <si>
    <t>Compra de  23,000.00   usd tc    19,393     Y PAGO A TYSON FRESH MEATS. INC     87564   FACTURA    17-26825-A     VALOR FACTURA    25,033.55     SALDO  PENDIENTE  2,033.55</t>
  </si>
  <si>
    <t>26825-A</t>
  </si>
  <si>
    <t>Compra de  23,000.00   usd tc    19,393     Y PAGO A TYSON FRESH MEATS. INC     87565   FACTURA   25827-A     VALOR FACTURA    25,141.61     SALDO  PENDIENTE   2,141.61</t>
  </si>
  <si>
    <t>25827-A</t>
  </si>
  <si>
    <t>Compra de  28,000.00   usd t.c.19.459     PAGO A SEABOARD NLSE18-92    FACTURA  1542010    valor factura   26,377.81     SALDO A FAVOR     1,622.19</t>
  </si>
  <si>
    <t>NLSE18-92</t>
  </si>
  <si>
    <t>Compra de  28,500.00   usd t.c.19.485     PAGO A SEABOARD NLSE18-93    FACTURA  1543269    valor factura   26,634.97     SALDO A FAVOR     1,865.03</t>
  </si>
  <si>
    <t>NLSE18-93</t>
  </si>
  <si>
    <t>Compra de  26,000.00   usd tc    20,086     Y PAGO A TYSON FRESH MEATS. INC     87566   FACTURA   1833-A     VALOR FACTURA    25,368.03     SALDO  A FAVOR  631.97</t>
  </si>
  <si>
    <t>1833-A</t>
  </si>
  <si>
    <t>Compra de  26,000.00   usd tc    20,086     Y PAGO A TYSON FRESH MEATS. INC     87567   FACTURA   1831-A     VALOR FACTURA    25,622.18     SALDO  A FAVOR  377.82</t>
  </si>
  <si>
    <t>1831-A</t>
  </si>
  <si>
    <t>Compra de  27,500.00   usd t.c.20.10    PAGO A SEABOARD NLSE18-94    FACTURA  1544622    valor factura   25,944.62     SALDO A FAVOR     1,555.38</t>
  </si>
  <si>
    <t>NLSE18-94</t>
  </si>
  <si>
    <t>Compra de  27,000.00   usd t.c.20.095    PAGO A SEABOARD NLSE18-95   FACTURA  1544959    valor factura   26,270.36     SALDO A FAVOR     729.64</t>
  </si>
  <si>
    <t>NLSE18-95</t>
  </si>
  <si>
    <t>Compra de  24,000.00   usd t.c.19,816    PAGO A SEABOARD NLSE18-96   FACTURA  1547196    valor factura   25,901.00     SALDO PENDIENTE  1,901.00</t>
  </si>
  <si>
    <t>NLSE18-96</t>
  </si>
  <si>
    <t>Compra de  25,500.00   usd tc    20,009     Y PAGO A TYSON FRESH MEATS. INC   E-4470   FACTURA   6821-A     VALOR FACTURA    24,259.29     SALDO  A FAVOR 1,.240.71</t>
  </si>
  <si>
    <t>E-4470</t>
  </si>
  <si>
    <t>Compra de  25,000.00   usd t.c. 20.17    PAGO A SEABOARD NLSE18-97   FACTURA  1547788    valor factura   25,379.12     SALDO PENDIENTE  379.12</t>
  </si>
  <si>
    <t>NLSE18-97</t>
  </si>
  <si>
    <t>Compra de  26,000.00   usd t.c. 20.34    PAGO A SEABOARD NLSE18-121   FACTURA  1548808    valor factura   25,310.24     SALDO A FAVOR DE 689.76</t>
  </si>
  <si>
    <t>NLSE18-121</t>
  </si>
  <si>
    <t>Compra de  26,000.00   usd t.c. 20.365   PAGO A SEABOARD NLSE18-98  FACTURA  1550311    valor factura   25,591.12     SALDO A FAVOR DE 408.88</t>
  </si>
  <si>
    <t>NLSE18-98</t>
  </si>
  <si>
    <t>Compra de  26,000.00   usd t.c. 20.340   PAGO A SEABOARD NLSE18-99   FACTURA  1550828    valor factura   25,691.28    SALDO A FAVOR DE 308.72</t>
  </si>
  <si>
    <t>NLSE18-99</t>
  </si>
  <si>
    <t>Compra de  25,500.00   usd t.c. 20.286   PAGO A SEABOARD NLSE18-100   FACTURA  1552196    valor factura   25,753.20    SALDO  PENDIENTE  253.20</t>
  </si>
  <si>
    <t>NLSE18-100</t>
  </si>
  <si>
    <t>Compra de  25,000.00   usd t.c. 20.286   PAGO A SEABOARD NLSE18-104   FACTURA  1552197    valor factura   26,493.60    SALDO  PENDIENTE  1,493.60</t>
  </si>
  <si>
    <t>NLSE18-104</t>
  </si>
  <si>
    <t>Compra de  27,000.00   usd t.c. 20.654   PAGO A SEABOARD NLSE18-101   FACTURA  1552854    valor factura   25,708.83    SALDO  A FAVOR 1,291.17</t>
  </si>
  <si>
    <t>NLSE18-101</t>
  </si>
  <si>
    <t>Compra de  27,000.00   usd t.c. 20.505   PAGO A SEABOARD NLSE18-105   FACTURA  1552687    valor factura   25,291.61    SALDO  A FAVOR   1,708.39</t>
  </si>
  <si>
    <t>NLSE18-105</t>
  </si>
  <si>
    <t>Compra de  23,000.00   usd tc    20,218     Y PAGO A TYSON FRESH MEATS. INC   E-4472   FACTURA   9827-A     VALOR FACTURA    24,938.52     SALDO  PENDIENTE  1,938.52</t>
  </si>
  <si>
    <t>E-4471-------------E-4472</t>
  </si>
  <si>
    <t>9827-A</t>
  </si>
  <si>
    <t>Compra de  26,000.00   usd tc    20,515     Y PAGO A TYSON FRESH MEATS. INC   E-4473   FACTURA   0822-A     VALOR FACTURA    25,835.02     SALDO  A FAVOR  164.98</t>
  </si>
  <si>
    <t>E-4473</t>
  </si>
  <si>
    <t>Compra de  26,000.00   usd t.c. 20.293   PAGO A SEABOARD NLSE18-106   FACTURA  1554865    valor factura   26,659.65   SALDO  PENDIENTE  659.65</t>
  </si>
  <si>
    <t>NLSE18-106</t>
  </si>
  <si>
    <t>Compra de  26,000.00   usd t.c. 20.34   PAGO A SEABOARD NLSE18-102   FACTURA  1554864    valor factura   27,024.48   SALDO  PENDIENTE  1,024.48</t>
  </si>
  <si>
    <t>NLSE18-102</t>
  </si>
  <si>
    <t>Compra de  26,000.00   usd t.c. 20.349   PAGO A SEABOARD NLSE18-107   FACTURA  1555583    valor factura   27,605.56   SALDO  PENDIENTE  1,605.56</t>
  </si>
  <si>
    <t>NLSE18-107</t>
  </si>
  <si>
    <t>Compra de  26,000.00   usd t.c. 20.330   PAGO A SEABOARD NLSE18-103   FACTURA  1555582    valor factura   27,659.53   SALDO  PENDIENTE  1,659.53</t>
  </si>
  <si>
    <t>NLSE18-103</t>
  </si>
  <si>
    <t>Compra de  27,000.00   usd t.c. 20.569   PAGO A SEABOARD NLSE18-108   FACTURA  1557191    valor factura   29,238.24   SALDO  PENDIENTE  2,238.24</t>
  </si>
  <si>
    <t>NLSE18-108</t>
  </si>
  <si>
    <t>Compra de  27,500.00   usd t.c. 20.287   PAGO A SEABOARD NLSE18-109   FACTURA  1558443    valor factura   25,643.98   SALDO  A FAVOR DE   1,856.02</t>
  </si>
  <si>
    <t>NLSE18-109</t>
  </si>
  <si>
    <t>Compra de  33,000.00   usd t.c. 20.258   PAGO A SEABOARD NLSE18-111   FACTURA  1558445   valor factura   28,736.36   SALDO  A FAVOR DE   4,263.64</t>
  </si>
  <si>
    <t>NLSE18-111</t>
  </si>
  <si>
    <t>Compra de  33,000.00   usd t.c. 20.258   PAGO A SEABOARD NLSE18-110   FACTURA  1558444   valor factura   28,659.28   SALDO  A FAVOR DE   4,340.72</t>
  </si>
  <si>
    <t>NLSE18-110</t>
  </si>
  <si>
    <t>Compra de  30,000.00   usd t.c. 20.32   PAGO A SEABOARD NLSE18-122   FACTURA  1559160   valor factura   29,581.35   SALDO  A FAVOR 418.65</t>
  </si>
  <si>
    <t>NLSE18-122</t>
  </si>
  <si>
    <t>NLSE18-113</t>
  </si>
  <si>
    <t>Compra de  30,000.00   usd t.c. 20.245      PAGO A SEABOARD NLSE18-112   FACTURA  1560174   valor factura   25,700.80   SALDO  A FAVOR 4,299.20</t>
  </si>
  <si>
    <t>Compra de  30,000.00   usd t.c. 20.245      PAGO A SEABOARD NLSE18-113   FACTURA  1560175   valor factura   26.304.41   SALDO  A FAVOR 3,695.59</t>
  </si>
  <si>
    <t>NLSE18-112</t>
  </si>
  <si>
    <t>NLSE18-114</t>
  </si>
  <si>
    <t>Compra de  25,000.00   usd t.c. 20.250     PAGO A SEABOARD NLSE18-114  FACTURA  1560176   valor factura   23,961.13   SALDO  A FAVOR 1,038.87</t>
  </si>
  <si>
    <t>Compra de  26,000.00   usd t.c. 20.345     PAGO A SEABOARD NLSE18-116  FACTURA  1560925   valor factura   24,540.01   SALDO  A FAVOR 1,459.99</t>
  </si>
  <si>
    <t>NLSE18-116</t>
  </si>
  <si>
    <t>Compra de  26,000.00   usd t.c. 20.345     PAGO A SEABOARD NLSE18-115  FACTURA  1560924   valor factura   24,974.547   SALDO  A FAVOR 1,025.46</t>
  </si>
  <si>
    <t>NLSE18-115</t>
  </si>
  <si>
    <t>Compra de  23,500.00   usd tc    20,149     Y PAGO A TYSON FRESH MEATS. INC   L-3797   FACTURA   0826-A     VALOR FACTURA    22,977.86     SALDO  A FAVOR  522.14</t>
  </si>
  <si>
    <t>L-3797</t>
  </si>
  <si>
    <t>Compra de  20,000.00   usd t.c. 20.123     PAGO A SEABOARD NLSE18-123  FACTURA  1561948   valor factura   23,890.80  SALDO  PENDIENTE  3,890.80</t>
  </si>
  <si>
    <t>NLSE18-123</t>
  </si>
  <si>
    <t>Compra de  23,000.00   usd tc    20,0096     Y PAGO A TYSON FRESH MEATS. INC   L-3820   FACTURA   2821-A     VALOR FACTURA    23,122.79     SALDO  PENDIENTE  122.79</t>
  </si>
  <si>
    <t>L-3820</t>
  </si>
  <si>
    <t>Compra de  20,000.00   usd t.c. 20.18     PAGO A SEABOARD NLSE18-117  FACTURA  1562727   valor factura   23,943.84  SALDO  PENDIENTE  3,943.84</t>
  </si>
  <si>
    <t>NLSE18-117</t>
  </si>
  <si>
    <t>Compra de  23,000.00   usd tc    19.970050     Y PAGO A TYSON FRESH MEATS. INC   L-3821   FACTURA   7821-A     VALOR FACTURA    22,704.81     SALDO  A FAVOR   295.19</t>
  </si>
  <si>
    <t>L-3821</t>
  </si>
  <si>
    <t>Compra de  20,000.00   usd t.c. 19.983     PAGO A SEABOARD NLSE18-124  FACTURA  1563625   valor factura   24,101.10  SALDO  PENDIENTE  4,101.10</t>
  </si>
  <si>
    <t>NLSE18-124</t>
  </si>
  <si>
    <t>Compra de  20,000.00   usd t.c. 19.983     PAGO A SEABOARD NLSE18-118  FACTURA  1562907   valor factura   23,959.20   SALDO  PENDIENTE  3,959.20</t>
  </si>
  <si>
    <t>NLSE18-118</t>
  </si>
  <si>
    <t>Compra de  21,000.00   usd t.c. 19.913     PAGO A SEABOARD NLSE18-119  FACTURA  1564823   valor factura   24,309.26   SALDO  PENDIENTE  3,309.26</t>
  </si>
  <si>
    <t>NLSE18-119</t>
  </si>
  <si>
    <t>Compra de  23,000.00   usd t.c. 19.71     PAGO A SEABOARD NLSE18-120  FACTURA  1565187   valor factura   23,410.77   SALDO  PENDIENTE  410.77</t>
  </si>
  <si>
    <t>NLSE18-120</t>
  </si>
  <si>
    <t>Compra de  22,500.00   usd tc    19.69    Y PAGO A TYSON FRESH MEATS. INC   T-7169     FACTURA   4829-A     VALOR FACTURA    22,955.59    SALDO  PENDIENTE   455.59</t>
  </si>
  <si>
    <t>T-7169</t>
  </si>
  <si>
    <t>4829-A</t>
  </si>
  <si>
    <t>Compra de  22,500.00   usd tc    19.69    Y PAGO A TYSON FRESH MEATS. INC   T-7191     FACTURA   5821-A     VALOR FACTURA    22,141.90    SALDO  A FAVOR  358.10</t>
  </si>
  <si>
    <t>T-7191</t>
  </si>
  <si>
    <t>Compra de  24,500.00   usd t.c. 19.71     PAGO A SEABOARD NLSE18-101  FACTURA  1566683   valor factura   23,580.99   SALDO  A FAVOR   919.01</t>
  </si>
  <si>
    <t>Compra de  24,000.00   usd t.c. 19.36     PAGO A SEABOARD NLSE18-111  FACTURA  1567430   valor factura   23,725.62   SALDO  A FAVOR   274.38</t>
  </si>
  <si>
    <t>NLSE19-111</t>
  </si>
  <si>
    <t>Compra de  24,000.00   usd t.c. 19.391     PAGO A SEABOARD NLSE18-102   FACTURA  1567660   valor factura   23,706.33   SALDO  A FAVOR   293.67</t>
  </si>
  <si>
    <t>NLSE19-102</t>
  </si>
  <si>
    <t>Compra de  22,000.00   usd tc    19.371    Y PAGO A TYSON FRESH MEATS. INC   T-7192     FACTURA   1826-A     VALOR FACTURA    24,251.49    SALDO  PENDIENTE  2,251.49</t>
  </si>
  <si>
    <t>T-7192</t>
  </si>
  <si>
    <t>1826-A</t>
  </si>
  <si>
    <t>Compra de  22,000.00   usd tc    19.371    Y PAGO A TYSON FRESH MEATS. INC   T-7193     FACTURA   1822-A     VALOR FACTURA    24,619.02    SALDO  PENDIENTE  2,619.02</t>
  </si>
  <si>
    <t>T-7193</t>
  </si>
  <si>
    <t>Compra de  24,000.00   usd t.c. 19.261     PAGO A SEABOARD NLSE18-103   FACTURA  1569382   valor factura   25,075.22   SALDO  PENDIENTE  1,075.22</t>
  </si>
  <si>
    <t>NLSE19-103</t>
  </si>
  <si>
    <t>Compra de  26,000.00   usd t.c. 19.09     PAGO A SEABOARD NLSE19-104   FACTURA  1570173   valor factura   26,136.88   SALDO  PENDIENTE  136.88</t>
  </si>
  <si>
    <t>NLSE19-104</t>
  </si>
  <si>
    <t>Compra de  26,000.00   usd tc    19.10    Y PAGO A TYSON FRESH MEATS. INC   T-7194     FACTURA   9825-A     VALOR FACTURA    25,189.79    SALDO A FAVOR 810.20</t>
  </si>
  <si>
    <t>T-7194</t>
  </si>
  <si>
    <t>19825-A</t>
  </si>
  <si>
    <t>Compra de  26,000.00   usd tc    19.10    Y PAGO A TYSON FRESH MEATS. INC   T-7195     FACTURA   8824-A     VALOR FACTURA    25,482.34    SALDO A FAVOR 517.66</t>
  </si>
  <si>
    <t xml:space="preserve"> T-7195</t>
  </si>
  <si>
    <t>18824-A</t>
  </si>
  <si>
    <t>Compra de  26,500.00   usd t.c. 19.007     PAGO A SEABOARD NLSE19-105   FACTURA  1572344   valor factura   26,968.22   SALDO PENDIENTE  468.22</t>
  </si>
  <si>
    <t>NLSE19-105</t>
  </si>
  <si>
    <t>Compra de  26,500.00   usd t.c. 18,978     PAGO A SEABOARD NLSE19-106   FACTURA  1572662   valor factura   25,851.96   SALDO  A FAVOR 648.04</t>
  </si>
  <si>
    <t>NLSE19-106</t>
  </si>
  <si>
    <t>Compra de  27,500.00   usd tc    19.19    Y PAGO A TYSON FRESH MEATS. INC   T-7196     FACTURA   7821-A     VALOR FACTURA    23,000.00    SALDO A FAVOR  4,500.00  usd</t>
  </si>
  <si>
    <t>T-7196</t>
  </si>
  <si>
    <t>Compra de  27,500.00   usd t.c. 19,115     PAGO A SEABOARD NLSE19-107   FACTURA  1575172   valor factura   24,154.79   SALDO  A FAVOR   3,345.21  usd</t>
  </si>
  <si>
    <t>NLSE19-107</t>
  </si>
  <si>
    <t>Compra de  27,500.00   usd tc    19.19    Y PAGO A TYSON FRESH MEATS. INC   T-7197     FACTURA   8821-A     VALOR FACTURA    23,129.12    SALDO A FAVOR  4,370.88  usd</t>
  </si>
  <si>
    <t>T-7197</t>
  </si>
  <si>
    <t>8821-A</t>
  </si>
  <si>
    <t>Compra de  24,000.00   usd t.c. 19,981     PAGO A SEABOARD NLSE19-108   FACTURA  1575828   valor factura   24,617.59   SALDO  PENDIENTE   617.59   usd</t>
  </si>
  <si>
    <t>NLSE19-108</t>
  </si>
  <si>
    <t>Compra de  22,000.00   usd tc    19.116    Y PAGO A TYSON FRESH MEATS. INC   T-7198     FACTURA   2822-A     VALOR FACTURA    23,259.77    SALDO  PENDIENTE   1,259.77  usd</t>
  </si>
  <si>
    <t>T-7198</t>
  </si>
  <si>
    <t>Compra de  22,000.00   usd tc    19.116    Y PAGO A TYSON FRESH MEATS. INC   T-7199     FACTURA   1821-A     VALOR FACTURA    23,335.63    SALDO  PENDIENTE   1,335.63  usd</t>
  </si>
  <si>
    <t>T-7199</t>
  </si>
  <si>
    <t>Compra de  22,000.00   usd t.c. 19,038     PAGO A SEABOARD NLSE19-109   FACTURA  1577367   valor factura   24,198.21   SALDO  PENDIENTE   2,198.21   usd</t>
  </si>
  <si>
    <t>NLSE19-109</t>
  </si>
  <si>
    <t>Compra de  24,500.00   usd t.c. 19,13     PAGO A SEABOARD NLSE19-110   FACTURA  1578063   valor factura   23,184.99   SALDO  A FAVOR  1,315.01   usd</t>
  </si>
  <si>
    <t>NLSE19-110</t>
  </si>
  <si>
    <t>Compra de  20,000.00   usd tc    19.116    Y PAGO A TYSON FRESH MEATS. INC  Z-0972     FACTURA   7833-A     VALOR FACTURA    21,652.52    SALDO  PENDIENTE   1,652.52  usd</t>
  </si>
  <si>
    <t>Z-0972</t>
  </si>
  <si>
    <t>7833-A</t>
  </si>
  <si>
    <t>Compra de  21,000.00   usd t.c. 19,149     PAGO A SEABOARD NLSE19-112   FACTURA  1580060   valor factura   22,537.97   SALDO  PENDIENTE  1,537.97   usd</t>
  </si>
  <si>
    <t>NLSE19-112</t>
  </si>
  <si>
    <t>Compra de  22,000.00   usd t.c. 19,122     PAGO A SEABOARD NLSE19-113   FACTURA  1580843   valor factura   23,741.82       SALDO  PENDIENTE  1,741.82   usd</t>
  </si>
  <si>
    <t>NLSE19-113</t>
  </si>
  <si>
    <t xml:space="preserve">SMITHFIELD FRESH MEATS </t>
  </si>
  <si>
    <t>F E B R E R O         2 0 1 9</t>
  </si>
  <si>
    <t>Compra de  25,000.00   usd tc    19.101    Y PAGO A  SMITHFIELD FRESH MEATS   NL19-13     FACTURA   9000730561     VALOR FACTURA    21,891.98    SALDO A FAVOR  3,108.02  usd</t>
  </si>
  <si>
    <t>NL19-13</t>
  </si>
  <si>
    <t>Compra de  20,000.00   usd tc    19.323    Y PAGO A TYSON FRESH MEATS. INC  Z-1002    FACTURA   8822-A     VALOR FACTURA    21,840.24    SALDO  PENDIENTE   1,840.24  usd</t>
  </si>
  <si>
    <t>Z-1002</t>
  </si>
  <si>
    <t>Compra de  23,000.00   usd t.c. 19,322     PAGO A SEABOARD NLSE19-120  FACTURA  1582151   valor factura   22,113.35      SALDO  A FAVOR   886.65   usd</t>
  </si>
  <si>
    <t>NLSE19-120</t>
  </si>
  <si>
    <t>Compra de  23,000.00   usd t.c. 19,41     PAGO A SEABOARD NLSE19-114     FACTURA  1582698   valor factura   22,195.64      SALDO  A FAVOR   804.36   usd</t>
  </si>
  <si>
    <t>NLSE19-114</t>
  </si>
  <si>
    <t>Compra de  23,500.00   usd t.c. 19,319    PAGO A SEABOARD NLSE19-115     FACTURA  1583449   valor factura   22,002.92      SALDO  A FAVOR  1,497.08   usd</t>
  </si>
  <si>
    <t>NLSE19-115</t>
  </si>
  <si>
    <t>Compra de  23,000.00   usd tc    19.33    Y PAGO A  SMITHFIELD FRESH MEATS   NL19-14     FACTURA   9000737600     VALOR FACTURA    21,236.44    SALDO A FAVOR  1,763.56  usd</t>
  </si>
  <si>
    <t>NL19-14</t>
  </si>
  <si>
    <t>NL19-15</t>
  </si>
  <si>
    <t>Compra de  22,000.00   usd tc    19.32    Y PAGO A  SMITHFIELD FRESH MEATS   NL19-15     FACTURA   9000748243     VALOR FACTURA    22,227.11    SALDO PENDIENTE  227.11   usd</t>
  </si>
  <si>
    <t>Compra de  22,000.00   usd tc    19.32    Y PAGO A  SMITHFIELD FRESH MEATS   NL19-20     FACTURA   9000746845     VALOR FACTURA    20,538.02    SALDO  A FAVOR 1,461.98   usd</t>
  </si>
  <si>
    <t>NL19-20</t>
  </si>
  <si>
    <t>Compra de  22,500 .00  usd t.c. 19,251    PAGO A SEABOARD NLSE19-121     FACTURA  1584378   valor factura   22,654.92     SALDO  A FAVOR     154.92   usd</t>
  </si>
  <si>
    <t>NLSE19-121</t>
  </si>
  <si>
    <t>Compra de  22,000.00   usd tc    19.319   Y PAGO A  SMITHFIELD FRESH MEATS   NL19-16     FACTURA   9000754882     VALOR FACTURA    21,912.46    SALDO  A FAVOR 87.54   usd</t>
  </si>
  <si>
    <t>NL19-16</t>
  </si>
  <si>
    <t>Compra de  21,000 .00  usd t.c. 19,221    PAGO A SEABOARD NLSE19-116     FACTURA  1585629   valor factura   22,509.49     SALDO  PENDIENTE   1,509.49  usd</t>
  </si>
  <si>
    <t>NLSE19-116</t>
  </si>
  <si>
    <t>Compra de  22,000 .00  usd t.c. 19,161   PAGO A SEABOARD NLSE19-117     FACTURA  1586157   valor factura   23,555.29     SALDO  PENDIENTE   1,555.29  usd</t>
  </si>
  <si>
    <t>NLSE19-117</t>
  </si>
  <si>
    <t>Compra de  22,000.00   usd tc    19.181   Y PAGO A  SMITHFIELD FRESH MEATS   NL19-17     FACTURA   9000764039     VALOR FACTURA    23,097.67    SALDO PENDIENTE  1,097.67   usd</t>
  </si>
  <si>
    <t>NL19-17</t>
  </si>
  <si>
    <t>Compra de  22,000.00   usd tc    19.145    Y PAGO A TYSON FRESH MEATS. INC  Z-1004    FACTURA   8824-A     VALOR FACTURA    22,841.80    SALDO  PENDIENTE   841.80  usd</t>
  </si>
  <si>
    <t>Z-1004</t>
  </si>
  <si>
    <t>Compra de  22,000.00   usd tc    19.145    Y PAGO A TYSON FRESH MEATS. INC  Z-1003    FACTURA   8826-A     VALOR FACTURA    23,149.62    SALDO  PENDIENTE   1,149.62  usd</t>
  </si>
  <si>
    <t>Z-1003</t>
  </si>
  <si>
    <t>Compra de  22,000 .00  usd t.c. 19,145   PAGO A SEABOARD NLSE19-118     FACTURA  1587910   valor factura   24,397.13     SALDO  PENDIENTE   2,397.13  usd</t>
  </si>
  <si>
    <t>NLSE19-118</t>
  </si>
  <si>
    <t>Compra de  20,000.00   usd tc    19.145   Y PAGO A  SMITHFIELD FRESH MEATS   NL19-18     FACTURA   9000770375     VALOR FACTURA    21,948.22    SALDO PENDIENTE   1,948.22   usd</t>
  </si>
  <si>
    <t>NL19-18</t>
  </si>
  <si>
    <t>NLSE19-119</t>
  </si>
  <si>
    <t>Compra de  27,000 .00  usd t.c. 19,335   PAGO A SEABOARD NLSE19-119    FACTURA  1589024   valor factura   24,868.38    SALDO  A FAVOR   2,131.62  usd</t>
  </si>
  <si>
    <t>Compra de  24,000.00   usd tc    19.34   Y PAGO A  SMITHFIELD FRESH MEATS   NL19-21     FACTURA   9000778986     VALOR FACTURA    24,036.81    SALDO PENDIENTE  36.81   usd</t>
  </si>
  <si>
    <t>NL19-21</t>
  </si>
  <si>
    <t>Compra de  24,000.00   usd tc    19.32   Y PAGO A  SMITHFIELD FRESH MEATS   NL19-22     FACTURA   9000784546     VALOR FACTURA    26,266.59    SALDO PENDIENTE  2,266.59   usd</t>
  </si>
  <si>
    <t>NL19-22</t>
  </si>
  <si>
    <t>Compra de  25,000.00   usd tc    19.292    Y PAGO A TYSON FRESH MEATS. INC  57059   FACTURA   7823-A     VALOR FACTURA    25,003.79    SALDO  PENDIENTE   3.79  usd</t>
  </si>
  <si>
    <t>Compra de  26,000 .00  usd t.c. 19,629   PAGO A SEABOARD NLSE19-122    FACTURA  1590837   valor factura   26,753.65    SALDO  A  PENDIENTE   753.65  usd</t>
  </si>
  <si>
    <t>NLSE19-122</t>
  </si>
  <si>
    <t>Compra de  25,000.00   usd tc    19.569    Y PAGO A TYSON FRESH MEATS. INC  57059   FACTURA   7823-A     VALOR FACTURA    26,542.50    SALDO  PENDIENTE   1,042.50  usd</t>
  </si>
  <si>
    <t>Compra de  29,000 .00  usd t.c. 19,47   PAGO A SEABOARD NLSE19-123    FACTURA  1591402   valor factura   27,364.03    SALDO  A  FAVOR     1,635.97  usd</t>
  </si>
  <si>
    <t>NLSE19-123</t>
  </si>
  <si>
    <t>NL19-23</t>
  </si>
  <si>
    <t>Compra de  26,180.63  usd tc    19.349   Y PAGO A  SMITHFIELD FRESH MEATS   NL19-23     FACTURA   9000786960     VALOR FACTURA    27,025.33    SALDO PENDIENTE    844.70   usd</t>
  </si>
  <si>
    <t>Compra de  29,000.00   usd tc    19.386    Y PAGO A TYSON FRESH MEATS. INC  57061   FACTURA   4828-A     VALOR FACTURA    29,308.62    SALDO  PENDIENTE   308.62  usd</t>
  </si>
  <si>
    <t>Compra de  30,000 .00  usd t.c. 19,340   PAGO A SEABOARD NLSE19-124    FACTURA  1593440   valor factura   31,424.10    SALDO  PENDIENTE     1,424.10  usd</t>
  </si>
  <si>
    <t>NLSE19-124</t>
  </si>
  <si>
    <t>Compra de  28,000.00   usd tc    19.358    Y PAGO A TYSON FRESH MEATS. INC  57062   FACTURA   8822-A     VALOR FACTURA    31,748.72    SALDO  PENDIENTE   3,748.72  usd</t>
  </si>
  <si>
    <t>Compra de  3,000.00   usd tc    19.280    Y PAGO A TYSON FRESH MEATS. INC  57062   FACTURA   8822-A     VALOR FACTURA    31,748.72    SALDO  PENDIENTE   ,748.72  usd</t>
  </si>
  <si>
    <t>Compra de  35,000 .00  usd t.c. 19,055   PAGO A SEABOARD NLSE19-125    FACTURA  1594407   valor factura   32,692.08    SALDO A FAVOR  2,307.92  usd</t>
  </si>
  <si>
    <t>NLSE19-125</t>
  </si>
  <si>
    <t>Compra de  35,000.00   usd tc    19.060   Y PAGO A TYSON FRESH MEATS. INC  57063   FACTURA   0825-A     VALOR FACTURA    32,489.47    SALDO  A FAVOR    2,510.53  usd</t>
  </si>
  <si>
    <t>Compra de  33,000.00   usd tc    19.043   Y PAGO A TYSON FRESH MEATS. INC  57064   FACTURA   3824-A     VALOR FACTURA    34,083.91    SALDO  PENDIENTE     1,083.91  usd</t>
  </si>
  <si>
    <t>Compra de  35,000 .00  usd t.c. 18,879   PAGO A SEABOARD NLSE19-126    FACTURA  1596389   valor factura   35,624.11    SALDO PENDIENTE     624.11  usd</t>
  </si>
  <si>
    <t>NLSE19-126</t>
  </si>
  <si>
    <t>Compra de  37,000 .00  usd t.c. 19.090   PAGO A SEABOARD NLSE19-128    FACTURA  1598768   valor factura   34,178.93    SALDO A FAVOR   2,821.07  usd</t>
  </si>
  <si>
    <t>NLSE19-128</t>
  </si>
  <si>
    <t>Compra de  35,500 .00  usd t.c. 19,025   PAGO A SEABOARD NLCO19-01   FACTURA  1597081   valor factura   36,249.58    SALDO PENDIENTE    749.58  usd</t>
  </si>
  <si>
    <t>NLCO19-01</t>
  </si>
  <si>
    <t>Compra de  37,000.00   usd tc    19.067   Y PAGO A TYSON FRESH MEATS. INC  57065   FACTURA   7828-A     VALOR FACTURA    34,960.47    SALDO  A FAVOR     2,039.53  usd</t>
  </si>
  <si>
    <t>Compra de  34,000 .00  usd t.c. 19.440   PAGO A SEABOARD NLSE19-129    FACTURA  1599533   valor factura   30,817.71   SALDO A FAVOR   3,182.29  usd</t>
  </si>
  <si>
    <t>NLSE19-129</t>
  </si>
  <si>
    <t>Compra de  35,000.00   usd tc    19.238   Y PAGO A TYSON FRESH MEATS. INC  B-2857   FACTURA   5827-A     VALOR FACTURA    29,129.23    SALDO  A FAVOR     5,870.77  usd</t>
  </si>
  <si>
    <t>B-2857</t>
  </si>
  <si>
    <t>5827-A</t>
  </si>
  <si>
    <t>Compra de  29,000 .00  usd t.c. 19.260   PAGO A SEABOARD NLSE19-130  FACTURA  1601533   valor factura   30,114.37   SALDO PENDIENTE   1,114.37  usd</t>
  </si>
  <si>
    <t>NLSE19-130</t>
  </si>
  <si>
    <t>Compra de  28,000.00   usd tc    19.250   Y PAGO A TYSON FRESH MEATS. INC  B-2859   FACTURA   8824-A     VALOR FACTURA    29,906.19    SALDO  PENDIENTE   1,906.19   usd</t>
  </si>
  <si>
    <t>B-2859</t>
  </si>
  <si>
    <t>Compra de  27,000 .00  usd t.c. 19.194   PAGO A SEABOARD NLSE19-131  FACTURA  1602219   valor factura   31,654.55   SALDO PENDIENTE   4,654.55  usd</t>
  </si>
  <si>
    <t>NLSE19-131</t>
  </si>
  <si>
    <t>Compra de  25,000.00   usd tc    19.137   Y PAGO A TYSON FRESH MEATS. INC  B-2861   FACTURA   0822-A     VALOR FACTURA    30,540.68    SALDO  PENDIENTE   5,540.68   usd</t>
  </si>
  <si>
    <t>B-2861</t>
  </si>
  <si>
    <t>Compra de  25,000.00   usd tc    18.960   Y PAGO A TYSON FRESH MEATS. INC  B-2862   FACTURA   1823-A     VALOR FACTURA    29,427.55    SALDO  PENDIENTE   4,427.55   usd</t>
  </si>
  <si>
    <t>B-2862</t>
  </si>
  <si>
    <t>Compra de  33,000.00   usd tc    18.969   Y PAGO A TYSON FRESH MEATS. INC  B-2863   FACTURA   2826-A     VALOR FACTURA    28,878.46    SALDO  A FAVOR 4,121.54   usd</t>
  </si>
  <si>
    <t>B-2863</t>
  </si>
  <si>
    <t>2826-A</t>
  </si>
  <si>
    <t>Compra de  31,000 .00  usd t.c. 18.955   PAGO A SEABOARD NLSE19-132  FACTURA  1604239   valor factura   29,786.80   SALDO A FAVOR  1,213.20  usd</t>
  </si>
  <si>
    <t>NLSE19-132</t>
  </si>
  <si>
    <t>Compra de  33,000 .00  usd t.c. 18.873   PAGO A SEABOARD NLSE19-133  FACTURA  1605005   valor factura   31,119.80   SALDO A FAVOR  1,880.20  usd</t>
  </si>
  <si>
    <t>NLSE19-133</t>
  </si>
  <si>
    <t>Compra de  30,000.00   usd tc    18.880   Y PAGO A TYSON FRESH MEATS. INC  B-2864   FACTURA   9822-A     VALOR FACTURA    32,460.47    SALDO PENDIENTE   2,460.47   usd</t>
  </si>
  <si>
    <t>B-2864</t>
  </si>
  <si>
    <t>Compra de  29,000 .00  usd t.c. 18,953   PAGO A SEABOARD NLSE19-134  FACTURA  1606986   valor factura   32,329.33   SALDO A FAVOR     3,329.33  usd</t>
  </si>
  <si>
    <t>NLSE19-134</t>
  </si>
  <si>
    <t>Compra de  30,000.00   usd tc    18.880   Y PAGO A TYSON FRESH MEATS. INC  B-2865   FACTURA   3822-A     VALOR FACTURA    33,727.19    SALDO PENDIENTE   3,727.19   usd</t>
  </si>
  <si>
    <t>B-2865</t>
  </si>
  <si>
    <t>Compra de  36,000 .00  usd t.c. 18,863   PAGO A SEABOARD NLSE19-135  FACTURA  1607819   valor factura   35,103.24   SALDO A FAVOR     896.76 usd</t>
  </si>
  <si>
    <t>NLSE19-135</t>
  </si>
  <si>
    <t>Compra de  37,000.00   usd tc    18.986   Y PAGO A TYSON FRESH MEATS. INC  B-2867   FACTURA   6823-A     VALOR FACTURA    35,535.95    SALDO  A FAVOR  1,464.05   usd</t>
  </si>
  <si>
    <t>B-2867</t>
  </si>
  <si>
    <t>Compra de  36,000 .00  usd t.c. 19,115  PAGO A SEABOARD NLSE19-136  FACTURA  1610137   valor factura   34,883.25    SALDO A FAVOR    1,116.75 usd</t>
  </si>
  <si>
    <t>NLSE19-136</t>
  </si>
  <si>
    <t>Compra de  35,000.00   usd tc    19.115   Y PAGO A TYSON FRESH MEATS. INC  B-2868   FACTURA   9820-A     VALOR FACTURA    33,213.86    SALDO  A FAVOR  1,786.14   usd</t>
  </si>
  <si>
    <t>B-2868</t>
  </si>
  <si>
    <t>9820-A</t>
  </si>
  <si>
    <t>Compra de  37,000 .00  usd t.c. 18.989  PAGO A SEABOARD NLSE19-137    FACTURA  1610537   valor factura   34,990.66    SALDO A FAVOR    2,009.34 usd</t>
  </si>
  <si>
    <t>NLSE19-137</t>
  </si>
  <si>
    <t>Compra de  37,000.00   usd tc    18.986   Y PAGO A TYSON FRESH MEATS. INC  B-2869   FACTURA   3822-A     VALOR FACTURA    32,909.24    SALDO  A FAVOR 4,090.76   usd</t>
  </si>
  <si>
    <t>Compra de  32,000.00   usd tc    19.039   Y PAGO A TYSON FRESH MEATS. INC  B-2870   FACTURA   3828-A     VALOR FACTURA    33,078.93    SALDO  PENDIENTE  1,078.93   usd</t>
  </si>
  <si>
    <t>B-2870</t>
  </si>
  <si>
    <t>3828-A</t>
  </si>
  <si>
    <t>B-2869/*     B-2866</t>
  </si>
  <si>
    <t>Compra de  33,000 .00  usd t.c. 19.139   PAGO A SEABOARD NLSE19-138    FACTURA  1612754   valor factura   34,507.23    SALDO PENDIENTE  1,507.23 usd</t>
  </si>
  <si>
    <t>NLSE19-138</t>
  </si>
  <si>
    <t>Compra de  33,000 .00  usd t.c. 19.039   PAGO A SEABOARD NLSE19-139    FACTURA  1613067   valor factura   35,655.25    SALDO PENDIENTE  2,655.25 usd</t>
  </si>
  <si>
    <t>NLSE19-139</t>
  </si>
  <si>
    <t>Compra de  32,000.00   usd tc    19.021   Y PAGO A TYSON FRESH MEATS. INC  I-7389   FACTURA   10825-A     VALOR FACTURA    34,575.92    SALDO  PENDIENTE   2,575.92   usd</t>
  </si>
  <si>
    <t>I-7389</t>
  </si>
  <si>
    <t>Compra de  37,000 .00  usd t.c. 19.310   PAGO A SEABOARD NLSE19-140    FACTURA  1615033   valor factura   35,834.13    SALDO A FAVOR   1,165.87 usd</t>
  </si>
  <si>
    <t>NLSE19-140</t>
  </si>
  <si>
    <t>Compra de  33,000.00   usd tc    19.109   Y PAGO A TYSON FRESH MEATS. INC  I-7313   FACTURA   3821-A     VALOR FACTURA    34,973.51    SALDO  PENDIENTE   1,973.51   usd</t>
  </si>
  <si>
    <t>I-7313</t>
  </si>
  <si>
    <t>Compra de  37,000 .00  usd t.c. 19.259   PAGO A SEABOARD NLSE19-141    FACTURA  1615710   valor factura   37,464.63    SALDO PENDIENTE     464.63 usd</t>
  </si>
  <si>
    <t>NLSE19-141</t>
  </si>
  <si>
    <t>Compra de  38,000.00   usd tc    19.199   Y PAGO A TYSON FRESH MEATS. INC  I-7390   FACTURA   7823-A     VALOR FACTURA    36,527.04   SALDO  A FAVOR    1,472.96   usd</t>
  </si>
  <si>
    <t>I-7390</t>
  </si>
  <si>
    <t>Compra de  38,000.00   usd tc    19.199   Y PAGO A TYSON FRESH MEATS. INC  I-7401   FACTURA   7829-A     VALOR FACTURA    36,755.14   SALDO  A FAVOR    1,244.86   usd</t>
  </si>
  <si>
    <t>I-7401</t>
  </si>
  <si>
    <t>7829-A</t>
  </si>
  <si>
    <t>Compra de  37,500 .00  usd t.c. 19.123   PAGO A SEABOARD NLSE19-142    FACTURA  1617722   valor factura   37,791.37    SALDO PENDIENTE     291.37 usd</t>
  </si>
  <si>
    <t>NLSE19-142</t>
  </si>
  <si>
    <t>Compra de  38,500 .00  usd t.c. 19.168   PAGO A SEABOARD NLSE19-143    FACTURA  1618441   valor factura   38,409.03    SALDO  A FAVOR   90.97    usd</t>
  </si>
  <si>
    <t>NLSE19-143</t>
  </si>
  <si>
    <t>Compra de  36,500.00   usd tc    19.168   Y PAGO A TYSON FRESH MEATS. INC  I-7402   FACTURA   4822-A     VALOR FACTURA    36,985.55   SALDO  PENDIENTE    485.55   usd</t>
  </si>
  <si>
    <t>I-7402</t>
  </si>
  <si>
    <t>4822-A</t>
  </si>
  <si>
    <t>Compra de  36,500.00   usd tc    19.168   Y PAGO A TYSON FRESH MEATS. INC  I-7403   FACTURA   4821-A     VALOR FACTURA    37, 061.22   SALDO  PENDIENTE    561.22   usd</t>
  </si>
  <si>
    <t>I-7403</t>
  </si>
  <si>
    <t>Compra de  38,500 .00  usd t.c. 19.039   PAGO A SEABOARD NLSE19-144    FACTURA  1620749   valor factura   38,310.27    SALDO  A FAVOR   189.73    usd</t>
  </si>
  <si>
    <t>NLSE19-144</t>
  </si>
  <si>
    <t>Compra de  40,000 .00  usd t.c. 19.100   PAGO A SEABOARD NLSE19-145    FACTURA  1620750   valor factura   38,937.14    SALDO  A FAVOR   1,062.86    usd</t>
  </si>
  <si>
    <t>NLSE19-145</t>
  </si>
  <si>
    <t>Compra de  38,000.00   usd tc    19.099   Y PAGO A TYSON FRESH MEATS. INC  I-7406   FACTURA   1825-A     VALOR FACTURA    38,895.10   SALDO  PENDIENTE    895.10   usd</t>
  </si>
  <si>
    <t>I-7406</t>
  </si>
  <si>
    <t>Compra de  38,000.00   usd tc    19.099   Y PAGO A TYSON FRESH MEATS. INC  I-7404   FACTURA   1830-A     VALOR FACTURA    38,336.06   SALDO  PENDIENTE    336.06   usd</t>
  </si>
  <si>
    <t>I-7404</t>
  </si>
  <si>
    <t>1830-A</t>
  </si>
  <si>
    <t>NLSE19-146</t>
  </si>
  <si>
    <t>Compra de  40,000 .00  usd t.c. 19.81   PAGO A SEABOARD NLSE19-147    FACTURA  1623913   valor factura   40,363.25   SALDO  PENDIENTE 363.25    usd</t>
  </si>
  <si>
    <t>NLSE19-147</t>
  </si>
  <si>
    <t>Compra de  40,000.00   usd tc    19.603   Y PAGO A TYSON FRESH MEATS. INC  P-5909     FACTURA   7824-A     VALOR FACTURA    38,526.01   SALDO  A FAVOR 1,473.99   usd</t>
  </si>
  <si>
    <t>P-5909</t>
  </si>
  <si>
    <t>Compra de  40,000 .00  usd t.c. 19.593   PAGO A SEABOARD NLSE19-148    FACTURA  1626054   valor factura   39,462.32   SALDO  A FAVOR 537.68    usd</t>
  </si>
  <si>
    <t>NLSE19-148</t>
  </si>
  <si>
    <t>Compra de  40,500 .00  usd t.c. 19.790   PAGO A SEABOARD NLSE19-149    FACTURA  1626430   valor factura   37,256.62   SALDO  A FAVOR   3,243.38    usd</t>
  </si>
  <si>
    <t>NLSE19-149</t>
  </si>
  <si>
    <t>Compra de  39,500.00   usd tc    19.785   Y PAGO A TYSON FRESH MEATS. INC  P--5940     FACTURA   4824-A     VALOR FACTURA    36,095.71   SALDO  A FAVOR    3,404.29   usd</t>
  </si>
  <si>
    <t>P-5940</t>
  </si>
  <si>
    <t>Compra de  39,500.00   usd tc    19.79   Y PAGO A TYSON FRESH MEATS. INC  P--6006     FACTURA   5820-A     VALOR FACTURA    36,410.30   SALDO  A FAVOR    3,089.70   usd</t>
  </si>
  <si>
    <t>P-6006</t>
  </si>
  <si>
    <t>5820-A</t>
  </si>
  <si>
    <t>Compra de  39,000 .00  usd t.c. 19.175   PAGO A SEABOARD NLSE19-150       FACTURA  1628415   valor factura   36,963.94   SALDO  A FAVOR   2,036.06    usd</t>
  </si>
  <si>
    <t>NLSE19-150</t>
  </si>
  <si>
    <t>Compra de  32,000 .00  usd t.c. 19.225   PAGO A SEABOARD NLSE19-153       FACTURA  1631579   valor factura   31,942.03   SALDO  A FAVOR   57.97    usd</t>
  </si>
  <si>
    <t>Compra de  32,000 .00  usd t.c. 19.169   PAGO A SEABOARD NLSE19-157       FACTURA  1630329   valor factura   31,552.63   SALDO  A FAVOR   447.37    usd</t>
  </si>
  <si>
    <t>NLSE19-157</t>
  </si>
  <si>
    <t>Compra de  32,000 .00  usd t.c. 19.219   PAGO A SEABOARD NLSE19-152       FACTURA  1631578   valor factura   31,962.48   SALDO  A FAVOR   37.52    usd</t>
  </si>
  <si>
    <t>NLSE19-152</t>
  </si>
  <si>
    <t>NSE19-153-----NLSE19-151</t>
  </si>
  <si>
    <t>Compra de  27,000.00   usd tc    19.269   Y PAGO A TYSON FRESH MEATS. INC  P--6008     FACTURA   7823-A     VALOR FACTURA    30,121.99   SALDO   PENDIENTE  3,121.99   usd</t>
  </si>
  <si>
    <t>P-6008</t>
  </si>
  <si>
    <t>Compra de  29,000 .00  usd t.c. 19.235   PAGO A SEABOARD NLSE19-155       FACTURA  1634199   valor factura   30,309.38    SALDO  PENDIENTE  1,309.38   usd</t>
  </si>
  <si>
    <t>Compra de  29,000 .00  usd t.c. 19.235   PAGO A SEABOARD NLSE19-154       FACTURA  1634198   valor factura   30,141.01    SALDO  PENDIENTE  1,141.01   usd</t>
  </si>
  <si>
    <t>NLSE19-155</t>
  </si>
  <si>
    <t>NLSE19-154</t>
  </si>
  <si>
    <t>Compra de  29,000 .00  usd t.c. 19.217   PAGO A SEABOARD NLSE19-156       FACTURA  1634549   valor factura   30,499.96    SALDO  PENDIENTE  1,499.96   usd</t>
  </si>
  <si>
    <t>NLSE19-156</t>
  </si>
  <si>
    <t>Compra de  27,000.00   usd tc    19.269   Y PAGO A TYSON FRESH MEATS. INC  P--6007--W-9862     FACTURA   6824-A     VALOR FACTURA    30,569.22   SALDO   PENDIENTE  3,569.22   usd</t>
  </si>
  <si>
    <t>P-6007--------W-9862</t>
  </si>
  <si>
    <t>Compra de  30,000.00   usd tc    19.13   Y PAGO A TYSON FRESH MEATS. INC  W-9899     FACTURA   6825-A     VALOR FACTURA    29,853.55   SALDO   PENDIENTE  146.45   usd</t>
  </si>
  <si>
    <t>W-9899</t>
  </si>
  <si>
    <t>6825-A</t>
  </si>
  <si>
    <t>NLSE19-158</t>
  </si>
  <si>
    <t>Compra de  29,000 .00  usd t.c. 19.102   PAGO A SEABOARD NLSE19-159       FACTURA  1636902   valor factura   30,546.06    SALDO  PENDIENTE  1,546.06   usd</t>
  </si>
  <si>
    <t>Compra de  30,000 .00  usd t.c. 19.1   PAGO A SEABOARD NLSE19-158       FACTURA  1636901   valor factura   29,072.95    SALDO  A FAVOR   927.05   usd</t>
  </si>
  <si>
    <t>NLSE19-159</t>
  </si>
  <si>
    <t>Compra de  30,500.00   usd tc    18.96   Y PAGO A TYSON FRESH MEATS. INC  W-9900     FACTURA   2824-A     VALOR FACTURA    31,770.32   SALDO   PENDIENTE  1,270.32   usd</t>
  </si>
  <si>
    <t>W-9900</t>
  </si>
  <si>
    <t>2824-A</t>
  </si>
  <si>
    <t>Compra de  30,500.00   usd tc    18.96   Y PAGO A TYSON FRESH MEATS. INC  W-9901     FACTURA   1824-A     VALOR FACTURA    31,350.28   SALDO   PENDIENTE  850.28   usd</t>
  </si>
  <si>
    <t>w-9901</t>
  </si>
  <si>
    <t>1824-A</t>
  </si>
  <si>
    <t>Compra de  31,000 .00  usd t.c. 19.141  PAGO A SEABOARD NLSE19-160       FACTURA  1638869   valor factura   32,320.43    SALDO   PENDIENTE  1,320.43   usd</t>
  </si>
  <si>
    <t>NLSE19-160</t>
  </si>
  <si>
    <t>Compra de  35,500.00   usd tc    19,059   Y PAGO A TYSON FRESH MEATS. INC  X-5011     FACTURA   9834-A     VALOR FACTURA    33,252.41   SALDO   PENDIENTE  2,247.59   usd</t>
  </si>
  <si>
    <t>X-5011</t>
  </si>
  <si>
    <t>9834-A</t>
  </si>
  <si>
    <t>Compra de  35,500.00   usd tc    19,059   Y PAGO A TYSON FRESH MEATS. INC  X-4998     FACTURA   7823-A     VALOR FACTURA    33,410.87   SALDO   PENDIENTE  2,089.13   usd</t>
  </si>
  <si>
    <t>X-4998</t>
  </si>
  <si>
    <t>NLSE19-161</t>
  </si>
  <si>
    <t>Compra de  32,500 .00  usd t.c. 19.035    PAGO A SEABOARD NLSE19-161       FACTURA  1639867   valor factura   33,264.09    SALDO   PENDIENTE  764.09   usd</t>
  </si>
  <si>
    <t>Compra de  34,500 .00  usd t.c. 19.051    PAGO A SEABOARD NLSE19-162       FACTURA  1641723   valor factura   35,335.09    SALDO   PENDIENTE  835.09   usd</t>
  </si>
  <si>
    <t>NLSE19-162</t>
  </si>
  <si>
    <t>Compra de  35,000 .00  usd t.c. 19.068    PAGO A SEABOARD NLSE19-167       FACTURA  1642082   valor factura   35,458.09    SALDO   PENDIENTE  458.09   usd</t>
  </si>
  <si>
    <t>NLSE19-167</t>
  </si>
  <si>
    <t>NLSE19-163</t>
  </si>
  <si>
    <t>Compra de  38,000 .00  usd t.c. 19.083    PAGO A SEABOARD NLSE19-163       FACTURA  1642081   valor factura   32,262.85    SALDO   A FAVOR  5,737.15   usd</t>
  </si>
  <si>
    <t>Compra de  33,000.00   usd tc    19,187   Y PAGO A TYSON FRESH MEATS. INC  W-9902     FACTURA   6820-A     VALOR FACTURA    40,790.12   SALDO   PENDIENTE  7,790.12   usd</t>
  </si>
  <si>
    <t>W-9902</t>
  </si>
  <si>
    <t>6820-A</t>
  </si>
  <si>
    <t>Compra de  40,000 .00  usd t.c. 19.147    PAGO A SEABOARD NLSE19-164       FACTURA  1644088   valor factura   34,630.72    SALDO   A FAVOR  5,369.28   usd</t>
  </si>
  <si>
    <t>NLSE19-164</t>
  </si>
  <si>
    <t>Compra de  40,000 .00  usd t.c. 19.128      PAGO A SEABOARD NLSE19-165       FACTURA  1644089   valor factura   34,463.12    SALDO   A FAVOR  5,536.88   usd</t>
  </si>
  <si>
    <t>NLSE19-165</t>
  </si>
  <si>
    <t>Compra de  42,000 .00  usd t.c. 19.103      PAGO A SEABOARD NLSE19-166      FACTURA  1646383   valor factura   41,988.76    SALDO   A FAVOR   11.24   usd</t>
  </si>
  <si>
    <t>NLSE19-166</t>
  </si>
  <si>
    <t>Compra de  41,000 .00  usd t.c. 19.044      PAGO A SEABOARD NLSE19-168      FACTURA  1646763   valor factura   42,438.89    SALDO  PENDIENTE   1,438.89   usd</t>
  </si>
  <si>
    <t>Compra de  45,500.00   usd tc    19,121   Y PAGO A TYSON FRESH MEATS. INC  W-9903     FACTURA   5825-A     VALOR FACTURA    40,776.33   SALDO   A FAVOR   4,723.67   usd</t>
  </si>
  <si>
    <t>W-9903</t>
  </si>
  <si>
    <t>X-5012</t>
  </si>
  <si>
    <t>W-9904---W-4669</t>
  </si>
  <si>
    <r>
      <t xml:space="preserve">Compra de  45,500.00   usd tc    19,121   Y PAGO A TYSON FRESH MEATS. INC       W-4669     FACTURA  </t>
    </r>
    <r>
      <rPr>
        <b/>
        <sz val="12"/>
        <color theme="1"/>
        <rFont val="Calibri"/>
        <family val="2"/>
        <scheme val="minor"/>
      </rPr>
      <t xml:space="preserve"> 1826</t>
    </r>
    <r>
      <rPr>
        <b/>
        <sz val="11"/>
        <color theme="1"/>
        <rFont val="Calibri"/>
        <family val="2"/>
        <scheme val="minor"/>
      </rPr>
      <t>-A     VALOR FACTURA   40,486.73   SALDO   A FAVOR   5,013.27  usd</t>
    </r>
  </si>
  <si>
    <r>
      <t xml:space="preserve">Compra de  42,000.00   usd tc    19,147   Y PAGO A TYSON FRESH MEATS. INC  X-5012     FACTURA  </t>
    </r>
    <r>
      <rPr>
        <b/>
        <sz val="12"/>
        <color theme="1"/>
        <rFont val="Calibri"/>
        <family val="2"/>
        <scheme val="minor"/>
      </rPr>
      <t xml:space="preserve"> 088J01822A    </t>
    </r>
    <r>
      <rPr>
        <b/>
        <sz val="11"/>
        <color theme="1"/>
        <rFont val="Calibri"/>
        <family val="2"/>
        <scheme val="minor"/>
      </rPr>
      <t xml:space="preserve">VALOR FACTURA  </t>
    </r>
    <r>
      <rPr>
        <b/>
        <sz val="12"/>
        <color theme="1"/>
        <rFont val="Calibri"/>
        <family val="2"/>
        <scheme val="minor"/>
      </rPr>
      <t xml:space="preserve">  41,395.81 </t>
    </r>
    <r>
      <rPr>
        <b/>
        <sz val="11"/>
        <color theme="1"/>
        <rFont val="Calibri"/>
        <family val="2"/>
        <scheme val="minor"/>
      </rPr>
      <t xml:space="preserve">  SALDO   A FAVOR    604.19</t>
    </r>
    <r>
      <rPr>
        <b/>
        <sz val="12"/>
        <color theme="1"/>
        <rFont val="Calibri"/>
        <family val="2"/>
        <scheme val="minor"/>
      </rPr>
      <t xml:space="preserve">  </t>
    </r>
    <r>
      <rPr>
        <b/>
        <sz val="11"/>
        <color theme="1"/>
        <rFont val="Calibri"/>
        <family val="2"/>
        <scheme val="minor"/>
      </rPr>
      <t xml:space="preserve"> usd</t>
    </r>
  </si>
  <si>
    <t>Compra de  35,000 .00  usd t.c. 19.173      PAGO A SEABOARD NLSE19-169      FACTURA  1647846   valor factura   41,922.88   SALDO  PENDIENTE   6,922.88   usd</t>
  </si>
  <si>
    <t>NLSE19-168</t>
  </si>
  <si>
    <t>NLSE19-169</t>
  </si>
  <si>
    <t>Compra de  37,000 .00  usd t.c. 19.66      PAGO A SEABOARD NLSE19-170      FACTURA  1647847   valor factura   42,880.88   SALDO  PENDIENTE   5,880.88   usd</t>
  </si>
  <si>
    <t>NLSE19-170</t>
  </si>
  <si>
    <r>
      <t xml:space="preserve">Compra de  43,000.00   usd tc    19,74   Y PAGO A TYSON FRESH MEATS. INC       32029     FACTURA  </t>
    </r>
    <r>
      <rPr>
        <b/>
        <sz val="12"/>
        <color theme="1"/>
        <rFont val="Calibri"/>
        <family val="2"/>
        <scheme val="minor"/>
      </rPr>
      <t xml:space="preserve"> 2822</t>
    </r>
    <r>
      <rPr>
        <b/>
        <sz val="11"/>
        <color theme="1"/>
        <rFont val="Calibri"/>
        <family val="2"/>
        <scheme val="minor"/>
      </rPr>
      <t>-A     VALOR FACTURA   39,853.80   SALDO   A FAVOR    3,146.20 usd</t>
    </r>
  </si>
  <si>
    <r>
      <t xml:space="preserve">Compra de  43,000.00   usd tc    19,74   Y PAGO A TYSON FRESH MEATS. INC       29898     FACTURA  </t>
    </r>
    <r>
      <rPr>
        <b/>
        <sz val="12"/>
        <color theme="1"/>
        <rFont val="Calibri"/>
        <family val="2"/>
        <scheme val="minor"/>
      </rPr>
      <t xml:space="preserve"> 9820</t>
    </r>
    <r>
      <rPr>
        <b/>
        <sz val="11"/>
        <color theme="1"/>
        <rFont val="Calibri"/>
        <family val="2"/>
        <scheme val="minor"/>
      </rPr>
      <t>-A     VALOR FACTURA   41,334.75   SALDO   A FAVOR   1,665.25usd</t>
    </r>
  </si>
  <si>
    <t>Compra de  40,000 .00  usd t.c. 19.62      PAGO A SEABOARD NLSE19-171      FACTURA  1649368   valor factura   41,412.05   SALDO  PENDIENTE   1,412.05   usd</t>
  </si>
  <si>
    <t>NLSE19-171</t>
  </si>
  <si>
    <t>Compra de  44,000 .00  usd t.c. 19.76      PAGO A SEABOARD NLSE19-172      FACTURA  1650587   valor factura   37,026.84   SALDO  A FAVOR 6,973.16   usd</t>
  </si>
  <si>
    <t>NLSE19-172</t>
  </si>
  <si>
    <r>
      <t xml:space="preserve">Compra de  43,000.00   usd tc    19,56  Y PAGO A TYSON FRESH MEATS. INC       32070     FACTURA  </t>
    </r>
    <r>
      <rPr>
        <b/>
        <sz val="12"/>
        <color theme="1"/>
        <rFont val="Calibri"/>
        <family val="2"/>
        <scheme val="minor"/>
      </rPr>
      <t xml:space="preserve"> 6826</t>
    </r>
    <r>
      <rPr>
        <b/>
        <sz val="11"/>
        <color theme="1"/>
        <rFont val="Calibri"/>
        <family val="2"/>
        <scheme val="minor"/>
      </rPr>
      <t>-A     VALOR FACTURA   32,855.20   SALDO   A FAVOR   10,144.80   usd</t>
    </r>
  </si>
  <si>
    <r>
      <t xml:space="preserve">Compra de  43,000.00   usd tc    19,57  Y PAGO A TYSON FRESH MEATS. INC       32071     FACTURA  </t>
    </r>
    <r>
      <rPr>
        <b/>
        <sz val="12"/>
        <color theme="1"/>
        <rFont val="Calibri"/>
        <family val="2"/>
        <scheme val="minor"/>
      </rPr>
      <t xml:space="preserve"> 9823</t>
    </r>
    <r>
      <rPr>
        <b/>
        <sz val="11"/>
        <color theme="1"/>
        <rFont val="Calibri"/>
        <family val="2"/>
        <scheme val="minor"/>
      </rPr>
      <t>-A     VALOR FACTURA   29,931.04   SALDO   A FAVOR   13,068.96   usd</t>
    </r>
  </si>
  <si>
    <t>Compra de  44,000 .00  usd t.c. 19.69      PAGO A SEABOARD NLSE19-173      FACTURA  1652062   valor factura   32,513.58   SALDO  A FAVOR 11,486.42   usd</t>
  </si>
  <si>
    <t>NLSE19-173</t>
  </si>
  <si>
    <t>Compra de  43,000 .00  usd t.c. 19.666      PAGO A SEABOARD NLSE19-174      FACTURA  1652735   valor factura   30,648.88   SALDO  A FAVOR 12,351.12   usd</t>
  </si>
  <si>
    <t>NLSE19-174</t>
  </si>
  <si>
    <t>Compra de  15,000 .00  usd t.c. 19.889      PAGO A SEABOARD NLSE19-175    FACTURA  1652736   valor factura   29,071.19   SALDO  PENDIENTE   14,071.19   usd</t>
  </si>
  <si>
    <t>NLSE19-175</t>
  </si>
  <si>
    <t>Compra de  20,000 .00  usd t.c. 19.703      PAGO A SEABOARD NLSE19-176    FACTURA  1654775   valor factura   28,198.00   SALDO  PENDIENTE   8,198.00   usd</t>
  </si>
  <si>
    <t>NLSE19-176</t>
  </si>
  <si>
    <r>
      <t xml:space="preserve">Compra de  18,000.00   usd tc    19,790    Y PAGO A TYSON FRESH MEATS. INC       32073     FACTURA  </t>
    </r>
    <r>
      <rPr>
        <b/>
        <sz val="12"/>
        <color theme="1"/>
        <rFont val="Calibri"/>
        <family val="2"/>
        <scheme val="minor"/>
      </rPr>
      <t xml:space="preserve"> 4823</t>
    </r>
    <r>
      <rPr>
        <b/>
        <sz val="11"/>
        <color theme="1"/>
        <rFont val="Calibri"/>
        <family val="2"/>
        <scheme val="minor"/>
      </rPr>
      <t>-A     VALOR FACTURA   27,228.46   SALDO  PENDIENTE     9,228.46   usd</t>
    </r>
  </si>
  <si>
    <r>
      <t xml:space="preserve">Compra de  18,000.00   usd tc    19,789    Y PAGO A TYSON FRESH MEATS. INC       32072     FACTURA  </t>
    </r>
    <r>
      <rPr>
        <b/>
        <sz val="12"/>
        <color theme="1"/>
        <rFont val="Calibri"/>
        <family val="2"/>
        <scheme val="minor"/>
      </rPr>
      <t xml:space="preserve"> 4822</t>
    </r>
    <r>
      <rPr>
        <b/>
        <sz val="11"/>
        <color theme="1"/>
        <rFont val="Calibri"/>
        <family val="2"/>
        <scheme val="minor"/>
      </rPr>
      <t>-A     VALOR FACTURA   27,247.10   SALDO  PENDIENTE    9,247.10   usd</t>
    </r>
  </si>
  <si>
    <r>
      <t xml:space="preserve">Compra de  27,000.00   usd tc    20.053    Y PAGO A TYSON FRESH MEATS. INC       32075     FACTURA  </t>
    </r>
    <r>
      <rPr>
        <b/>
        <sz val="12"/>
        <color theme="1"/>
        <rFont val="Calibri"/>
        <family val="2"/>
        <scheme val="minor"/>
      </rPr>
      <t xml:space="preserve"> 0825</t>
    </r>
    <r>
      <rPr>
        <b/>
        <sz val="11"/>
        <color theme="1"/>
        <rFont val="Calibri"/>
        <family val="2"/>
        <scheme val="minor"/>
      </rPr>
      <t>-A     VALOR FACTURA   27,901.66   SALDO  PENDIENTE     901.66   usd</t>
    </r>
  </si>
  <si>
    <r>
      <t xml:space="preserve">Compra de  27,000.00   usd tc    20.053    Y PAGO A TYSON FRESH MEATS. INC       32076    FACTURA  </t>
    </r>
    <r>
      <rPr>
        <b/>
        <sz val="12"/>
        <color theme="1"/>
        <rFont val="Calibri"/>
        <family val="2"/>
        <scheme val="minor"/>
      </rPr>
      <t xml:space="preserve"> 0822</t>
    </r>
    <r>
      <rPr>
        <b/>
        <sz val="11"/>
        <color theme="1"/>
        <rFont val="Calibri"/>
        <family val="2"/>
        <scheme val="minor"/>
      </rPr>
      <t>-A     VALOR FACTURA   28,107.01   SALDO  PENDIENTE     1,107.01   usd</t>
    </r>
  </si>
  <si>
    <r>
      <t xml:space="preserve">Compra de  27,000.00   usd tc    20.053    Y PAGO A TYSON FRESH MEATS. INC       32077    FACTURA  </t>
    </r>
    <r>
      <rPr>
        <b/>
        <sz val="12"/>
        <color theme="1"/>
        <rFont val="Calibri"/>
        <family val="2"/>
        <scheme val="minor"/>
      </rPr>
      <t xml:space="preserve"> 0823</t>
    </r>
    <r>
      <rPr>
        <b/>
        <sz val="11"/>
        <color theme="1"/>
        <rFont val="Calibri"/>
        <family val="2"/>
        <scheme val="minor"/>
      </rPr>
      <t>-A     VALOR FACTURA   27,622.48   SALDO  PENDIENTE     622.48   usd</t>
    </r>
  </si>
  <si>
    <t>0823-A</t>
  </si>
  <si>
    <t>Compra de  23,000 .00  usd t.c. 19.918      PAGO A SEABOARD NLSE19-178    FACTURA  1657480   valor factura   29,271.29   SALDO  PENDIENTE   6,271.29   usd</t>
  </si>
  <si>
    <t>NLSE19-177    NLSE19-178</t>
  </si>
  <si>
    <t>Compra de  27,000 .00  usd t.c. 20,164      PAGO A SEABOARD NLSE19-179    FACTURA  1657481   valor factura   29,220.93   SALDO  PENDIENTE   2,220.93   usd</t>
  </si>
  <si>
    <t>NLSE19-179</t>
  </si>
  <si>
    <r>
      <t xml:space="preserve">Compra de  24,000.00   usd tc    20.078   Y PAGO A TYSON FRESH MEATS. INC      92120    FACTURA  </t>
    </r>
    <r>
      <rPr>
        <b/>
        <sz val="12"/>
        <color theme="1"/>
        <rFont val="Calibri"/>
        <family val="2"/>
        <scheme val="minor"/>
      </rPr>
      <t xml:space="preserve"> 7824</t>
    </r>
    <r>
      <rPr>
        <b/>
        <sz val="11"/>
        <color theme="1"/>
        <rFont val="Calibri"/>
        <family val="2"/>
        <scheme val="minor"/>
      </rPr>
      <t>-A     VALOR FACTURA   26,164.48   SALDO  PENDIENTE     2,164.48   usd</t>
    </r>
  </si>
  <si>
    <t>Compra de  29,000 .00  usd t.c. 20,063      PAGO A SEABOARD NLSE19-180    FACTURA  1658574  valor factura   24,784.06   SALDO  A FAVOR    4,215.94   usd</t>
  </si>
  <si>
    <t>NLSE19-180</t>
  </si>
  <si>
    <t>Compra de  31,000 .00  usd t.c. 19,795      PAGO A SEABOARD NLSE19-181    FACTURA  1659693  valor factura   28,745.63   SALDO  A FAVOR    2,254.37   usd</t>
  </si>
  <si>
    <t>NLSE19-181</t>
  </si>
  <si>
    <t>Compra de  23,000 .00  usd t.c. 19,557      PAGO A SEABOARD NLSE19-182    FACTURA  1660408     valor factura   29,972.20   SALDO  PENDIENTE  6,972.20   usd</t>
  </si>
  <si>
    <t>NLSE19-182</t>
  </si>
  <si>
    <r>
      <t xml:space="preserve">Compra de  24,000.00   usd tc    20.078   Y PAGO A TYSON FRESH MEATS. INC      92121    FACTURA  </t>
    </r>
    <r>
      <rPr>
        <b/>
        <sz val="12"/>
        <color theme="1"/>
        <rFont val="Calibri"/>
        <family val="2"/>
        <scheme val="minor"/>
      </rPr>
      <t xml:space="preserve"> 4823</t>
    </r>
    <r>
      <rPr>
        <b/>
        <sz val="11"/>
        <color theme="1"/>
        <rFont val="Calibri"/>
        <family val="2"/>
        <scheme val="minor"/>
      </rPr>
      <t>-A     VALOR FACTURA   29,987.70   SALDO  PENDIENTE     5,987.70   usd</t>
    </r>
  </si>
  <si>
    <r>
      <t xml:space="preserve">Compra de  26,000.00   usd tc    19,557   Y PAGO A TYSON FRESH MEATS. INC      92122    FACTURA  </t>
    </r>
    <r>
      <rPr>
        <b/>
        <sz val="12"/>
        <color theme="1"/>
        <rFont val="Calibri"/>
        <family val="2"/>
        <scheme val="minor"/>
      </rPr>
      <t xml:space="preserve"> 4832</t>
    </r>
    <r>
      <rPr>
        <b/>
        <sz val="11"/>
        <color theme="1"/>
        <rFont val="Calibri"/>
        <family val="2"/>
        <scheme val="minor"/>
      </rPr>
      <t>-A     VALOR FACTURA   29,467.50   SALDO  PENDIENTE     3,467.50   usd</t>
    </r>
  </si>
  <si>
    <t>4832-A</t>
  </si>
  <si>
    <t>Compra de  33,000 .00  usd t.c. 19,587      PAGO A SEABOARD NLSE19-183    FACTURA  1662448     valor factura   25,654.19   SALDO  A FAVOR    7,345.81   usd</t>
  </si>
  <si>
    <t>NLSE19-183</t>
  </si>
  <si>
    <t>Compra de  33,000 .00  usd t.c. 19,459      PAGO A SEABOARD NLSE19-184    FACTURA  1663548     valor factura   25,549.56   SALDO  A FAVOR    5,450.44   usd</t>
  </si>
  <si>
    <t>NLSE19-184</t>
  </si>
  <si>
    <t>92051                               92121</t>
  </si>
  <si>
    <t>Compra de  27,000 .00  usd t.c. 19,42      PAGO A SEABOARD NLSE19-185    FACTURA  1665112     valor factura   30,647.56   SALDO  PENDIENTE   3,647.56   usd</t>
  </si>
  <si>
    <t>NLSE19-185</t>
  </si>
  <si>
    <t>Compra de  36,000.00   usd tc    19.410   Y PAGO A TYSON FRESH MEATS. INC  57066   FACTURA   0827-A     VALOR FACTURA    31,857.94    SALDO  A FAVOR     4,142.06  usd</t>
  </si>
  <si>
    <t>0827-A</t>
  </si>
  <si>
    <t>Compra de  39,500 .00  usd t.c. 19.230   PAGO A SEABOARD NLSE19-146    FACTURA  1622864   valor factura   38,940.03   SALDO  A FAVOR   559.97    usd</t>
  </si>
  <si>
    <t>nota de creditio sobre W-9862</t>
  </si>
  <si>
    <t>Claim 54921</t>
  </si>
  <si>
    <r>
      <t xml:space="preserve">Compra de  30,000.00   usd tc    19,42   Y PAGO A TYSON FRESH MEATS. INC      92123    FACTURA  </t>
    </r>
    <r>
      <rPr>
        <b/>
        <sz val="12"/>
        <color theme="1"/>
        <rFont val="Calibri"/>
        <family val="2"/>
        <scheme val="minor"/>
      </rPr>
      <t xml:space="preserve"> 3826</t>
    </r>
    <r>
      <rPr>
        <b/>
        <sz val="11"/>
        <color theme="1"/>
        <rFont val="Calibri"/>
        <family val="2"/>
        <scheme val="minor"/>
      </rPr>
      <t>-A     VALOR FACTURA   30,065.44   SALDO  PENDIENTE     65.44   usd</t>
    </r>
  </si>
  <si>
    <r>
      <t xml:space="preserve">Compra de  30,000.00   usd tc    19,42   Y PAGO A TYSON FRESH MEATS. INC      92124    FACTURA  </t>
    </r>
    <r>
      <rPr>
        <b/>
        <sz val="12"/>
        <color theme="1"/>
        <rFont val="Calibri"/>
        <family val="2"/>
        <scheme val="minor"/>
      </rPr>
      <t xml:space="preserve"> 3820</t>
    </r>
    <r>
      <rPr>
        <b/>
        <sz val="11"/>
        <color theme="1"/>
        <rFont val="Calibri"/>
        <family val="2"/>
        <scheme val="minor"/>
      </rPr>
      <t>-A     VALOR FACTURA   30,316.01   SALDO  PENDIENTE     316.01   usd</t>
    </r>
  </si>
  <si>
    <t>Compra de  27,000 .00  usd t.c. 19,48      PAGO A SEABOARD NLSE19-186    FACTURA  1665893     valor factura   30,641.78   SALDO  PENDIENTE   3,641.78   usd</t>
  </si>
  <si>
    <t>NLSE19-186</t>
  </si>
  <si>
    <r>
      <t xml:space="preserve">Compra de  31,500.00   usd tc    19,49   Y PAGO A TYSON FRESH MEATS. INC      92125    FACTURA  </t>
    </r>
    <r>
      <rPr>
        <b/>
        <sz val="12"/>
        <color theme="1"/>
        <rFont val="Calibri"/>
        <family val="2"/>
        <scheme val="minor"/>
      </rPr>
      <t xml:space="preserve"> 7825</t>
    </r>
    <r>
      <rPr>
        <b/>
        <sz val="11"/>
        <color theme="1"/>
        <rFont val="Calibri"/>
        <family val="2"/>
        <scheme val="minor"/>
      </rPr>
      <t>-A     VALOR FACTURA   30,132.04   SALDO   A FAVOR DE   1,367.96   usd</t>
    </r>
  </si>
  <si>
    <r>
      <t xml:space="preserve">Compra de  31,500.00   usd tc    19,49   Y PAGO A TYSON FRESH MEATS. INC      92126    FACTURA  </t>
    </r>
    <r>
      <rPr>
        <b/>
        <sz val="12"/>
        <color theme="1"/>
        <rFont val="Calibri"/>
        <family val="2"/>
        <scheme val="minor"/>
      </rPr>
      <t xml:space="preserve"> 2823</t>
    </r>
    <r>
      <rPr>
        <b/>
        <sz val="11"/>
        <color theme="1"/>
        <rFont val="Calibri"/>
        <family val="2"/>
        <scheme val="minor"/>
      </rPr>
      <t>-A     VALOR FACTURA   29,964.76   SALDO   A FAVOR DE   1,535.24   usd</t>
    </r>
  </si>
  <si>
    <r>
      <t xml:space="preserve">Compra de  28,000.00   usd tc    19.61   Y PAGO A TYSON FRESH MEATS. INC      G-0045    FACTURA  </t>
    </r>
    <r>
      <rPr>
        <b/>
        <sz val="12"/>
        <color theme="1"/>
        <rFont val="Calibri"/>
        <family val="2"/>
        <scheme val="minor"/>
      </rPr>
      <t xml:space="preserve"> 10827</t>
    </r>
    <r>
      <rPr>
        <b/>
        <sz val="11"/>
        <color theme="1"/>
        <rFont val="Calibri"/>
        <family val="2"/>
        <scheme val="minor"/>
      </rPr>
      <t>-A     VALOR FACTURA   28,297.95   SALDO  PENDIENTE   297.95   usd</t>
    </r>
  </si>
  <si>
    <t>G-0045</t>
  </si>
  <si>
    <t>10827-A</t>
  </si>
  <si>
    <t>G-0077</t>
  </si>
  <si>
    <r>
      <t xml:space="preserve">Compra de  28,000.00   usd tc    19.32   Y PAGO A TYSON FRESH MEATS. INC      G-0076    FACTURA  </t>
    </r>
    <r>
      <rPr>
        <b/>
        <sz val="12"/>
        <color theme="1"/>
        <rFont val="Calibri"/>
        <family val="2"/>
        <scheme val="minor"/>
      </rPr>
      <t xml:space="preserve"> 7826</t>
    </r>
    <r>
      <rPr>
        <b/>
        <sz val="11"/>
        <color theme="1"/>
        <rFont val="Calibri"/>
        <family val="2"/>
        <scheme val="minor"/>
      </rPr>
      <t>-A     VALOR FACTURA   31,441.45   SALDO  PENDIENTE   3,441.45   usd</t>
    </r>
  </si>
  <si>
    <t>G-0076</t>
  </si>
  <si>
    <r>
      <t xml:space="preserve">Compra de  28,000.00   usd tc    19.32   Y PAGO A TYSON FRESH MEATS. INC      G-0077    FACTURA  </t>
    </r>
    <r>
      <rPr>
        <b/>
        <sz val="12"/>
        <color theme="1"/>
        <rFont val="Calibri"/>
        <family val="2"/>
        <scheme val="minor"/>
      </rPr>
      <t xml:space="preserve"> 7822</t>
    </r>
    <r>
      <rPr>
        <b/>
        <sz val="11"/>
        <color theme="1"/>
        <rFont val="Calibri"/>
        <family val="2"/>
        <scheme val="minor"/>
      </rPr>
      <t>-A     VALOR FACTURA   31,455.16   SALDO  PENDIENTE   3,455.16   usd</t>
    </r>
  </si>
  <si>
    <r>
      <t xml:space="preserve">Compra de  31,500.00   usd tc    19.148   Y PAGO A TYSON FRESH MEATS. INC      G-0080    FACTURA  </t>
    </r>
    <r>
      <rPr>
        <b/>
        <sz val="12"/>
        <color theme="1"/>
        <rFont val="Calibri"/>
        <family val="2"/>
        <scheme val="minor"/>
      </rPr>
      <t xml:space="preserve"> 5824</t>
    </r>
    <r>
      <rPr>
        <b/>
        <sz val="11"/>
        <color theme="1"/>
        <rFont val="Calibri"/>
        <family val="2"/>
        <scheme val="minor"/>
      </rPr>
      <t>-A     VALOR FACTURA   32,558.27   SALDO  PENDIENTE   1,058.27   usd</t>
    </r>
  </si>
  <si>
    <t>G-0080</t>
  </si>
  <si>
    <r>
      <t xml:space="preserve">Compra de  31,500.00   usd tc    19.148   Y PAGO A TYSON FRESH MEATS. INC      G-0078    FACTURA  </t>
    </r>
    <r>
      <rPr>
        <b/>
        <sz val="12"/>
        <color theme="1"/>
        <rFont val="Calibri"/>
        <family val="2"/>
        <scheme val="minor"/>
      </rPr>
      <t xml:space="preserve"> 5825</t>
    </r>
    <r>
      <rPr>
        <b/>
        <sz val="11"/>
        <color theme="1"/>
        <rFont val="Calibri"/>
        <family val="2"/>
        <scheme val="minor"/>
      </rPr>
      <t>-A     VALOR FACTURA   32,532.99   SALDO  PENDIENTE   1,032.99 usd</t>
    </r>
  </si>
  <si>
    <t>G-0078</t>
  </si>
  <si>
    <r>
      <t xml:space="preserve">Compra de  33,000.00   usd tc    19.153   Y PAGO A TYSON FRESH MEATS. INC      G-0082    FACTURA  </t>
    </r>
    <r>
      <rPr>
        <b/>
        <sz val="12"/>
        <color theme="1"/>
        <rFont val="Calibri"/>
        <family val="2"/>
        <scheme val="minor"/>
      </rPr>
      <t xml:space="preserve"> 2824</t>
    </r>
    <r>
      <rPr>
        <b/>
        <sz val="11"/>
        <color theme="1"/>
        <rFont val="Calibri"/>
        <family val="2"/>
        <scheme val="minor"/>
      </rPr>
      <t>-A     VALOR FACTURA   35,231.87   SALDO  PENDIENTE   2,231.87   usd</t>
    </r>
  </si>
  <si>
    <t>G-0082</t>
  </si>
  <si>
    <r>
      <t xml:space="preserve">Compra de  33,000.00   usd tc    19.153   Y PAGO A TYSON FRESH MEATS. INC      G-0081    FACTURA  </t>
    </r>
    <r>
      <rPr>
        <b/>
        <sz val="12"/>
        <color theme="1"/>
        <rFont val="Calibri"/>
        <family val="2"/>
        <scheme val="minor"/>
      </rPr>
      <t xml:space="preserve"> 2825</t>
    </r>
    <r>
      <rPr>
        <b/>
        <sz val="11"/>
        <color theme="1"/>
        <rFont val="Calibri"/>
        <family val="2"/>
        <scheme val="minor"/>
      </rPr>
      <t>-A     VALOR FACTURA   35,585.41   SALDO  PENDIENTE   2,585.41   usd</t>
    </r>
  </si>
  <si>
    <t>G-0081</t>
  </si>
  <si>
    <r>
      <t xml:space="preserve">Compra de  8,000.00   usd tc    19.253   Y PAGO A TYSON FRESH MEATS. INC      G-0077    FACTURA  </t>
    </r>
    <r>
      <rPr>
        <b/>
        <sz val="12"/>
        <color theme="1"/>
        <rFont val="Calibri"/>
        <family val="2"/>
        <scheme val="minor"/>
      </rPr>
      <t xml:space="preserve"> 7822</t>
    </r>
    <r>
      <rPr>
        <b/>
        <sz val="11"/>
        <color theme="1"/>
        <rFont val="Calibri"/>
        <family val="2"/>
        <scheme val="minor"/>
      </rPr>
      <t>-A     VALOR FACTURA   31,455.16   SALDO    usd</t>
    </r>
  </si>
  <si>
    <t>NLSE19-187-----NLSE19-199</t>
  </si>
  <si>
    <r>
      <t xml:space="preserve">Compra de  29,000 .00  usd t.c. 19,595      PAGO A SEABOARD NLSE19-199    FACTURA  1682522     valor factura  39,248.87 _  SALDO  PENDIETNE     10,248.87  usd  </t>
    </r>
    <r>
      <rPr>
        <b/>
        <sz val="14"/>
        <color rgb="FF0000FF"/>
        <rFont val="Calibri"/>
        <family val="2"/>
        <scheme val="minor"/>
      </rPr>
      <t xml:space="preserve"> SE APLICA EN NOVIEMBRE  </t>
    </r>
  </si>
  <si>
    <r>
      <t xml:space="preserve">Compra de  42,000.00   usd tc    19.233   Y PAGO A TYSON FRESH MEATS. INC      R-1391    FACTURA  </t>
    </r>
    <r>
      <rPr>
        <b/>
        <sz val="12"/>
        <color theme="1"/>
        <rFont val="Calibri"/>
        <family val="2"/>
        <scheme val="minor"/>
      </rPr>
      <t xml:space="preserve"> 9823</t>
    </r>
    <r>
      <rPr>
        <b/>
        <sz val="11"/>
        <color theme="1"/>
        <rFont val="Calibri"/>
        <family val="2"/>
        <scheme val="minor"/>
      </rPr>
      <t>-A     VALOR FACTURA   40,915.07   SALDO  A FAVOR  1,084.93   usd</t>
    </r>
  </si>
  <si>
    <t>NLSE19-188-----NLSE19-200</t>
  </si>
  <si>
    <r>
      <t xml:space="preserve">Compra de  31,000 .00  usd t.c. 19,768      PAGO A SEABOARD NLSE19-200    FACTURA  1684268   valor  factura     43,205.76   SALDO  PENDIENTE  12,205.76  usd  </t>
    </r>
    <r>
      <rPr>
        <b/>
        <sz val="12"/>
        <color rgb="FF0000FF"/>
        <rFont val="Calibri"/>
        <family val="2"/>
        <scheme val="minor"/>
      </rPr>
      <t xml:space="preserve">APLICADO EN NOVIEMBRE </t>
    </r>
  </si>
  <si>
    <r>
      <t>Compra de  47,000 .00  usd t.c. 19,118      PAGO A SEABOARD NLSE19-201     FACTURA  1685271   valor  factura     45,484.08   SALDO  A FAVOR 1,515.92</t>
    </r>
    <r>
      <rPr>
        <b/>
        <sz val="12"/>
        <color rgb="FF0000FF"/>
        <rFont val="Calibri"/>
        <family val="2"/>
        <scheme val="minor"/>
      </rPr>
      <t xml:space="preserve"> </t>
    </r>
  </si>
  <si>
    <t>NLSE19-201</t>
  </si>
  <si>
    <t>M-8205--------R-1391</t>
  </si>
  <si>
    <t>Compra de  48,000 .00  usd t.c. 19,503      PAGO A SEABOARD NLSE19-202     FACTURA  1687458   valor  factura     45,102.96   SALDO  A FAVOR    2,897.04  usd</t>
  </si>
  <si>
    <t>NLSE19-202</t>
  </si>
  <si>
    <t xml:space="preserve">Compra de  COMPLEMENTO  15,000 .00  usd t.c. 19,229      PAGO A SEABOARD NLSE19-200    FACTURA  1684268   valor  factura     43,205.76    </t>
  </si>
  <si>
    <r>
      <t xml:space="preserve">Compra de  49,000.00   usd tc    19.13   Y PAGO A TYSON FRESH MEATS. INC      M-8232    FACTURA  </t>
    </r>
    <r>
      <rPr>
        <b/>
        <sz val="12"/>
        <color theme="1"/>
        <rFont val="Calibri"/>
        <family val="2"/>
        <scheme val="minor"/>
      </rPr>
      <t xml:space="preserve"> 6826</t>
    </r>
    <r>
      <rPr>
        <b/>
        <sz val="11"/>
        <color theme="1"/>
        <rFont val="Calibri"/>
        <family val="2"/>
        <scheme val="minor"/>
      </rPr>
      <t>-A     VALOR FACTURA   46,141.67   SALDO  A FAVOR  2,858.33   usd</t>
    </r>
  </si>
  <si>
    <t xml:space="preserve">M-8232 </t>
  </si>
  <si>
    <t>Compra de  49,000 .00  usd t.c. 19,256      PAGO A SEABOARD NLSE19-203     FACTURA  1688095   valor  factura     44,740.46   SALDO  A FAVOR   4,259.54  usd</t>
  </si>
  <si>
    <t>NLSE19-203</t>
  </si>
  <si>
    <r>
      <t xml:space="preserve">Compra de  47,000.00   usd tc    19.42   Y PAGO A TYSON FRESH MEATS. INC      T-6314    FACTURA  </t>
    </r>
    <r>
      <rPr>
        <b/>
        <sz val="12"/>
        <color theme="1"/>
        <rFont val="Calibri"/>
        <family val="2"/>
        <scheme val="minor"/>
      </rPr>
      <t xml:space="preserve"> 3824</t>
    </r>
    <r>
      <rPr>
        <b/>
        <sz val="11"/>
        <color theme="1"/>
        <rFont val="Calibri"/>
        <family val="2"/>
        <scheme val="minor"/>
      </rPr>
      <t>-A     VALOR FACTURA   41,480.25   SALDO  A FAVOR  5,519.75   usd</t>
    </r>
  </si>
  <si>
    <t>M-8260------T-6314</t>
  </si>
  <si>
    <t>Compra de  37,000 .00  usd t.c. 19,43      PAGO A SEABOARD NLSE19-204     FACTURA  1690562   valor  factura     42,063.40   SALDO  PENDIENTE    5,063.40  usd</t>
  </si>
  <si>
    <t>NLSE19-204</t>
  </si>
  <si>
    <t xml:space="preserve">Compra de  42,000 .00  usd t.c. 19,486      PAGO A SEABOARD NLSE19-205     FACTURA  1691287   valor  factura     39,212.69   SALDO  A FAVOR      2,787.31  usd   </t>
  </si>
  <si>
    <t>NLSE19-205</t>
  </si>
  <si>
    <t xml:space="preserve">Compra de  34,000 .00  usd t.c. 19,579      PAGO A SEABOARD NLSE19-206     FACTURA  1693130   valor  factura     37,943.32   SALDO PENDIENTE   3,943.32  usd   </t>
  </si>
  <si>
    <t>NLSE19-206</t>
  </si>
  <si>
    <t xml:space="preserve">Compra de  34,000 .00  usd t.c. 19,574      PAGO A SEABOARD NLSE19-207     FACTURA  1693131   valor  factura     39,439.08   SALDO PENDIENTE   5,439.08  usd   </t>
  </si>
  <si>
    <t>NLSE19-207</t>
  </si>
  <si>
    <r>
      <t xml:space="preserve">Compra de  37,000.00   usd tc    19.598   Y PAGO A TYSON FRESH MEATS. INC      M-8261    FACTURA  </t>
    </r>
    <r>
      <rPr>
        <b/>
        <sz val="12"/>
        <color theme="1"/>
        <rFont val="Calibri"/>
        <family val="2"/>
        <scheme val="minor"/>
      </rPr>
      <t xml:space="preserve"> 0821</t>
    </r>
    <r>
      <rPr>
        <b/>
        <sz val="11"/>
        <color theme="1"/>
        <rFont val="Calibri"/>
        <family val="2"/>
        <scheme val="minor"/>
      </rPr>
      <t>-A     VALOR FACTURA   39,155.21   SALDO  PENDIENTE   2,155.21   usd</t>
    </r>
  </si>
  <si>
    <t>M-8261</t>
  </si>
  <si>
    <r>
      <t xml:space="preserve">Compra de  37,000.00   usd tc    19.598   Y PAGO A TYSON FRESH MEATS. INC      M-8262    FACTURA  </t>
    </r>
    <r>
      <rPr>
        <b/>
        <sz val="12"/>
        <color theme="1"/>
        <rFont val="Calibri"/>
        <family val="2"/>
        <scheme val="minor"/>
      </rPr>
      <t xml:space="preserve"> 0825</t>
    </r>
    <r>
      <rPr>
        <b/>
        <sz val="11"/>
        <color theme="1"/>
        <rFont val="Calibri"/>
        <family val="2"/>
        <scheme val="minor"/>
      </rPr>
      <t>-A     VALOR FACTURA   39,222.98   SALDO  PENDIENTE   2,222.98   usd</t>
    </r>
  </si>
  <si>
    <t>M-8262</t>
  </si>
  <si>
    <r>
      <t xml:space="preserve">Compra de  39,000.00   usd tc    19.607   Y PAGO A TYSON FRESH MEATS. INC      U-2202   FACTURA  </t>
    </r>
    <r>
      <rPr>
        <b/>
        <sz val="12"/>
        <color theme="1"/>
        <rFont val="Calibri"/>
        <family val="2"/>
        <scheme val="minor"/>
      </rPr>
      <t xml:space="preserve"> 7822</t>
    </r>
    <r>
      <rPr>
        <b/>
        <sz val="11"/>
        <color theme="1"/>
        <rFont val="Calibri"/>
        <family val="2"/>
        <scheme val="minor"/>
      </rPr>
      <t>-A     VALOR FACTURA   43,121.45   SALDO  PENDIENTE   4,121.45   usd</t>
    </r>
  </si>
  <si>
    <t>U-2202</t>
  </si>
  <si>
    <r>
      <t xml:space="preserve">Compra de  39,000.00   usd tc    19.590   Y PAGO A TYSON FRESH MEATS. INC      U-2072   FACTURA  </t>
    </r>
    <r>
      <rPr>
        <b/>
        <sz val="12"/>
        <color theme="1"/>
        <rFont val="Calibri"/>
        <family val="2"/>
        <scheme val="minor"/>
      </rPr>
      <t xml:space="preserve"> 6824</t>
    </r>
    <r>
      <rPr>
        <b/>
        <sz val="11"/>
        <color theme="1"/>
        <rFont val="Calibri"/>
        <family val="2"/>
        <scheme val="minor"/>
      </rPr>
      <t>-A     VALOR FACTURA   42,871.75  SALDO  PENDIENTE   3,871.75   usd</t>
    </r>
  </si>
  <si>
    <t>U-2072</t>
  </si>
  <si>
    <t xml:space="preserve">Compra de  44,000 .00  usd t.c. 19,410      PAGO A SEABOARD NLSE19-210     FACTURA  1696128   valor  factura     42,171.57   SALDO A FAVOR 1,828.43  usd   </t>
  </si>
  <si>
    <t>NLSE19-210</t>
  </si>
  <si>
    <t xml:space="preserve">Compra de  44,000 .00  usd t.c. 19,410      PAGO A SEABOARD NLSE19-209     FACTURA  1696127   valor  factura     41,402.26   SALDO A FAVOR 2,597.44  usd   </t>
  </si>
  <si>
    <t>NLSE19-209</t>
  </si>
  <si>
    <t xml:space="preserve">Compra de  44,000 .00  usd t.c. 19,60      PAGO A SEABOARD NLSE19-211     FACTURA  1696129   valor  factura     42,997.20   SALDO A FAVOR 1,002.80  usd   </t>
  </si>
  <si>
    <t>NLSE19-208         NLSE19-211</t>
  </si>
  <si>
    <t>U-2194</t>
  </si>
  <si>
    <t>10822-A</t>
  </si>
  <si>
    <t xml:space="preserve">Compra de  44,500 .00  usd t.c. 19,299      PAGO A SEABOARD NLSE19-212     FACTURA  1696509   valor  factura     42,703.52   SALDO A FAVOR 1,796.48  usd   </t>
  </si>
  <si>
    <t>NLSE19-212</t>
  </si>
  <si>
    <r>
      <t xml:space="preserve">Compra de  46,000.00   usd tc    19.299   Y PAGO A TYSON FRESH MEATS. INC      U-2195  FACTURA  </t>
    </r>
    <r>
      <rPr>
        <b/>
        <sz val="12"/>
        <color theme="1"/>
        <rFont val="Calibri"/>
        <family val="2"/>
        <scheme val="minor"/>
      </rPr>
      <t xml:space="preserve"> 2825</t>
    </r>
    <r>
      <rPr>
        <b/>
        <sz val="11"/>
        <color theme="1"/>
        <rFont val="Calibri"/>
        <family val="2"/>
        <scheme val="minor"/>
      </rPr>
      <t>-A     VALOR FACTURA   43,318.06  SALDO  A FAVOR   2,681.94   usd</t>
    </r>
  </si>
  <si>
    <r>
      <t xml:space="preserve">Compra de  46,000.00   usd tc    19.410   Y PAGO A TYSON FRESH MEATS. INC      U-2194   FACTURA  </t>
    </r>
    <r>
      <rPr>
        <b/>
        <sz val="12"/>
        <color theme="1"/>
        <rFont val="Calibri"/>
        <family val="2"/>
        <scheme val="minor"/>
      </rPr>
      <t xml:space="preserve"> 10822</t>
    </r>
    <r>
      <rPr>
        <b/>
        <sz val="11"/>
        <color theme="1"/>
        <rFont val="Calibri"/>
        <family val="2"/>
        <scheme val="minor"/>
      </rPr>
      <t>-A     VALOR FACTURA   42,814.40  SALDO  A FAVOR   3,185.60   usd</t>
    </r>
  </si>
  <si>
    <t>U-2195</t>
  </si>
  <si>
    <r>
      <t xml:space="preserve">Compra de  46,000.00   usd tc    19.299   Y PAGO A TYSON FRESH MEATS. INC      U-2196  FACTURA  </t>
    </r>
    <r>
      <rPr>
        <b/>
        <sz val="12"/>
        <color theme="1"/>
        <rFont val="Calibri"/>
        <family val="2"/>
        <scheme val="minor"/>
      </rPr>
      <t xml:space="preserve"> 2824</t>
    </r>
    <r>
      <rPr>
        <b/>
        <sz val="11"/>
        <color theme="1"/>
        <rFont val="Calibri"/>
        <family val="2"/>
        <scheme val="minor"/>
      </rPr>
      <t>-A     VALOR FACTURA   43,199.54  SALDO  A FAVOR   2,800.46   usd</t>
    </r>
  </si>
  <si>
    <t>U-2196</t>
  </si>
  <si>
    <t xml:space="preserve">Compra de  43,000 .00  usd t.c. 19,189      PAGO A SEABOARD NLSE19-214     FACTURA  1699078   valor  factura     41,818.46   SALDO A FAVOR 1,181.54  usd   </t>
  </si>
  <si>
    <t>NLSE19-214</t>
  </si>
  <si>
    <t xml:space="preserve">Compra de  41,000 .00  usd t.c. 19,06      PAGO A SEABOARD NLSE19-215     FACTURA  1699446   valor  factura     40,532.00   SALDO A FAVOR   468.00  usd   </t>
  </si>
  <si>
    <t>N LSE19-215</t>
  </si>
  <si>
    <t xml:space="preserve">Compra de  41,000 .00  usd t.c. 19,06      PAGO A SEABOARD NLSE19-216     FACTURA  1699447   valor  factura     40,593.68   SALDO A FAVOR   406.32  usd   </t>
  </si>
  <si>
    <t>NLSE19-216</t>
  </si>
  <si>
    <t xml:space="preserve">Compra de  42,000 .00  usd t.c. 18,995      PAGO A SEABOARD NLSE19-217     FACTURA  1699448   valor  factura     38,060.28   SALDO A FAVOR   3,939.72  usd   </t>
  </si>
  <si>
    <t>NLSE19-217</t>
  </si>
  <si>
    <t xml:space="preserve">Compra de  41,884.56  usd t.c. 19,263      PAGO A SEABOARD NLSE19-213    FACTURA  1698711   valor  factura     41,884.56     SALDO A FAVOR    1,115.44  usd   </t>
  </si>
  <si>
    <t>NLSE19-213</t>
  </si>
  <si>
    <r>
      <t xml:space="preserve">Compra de  44,000.00   usd tc    19.263   Y PAGO A TYSON FRESH MEATS. INC      U--2197        FACTURA  </t>
    </r>
    <r>
      <rPr>
        <b/>
        <sz val="12"/>
        <color theme="1"/>
        <rFont val="Calibri"/>
        <family val="2"/>
        <scheme val="minor"/>
      </rPr>
      <t xml:space="preserve"> 5820</t>
    </r>
    <r>
      <rPr>
        <b/>
        <sz val="11"/>
        <color theme="1"/>
        <rFont val="Calibri"/>
        <family val="2"/>
        <scheme val="minor"/>
      </rPr>
      <t>-A     VALOR FACTURA   41,994.48    SALDO  A FAVOR   2,005.52   usd</t>
    </r>
  </si>
  <si>
    <t>U-2197</t>
  </si>
  <si>
    <t xml:space="preserve">Compra de  35,000 .00  usd t.c. 18,978      PAGO A SEABOARD NLSE19-218     FACTURA  1701181   valor  factura     30,533.85   SALDO A FAVOR   4,466.15  usd   </t>
  </si>
  <si>
    <t>NLSE19-218</t>
  </si>
  <si>
    <t>NLSE19-220</t>
  </si>
  <si>
    <t xml:space="preserve">Compra de  31,000 .00  usd t.c. 18.985      PAGO A SEABOARD NLSE19-220     FACTURA  1701181   valor  factura     31,667.78   SALDO A PENDIENTE      667.78  usd   </t>
  </si>
  <si>
    <r>
      <t xml:space="preserve">Compra de  28,000.00   usd tc    18.99   Y PAGO A TYSON FRESH MEATS. INC      U--2200        FACTURA  </t>
    </r>
    <r>
      <rPr>
        <b/>
        <sz val="12"/>
        <color theme="1"/>
        <rFont val="Calibri"/>
        <family val="2"/>
        <scheme val="minor"/>
      </rPr>
      <t xml:space="preserve"> 8822</t>
    </r>
    <r>
      <rPr>
        <b/>
        <sz val="11"/>
        <color theme="1"/>
        <rFont val="Calibri"/>
        <family val="2"/>
        <scheme val="minor"/>
      </rPr>
      <t>-A     VALOR FACTURA   32,856.35    SALDO  PENDIENTE  4,856.35     usd</t>
    </r>
  </si>
  <si>
    <t xml:space="preserve">Compra de  34,000 .00  usd t.c. 18.97      PAGO A SEABOARD NLSECONG-01     FACTURA  1702683   valor  factura     36,928.27   SALDO A PENDIENTE      2,928.27  usd   </t>
  </si>
  <si>
    <t>NLSECONG-01</t>
  </si>
  <si>
    <t xml:space="preserve">Compra de  30,000 .00  usd t.c. 18.97      PAGO A SEABOARD NLSE19-221     FACTURA  1702971   valor  factura     30,704.18   SALDO A PENDIENTE     704.18    usd   </t>
  </si>
  <si>
    <t>NLSE19-221</t>
  </si>
  <si>
    <t>U-2200</t>
  </si>
  <si>
    <r>
      <t xml:space="preserve">Compra de  28,000.00   usd tc    18.985   Y PAGO A TYSON FRESH MEATS. INC      U--2201        FACTURA  </t>
    </r>
    <r>
      <rPr>
        <b/>
        <sz val="12"/>
        <color theme="1"/>
        <rFont val="Calibri"/>
        <family val="2"/>
        <scheme val="minor"/>
      </rPr>
      <t xml:space="preserve"> 0820</t>
    </r>
    <r>
      <rPr>
        <b/>
        <sz val="11"/>
        <color theme="1"/>
        <rFont val="Calibri"/>
        <family val="2"/>
        <scheme val="minor"/>
      </rPr>
      <t>-A     VALOR FACTURA   32,133.71    SALDO  PENDIENTE    4,133.71     usd</t>
    </r>
  </si>
  <si>
    <t>U-2201</t>
  </si>
  <si>
    <t xml:space="preserve">Compra de  25,000 .00  usd t.c. 18.919      PAGO A SEABOARD NLSE19-222     FACTURA  1704476   valor  factura     31,627.09    SALDO A PENDIENTE     6,627.09    usd   </t>
  </si>
  <si>
    <t>NLSE19-222</t>
  </si>
  <si>
    <r>
      <t xml:space="preserve">Compra de  42,000.00   usd tc    19.02   Y PAGO A TYSON FRESH MEATS. INC      U--2198        FACTURA  </t>
    </r>
    <r>
      <rPr>
        <b/>
        <sz val="12"/>
        <color theme="1"/>
        <rFont val="Calibri"/>
        <family val="2"/>
        <scheme val="minor"/>
      </rPr>
      <t xml:space="preserve"> 9823</t>
    </r>
    <r>
      <rPr>
        <b/>
        <sz val="11"/>
        <color theme="1"/>
        <rFont val="Calibri"/>
        <family val="2"/>
        <scheme val="minor"/>
      </rPr>
      <t>-A     VALOR FACTURA   36,089.41    SALDO  A FAVOR   5,910.59   usd</t>
    </r>
  </si>
  <si>
    <t>U-2198</t>
  </si>
  <si>
    <t>U-2199</t>
  </si>
  <si>
    <t>0828-A</t>
  </si>
  <si>
    <r>
      <t xml:space="preserve">Compra de  36,000.00   usd tc    18.978   Y PAGO A TYSON FRESH MEATS. INC      U--3060        FACTURA  </t>
    </r>
    <r>
      <rPr>
        <b/>
        <sz val="12"/>
        <color theme="1"/>
        <rFont val="Calibri"/>
        <family val="2"/>
        <scheme val="minor"/>
      </rPr>
      <t xml:space="preserve"> 9829</t>
    </r>
    <r>
      <rPr>
        <b/>
        <sz val="11"/>
        <color theme="1"/>
        <rFont val="Calibri"/>
        <family val="2"/>
        <scheme val="minor"/>
      </rPr>
      <t>-A     VALOR FACTURA   36,934.61    SALDO  PENDIENTE       934.61   usd</t>
    </r>
  </si>
  <si>
    <t>U-3060</t>
  </si>
  <si>
    <t xml:space="preserve">Compra de  31,000 .00  usd t.c. 18,985      PAGO A SEABOARD NLSE19-219     FACTURA  1702367   valor  factura     31,511.03   SALDO  PENDIENTE  511.03  usd   </t>
  </si>
  <si>
    <t>NLSE19-219</t>
  </si>
  <si>
    <t xml:space="preserve">Compra de  29,000 .00  usd t.c. 18.95      PAGO A SEABOARD NLSE20-01    Nota de Credito  72850    211.17  usd   FACTURA  1707049   valor  factura     33,183.25    SALDO A PENDIENTE     3,972.08    usd   </t>
  </si>
  <si>
    <t>NLSE20-01</t>
  </si>
  <si>
    <t>NC-72850</t>
  </si>
  <si>
    <t>Compra de  35,000 .00  usd t.c. 18.89      PAGO A SEABOARD NLSE20-11     usd   FACTURA  1707379   valor  factura     33801.37    SALDO A  FAVOR   1,198.63  usd</t>
  </si>
  <si>
    <t>NLSE20-11</t>
  </si>
  <si>
    <t>Compra de  35,000 .00  usd t.c. 18.85      PAGO A SEABOARD NLSE20-02     usd   FACTURA  1707808   valor  factura     34,275.33    SALDO A  FAVOR   724.67  usd</t>
  </si>
  <si>
    <t>NLSE20-02</t>
  </si>
  <si>
    <r>
      <t xml:space="preserve">Compra de  30,000.00   usd tc    18.855     Y PAGO A TYSON FRESH MEATS. INC      19425        FACTURA  </t>
    </r>
    <r>
      <rPr>
        <b/>
        <sz val="12"/>
        <color theme="1"/>
        <rFont val="Calibri"/>
        <family val="2"/>
        <scheme val="minor"/>
      </rPr>
      <t xml:space="preserve"> 9823</t>
    </r>
    <r>
      <rPr>
        <b/>
        <sz val="11"/>
        <color theme="1"/>
        <rFont val="Calibri"/>
        <family val="2"/>
        <scheme val="minor"/>
      </rPr>
      <t>-A     VALOR FACTURA   34,240.09    SALDO  PENDIENTE    4,240.09     usd</t>
    </r>
  </si>
  <si>
    <t>Compra de  35,000 .00  usd t.c. 18.820      PAGO A SEABOARD NLSE20-03     usd   FACTURA  1709863   valor  factura     34,057.99    SALDO A  FAVOR   942.01  usd</t>
  </si>
  <si>
    <t>NLSE20-03</t>
  </si>
  <si>
    <t>Compra de  36,000 .00  usd t.c. 18.889      PAGO A SEABOARD NLSE20-04      FACTURA  1710250   valor  factura     35,083.45    SALDO A  FAVOR   916.55  usd</t>
  </si>
  <si>
    <t>NLSE20-04</t>
  </si>
  <si>
    <r>
      <t xml:space="preserve">Compra de  35,000.00   usd tc    18.848     Y PAGO A TYSON FRESH MEATS. INC      19439        FACTURA  </t>
    </r>
    <r>
      <rPr>
        <b/>
        <sz val="12"/>
        <color theme="1"/>
        <rFont val="Calibri"/>
        <family val="2"/>
        <scheme val="minor"/>
      </rPr>
      <t xml:space="preserve"> 8822</t>
    </r>
    <r>
      <rPr>
        <b/>
        <sz val="11"/>
        <color theme="1"/>
        <rFont val="Calibri"/>
        <family val="2"/>
        <scheme val="minor"/>
      </rPr>
      <t>-A     VALOR FACTURA   37,228.87    SALDO  PENDIENTE    2,228.97     usd</t>
    </r>
  </si>
  <si>
    <t>NLSE20-05</t>
  </si>
  <si>
    <t>Compra de  37,500 .00  usd t.c. 18.727      PAGO A SEABOARD NLSE20-06      FACTURA  1712937   valor  factura     37,796.29    SALDO A  PENDIENTE  296.29  usd</t>
  </si>
  <si>
    <t>Compra de  36,000 .00  usd t.c. 18.810      PAGO A SEABOARD NLSE20-05      FACTURA  1712936   valor  factura     38,299.33    SALDO A  PENDIENTE  2,299.33  usd</t>
  </si>
  <si>
    <t>NLSE20-06</t>
  </si>
  <si>
    <r>
      <t xml:space="preserve">Compra de  38,500.00   usd tc    18.75     Y PAGO A TYSON FRESH MEATS. INC     19441   FACTURA  </t>
    </r>
    <r>
      <rPr>
        <b/>
        <sz val="12"/>
        <color theme="1"/>
        <rFont val="Calibri"/>
        <family val="2"/>
        <scheme val="minor"/>
      </rPr>
      <t xml:space="preserve"> 4</t>
    </r>
    <r>
      <rPr>
        <b/>
        <sz val="11"/>
        <color theme="1"/>
        <rFont val="Calibri"/>
        <family val="2"/>
        <scheme val="minor"/>
      </rPr>
      <t>823-A     VALOR FACTURA   38,832.16    SALDO  PENDIENTE    332.16     usd</t>
    </r>
  </si>
  <si>
    <r>
      <t xml:space="preserve">Compra de  39,500 .00  usd t.c. 18.845      PAGO A SEABOARD NLSE20-07      FACTURA  1714065   valor  factura     37,981.92   menos </t>
    </r>
    <r>
      <rPr>
        <b/>
        <sz val="13"/>
        <color rgb="FFFF0000"/>
        <rFont val="Calibri"/>
        <family val="2"/>
        <scheme val="minor"/>
      </rPr>
      <t xml:space="preserve">CLAIM  nc??????  211.41 usd  </t>
    </r>
    <r>
      <rPr>
        <b/>
        <sz val="12"/>
        <color theme="1"/>
        <rFont val="Calibri"/>
        <family val="2"/>
        <scheme val="minor"/>
      </rPr>
      <t xml:space="preserve">    SALDO A  FAVOR DE  1,729.49  usd</t>
    </r>
  </si>
  <si>
    <t>NLSE20-07</t>
  </si>
  <si>
    <t>&lt;&lt;&lt;&lt;&lt;&lt;&lt;&lt;&lt;&lt;&lt;&lt;&lt;&lt;&lt;&lt;&lt;&lt;&lt;&lt;&lt;&lt;&lt;&lt;&lt;&lt;&lt;&lt;&lt;</t>
  </si>
  <si>
    <t>CLAIM</t>
  </si>
  <si>
    <r>
      <t xml:space="preserve">Compra de  37,000 .00  usd t.c. 18.920      PAGO A SEABOARD NLSE20-08      FACTURA  1715715   valor  factura     34,015.75   </t>
    </r>
    <r>
      <rPr>
        <b/>
        <sz val="13"/>
        <color rgb="FFFF0000"/>
        <rFont val="Calibri"/>
        <family val="2"/>
        <scheme val="minor"/>
      </rPr>
      <t xml:space="preserve">   </t>
    </r>
    <r>
      <rPr>
        <b/>
        <sz val="12"/>
        <color theme="1"/>
        <rFont val="Calibri"/>
        <family val="2"/>
        <scheme val="minor"/>
      </rPr>
      <t xml:space="preserve">    SALDO A  FAVOR DE  2,984.25  usd</t>
    </r>
  </si>
  <si>
    <t>NLSE20-08</t>
  </si>
  <si>
    <r>
      <t xml:space="preserve">Compra de  37,000 .00  usd t.c. 18.920      PAGO A SEABOARD NLSE20-09      FACTURA  1716290   valor  factura     34,459.17   </t>
    </r>
    <r>
      <rPr>
        <b/>
        <sz val="13"/>
        <color rgb="FFFF0000"/>
        <rFont val="Calibri"/>
        <family val="2"/>
        <scheme val="minor"/>
      </rPr>
      <t xml:space="preserve">   </t>
    </r>
    <r>
      <rPr>
        <b/>
        <sz val="12"/>
        <color theme="1"/>
        <rFont val="Calibri"/>
        <family val="2"/>
        <scheme val="minor"/>
      </rPr>
      <t xml:space="preserve">    SALDO A  FAVOR DE  2,540.83  usd</t>
    </r>
  </si>
  <si>
    <t>NLSE20-09</t>
  </si>
  <si>
    <r>
      <t xml:space="preserve">Compra de  38,000.00   usd tc    18.865     Y PAGO A TYSON FRESH MEATS. INC     19442   FACTURA  </t>
    </r>
    <r>
      <rPr>
        <b/>
        <sz val="12"/>
        <color theme="1"/>
        <rFont val="Calibri"/>
        <family val="2"/>
        <scheme val="minor"/>
      </rPr>
      <t xml:space="preserve"> 30826</t>
    </r>
    <r>
      <rPr>
        <b/>
        <sz val="11"/>
        <color theme="1"/>
        <rFont val="Calibri"/>
        <family val="2"/>
        <scheme val="minor"/>
      </rPr>
      <t>-A     VALOR FACTURA   29,147.79    SALDO  A FAVOR  8,852.21    usd</t>
    </r>
  </si>
  <si>
    <r>
      <t xml:space="preserve">Compra de  25,000 .00  usd t.c. 18.758      PAGO A SEABOARD NLSE20-12      FACTURA  1717888   valor  factura     28,162.80   </t>
    </r>
    <r>
      <rPr>
        <b/>
        <sz val="13"/>
        <color rgb="FFFF0000"/>
        <rFont val="Calibri"/>
        <family val="2"/>
        <scheme val="minor"/>
      </rPr>
      <t xml:space="preserve">   </t>
    </r>
    <r>
      <rPr>
        <b/>
        <sz val="12"/>
        <color theme="1"/>
        <rFont val="Calibri"/>
        <family val="2"/>
        <scheme val="minor"/>
      </rPr>
      <t xml:space="preserve">    SALDO A  PENDIENTE    3,162.80  usd</t>
    </r>
  </si>
  <si>
    <t>NLSE20-12</t>
  </si>
  <si>
    <r>
      <t xml:space="preserve">Compra de  25,000 .00  usd t.c. 18.758      PAGO A SEABOARD NLSE20-10      FACTURA  1718628   valor  factura     27,001.25  </t>
    </r>
    <r>
      <rPr>
        <b/>
        <sz val="13"/>
        <color rgb="FFFF0000"/>
        <rFont val="Calibri"/>
        <family val="2"/>
        <scheme val="minor"/>
      </rPr>
      <t xml:space="preserve">   </t>
    </r>
    <r>
      <rPr>
        <b/>
        <sz val="12"/>
        <color theme="1"/>
        <rFont val="Calibri"/>
        <family val="2"/>
        <scheme val="minor"/>
      </rPr>
      <t xml:space="preserve">    SALDO A  PENDIENTE    2,001.25  usd</t>
    </r>
  </si>
  <si>
    <t>NLSE20-10</t>
  </si>
  <si>
    <r>
      <t xml:space="preserve">Compra de  28,500 .00  usd t.c. 18.689      PAGO A SEABOARD NLSE20-13      FACTURA  1720696   valor  factura     25,797.11 </t>
    </r>
    <r>
      <rPr>
        <b/>
        <sz val="13"/>
        <color rgb="FFFF0000"/>
        <rFont val="Calibri"/>
        <family val="2"/>
        <scheme val="minor"/>
      </rPr>
      <t xml:space="preserve">   </t>
    </r>
    <r>
      <rPr>
        <b/>
        <sz val="12"/>
        <color theme="1"/>
        <rFont val="Calibri"/>
        <family val="2"/>
        <scheme val="minor"/>
      </rPr>
      <t xml:space="preserve">    SALDO A  FAVOR     2,702.89  usd</t>
    </r>
  </si>
  <si>
    <t>NLSE20-13</t>
  </si>
  <si>
    <t>NLSE20-14</t>
  </si>
  <si>
    <r>
      <t xml:space="preserve">Compra de  21,000.00   usd tc    18.758     Y PAGO A TYSON FRESH MEATS. INC    82324   FACTURA  </t>
    </r>
    <r>
      <rPr>
        <b/>
        <sz val="12"/>
        <color theme="1"/>
        <rFont val="Calibri"/>
        <family val="2"/>
        <scheme val="minor"/>
      </rPr>
      <t xml:space="preserve"> 17821</t>
    </r>
    <r>
      <rPr>
        <b/>
        <sz val="11"/>
        <color theme="1"/>
        <rFont val="Calibri"/>
        <family val="2"/>
        <scheme val="minor"/>
      </rPr>
      <t>-A     VALOR FACTURA   30,229.70    SALDO  PENDIENTE  9,229.70    usd</t>
    </r>
  </si>
  <si>
    <r>
      <t xml:space="preserve">Compra de  35,000 .00  usd t.c. 18.84      PAGO A SEABOARD NLSE20-17      FACTURA  1726973   valor  factura     31,698.89 </t>
    </r>
    <r>
      <rPr>
        <b/>
        <sz val="13"/>
        <color rgb="FFFF0000"/>
        <rFont val="Calibri"/>
        <family val="2"/>
        <scheme val="minor"/>
      </rPr>
      <t xml:space="preserve">   </t>
    </r>
    <r>
      <rPr>
        <b/>
        <sz val="12"/>
        <color theme="1"/>
        <rFont val="Calibri"/>
        <family val="2"/>
        <scheme val="minor"/>
      </rPr>
      <t xml:space="preserve">    SALDO A  FAVOR  3,301.11  usd</t>
    </r>
  </si>
  <si>
    <r>
      <t xml:space="preserve">Compra de  23,000 .00  usd t.c. 18.81      PAGO A SEABOARD NLSE20-14      FACTURA  1721462   valor  factura     29,086.26 </t>
    </r>
    <r>
      <rPr>
        <b/>
        <sz val="13"/>
        <color rgb="FFFF0000"/>
        <rFont val="Calibri"/>
        <family val="2"/>
        <scheme val="minor"/>
      </rPr>
      <t xml:space="preserve">   </t>
    </r>
    <r>
      <rPr>
        <b/>
        <sz val="12"/>
        <color theme="1"/>
        <rFont val="Calibri"/>
        <family val="2"/>
        <scheme val="minor"/>
      </rPr>
      <t xml:space="preserve">    SALDO A  PENDIENTE  6,086.26  usd</t>
    </r>
  </si>
  <si>
    <t>NLSE20-17</t>
  </si>
  <si>
    <r>
      <t xml:space="preserve">Compra de  31,500 .00  usd t.c. 18.689      PAGO A SEABOARD NLSE20-15      FACTURA  1723643   valor  factura     29,580.73 </t>
    </r>
    <r>
      <rPr>
        <b/>
        <sz val="13"/>
        <color rgb="FFFF0000"/>
        <rFont val="Calibri"/>
        <family val="2"/>
        <scheme val="minor"/>
      </rPr>
      <t xml:space="preserve">   </t>
    </r>
    <r>
      <rPr>
        <b/>
        <sz val="12"/>
        <color theme="1"/>
        <rFont val="Calibri"/>
        <family val="2"/>
        <scheme val="minor"/>
      </rPr>
      <t xml:space="preserve">    SALDO A  FAVOR   1,919.27  usd</t>
    </r>
  </si>
  <si>
    <t>NLSE20-15</t>
  </si>
  <si>
    <r>
      <t xml:space="preserve">Compra de  37,000.00   usd tc    18.633     Y PAGO A TYSON FRESH MEATS. INC    82325   FACTURA  </t>
    </r>
    <r>
      <rPr>
        <b/>
        <sz val="12"/>
        <color theme="1"/>
        <rFont val="Calibri"/>
        <family val="2"/>
        <scheme val="minor"/>
      </rPr>
      <t xml:space="preserve"> 20829</t>
    </r>
    <r>
      <rPr>
        <b/>
        <sz val="11"/>
        <color theme="1"/>
        <rFont val="Calibri"/>
        <family val="2"/>
        <scheme val="minor"/>
      </rPr>
      <t>-A     VALOR FACTURA   32,709.98    SALDO  A FAVOR  4,290.02    usd</t>
    </r>
  </si>
  <si>
    <t>0829-A</t>
  </si>
  <si>
    <r>
      <t xml:space="preserve">Compra de  28,000 .00  usd t.c. 18.605      PAGO A SEABOARD NLSE20-16      FACTURA  1724912   valor  factura     30,737.59 </t>
    </r>
    <r>
      <rPr>
        <b/>
        <sz val="13"/>
        <color rgb="FFFF0000"/>
        <rFont val="Calibri"/>
        <family val="2"/>
        <scheme val="minor"/>
      </rPr>
      <t xml:space="preserve">   </t>
    </r>
    <r>
      <rPr>
        <b/>
        <sz val="12"/>
        <color theme="1"/>
        <rFont val="Calibri"/>
        <family val="2"/>
        <scheme val="minor"/>
      </rPr>
      <t xml:space="preserve">    SALDO  PENDIENTE   2,737.59  usd</t>
    </r>
  </si>
  <si>
    <t>NLSE20-16</t>
  </si>
  <si>
    <r>
      <t xml:space="preserve">Compra de  33,500 .00  usd t.c. 19.085      PAGO A SEABOARD NLSE20-18      FACTURA  1727320   valor  factura     32,788.61 </t>
    </r>
    <r>
      <rPr>
        <b/>
        <sz val="13"/>
        <color rgb="FFFF0000"/>
        <rFont val="Calibri"/>
        <family val="2"/>
        <scheme val="minor"/>
      </rPr>
      <t xml:space="preserve">   </t>
    </r>
    <r>
      <rPr>
        <b/>
        <sz val="12"/>
        <color theme="1"/>
        <rFont val="Calibri"/>
        <family val="2"/>
        <scheme val="minor"/>
      </rPr>
      <t xml:space="preserve">    SALDO A  FAVOR  711.39  usd</t>
    </r>
  </si>
  <si>
    <t>NLSE20-18</t>
  </si>
  <si>
    <r>
      <t xml:space="preserve">Compra de  31,000.00   usd tc    19.18     Y PAGO A TYSON FRESH MEATS. INC    82326      FACTURA  </t>
    </r>
    <r>
      <rPr>
        <b/>
        <sz val="12"/>
        <color theme="1"/>
        <rFont val="Calibri"/>
        <family val="2"/>
        <scheme val="minor"/>
      </rPr>
      <t xml:space="preserve"> 9826</t>
    </r>
    <r>
      <rPr>
        <b/>
        <sz val="11"/>
        <color theme="1"/>
        <rFont val="Calibri"/>
        <family val="2"/>
        <scheme val="minor"/>
      </rPr>
      <t>-A     VALOR FACTURA   34,115.42    SALDO  PENDIENTE  3,115.42    usd</t>
    </r>
  </si>
  <si>
    <r>
      <t>Compra de  32,500 .00  usd t.c. 19.48      PAGO A SEABOARD NLSE20-19      FACTURA  1729631   valor  factura     33,472.55</t>
    </r>
    <r>
      <rPr>
        <b/>
        <sz val="13"/>
        <color rgb="FFFF0000"/>
        <rFont val="Calibri"/>
        <family val="2"/>
        <scheme val="minor"/>
      </rPr>
      <t xml:space="preserve">   </t>
    </r>
    <r>
      <rPr>
        <b/>
        <sz val="12"/>
        <color theme="1"/>
        <rFont val="Calibri"/>
        <family val="2"/>
        <scheme val="minor"/>
      </rPr>
      <t xml:space="preserve">    SALDO A  FAVOR    972.55  usd</t>
    </r>
  </si>
  <si>
    <t>NLSE20-19</t>
  </si>
  <si>
    <r>
      <t>Compra de  33,000 .00  usd t.c. 19.85     PAGO A SEABOARD NLSE20-20      FACTURA  1730741   valor  factura     30,888.84</t>
    </r>
    <r>
      <rPr>
        <b/>
        <sz val="13"/>
        <color rgb="FFFF0000"/>
        <rFont val="Calibri"/>
        <family val="2"/>
        <scheme val="minor"/>
      </rPr>
      <t xml:space="preserve">   </t>
    </r>
    <r>
      <rPr>
        <b/>
        <sz val="12"/>
        <color theme="1"/>
        <rFont val="Calibri"/>
        <family val="2"/>
        <scheme val="minor"/>
      </rPr>
      <t xml:space="preserve">    SALDO A  FAVOR   2,111.16  usd</t>
    </r>
  </si>
  <si>
    <t>NLSE20-20</t>
  </si>
  <si>
    <r>
      <t xml:space="preserve">Compra de  34,500.00   usd tc    19.639     Y PAGO A TYSON FRESH MEATS. INC    E-3164      FACTURA  </t>
    </r>
    <r>
      <rPr>
        <b/>
        <sz val="12"/>
        <color theme="1"/>
        <rFont val="Calibri"/>
        <family val="2"/>
        <scheme val="minor"/>
      </rPr>
      <t xml:space="preserve"> 5825</t>
    </r>
    <r>
      <rPr>
        <b/>
        <sz val="11"/>
        <color theme="1"/>
        <rFont val="Calibri"/>
        <family val="2"/>
        <scheme val="minor"/>
      </rPr>
      <t>-A     VALOR FACTURA   29,119.29    SALDO  A FAVOR   5,380.71    usd</t>
    </r>
  </si>
  <si>
    <t>E-3164</t>
  </si>
  <si>
    <r>
      <t>Compra de  29,000 .00  usd t.c. 19.797     PAGO A SEABOARD NLSE20-22      FACTURA  1731565   valor  factura     28,485.98</t>
    </r>
    <r>
      <rPr>
        <b/>
        <sz val="13"/>
        <color rgb="FFFF0000"/>
        <rFont val="Calibri"/>
        <family val="2"/>
        <scheme val="minor"/>
      </rPr>
      <t xml:space="preserve">   </t>
    </r>
    <r>
      <rPr>
        <b/>
        <sz val="12"/>
        <color theme="1"/>
        <rFont val="Calibri"/>
        <family val="2"/>
        <scheme val="minor"/>
      </rPr>
      <t xml:space="preserve">    SALDO A  FAVOR   514.02  usd</t>
    </r>
  </si>
  <si>
    <t>NLSE20-22</t>
  </si>
  <si>
    <r>
      <t>Compra de  29,000 .00  usd t.c. 19.797     PAGO A SEABOARD NLSE20-21      FACTURA  1732465   valor  factura     28,618.14</t>
    </r>
    <r>
      <rPr>
        <b/>
        <sz val="13"/>
        <color rgb="FFFF0000"/>
        <rFont val="Calibri"/>
        <family val="2"/>
        <scheme val="minor"/>
      </rPr>
      <t xml:space="preserve">   </t>
    </r>
    <r>
      <rPr>
        <b/>
        <sz val="12"/>
        <color theme="1"/>
        <rFont val="Calibri"/>
        <family val="2"/>
        <scheme val="minor"/>
      </rPr>
      <t xml:space="preserve">    SALDO A  FAVOR   381.86  usd</t>
    </r>
  </si>
  <si>
    <t>NLSE20-21</t>
  </si>
  <si>
    <r>
      <t>Compra de  27,000 .00  usd t.c. 21.275     PAGO A SEABOARD NLSE20-23      FACTURA  1733574   valor  factura     28,631.70</t>
    </r>
    <r>
      <rPr>
        <b/>
        <sz val="13"/>
        <color rgb="FFFF0000"/>
        <rFont val="Calibri"/>
        <family val="2"/>
        <scheme val="minor"/>
      </rPr>
      <t xml:space="preserve">   </t>
    </r>
    <r>
      <rPr>
        <b/>
        <sz val="12"/>
        <color theme="1"/>
        <rFont val="Calibri"/>
        <family val="2"/>
        <scheme val="minor"/>
      </rPr>
      <t xml:space="preserve">    SALDO PENDIENTE    1,631.70  usd</t>
    </r>
  </si>
  <si>
    <t>NLSE20-23</t>
  </si>
  <si>
    <r>
      <t xml:space="preserve">Compra de  25,000.00   usd tc    20.745 PAGO A TYSON FRESH MEATS. INC    E-3174   FACTURA  </t>
    </r>
    <r>
      <rPr>
        <b/>
        <sz val="12"/>
        <color theme="1"/>
        <rFont val="Calibri"/>
        <family val="2"/>
        <scheme val="minor"/>
      </rPr>
      <t xml:space="preserve"> 3</t>
    </r>
    <r>
      <rPr>
        <b/>
        <sz val="11"/>
        <color theme="1"/>
        <rFont val="Calibri"/>
        <family val="2"/>
        <scheme val="minor"/>
      </rPr>
      <t>823-A     VALOR FACTURA   28,608.19    SALDO  PENDIENTE   3,608.19    usd</t>
    </r>
  </si>
  <si>
    <t>3823-A</t>
  </si>
  <si>
    <t>E-3171------E-3174</t>
  </si>
  <si>
    <r>
      <t>Compra de  28,500 .00  usd t.c. 22.23     PAGO A SEABOARD NLSE20-24      FACTURA  1735454   valor  factura     27,568.65</t>
    </r>
    <r>
      <rPr>
        <b/>
        <sz val="13"/>
        <color rgb="FFFF0000"/>
        <rFont val="Calibri"/>
        <family val="2"/>
        <scheme val="minor"/>
      </rPr>
      <t xml:space="preserve">   </t>
    </r>
    <r>
      <rPr>
        <b/>
        <sz val="12"/>
        <color theme="1"/>
        <rFont val="Calibri"/>
        <family val="2"/>
        <scheme val="minor"/>
      </rPr>
      <t xml:space="preserve">    SALDO A FAVOR   931.35  usd</t>
    </r>
  </si>
  <si>
    <t>NLSE20-24</t>
  </si>
  <si>
    <r>
      <t>Compra de  28,500 .00  usd t.c. 22.07     PAGO A SEABOARD NLSE20-25      FACTURA  1735455   valor  factura     27,905.35</t>
    </r>
    <r>
      <rPr>
        <b/>
        <sz val="13"/>
        <color rgb="FFFF0000"/>
        <rFont val="Calibri"/>
        <family val="2"/>
        <scheme val="minor"/>
      </rPr>
      <t xml:space="preserve">   </t>
    </r>
    <r>
      <rPr>
        <b/>
        <sz val="12"/>
        <color theme="1"/>
        <rFont val="Calibri"/>
        <family val="2"/>
        <scheme val="minor"/>
      </rPr>
      <t xml:space="preserve">    SALDO A FAVOR   594.65  usd</t>
    </r>
  </si>
  <si>
    <t>NLSE20-25</t>
  </si>
  <si>
    <r>
      <t>Compra de  27,500 .00  usd t.c. 23.04     PAGO A SEABOARD NLSE20-26      FACTURA  1736554   valor  factura     27,464.25</t>
    </r>
    <r>
      <rPr>
        <b/>
        <sz val="13"/>
        <color rgb="FFFF0000"/>
        <rFont val="Calibri"/>
        <family val="2"/>
        <scheme val="minor"/>
      </rPr>
      <t xml:space="preserve">   </t>
    </r>
    <r>
      <rPr>
        <b/>
        <sz val="12"/>
        <color theme="1"/>
        <rFont val="Calibri"/>
        <family val="2"/>
        <scheme val="minor"/>
      </rPr>
      <t xml:space="preserve">    SALDO A FAVOR   35.75  usd</t>
    </r>
  </si>
  <si>
    <t>NLSE20-26</t>
  </si>
  <si>
    <t xml:space="preserve">NOTA DE CREDITO </t>
  </si>
  <si>
    <t>NC--????</t>
  </si>
  <si>
    <r>
      <t xml:space="preserve">Compra de  27,000.00   usd tc   23.01     PAGO A TYSON FRESH MEATS. INC    E-3175   FACTURA  </t>
    </r>
    <r>
      <rPr>
        <b/>
        <sz val="12"/>
        <color theme="1"/>
        <rFont val="Calibri"/>
        <family val="2"/>
        <scheme val="minor"/>
      </rPr>
      <t xml:space="preserve"> 9826</t>
    </r>
    <r>
      <rPr>
        <b/>
        <sz val="11"/>
        <color theme="1"/>
        <rFont val="Calibri"/>
        <family val="2"/>
        <scheme val="minor"/>
      </rPr>
      <t>-A     VALOR FACTURA   26,460.82    SALDO  A FAVOR  539.18    usd</t>
    </r>
  </si>
  <si>
    <t>NLSE20-27</t>
  </si>
  <si>
    <r>
      <t>Compra de  26,500 .00  usd t.c. 24.19     PAGO A SEABOARD                               NLSE20-28   FACTURA  1738822   valor  factura     26,089.54</t>
    </r>
    <r>
      <rPr>
        <b/>
        <sz val="13"/>
        <color rgb="FFFF0000"/>
        <rFont val="Calibri"/>
        <family val="2"/>
        <scheme val="minor"/>
      </rPr>
      <t xml:space="preserve">   </t>
    </r>
    <r>
      <rPr>
        <b/>
        <sz val="12"/>
        <color theme="1"/>
        <rFont val="Calibri"/>
        <family val="2"/>
        <scheme val="minor"/>
      </rPr>
      <t xml:space="preserve">    SALDO A FAVOR   410.46  usd</t>
    </r>
  </si>
  <si>
    <t>NLSE20-28</t>
  </si>
  <si>
    <r>
      <t>Compra de  26,500 .00  usd t.c. 24.27     PAGO A SEABOARD                               NLSE20-27   FACTURA  1738821   valor  factura     25,688.40</t>
    </r>
    <r>
      <rPr>
        <b/>
        <sz val="13"/>
        <color rgb="FFFF0000"/>
        <rFont val="Calibri"/>
        <family val="2"/>
        <scheme val="minor"/>
      </rPr>
      <t xml:space="preserve">   </t>
    </r>
    <r>
      <rPr>
        <b/>
        <sz val="12"/>
        <color theme="1"/>
        <rFont val="Calibri"/>
        <family val="2"/>
        <scheme val="minor"/>
      </rPr>
      <t xml:space="preserve">    SALDO A FAVOR   811.60  usd</t>
    </r>
  </si>
  <si>
    <r>
      <t>Compra de  26,500 .00  usd t.c. 23.88     PAGO A SEABOARD                               NLSE20-29   FACTURA  1739585   valor  factura     25,980.85</t>
    </r>
    <r>
      <rPr>
        <b/>
        <sz val="13"/>
        <color rgb="FFFF0000"/>
        <rFont val="Calibri"/>
        <family val="2"/>
        <scheme val="minor"/>
      </rPr>
      <t xml:space="preserve">   </t>
    </r>
    <r>
      <rPr>
        <b/>
        <sz val="12"/>
        <color theme="1"/>
        <rFont val="Calibri"/>
        <family val="2"/>
        <scheme val="minor"/>
      </rPr>
      <t xml:space="preserve">    SALDO A FAVOR   519.15  usd</t>
    </r>
  </si>
  <si>
    <t>NLSE20-29</t>
  </si>
  <si>
    <t>E-3175</t>
  </si>
  <si>
    <r>
      <t xml:space="preserve">Compra de  23,500.00   usd tc   25.19         PAGO A TYSON FRESH MEATS. INC    E-3176  FACTURA  </t>
    </r>
    <r>
      <rPr>
        <b/>
        <sz val="12"/>
        <color theme="1"/>
        <rFont val="Calibri"/>
        <family val="2"/>
        <scheme val="minor"/>
      </rPr>
      <t xml:space="preserve"> 7822</t>
    </r>
    <r>
      <rPr>
        <b/>
        <sz val="11"/>
        <color theme="1"/>
        <rFont val="Calibri"/>
        <family val="2"/>
        <scheme val="minor"/>
      </rPr>
      <t>-A     VALOR FACTURA   24,879.66    SALDO  PENDIENTE    1,379.66    usd</t>
    </r>
  </si>
  <si>
    <t>E-3176</t>
  </si>
  <si>
    <r>
      <t>Compra de  23,000.00  usd t.c. 25.05     PAGO A SEABOARD      NLSE20-30   FACTURA  1731281   valor  factura     22,770.57</t>
    </r>
    <r>
      <rPr>
        <b/>
        <sz val="13"/>
        <color rgb="FFFF0000"/>
        <rFont val="Calibri"/>
        <family val="2"/>
        <scheme val="minor"/>
      </rPr>
      <t xml:space="preserve">   </t>
    </r>
    <r>
      <rPr>
        <b/>
        <sz val="12"/>
        <color theme="1"/>
        <rFont val="Calibri"/>
        <family val="2"/>
        <scheme val="minor"/>
      </rPr>
      <t xml:space="preserve">    SALDO A FAVOR   229.43  usd</t>
    </r>
  </si>
  <si>
    <t>NLSE20-30</t>
  </si>
  <si>
    <r>
      <t>Compra de  23,000.00  usd t.c. 25.05     PAGO A SEABOARD      NLSE20-31   FACTURA  1741282   valor  factura     22,621.27</t>
    </r>
    <r>
      <rPr>
        <b/>
        <sz val="13"/>
        <color rgb="FFFF0000"/>
        <rFont val="Calibri"/>
        <family val="2"/>
        <scheme val="minor"/>
      </rPr>
      <t xml:space="preserve">   </t>
    </r>
    <r>
      <rPr>
        <b/>
        <sz val="12"/>
        <color theme="1"/>
        <rFont val="Calibri"/>
        <family val="2"/>
        <scheme val="minor"/>
      </rPr>
      <t xml:space="preserve">    SALDO A FAVOR   378.73  usd</t>
    </r>
  </si>
  <si>
    <t>NLSE20-31</t>
  </si>
  <si>
    <r>
      <t>Compra de  23,000.00  usd t.c. 23.53     PAGO A SEABOARD      NLSE20-32   FACTURA  1743129   valor  factura     18,951.60</t>
    </r>
    <r>
      <rPr>
        <b/>
        <sz val="13"/>
        <color rgb="FFFF0000"/>
        <rFont val="Calibri"/>
        <family val="2"/>
        <scheme val="minor"/>
      </rPr>
      <t xml:space="preserve">   </t>
    </r>
    <r>
      <rPr>
        <b/>
        <sz val="12"/>
        <color theme="1"/>
        <rFont val="Calibri"/>
        <family val="2"/>
        <scheme val="minor"/>
      </rPr>
      <t xml:space="preserve">    SALDO A FAVOR   4,048.40  usd</t>
    </r>
  </si>
  <si>
    <t>NLSE20-32</t>
  </si>
  <si>
    <r>
      <t xml:space="preserve">Compra de  23,500.00   usd tc   24.47         PAGO A TYSON FRESH MEATS. INC    E-3177      FACTURA  </t>
    </r>
    <r>
      <rPr>
        <b/>
        <sz val="12"/>
        <color theme="1"/>
        <rFont val="Calibri"/>
        <family val="2"/>
        <scheme val="minor"/>
      </rPr>
      <t xml:space="preserve"> 3820</t>
    </r>
    <r>
      <rPr>
        <b/>
        <sz val="11"/>
        <color theme="1"/>
        <rFont val="Calibri"/>
        <family val="2"/>
        <scheme val="minor"/>
      </rPr>
      <t>-A     VALOR FACTURA   17,665.03    SALDO  PENDIENTE    5,334.97    usd</t>
    </r>
  </si>
  <si>
    <t>E-3177</t>
  </si>
  <si>
    <r>
      <t>Compra de  13,000.00  usd t.c. 24.72     PAGO A SEABOARD      NLSE20-36   FACTURA  1746295   valor  factura     17,397.14</t>
    </r>
    <r>
      <rPr>
        <b/>
        <sz val="13"/>
        <color rgb="FFFF0000"/>
        <rFont val="Calibri"/>
        <family val="2"/>
        <scheme val="minor"/>
      </rPr>
      <t xml:space="preserve">   </t>
    </r>
    <r>
      <rPr>
        <b/>
        <sz val="12"/>
        <color theme="1"/>
        <rFont val="Calibri"/>
        <family val="2"/>
        <scheme val="minor"/>
      </rPr>
      <t xml:space="preserve">    SALDO PENDIENTE    4,397.14  usd</t>
    </r>
  </si>
  <si>
    <t>NLSE20-36</t>
  </si>
  <si>
    <r>
      <t>Compra de  13,000.00  usd t.c. 24.72     PAGO A SEABOARD      NLSE20-37   FACTURA  1746296   valor  factura     17,057.60</t>
    </r>
    <r>
      <rPr>
        <b/>
        <sz val="13"/>
        <color rgb="FFFF0000"/>
        <rFont val="Calibri"/>
        <family val="2"/>
        <scheme val="minor"/>
      </rPr>
      <t xml:space="preserve">   </t>
    </r>
    <r>
      <rPr>
        <b/>
        <sz val="12"/>
        <color theme="1"/>
        <rFont val="Calibri"/>
        <family val="2"/>
        <scheme val="minor"/>
      </rPr>
      <t xml:space="preserve">    SALDO PENDIENTE    4,057.60  usd</t>
    </r>
  </si>
  <si>
    <t>NLSE20-37</t>
  </si>
  <si>
    <r>
      <t>Compra de  19,000.00  usd t.c. 24.070     PAGO A SEABOARD      NLSE20-38     FACTURA  1747233   valor  factura     17,476.55</t>
    </r>
    <r>
      <rPr>
        <b/>
        <sz val="13"/>
        <color rgb="FFFF0000"/>
        <rFont val="Calibri"/>
        <family val="2"/>
        <scheme val="minor"/>
      </rPr>
      <t xml:space="preserve">   </t>
    </r>
    <r>
      <rPr>
        <b/>
        <sz val="12"/>
        <color theme="1"/>
        <rFont val="Calibri"/>
        <family val="2"/>
        <scheme val="minor"/>
      </rPr>
      <t xml:space="preserve">    SALDO A FAVOR     1,523.45  usd</t>
    </r>
  </si>
  <si>
    <t>NLSE20-38</t>
  </si>
  <si>
    <r>
      <t>Compra de  16,000.00  usd t.c. 23.64     PAGO A SEABOARD      NLSE20-40    FACTURA  1749101   valor  factura     17,907.40</t>
    </r>
    <r>
      <rPr>
        <b/>
        <sz val="13"/>
        <color rgb="FFFF0000"/>
        <rFont val="Calibri"/>
        <family val="2"/>
        <scheme val="minor"/>
      </rPr>
      <t xml:space="preserve">   </t>
    </r>
    <r>
      <rPr>
        <b/>
        <sz val="12"/>
        <color theme="1"/>
        <rFont val="Calibri"/>
        <family val="2"/>
        <scheme val="minor"/>
      </rPr>
      <t xml:space="preserve">    SALDO PENDIENTE     1,907.40  usd</t>
    </r>
  </si>
  <si>
    <t>NLSE20-40</t>
  </si>
  <si>
    <r>
      <t>Compra de  16,000.00  usd t.c. 23.64     PAGO A SEABOARD      NLSE20-39    FACTURA  1749100   valor  factura     18,147.14</t>
    </r>
    <r>
      <rPr>
        <b/>
        <sz val="13"/>
        <color rgb="FFFF0000"/>
        <rFont val="Calibri"/>
        <family val="2"/>
        <scheme val="minor"/>
      </rPr>
      <t xml:space="preserve">   </t>
    </r>
    <r>
      <rPr>
        <b/>
        <sz val="12"/>
        <color theme="1"/>
        <rFont val="Calibri"/>
        <family val="2"/>
        <scheme val="minor"/>
      </rPr>
      <t xml:space="preserve">    SALDO PENDIENTE     2,147.14  usd</t>
    </r>
  </si>
  <si>
    <t>NLSE20-39</t>
  </si>
  <si>
    <r>
      <t>Compra de  21,000.00  usd t.c. 23.93     PAGO A SEABOARD      NLSE20-41    FACTURA  1749702   valor  factura     19,190.53</t>
    </r>
    <r>
      <rPr>
        <b/>
        <sz val="13"/>
        <color rgb="FFFF0000"/>
        <rFont val="Calibri"/>
        <family val="2"/>
        <scheme val="minor"/>
      </rPr>
      <t xml:space="preserve">   </t>
    </r>
    <r>
      <rPr>
        <b/>
        <sz val="12"/>
        <color theme="1"/>
        <rFont val="Calibri"/>
        <family val="2"/>
        <scheme val="minor"/>
      </rPr>
      <t xml:space="preserve">    SALDO A FAVOR     1,809.47  usd</t>
    </r>
  </si>
  <si>
    <t>NLSE20-41</t>
  </si>
  <si>
    <t>NLSE20-42</t>
  </si>
  <si>
    <t>NLSE20-43</t>
  </si>
  <si>
    <t>B</t>
  </si>
  <si>
    <t>S</t>
  </si>
  <si>
    <r>
      <t>Compra de  18,500.00  usd t.c. 24.386     PAGO A SEABOARD      NLSE20-42    FACTURA</t>
    </r>
    <r>
      <rPr>
        <b/>
        <sz val="14"/>
        <color rgb="FFFF0000"/>
        <rFont val="Calibri"/>
        <family val="2"/>
        <scheme val="minor"/>
      </rPr>
      <t xml:space="preserve"> </t>
    </r>
    <r>
      <rPr>
        <b/>
        <sz val="14"/>
        <color rgb="FF0000FF"/>
        <rFont val="Calibri"/>
        <family val="2"/>
        <scheme val="minor"/>
      </rPr>
      <t xml:space="preserve"> 1753771</t>
    </r>
    <r>
      <rPr>
        <b/>
        <sz val="12"/>
        <color rgb="FF0000FF"/>
        <rFont val="Calibri"/>
        <family val="2"/>
        <scheme val="minor"/>
      </rPr>
      <t xml:space="preserve">   </t>
    </r>
    <r>
      <rPr>
        <b/>
        <sz val="12"/>
        <color theme="1"/>
        <rFont val="Calibri"/>
        <family val="2"/>
        <scheme val="minor"/>
      </rPr>
      <t xml:space="preserve">valor  factura     </t>
    </r>
    <r>
      <rPr>
        <b/>
        <sz val="12"/>
        <color rgb="FF0000FF"/>
        <rFont val="Calibri"/>
        <family val="2"/>
        <scheme val="minor"/>
      </rPr>
      <t>23,046.62</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 xml:space="preserve">4,546.62  </t>
    </r>
    <r>
      <rPr>
        <b/>
        <sz val="12"/>
        <color theme="1"/>
        <rFont val="Calibri"/>
        <family val="2"/>
        <scheme val="minor"/>
      </rPr>
      <t>USD</t>
    </r>
  </si>
  <si>
    <r>
      <t>Compra de  18,500.00  usd t.c. 24.386     PAGO A SEABOARD      NLSE20-43    FACTURA</t>
    </r>
    <r>
      <rPr>
        <b/>
        <sz val="14"/>
        <color rgb="FFFF0000"/>
        <rFont val="Calibri"/>
        <family val="2"/>
        <scheme val="minor"/>
      </rPr>
      <t xml:space="preserve"> </t>
    </r>
    <r>
      <rPr>
        <b/>
        <sz val="14"/>
        <color rgb="FF0000FF"/>
        <rFont val="Calibri"/>
        <family val="2"/>
        <scheme val="minor"/>
      </rPr>
      <t xml:space="preserve"> 1753772</t>
    </r>
    <r>
      <rPr>
        <b/>
        <sz val="12"/>
        <color rgb="FF0000FF"/>
        <rFont val="Calibri"/>
        <family val="2"/>
        <scheme val="minor"/>
      </rPr>
      <t xml:space="preserve"> </t>
    </r>
    <r>
      <rPr>
        <b/>
        <sz val="12"/>
        <color theme="1"/>
        <rFont val="Calibri"/>
        <family val="2"/>
        <scheme val="minor"/>
      </rPr>
      <t xml:space="preserve">  valor  factura     </t>
    </r>
    <r>
      <rPr>
        <b/>
        <sz val="12"/>
        <color rgb="FF0000FF"/>
        <rFont val="Calibri"/>
        <family val="2"/>
        <scheme val="minor"/>
      </rPr>
      <t>25,103.95</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6,603.95 usd</t>
    </r>
  </si>
  <si>
    <t>NLSE20-44-----NLSE20--47------NLSE20-48</t>
  </si>
  <si>
    <t>NLSE20-45-------NLSE20-49</t>
  </si>
  <si>
    <t>NLSE20-46------NLSE20-33</t>
  </si>
  <si>
    <r>
      <t>Compra de  33,000.00  usd t.c. 24.9     PAGO A SEABOARD      NLSE20</t>
    </r>
    <r>
      <rPr>
        <b/>
        <sz val="14"/>
        <color rgb="FFFF0000"/>
        <rFont val="Calibri"/>
        <family val="2"/>
        <scheme val="minor"/>
      </rPr>
      <t>-(44)---(</t>
    </r>
    <r>
      <rPr>
        <b/>
        <sz val="12"/>
        <color rgb="FFFF0000"/>
        <rFont val="Calibri"/>
        <family val="2"/>
        <scheme val="minor"/>
      </rPr>
      <t>47)-</t>
    </r>
    <r>
      <rPr>
        <b/>
        <sz val="12"/>
        <color theme="1"/>
        <rFont val="Calibri"/>
        <family val="2"/>
        <scheme val="minor"/>
      </rPr>
      <t>--48    FACTURA</t>
    </r>
    <r>
      <rPr>
        <b/>
        <sz val="14"/>
        <color rgb="FFFF0000"/>
        <rFont val="Calibri"/>
        <family val="2"/>
        <scheme val="minor"/>
      </rPr>
      <t xml:space="preserve"> </t>
    </r>
    <r>
      <rPr>
        <b/>
        <sz val="14"/>
        <color theme="1"/>
        <rFont val="Calibri"/>
        <family val="2"/>
        <scheme val="minor"/>
      </rPr>
      <t xml:space="preserve"> 1755610 </t>
    </r>
    <r>
      <rPr>
        <b/>
        <sz val="12"/>
        <color theme="1"/>
        <rFont val="Calibri"/>
        <family val="2"/>
        <scheme val="minor"/>
      </rPr>
      <t xml:space="preserve">  valor  factura     24,159.96    SALDO  A FAVOR 8,840.04  usd   llegada  13 Mayo-2020</t>
    </r>
  </si>
  <si>
    <r>
      <t>Compra de  35,000.00  usd t.c. 24.04     PAGO A SEABOARD      NLSE20--</t>
    </r>
    <r>
      <rPr>
        <b/>
        <sz val="12"/>
        <color rgb="FFFF0000"/>
        <rFont val="Calibri"/>
        <family val="2"/>
        <scheme val="minor"/>
      </rPr>
      <t>(46 )</t>
    </r>
    <r>
      <rPr>
        <b/>
        <sz val="12"/>
        <color theme="1"/>
        <rFont val="Calibri"/>
        <family val="2"/>
        <scheme val="minor"/>
      </rPr>
      <t>---</t>
    </r>
    <r>
      <rPr>
        <b/>
        <sz val="14"/>
        <color theme="1"/>
        <rFont val="Calibri"/>
        <family val="2"/>
        <scheme val="minor"/>
      </rPr>
      <t>-33 -----</t>
    </r>
    <r>
      <rPr>
        <b/>
        <sz val="12"/>
        <color theme="1"/>
        <rFont val="Calibri"/>
        <family val="2"/>
        <scheme val="minor"/>
      </rPr>
      <t xml:space="preserve"> FACTURA</t>
    </r>
    <r>
      <rPr>
        <b/>
        <sz val="14"/>
        <color theme="1"/>
        <rFont val="Calibri"/>
        <family val="2"/>
        <scheme val="minor"/>
      </rPr>
      <t xml:space="preserve">  1756632</t>
    </r>
    <r>
      <rPr>
        <b/>
        <sz val="12"/>
        <color theme="1"/>
        <rFont val="Calibri"/>
        <family val="2"/>
        <scheme val="minor"/>
      </rPr>
      <t xml:space="preserve">  valor  factura     1756632---</t>
    </r>
    <r>
      <rPr>
        <b/>
        <sz val="13"/>
        <color rgb="FFFF0000"/>
        <rFont val="Calibri"/>
        <family val="2"/>
        <scheme val="minor"/>
      </rPr>
      <t xml:space="preserve">  </t>
    </r>
    <r>
      <rPr>
        <b/>
        <sz val="12"/>
        <color theme="1"/>
        <rFont val="Calibri"/>
        <family val="2"/>
        <scheme val="minor"/>
      </rPr>
      <t xml:space="preserve">    SALDO   A FAVOR  DE    15,024.43  usd   llegada 15 May-2020</t>
    </r>
  </si>
  <si>
    <r>
      <t>Compra de  35,000.00  usd t.c. 24.04     PAGO A SEABOARD      NLSE20</t>
    </r>
    <r>
      <rPr>
        <b/>
        <sz val="14"/>
        <color theme="1"/>
        <rFont val="Calibri"/>
        <family val="2"/>
        <scheme val="minor"/>
      </rPr>
      <t>--</t>
    </r>
    <r>
      <rPr>
        <b/>
        <sz val="12"/>
        <color rgb="FFFF0000"/>
        <rFont val="Calibri"/>
        <family val="2"/>
        <scheme val="minor"/>
      </rPr>
      <t>(45)</t>
    </r>
    <r>
      <rPr>
        <b/>
        <sz val="14"/>
        <color theme="1"/>
        <rFont val="Calibri"/>
        <family val="2"/>
        <scheme val="minor"/>
      </rPr>
      <t>----49----</t>
    </r>
    <r>
      <rPr>
        <b/>
        <sz val="12"/>
        <color theme="1"/>
        <rFont val="Calibri"/>
        <family val="2"/>
        <scheme val="minor"/>
      </rPr>
      <t xml:space="preserve">    FACTURA</t>
    </r>
    <r>
      <rPr>
        <b/>
        <sz val="14"/>
        <color theme="1"/>
        <rFont val="Calibri"/>
        <family val="2"/>
        <scheme val="minor"/>
      </rPr>
      <t xml:space="preserve">  1756112</t>
    </r>
    <r>
      <rPr>
        <b/>
        <sz val="12"/>
        <color theme="1"/>
        <rFont val="Calibri"/>
        <family val="2"/>
        <scheme val="minor"/>
      </rPr>
      <t xml:space="preserve">   valor  factura     21,423.58</t>
    </r>
    <r>
      <rPr>
        <b/>
        <sz val="13"/>
        <color rgb="FFFF0000"/>
        <rFont val="Calibri"/>
        <family val="2"/>
        <scheme val="minor"/>
      </rPr>
      <t xml:space="preserve">  </t>
    </r>
    <r>
      <rPr>
        <b/>
        <sz val="12"/>
        <color theme="1"/>
        <rFont val="Calibri"/>
        <family val="2"/>
        <scheme val="minor"/>
      </rPr>
      <t xml:space="preserve">    SALDO   A FAVOR DE  13,576.42  llego el 14-May-2020</t>
    </r>
  </si>
  <si>
    <r>
      <t>Compra de  10,000.00  usd t.c. 24.185     PAGO A SEABOARD      NLSE20--50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1758536</t>
    </r>
    <r>
      <rPr>
        <b/>
        <sz val="12"/>
        <color theme="1"/>
        <rFont val="Calibri"/>
        <family val="2"/>
        <scheme val="minor"/>
      </rPr>
      <t xml:space="preserve">  valor  factura    18,152.15----</t>
    </r>
    <r>
      <rPr>
        <b/>
        <sz val="13"/>
        <color rgb="FFFF0000"/>
        <rFont val="Calibri"/>
        <family val="2"/>
        <scheme val="minor"/>
      </rPr>
      <t xml:space="preserve">  </t>
    </r>
    <r>
      <rPr>
        <b/>
        <sz val="12"/>
        <color theme="1"/>
        <rFont val="Calibri"/>
        <family val="2"/>
        <scheme val="minor"/>
      </rPr>
      <t xml:space="preserve">    SALDO   PENDIENTE    8,152.15</t>
    </r>
  </si>
  <si>
    <t>NLSE20-50</t>
  </si>
  <si>
    <r>
      <t>Compra de  10,000.00  usd t.c. 24.185     PAGO A SEABOARD      NLSE20--51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1758537</t>
    </r>
    <r>
      <rPr>
        <b/>
        <sz val="12"/>
        <color theme="1"/>
        <rFont val="Calibri"/>
        <family val="2"/>
        <scheme val="minor"/>
      </rPr>
      <t xml:space="preserve">  valor  factura    18,391.94----</t>
    </r>
    <r>
      <rPr>
        <b/>
        <sz val="13"/>
        <color rgb="FFFF0000"/>
        <rFont val="Calibri"/>
        <family val="2"/>
        <scheme val="minor"/>
      </rPr>
      <t xml:space="preserve">  </t>
    </r>
    <r>
      <rPr>
        <b/>
        <sz val="12"/>
        <color theme="1"/>
        <rFont val="Calibri"/>
        <family val="2"/>
        <scheme val="minor"/>
      </rPr>
      <t xml:space="preserve">    SALDO   PENDIENTE    8,391.94</t>
    </r>
  </si>
  <si>
    <t>NLSE20-51</t>
  </si>
  <si>
    <r>
      <t>Compra de  10,000.00  usd t.c. 24.180     PAGO A SEABOARD      NLSE20--34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1759269</t>
    </r>
    <r>
      <rPr>
        <b/>
        <sz val="12"/>
        <color theme="1"/>
        <rFont val="Calibri"/>
        <family val="2"/>
        <scheme val="minor"/>
      </rPr>
      <t xml:space="preserve">  valor  factura    18,126.77----</t>
    </r>
    <r>
      <rPr>
        <b/>
        <sz val="13"/>
        <color rgb="FFFF0000"/>
        <rFont val="Calibri"/>
        <family val="2"/>
        <scheme val="minor"/>
      </rPr>
      <t xml:space="preserve">  </t>
    </r>
    <r>
      <rPr>
        <b/>
        <sz val="12"/>
        <color theme="1"/>
        <rFont val="Calibri"/>
        <family val="2"/>
        <scheme val="minor"/>
      </rPr>
      <t xml:space="preserve">    SALDO   PENDIENTE    8,126.77</t>
    </r>
  </si>
  <si>
    <t>NLSE20-34</t>
  </si>
  <si>
    <r>
      <t>Compra de  21,000.00  usd t.c. 23.640     PAGO A SEABOARD      NLSE20--52</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1760113</t>
    </r>
    <r>
      <rPr>
        <b/>
        <sz val="12"/>
        <color theme="1"/>
        <rFont val="Calibri"/>
        <family val="2"/>
        <scheme val="minor"/>
      </rPr>
      <t xml:space="preserve">  valor  factura    18,449.47----</t>
    </r>
    <r>
      <rPr>
        <b/>
        <sz val="13"/>
        <color rgb="FFFF0000"/>
        <rFont val="Calibri"/>
        <family val="2"/>
        <scheme val="minor"/>
      </rPr>
      <t xml:space="preserve">  </t>
    </r>
    <r>
      <rPr>
        <b/>
        <sz val="12"/>
        <color theme="1"/>
        <rFont val="Calibri"/>
        <family val="2"/>
        <scheme val="minor"/>
      </rPr>
      <t xml:space="preserve">    SALDO   A FAVOR DE  2,550.53</t>
    </r>
  </si>
  <si>
    <t>NLSE20-52</t>
  </si>
  <si>
    <r>
      <t>Compra de  18,000.00  usd t.c. 23.400     PAGO A SEABOARD      NLSE20--53</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1760114</t>
    </r>
    <r>
      <rPr>
        <b/>
        <sz val="12"/>
        <color theme="1"/>
        <rFont val="Calibri"/>
        <family val="2"/>
        <scheme val="minor"/>
      </rPr>
      <t xml:space="preserve">  valor  factura    18,423.87----</t>
    </r>
    <r>
      <rPr>
        <b/>
        <sz val="13"/>
        <color rgb="FFFF0000"/>
        <rFont val="Calibri"/>
        <family val="2"/>
        <scheme val="minor"/>
      </rPr>
      <t xml:space="preserve">  </t>
    </r>
    <r>
      <rPr>
        <b/>
        <sz val="12"/>
        <color theme="1"/>
        <rFont val="Calibri"/>
        <family val="2"/>
        <scheme val="minor"/>
      </rPr>
      <t xml:space="preserve">    SALDO   PENDIENTE  423.87</t>
    </r>
  </si>
  <si>
    <t>NLSE20-53</t>
  </si>
  <si>
    <r>
      <t>Compra de  18,000.00  usd t.c. 22.995     PAGO A SEABOARD      NLSE20--35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1761137</t>
    </r>
    <r>
      <rPr>
        <b/>
        <sz val="12"/>
        <color theme="1"/>
        <rFont val="Calibri"/>
        <family val="2"/>
        <scheme val="minor"/>
      </rPr>
      <t xml:space="preserve">  valor  factura    19,353.70----</t>
    </r>
    <r>
      <rPr>
        <b/>
        <sz val="13"/>
        <color rgb="FFFF0000"/>
        <rFont val="Calibri"/>
        <family val="2"/>
        <scheme val="minor"/>
      </rPr>
      <t xml:space="preserve">  </t>
    </r>
    <r>
      <rPr>
        <b/>
        <sz val="12"/>
        <color theme="1"/>
        <rFont val="Calibri"/>
        <family val="2"/>
        <scheme val="minor"/>
      </rPr>
      <t xml:space="preserve">    SALDO   PENDIENTE  1,353.70</t>
    </r>
  </si>
  <si>
    <t>NLSE20-35</t>
  </si>
  <si>
    <r>
      <t>Compra de  21,000.00  usd t.c. 22.63     PAGO A SEABOARD      NLSE20--54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1763695</t>
    </r>
    <r>
      <rPr>
        <b/>
        <sz val="12"/>
        <color theme="1"/>
        <rFont val="Calibri"/>
        <family val="2"/>
        <scheme val="minor"/>
      </rPr>
      <t xml:space="preserve">  valor  factura    19,826.03----</t>
    </r>
    <r>
      <rPr>
        <b/>
        <sz val="13"/>
        <color rgb="FFFF0000"/>
        <rFont val="Calibri"/>
        <family val="2"/>
        <scheme val="minor"/>
      </rPr>
      <t xml:space="preserve">  </t>
    </r>
    <r>
      <rPr>
        <b/>
        <sz val="12"/>
        <color theme="1"/>
        <rFont val="Calibri"/>
        <family val="2"/>
        <scheme val="minor"/>
      </rPr>
      <t xml:space="preserve">    SALDO   A FAVOR    1,173.97  usd</t>
    </r>
  </si>
  <si>
    <t>NLSE20-54</t>
  </si>
  <si>
    <r>
      <t>Compra de  21,000.00  usd t.c. 22.36     PAGO A SEABOARD      NLSE20--55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1763320</t>
    </r>
    <r>
      <rPr>
        <b/>
        <sz val="12"/>
        <color theme="1"/>
        <rFont val="Calibri"/>
        <family val="2"/>
        <scheme val="minor"/>
      </rPr>
      <t xml:space="preserve">  valor  factura    20,919.82----</t>
    </r>
    <r>
      <rPr>
        <b/>
        <sz val="13"/>
        <color rgb="FFFF0000"/>
        <rFont val="Calibri"/>
        <family val="2"/>
        <scheme val="minor"/>
      </rPr>
      <t xml:space="preserve">  </t>
    </r>
    <r>
      <rPr>
        <b/>
        <sz val="12"/>
        <color theme="1"/>
        <rFont val="Calibri"/>
        <family val="2"/>
        <scheme val="minor"/>
      </rPr>
      <t xml:space="preserve">    SALDO   A FAVOR    80.18  usd</t>
    </r>
  </si>
  <si>
    <t>NLSE20-55</t>
  </si>
  <si>
    <r>
      <t>Compra de  18,000.00  usd t.c. 22.05     PAGO A SEABOARD      NLSE20--56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1764357</t>
    </r>
    <r>
      <rPr>
        <b/>
        <sz val="12"/>
        <color theme="1"/>
        <rFont val="Calibri"/>
        <family val="2"/>
        <scheme val="minor"/>
      </rPr>
      <t xml:space="preserve">  valor  factura    20,407.98----</t>
    </r>
    <r>
      <rPr>
        <b/>
        <sz val="13"/>
        <color rgb="FFFF0000"/>
        <rFont val="Calibri"/>
        <family val="2"/>
        <scheme val="minor"/>
      </rPr>
      <t xml:space="preserve">  </t>
    </r>
    <r>
      <rPr>
        <b/>
        <sz val="12"/>
        <color theme="1"/>
        <rFont val="Calibri"/>
        <family val="2"/>
        <scheme val="minor"/>
      </rPr>
      <t xml:space="preserve">    SALDO   A FAVOR   2,407.98  usd</t>
    </r>
  </si>
  <si>
    <t>NLSE20-56</t>
  </si>
  <si>
    <r>
      <t>Compra de  19,000.00  usd t.c. 21.774     PAGO A SEABOARD      NLSE20--47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1765605</t>
    </r>
    <r>
      <rPr>
        <b/>
        <sz val="12"/>
        <color theme="1"/>
        <rFont val="Calibri"/>
        <family val="2"/>
        <scheme val="minor"/>
      </rPr>
      <t xml:space="preserve">  valor  factura    19,506.84----</t>
    </r>
    <r>
      <rPr>
        <b/>
        <sz val="13"/>
        <color rgb="FFFF0000"/>
        <rFont val="Calibri"/>
        <family val="2"/>
        <scheme val="minor"/>
      </rPr>
      <t xml:space="preserve">  </t>
    </r>
    <r>
      <rPr>
        <b/>
        <sz val="12"/>
        <color theme="1"/>
        <rFont val="Calibri"/>
        <family val="2"/>
        <scheme val="minor"/>
      </rPr>
      <t xml:space="preserve">    SALDO   PENDIENTE     506.84  usd</t>
    </r>
  </si>
  <si>
    <t>NLSE20-47</t>
  </si>
  <si>
    <r>
      <t>Compra de  20,000.00  usd t.c. 21.65     PAGO A SEABOARD      NLSE20--45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1766085</t>
    </r>
    <r>
      <rPr>
        <b/>
        <sz val="12"/>
        <color theme="1"/>
        <rFont val="Calibri"/>
        <family val="2"/>
        <scheme val="minor"/>
      </rPr>
      <t xml:space="preserve">  valor  factura    19,743.97----</t>
    </r>
    <r>
      <rPr>
        <b/>
        <sz val="13"/>
        <color rgb="FFFF0000"/>
        <rFont val="Calibri"/>
        <family val="2"/>
        <scheme val="minor"/>
      </rPr>
      <t xml:space="preserve">  </t>
    </r>
    <r>
      <rPr>
        <b/>
        <sz val="12"/>
        <color theme="1"/>
        <rFont val="Calibri"/>
        <family val="2"/>
        <scheme val="minor"/>
      </rPr>
      <t xml:space="preserve">    SALDO   A FAVOR      256.03  usd</t>
    </r>
  </si>
  <si>
    <t>NLSE20-45</t>
  </si>
  <si>
    <r>
      <t>Compra de  19,500.00  usd t.c. 21.535     PAGO A SEABOARD      NLSE20--46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1766948  </t>
    </r>
    <r>
      <rPr>
        <b/>
        <sz val="12"/>
        <color theme="1"/>
        <rFont val="Calibri"/>
        <family val="2"/>
        <scheme val="minor"/>
      </rPr>
      <t xml:space="preserve">  valor  factura    19,934.59----</t>
    </r>
    <r>
      <rPr>
        <b/>
        <sz val="13"/>
        <color rgb="FFFF0000"/>
        <rFont val="Calibri"/>
        <family val="2"/>
        <scheme val="minor"/>
      </rPr>
      <t xml:space="preserve">  </t>
    </r>
    <r>
      <rPr>
        <b/>
        <sz val="12"/>
        <color theme="1"/>
        <rFont val="Calibri"/>
        <family val="2"/>
        <scheme val="minor"/>
      </rPr>
      <t xml:space="preserve">    SALDO   PENDIENTE      434.59  usd</t>
    </r>
  </si>
  <si>
    <t>NLSE20-46</t>
  </si>
  <si>
    <r>
      <t>Compra de  19,000.00  usd t.c. 21.83     PAGO A SEABOARD      NLSE20--57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1768856  </t>
    </r>
    <r>
      <rPr>
        <b/>
        <sz val="12"/>
        <color theme="1"/>
        <rFont val="Calibri"/>
        <family val="2"/>
        <scheme val="minor"/>
      </rPr>
      <t xml:space="preserve">  valor  factura    19,623.66----</t>
    </r>
    <r>
      <rPr>
        <b/>
        <sz val="13"/>
        <color rgb="FFFF0000"/>
        <rFont val="Calibri"/>
        <family val="2"/>
        <scheme val="minor"/>
      </rPr>
      <t xml:space="preserve">  </t>
    </r>
    <r>
      <rPr>
        <b/>
        <sz val="12"/>
        <color theme="1"/>
        <rFont val="Calibri"/>
        <family val="2"/>
        <scheme val="minor"/>
      </rPr>
      <t xml:space="preserve">    SALDO   PENDIENTE      623.66  usd</t>
    </r>
  </si>
  <si>
    <t>NLSE20-57</t>
  </si>
  <si>
    <r>
      <t>Compra de  19,000.00  usd t.c. 22.770     PAGO A SEABOARD      NLSE20--58</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1769243  </t>
    </r>
    <r>
      <rPr>
        <b/>
        <sz val="12"/>
        <color theme="1"/>
        <rFont val="Calibri"/>
        <family val="2"/>
        <scheme val="minor"/>
      </rPr>
      <t xml:space="preserve">  valor  factura    18,804.13----</t>
    </r>
    <r>
      <rPr>
        <b/>
        <sz val="13"/>
        <color rgb="FFFF0000"/>
        <rFont val="Calibri"/>
        <family val="2"/>
        <scheme val="minor"/>
      </rPr>
      <t xml:space="preserve">  </t>
    </r>
    <r>
      <rPr>
        <b/>
        <sz val="12"/>
        <color theme="1"/>
        <rFont val="Calibri"/>
        <family val="2"/>
        <scheme val="minor"/>
      </rPr>
      <t xml:space="preserve">    SALDO   A FAVOR     195.87  usd</t>
    </r>
  </si>
  <si>
    <t>NLSE20-58</t>
  </si>
  <si>
    <t xml:space="preserve">Nota de credito </t>
  </si>
  <si>
    <t>SALDO A NUESTRO FAVOR 27 Junio 2020</t>
  </si>
  <si>
    <r>
      <t>Compra de  18,000.00  usd t.c. 22.558     PAGO A SEABOARD      NLSE20--59</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1771668  </t>
    </r>
    <r>
      <rPr>
        <b/>
        <sz val="12"/>
        <color theme="1"/>
        <rFont val="Calibri"/>
        <family val="2"/>
        <scheme val="minor"/>
      </rPr>
      <t xml:space="preserve">  valor  factura    18,561.82----</t>
    </r>
    <r>
      <rPr>
        <b/>
        <sz val="13"/>
        <color rgb="FFFF0000"/>
        <rFont val="Calibri"/>
        <family val="2"/>
        <scheme val="minor"/>
      </rPr>
      <t xml:space="preserve">  </t>
    </r>
    <r>
      <rPr>
        <b/>
        <sz val="12"/>
        <color theme="1"/>
        <rFont val="Calibri"/>
        <family val="2"/>
        <scheme val="minor"/>
      </rPr>
      <t xml:space="preserve">    SALDO   PENDIENTE      561.82  usd</t>
    </r>
  </si>
  <si>
    <t>NLSE20-59</t>
  </si>
  <si>
    <r>
      <t>Compra de  18,000.00  usd t.c. 22.680     PAGO A SEABOARD      NLSE20--60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1772417  </t>
    </r>
    <r>
      <rPr>
        <b/>
        <sz val="12"/>
        <color theme="1"/>
        <rFont val="Calibri"/>
        <family val="2"/>
        <scheme val="minor"/>
      </rPr>
      <t xml:space="preserve">  valor  factura    17,847.61----</t>
    </r>
    <r>
      <rPr>
        <b/>
        <sz val="13"/>
        <color rgb="FFFF0000"/>
        <rFont val="Calibri"/>
        <family val="2"/>
        <scheme val="minor"/>
      </rPr>
      <t xml:space="preserve">  </t>
    </r>
    <r>
      <rPr>
        <b/>
        <sz val="12"/>
        <color theme="1"/>
        <rFont val="Calibri"/>
        <family val="2"/>
        <scheme val="minor"/>
      </rPr>
      <t xml:space="preserve">    SALDO   A FAVOR        152.39  usd</t>
    </r>
  </si>
  <si>
    <t>NLSE20-60</t>
  </si>
  <si>
    <r>
      <t>Compra de  19,500.00  usd t.c. 22.785     PAGO A SEABOARD      NLSE20--61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1774477  </t>
    </r>
    <r>
      <rPr>
        <b/>
        <sz val="12"/>
        <color theme="1"/>
        <rFont val="Calibri"/>
        <family val="2"/>
        <scheme val="minor"/>
      </rPr>
      <t xml:space="preserve">  valor  factura    17,826.10----</t>
    </r>
    <r>
      <rPr>
        <b/>
        <sz val="13"/>
        <color rgb="FFFF0000"/>
        <rFont val="Calibri"/>
        <family val="2"/>
        <scheme val="minor"/>
      </rPr>
      <t xml:space="preserve">  </t>
    </r>
    <r>
      <rPr>
        <b/>
        <sz val="12"/>
        <color theme="1"/>
        <rFont val="Calibri"/>
        <family val="2"/>
        <scheme val="minor"/>
      </rPr>
      <t xml:space="preserve">    SALDO   A FAVOR      1,673.90  usd</t>
    </r>
  </si>
  <si>
    <t>NLSE20-61</t>
  </si>
  <si>
    <r>
      <rPr>
        <b/>
        <sz val="12"/>
        <color rgb="FF0000FF"/>
        <rFont val="Calibri"/>
        <family val="2"/>
        <scheme val="minor"/>
      </rPr>
      <t>NLSE20-62</t>
    </r>
    <r>
      <rPr>
        <b/>
        <sz val="14"/>
        <color rgb="FF0000FF"/>
        <rFont val="Calibri"/>
        <family val="2"/>
        <scheme val="minor"/>
      </rPr>
      <t>----</t>
    </r>
    <r>
      <rPr>
        <b/>
        <sz val="18"/>
        <color rgb="FF0000FF"/>
        <rFont val="Calibri"/>
        <family val="2"/>
        <scheme val="minor"/>
      </rPr>
      <t>-tba</t>
    </r>
  </si>
  <si>
    <r>
      <t xml:space="preserve">Compra de  19,000.00  usd t.c. 22.988     PAGO A SEABOARD    </t>
    </r>
    <r>
      <rPr>
        <b/>
        <sz val="18"/>
        <color rgb="FF0000FF"/>
        <rFont val="Calibri"/>
        <family val="2"/>
        <scheme val="minor"/>
      </rPr>
      <t xml:space="preserve"> </t>
    </r>
    <r>
      <rPr>
        <b/>
        <sz val="16"/>
        <color rgb="FF0000FF"/>
        <rFont val="Calibri"/>
        <family val="2"/>
        <scheme val="minor"/>
      </rPr>
      <t xml:space="preserve"> tba-</t>
    </r>
    <r>
      <rPr>
        <b/>
        <sz val="12"/>
        <color theme="1"/>
        <rFont val="Calibri"/>
        <family val="2"/>
        <scheme val="minor"/>
      </rPr>
      <t>----- FACTURA</t>
    </r>
    <r>
      <rPr>
        <b/>
        <sz val="14"/>
        <color theme="1"/>
        <rFont val="Calibri"/>
        <family val="2"/>
        <scheme val="minor"/>
      </rPr>
      <t xml:space="preserve">  1774225  </t>
    </r>
    <r>
      <rPr>
        <b/>
        <sz val="12"/>
        <color theme="1"/>
        <rFont val="Calibri"/>
        <family val="2"/>
        <scheme val="minor"/>
      </rPr>
      <t xml:space="preserve">  valor  factura    18,977.78----</t>
    </r>
    <r>
      <rPr>
        <b/>
        <sz val="13"/>
        <color rgb="FFFF0000"/>
        <rFont val="Calibri"/>
        <family val="2"/>
        <scheme val="minor"/>
      </rPr>
      <t xml:space="preserve">  </t>
    </r>
    <r>
      <rPr>
        <b/>
        <sz val="12"/>
        <color theme="1"/>
        <rFont val="Calibri"/>
        <family val="2"/>
        <scheme val="minor"/>
      </rPr>
      <t xml:space="preserve">    SALDO   A FAVOR      22.22  usd</t>
    </r>
  </si>
  <si>
    <r>
      <t xml:space="preserve">Compra de  18,000.00  usd t.c. 22.788     PAGO A SEABOARD    </t>
    </r>
    <r>
      <rPr>
        <b/>
        <sz val="18"/>
        <color rgb="FF0000FF"/>
        <rFont val="Calibri"/>
        <family val="2"/>
        <scheme val="minor"/>
      </rPr>
      <t xml:space="preserve"> </t>
    </r>
    <r>
      <rPr>
        <b/>
        <sz val="16"/>
        <color rgb="FF0000FF"/>
        <rFont val="Calibri"/>
        <family val="2"/>
        <scheme val="minor"/>
      </rPr>
      <t xml:space="preserve"> NLSE20-63</t>
    </r>
    <r>
      <rPr>
        <b/>
        <sz val="12"/>
        <color theme="1"/>
        <rFont val="Calibri"/>
        <family val="2"/>
        <scheme val="minor"/>
      </rPr>
      <t>----- FACTURA</t>
    </r>
    <r>
      <rPr>
        <b/>
        <sz val="14"/>
        <color theme="1"/>
        <rFont val="Calibri"/>
        <family val="2"/>
        <scheme val="minor"/>
      </rPr>
      <t xml:space="preserve">  1776782  </t>
    </r>
    <r>
      <rPr>
        <b/>
        <sz val="12"/>
        <color theme="1"/>
        <rFont val="Calibri"/>
        <family val="2"/>
        <scheme val="minor"/>
      </rPr>
      <t xml:space="preserve">  valor  factura    17,614.54----</t>
    </r>
    <r>
      <rPr>
        <b/>
        <sz val="13"/>
        <color rgb="FFFF0000"/>
        <rFont val="Calibri"/>
        <family val="2"/>
        <scheme val="minor"/>
      </rPr>
      <t xml:space="preserve">  </t>
    </r>
    <r>
      <rPr>
        <b/>
        <sz val="12"/>
        <color theme="1"/>
        <rFont val="Calibri"/>
        <family val="2"/>
        <scheme val="minor"/>
      </rPr>
      <t xml:space="preserve">    SALDO   A FAVOR     385.46  usd</t>
    </r>
  </si>
  <si>
    <t>NLSE20-63</t>
  </si>
  <si>
    <r>
      <t xml:space="preserve">Compra de  18,000.00  usd t.c. 22.789     PAGO A SEABOARD    </t>
    </r>
    <r>
      <rPr>
        <b/>
        <sz val="18"/>
        <color rgb="FF0000FF"/>
        <rFont val="Calibri"/>
        <family val="2"/>
        <scheme val="minor"/>
      </rPr>
      <t xml:space="preserve"> </t>
    </r>
    <r>
      <rPr>
        <b/>
        <sz val="16"/>
        <color rgb="FF0000FF"/>
        <rFont val="Calibri"/>
        <family val="2"/>
        <scheme val="minor"/>
      </rPr>
      <t xml:space="preserve"> NLSE20-64</t>
    </r>
    <r>
      <rPr>
        <b/>
        <sz val="12"/>
        <color theme="1"/>
        <rFont val="Calibri"/>
        <family val="2"/>
        <scheme val="minor"/>
      </rPr>
      <t>----- FACTURA</t>
    </r>
    <r>
      <rPr>
        <b/>
        <sz val="14"/>
        <color theme="1"/>
        <rFont val="Calibri"/>
        <family val="2"/>
        <scheme val="minor"/>
      </rPr>
      <t xml:space="preserve">  1777094  </t>
    </r>
    <r>
      <rPr>
        <b/>
        <sz val="12"/>
        <color theme="1"/>
        <rFont val="Calibri"/>
        <family val="2"/>
        <scheme val="minor"/>
      </rPr>
      <t xml:space="preserve">  valor  factura    17,640.07----</t>
    </r>
    <r>
      <rPr>
        <b/>
        <sz val="13"/>
        <color rgb="FFFF0000"/>
        <rFont val="Calibri"/>
        <family val="2"/>
        <scheme val="minor"/>
      </rPr>
      <t xml:space="preserve">  </t>
    </r>
    <r>
      <rPr>
        <b/>
        <sz val="12"/>
        <color theme="1"/>
        <rFont val="Calibri"/>
        <family val="2"/>
        <scheme val="minor"/>
      </rPr>
      <t xml:space="preserve">    SALDO   A FAVOR     359.93  usd</t>
    </r>
  </si>
  <si>
    <t>NLSE20-64</t>
  </si>
  <si>
    <t>NLSE20-65</t>
  </si>
  <si>
    <r>
      <t xml:space="preserve">Compra de  18,500.00  usd t.c. 22.77     PAGO A SEABOARD    </t>
    </r>
    <r>
      <rPr>
        <b/>
        <sz val="18"/>
        <color rgb="FF0000FF"/>
        <rFont val="Calibri"/>
        <family val="2"/>
        <scheme val="minor"/>
      </rPr>
      <t xml:space="preserve"> </t>
    </r>
    <r>
      <rPr>
        <b/>
        <sz val="16"/>
        <color rgb="FF0000FF"/>
        <rFont val="Calibri"/>
        <family val="2"/>
        <scheme val="minor"/>
      </rPr>
      <t xml:space="preserve"> NLSE20-65</t>
    </r>
    <r>
      <rPr>
        <b/>
        <sz val="12"/>
        <color theme="1"/>
        <rFont val="Calibri"/>
        <family val="2"/>
        <scheme val="minor"/>
      </rPr>
      <t>----- FACTURA</t>
    </r>
    <r>
      <rPr>
        <b/>
        <sz val="14"/>
        <color theme="1"/>
        <rFont val="Calibri"/>
        <family val="2"/>
        <scheme val="minor"/>
      </rPr>
      <t xml:space="preserve">  1779989  </t>
    </r>
    <r>
      <rPr>
        <b/>
        <sz val="12"/>
        <color theme="1"/>
        <rFont val="Calibri"/>
        <family val="2"/>
        <scheme val="minor"/>
      </rPr>
      <t xml:space="preserve">  valor  factura    22,595.79----</t>
    </r>
    <r>
      <rPr>
        <b/>
        <sz val="13"/>
        <color rgb="FFFF0000"/>
        <rFont val="Calibri"/>
        <family val="2"/>
        <scheme val="minor"/>
      </rPr>
      <t xml:space="preserve">  </t>
    </r>
    <r>
      <rPr>
        <b/>
        <sz val="12"/>
        <color theme="1"/>
        <rFont val="Calibri"/>
        <family val="2"/>
        <scheme val="minor"/>
      </rPr>
      <t xml:space="preserve">    SALDO   PENDIENTE      4,095.79  usd</t>
    </r>
  </si>
  <si>
    <r>
      <t xml:space="preserve">Compra de  18,500.00  usd t.c. 22.665     PAGO A SEABOARD    </t>
    </r>
    <r>
      <rPr>
        <b/>
        <sz val="18"/>
        <color rgb="FF0000FF"/>
        <rFont val="Calibri"/>
        <family val="2"/>
        <scheme val="minor"/>
      </rPr>
      <t xml:space="preserve"> </t>
    </r>
    <r>
      <rPr>
        <b/>
        <sz val="16"/>
        <color rgb="FF0000FF"/>
        <rFont val="Calibri"/>
        <family val="2"/>
        <scheme val="minor"/>
      </rPr>
      <t xml:space="preserve"> NLSE20-66</t>
    </r>
    <r>
      <rPr>
        <b/>
        <sz val="12"/>
        <color theme="1"/>
        <rFont val="Calibri"/>
        <family val="2"/>
        <scheme val="minor"/>
      </rPr>
      <t>----- FACTURA</t>
    </r>
    <r>
      <rPr>
        <b/>
        <sz val="14"/>
        <color theme="1"/>
        <rFont val="Calibri"/>
        <family val="2"/>
        <scheme val="minor"/>
      </rPr>
      <t xml:space="preserve">  1781445  </t>
    </r>
    <r>
      <rPr>
        <b/>
        <sz val="12"/>
        <color theme="1"/>
        <rFont val="Calibri"/>
        <family val="2"/>
        <scheme val="minor"/>
      </rPr>
      <t xml:space="preserve">  valor  factura    23,696.69----</t>
    </r>
    <r>
      <rPr>
        <b/>
        <sz val="13"/>
        <color rgb="FFFF0000"/>
        <rFont val="Calibri"/>
        <family val="2"/>
        <scheme val="minor"/>
      </rPr>
      <t xml:space="preserve">  </t>
    </r>
    <r>
      <rPr>
        <b/>
        <sz val="12"/>
        <color theme="1"/>
        <rFont val="Calibri"/>
        <family val="2"/>
        <scheme val="minor"/>
      </rPr>
      <t xml:space="preserve">    SALDO   PENDIENTE   5,196.69 usd</t>
    </r>
  </si>
  <si>
    <t>NLSE20-66</t>
  </si>
  <si>
    <r>
      <t xml:space="preserve">Compra de  27,000.00  usd t.c. 22.542     PAGO A SEABOARD    </t>
    </r>
    <r>
      <rPr>
        <b/>
        <sz val="18"/>
        <color rgb="FF0000FF"/>
        <rFont val="Calibri"/>
        <family val="2"/>
        <scheme val="minor"/>
      </rPr>
      <t xml:space="preserve"> </t>
    </r>
    <r>
      <rPr>
        <b/>
        <sz val="16"/>
        <color rgb="FF0000FF"/>
        <rFont val="Calibri"/>
        <family val="2"/>
        <scheme val="minor"/>
      </rPr>
      <t xml:space="preserve"> NLSE20-67</t>
    </r>
    <r>
      <rPr>
        <b/>
        <sz val="12"/>
        <color theme="1"/>
        <rFont val="Calibri"/>
        <family val="2"/>
        <scheme val="minor"/>
      </rPr>
      <t>----- FACTURA</t>
    </r>
    <r>
      <rPr>
        <b/>
        <sz val="14"/>
        <color theme="1"/>
        <rFont val="Calibri"/>
        <family val="2"/>
        <scheme val="minor"/>
      </rPr>
      <t xml:space="preserve">  1782195  </t>
    </r>
    <r>
      <rPr>
        <b/>
        <sz val="12"/>
        <color theme="1"/>
        <rFont val="Calibri"/>
        <family val="2"/>
        <scheme val="minor"/>
      </rPr>
      <t xml:space="preserve">  valor  factura    25,787.21----</t>
    </r>
    <r>
      <rPr>
        <b/>
        <sz val="13"/>
        <color rgb="FFFF0000"/>
        <rFont val="Calibri"/>
        <family val="2"/>
        <scheme val="minor"/>
      </rPr>
      <t xml:space="preserve">  </t>
    </r>
    <r>
      <rPr>
        <b/>
        <sz val="12"/>
        <color theme="1"/>
        <rFont val="Calibri"/>
        <family val="2"/>
        <scheme val="minor"/>
      </rPr>
      <t xml:space="preserve">    SALDO   A FAVOR     1,212.79   usd</t>
    </r>
  </si>
  <si>
    <t>NLSE20-67</t>
  </si>
  <si>
    <r>
      <t xml:space="preserve">Compra de  27,000.00  usd t.c. 22.345     PAGO A SEABOARD    </t>
    </r>
    <r>
      <rPr>
        <b/>
        <sz val="18"/>
        <color rgb="FF0000FF"/>
        <rFont val="Calibri"/>
        <family val="2"/>
        <scheme val="minor"/>
      </rPr>
      <t xml:space="preserve"> </t>
    </r>
    <r>
      <rPr>
        <b/>
        <sz val="16"/>
        <color rgb="FF0000FF"/>
        <rFont val="Calibri"/>
        <family val="2"/>
        <scheme val="minor"/>
      </rPr>
      <t xml:space="preserve"> NLSE20-68</t>
    </r>
    <r>
      <rPr>
        <b/>
        <sz val="12"/>
        <color theme="1"/>
        <rFont val="Calibri"/>
        <family val="2"/>
        <scheme val="minor"/>
      </rPr>
      <t>----- FACTURA</t>
    </r>
    <r>
      <rPr>
        <b/>
        <sz val="14"/>
        <color theme="1"/>
        <rFont val="Calibri"/>
        <family val="2"/>
        <scheme val="minor"/>
      </rPr>
      <t xml:space="preserve">  1782552  </t>
    </r>
    <r>
      <rPr>
        <b/>
        <sz val="12"/>
        <color theme="1"/>
        <rFont val="Calibri"/>
        <family val="2"/>
        <scheme val="minor"/>
      </rPr>
      <t xml:space="preserve">  valor  factura    26,767.42----</t>
    </r>
    <r>
      <rPr>
        <b/>
        <sz val="13"/>
        <color rgb="FFFF0000"/>
        <rFont val="Calibri"/>
        <family val="2"/>
        <scheme val="minor"/>
      </rPr>
      <t xml:space="preserve">  </t>
    </r>
    <r>
      <rPr>
        <b/>
        <sz val="12"/>
        <color theme="1"/>
        <rFont val="Calibri"/>
        <family val="2"/>
        <scheme val="minor"/>
      </rPr>
      <t xml:space="preserve">    SALDO   A FAVOR     232.58   usd</t>
    </r>
  </si>
  <si>
    <t>NLSE20-68</t>
  </si>
  <si>
    <r>
      <t xml:space="preserve">Compra de  30,000.00  usd t.c. 22.29     PAGO A SEABOARD    </t>
    </r>
    <r>
      <rPr>
        <b/>
        <sz val="18"/>
        <color rgb="FF0000FF"/>
        <rFont val="Calibri"/>
        <family val="2"/>
        <scheme val="minor"/>
      </rPr>
      <t xml:space="preserve"> </t>
    </r>
    <r>
      <rPr>
        <b/>
        <sz val="16"/>
        <color rgb="FF0000FF"/>
        <rFont val="Calibri"/>
        <family val="2"/>
        <scheme val="minor"/>
      </rPr>
      <t xml:space="preserve"> NLSE20-69</t>
    </r>
    <r>
      <rPr>
        <b/>
        <sz val="12"/>
        <color theme="1"/>
        <rFont val="Calibri"/>
        <family val="2"/>
        <scheme val="minor"/>
      </rPr>
      <t>----- FACTURA</t>
    </r>
    <r>
      <rPr>
        <b/>
        <sz val="14"/>
        <color theme="1"/>
        <rFont val="Calibri"/>
        <family val="2"/>
        <scheme val="minor"/>
      </rPr>
      <t xml:space="preserve">  1784984  </t>
    </r>
    <r>
      <rPr>
        <b/>
        <sz val="12"/>
        <color theme="1"/>
        <rFont val="Calibri"/>
        <family val="2"/>
        <scheme val="minor"/>
      </rPr>
      <t xml:space="preserve">  valor  factura    27,828.43----</t>
    </r>
    <r>
      <rPr>
        <b/>
        <sz val="13"/>
        <color rgb="FFFF0000"/>
        <rFont val="Calibri"/>
        <family val="2"/>
        <scheme val="minor"/>
      </rPr>
      <t xml:space="preserve">  </t>
    </r>
    <r>
      <rPr>
        <b/>
        <sz val="12"/>
        <color theme="1"/>
        <rFont val="Calibri"/>
        <family val="2"/>
        <scheme val="minor"/>
      </rPr>
      <t xml:space="preserve">    SALDO   A FAVOR     2,171.57   usd</t>
    </r>
  </si>
  <si>
    <t>NLSE20-69</t>
  </si>
  <si>
    <r>
      <t xml:space="preserve">Compra de  30,000.00  usd t.c. 22.28     PAGO A SEABOARD    </t>
    </r>
    <r>
      <rPr>
        <b/>
        <sz val="18"/>
        <color rgb="FF0000FF"/>
        <rFont val="Calibri"/>
        <family val="2"/>
        <scheme val="minor"/>
      </rPr>
      <t xml:space="preserve"> </t>
    </r>
    <r>
      <rPr>
        <b/>
        <sz val="16"/>
        <color rgb="FF0000FF"/>
        <rFont val="Calibri"/>
        <family val="2"/>
        <scheme val="minor"/>
      </rPr>
      <t xml:space="preserve"> NLSE20-70</t>
    </r>
    <r>
      <rPr>
        <b/>
        <sz val="12"/>
        <color theme="1"/>
        <rFont val="Calibri"/>
        <family val="2"/>
        <scheme val="minor"/>
      </rPr>
      <t>----- FACTURA</t>
    </r>
    <r>
      <rPr>
        <b/>
        <sz val="14"/>
        <color theme="1"/>
        <rFont val="Calibri"/>
        <family val="2"/>
        <scheme val="minor"/>
      </rPr>
      <t xml:space="preserve">  1785576  </t>
    </r>
    <r>
      <rPr>
        <b/>
        <sz val="12"/>
        <color theme="1"/>
        <rFont val="Calibri"/>
        <family val="2"/>
        <scheme val="minor"/>
      </rPr>
      <t xml:space="preserve">  valor  factura    28,265.81----</t>
    </r>
    <r>
      <rPr>
        <b/>
        <sz val="13"/>
        <color rgb="FFFF0000"/>
        <rFont val="Calibri"/>
        <family val="2"/>
        <scheme val="minor"/>
      </rPr>
      <t xml:space="preserve">  </t>
    </r>
    <r>
      <rPr>
        <b/>
        <sz val="12"/>
        <color theme="1"/>
        <rFont val="Calibri"/>
        <family val="2"/>
        <scheme val="minor"/>
      </rPr>
      <t xml:space="preserve">    SALDO   A FAVOR     1,734.19   usd</t>
    </r>
  </si>
  <si>
    <t>NLSE20-70</t>
  </si>
  <si>
    <r>
      <t xml:space="preserve">Compra de  30,000.00  usd t.c. 21.955    PAGO A SEABOARD    </t>
    </r>
    <r>
      <rPr>
        <b/>
        <sz val="18"/>
        <color rgb="FF0000FF"/>
        <rFont val="Calibri"/>
        <family val="2"/>
        <scheme val="minor"/>
      </rPr>
      <t xml:space="preserve"> </t>
    </r>
    <r>
      <rPr>
        <b/>
        <sz val="16"/>
        <color rgb="FF0000FF"/>
        <rFont val="Calibri"/>
        <family val="2"/>
        <scheme val="minor"/>
      </rPr>
      <t xml:space="preserve"> NLSE20-71</t>
    </r>
    <r>
      <rPr>
        <b/>
        <sz val="12"/>
        <color theme="1"/>
        <rFont val="Calibri"/>
        <family val="2"/>
        <scheme val="minor"/>
      </rPr>
      <t>----- FACTURA</t>
    </r>
    <r>
      <rPr>
        <b/>
        <sz val="14"/>
        <color theme="1"/>
        <rFont val="Calibri"/>
        <family val="2"/>
        <scheme val="minor"/>
      </rPr>
      <t xml:space="preserve">  1787581  </t>
    </r>
    <r>
      <rPr>
        <b/>
        <sz val="12"/>
        <color theme="1"/>
        <rFont val="Calibri"/>
        <family val="2"/>
        <scheme val="minor"/>
      </rPr>
      <t xml:space="preserve">  valor  factura    20,211.89----</t>
    </r>
    <r>
      <rPr>
        <b/>
        <sz val="14"/>
        <color rgb="FFFF0000"/>
        <rFont val="Calibri"/>
        <family val="2"/>
        <scheme val="minor"/>
      </rPr>
      <t xml:space="preserve">menos dif de precio  0.005 =   208.58  usd </t>
    </r>
    <r>
      <rPr>
        <b/>
        <sz val="13"/>
        <color rgb="FFFF0000"/>
        <rFont val="Calibri"/>
        <family val="2"/>
        <scheme val="minor"/>
      </rPr>
      <t xml:space="preserve">  </t>
    </r>
    <r>
      <rPr>
        <b/>
        <sz val="12"/>
        <color theme="1"/>
        <rFont val="Calibri"/>
        <family val="2"/>
        <scheme val="minor"/>
      </rPr>
      <t xml:space="preserve">    SALDO   A FAVOR     9,996.69   usd</t>
    </r>
  </si>
  <si>
    <t>NLSE20-71</t>
  </si>
  <si>
    <r>
      <t xml:space="preserve">Compra de  30,000.00  usd t.c. 21.963    PAGO A SEABOARD    </t>
    </r>
    <r>
      <rPr>
        <b/>
        <sz val="18"/>
        <color rgb="FF0000FF"/>
        <rFont val="Calibri"/>
        <family val="2"/>
        <scheme val="minor"/>
      </rPr>
      <t xml:space="preserve"> </t>
    </r>
    <r>
      <rPr>
        <b/>
        <sz val="16"/>
        <color rgb="FF0000FF"/>
        <rFont val="Calibri"/>
        <family val="2"/>
        <scheme val="minor"/>
      </rPr>
      <t xml:space="preserve"> NLSE20-72</t>
    </r>
    <r>
      <rPr>
        <b/>
        <sz val="12"/>
        <color theme="1"/>
        <rFont val="Calibri"/>
        <family val="2"/>
        <scheme val="minor"/>
      </rPr>
      <t>----- FACTURA</t>
    </r>
    <r>
      <rPr>
        <b/>
        <sz val="14"/>
        <color theme="1"/>
        <rFont val="Calibri"/>
        <family val="2"/>
        <scheme val="minor"/>
      </rPr>
      <t xml:space="preserve">  1787952  </t>
    </r>
    <r>
      <rPr>
        <b/>
        <sz val="12"/>
        <color theme="1"/>
        <rFont val="Calibri"/>
        <family val="2"/>
        <scheme val="minor"/>
      </rPr>
      <t xml:space="preserve">  valor  factura    18,622.89----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11,377.11   usd</t>
    </r>
  </si>
  <si>
    <t>NLSE20-72</t>
  </si>
  <si>
    <r>
      <t xml:space="preserve">Compra de  7,000.00  usd t.c. 22.408     PAGO A SEABOARD    </t>
    </r>
    <r>
      <rPr>
        <b/>
        <sz val="18"/>
        <color rgb="FF0000FF"/>
        <rFont val="Calibri"/>
        <family val="2"/>
        <scheme val="minor"/>
      </rPr>
      <t xml:space="preserve"> </t>
    </r>
    <r>
      <rPr>
        <b/>
        <sz val="16"/>
        <color rgb="FF0000FF"/>
        <rFont val="Calibri"/>
        <family val="2"/>
        <scheme val="minor"/>
      </rPr>
      <t xml:space="preserve"> NLSE20-73</t>
    </r>
    <r>
      <rPr>
        <b/>
        <sz val="12"/>
        <color theme="1"/>
        <rFont val="Calibri"/>
        <family val="2"/>
        <scheme val="minor"/>
      </rPr>
      <t>----- FACTURA</t>
    </r>
    <r>
      <rPr>
        <b/>
        <sz val="14"/>
        <color theme="1"/>
        <rFont val="Calibri"/>
        <family val="2"/>
        <scheme val="minor"/>
      </rPr>
      <t xml:space="preserve">  1790201  </t>
    </r>
    <r>
      <rPr>
        <b/>
        <sz val="12"/>
        <color theme="1"/>
        <rFont val="Calibri"/>
        <family val="2"/>
        <scheme val="minor"/>
      </rPr>
      <t xml:space="preserve">  valor  factura    19,943.34----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12,943.34   usd</t>
    </r>
  </si>
  <si>
    <t>NLSE20-73</t>
  </si>
  <si>
    <r>
      <t xml:space="preserve">Compra de  11,000.00  usd t.c. 22.377     PAGO A SEABOARD    </t>
    </r>
    <r>
      <rPr>
        <b/>
        <sz val="18"/>
        <color rgb="FF0000FF"/>
        <rFont val="Calibri"/>
        <family val="2"/>
        <scheme val="minor"/>
      </rPr>
      <t xml:space="preserve"> </t>
    </r>
    <r>
      <rPr>
        <b/>
        <sz val="16"/>
        <color rgb="FF0000FF"/>
        <rFont val="Calibri"/>
        <family val="2"/>
        <scheme val="minor"/>
      </rPr>
      <t xml:space="preserve"> NLSE20-74</t>
    </r>
    <r>
      <rPr>
        <b/>
        <sz val="12"/>
        <color theme="1"/>
        <rFont val="Calibri"/>
        <family val="2"/>
        <scheme val="minor"/>
      </rPr>
      <t>----- FACTURA</t>
    </r>
    <r>
      <rPr>
        <b/>
        <sz val="14"/>
        <color theme="1"/>
        <rFont val="Calibri"/>
        <family val="2"/>
        <scheme val="minor"/>
      </rPr>
      <t xml:space="preserve">  1790524  </t>
    </r>
    <r>
      <rPr>
        <b/>
        <sz val="12"/>
        <color theme="1"/>
        <rFont val="Calibri"/>
        <family val="2"/>
        <scheme val="minor"/>
      </rPr>
      <t xml:space="preserve">  valor  factura    21,691.45----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10,691.45   usd</t>
    </r>
  </si>
  <si>
    <t>NLSE20-74</t>
  </si>
  <si>
    <r>
      <t xml:space="preserve">Compra de  27,000.00  usd t.c. 22.379     PAGO A SEABOARD    </t>
    </r>
    <r>
      <rPr>
        <b/>
        <sz val="18"/>
        <color rgb="FF0000FF"/>
        <rFont val="Calibri"/>
        <family val="2"/>
        <scheme val="minor"/>
      </rPr>
      <t xml:space="preserve"> </t>
    </r>
    <r>
      <rPr>
        <b/>
        <sz val="16"/>
        <color rgb="FF0000FF"/>
        <rFont val="Calibri"/>
        <family val="2"/>
        <scheme val="minor"/>
      </rPr>
      <t xml:space="preserve"> NLSE20-75</t>
    </r>
    <r>
      <rPr>
        <b/>
        <sz val="12"/>
        <color theme="1"/>
        <rFont val="Calibri"/>
        <family val="2"/>
        <scheme val="minor"/>
      </rPr>
      <t>----- FACTURA</t>
    </r>
    <r>
      <rPr>
        <b/>
        <sz val="14"/>
        <color theme="1"/>
        <rFont val="Calibri"/>
        <family val="2"/>
        <scheme val="minor"/>
      </rPr>
      <t xml:space="preserve">  1793049  </t>
    </r>
    <r>
      <rPr>
        <b/>
        <sz val="12"/>
        <color theme="1"/>
        <rFont val="Calibri"/>
        <family val="2"/>
        <scheme val="minor"/>
      </rPr>
      <t xml:space="preserve">  valor  factura    26,078.95----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921.05   usd</t>
    </r>
  </si>
  <si>
    <t>NLSE20-75</t>
  </si>
  <si>
    <r>
      <t xml:space="preserve">Compra de  27,000.00  usd t.c. 22.305     PAGO A SEABOARD    </t>
    </r>
    <r>
      <rPr>
        <b/>
        <sz val="18"/>
        <color rgb="FF0000FF"/>
        <rFont val="Calibri"/>
        <family val="2"/>
        <scheme val="minor"/>
      </rPr>
      <t xml:space="preserve"> </t>
    </r>
    <r>
      <rPr>
        <b/>
        <sz val="16"/>
        <color rgb="FF0000FF"/>
        <rFont val="Calibri"/>
        <family val="2"/>
        <scheme val="minor"/>
      </rPr>
      <t xml:space="preserve"> NLSE20-76</t>
    </r>
    <r>
      <rPr>
        <b/>
        <sz val="12"/>
        <color theme="1"/>
        <rFont val="Calibri"/>
        <family val="2"/>
        <scheme val="minor"/>
      </rPr>
      <t>----- FACTURA</t>
    </r>
    <r>
      <rPr>
        <b/>
        <sz val="14"/>
        <color theme="1"/>
        <rFont val="Calibri"/>
        <family val="2"/>
        <scheme val="minor"/>
      </rPr>
      <t xml:space="preserve">  1793703  </t>
    </r>
    <r>
      <rPr>
        <b/>
        <sz val="12"/>
        <color theme="1"/>
        <rFont val="Calibri"/>
        <family val="2"/>
        <scheme val="minor"/>
      </rPr>
      <t xml:space="preserve">  valor  factura    25,785.41----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1,214.59   usd</t>
    </r>
  </si>
  <si>
    <t>NLSE20-76</t>
  </si>
  <si>
    <r>
      <t xml:space="preserve">Compra de  28,500.00  usd t.c. 22.077     PAGO A SEABOARD    </t>
    </r>
    <r>
      <rPr>
        <b/>
        <sz val="18"/>
        <color rgb="FF0000FF"/>
        <rFont val="Calibri"/>
        <family val="2"/>
        <scheme val="minor"/>
      </rPr>
      <t xml:space="preserve"> </t>
    </r>
    <r>
      <rPr>
        <b/>
        <sz val="16"/>
        <color rgb="FF0000FF"/>
        <rFont val="Calibri"/>
        <family val="2"/>
        <scheme val="minor"/>
      </rPr>
      <t xml:space="preserve"> NLSE20-77</t>
    </r>
    <r>
      <rPr>
        <b/>
        <sz val="12"/>
        <color theme="1"/>
        <rFont val="Calibri"/>
        <family val="2"/>
        <scheme val="minor"/>
      </rPr>
      <t>----- FACTURA</t>
    </r>
    <r>
      <rPr>
        <b/>
        <sz val="14"/>
        <color theme="1"/>
        <rFont val="Calibri"/>
        <family val="2"/>
        <scheme val="minor"/>
      </rPr>
      <t xml:space="preserve">  1796016  </t>
    </r>
    <r>
      <rPr>
        <b/>
        <sz val="12"/>
        <color theme="1"/>
        <rFont val="Calibri"/>
        <family val="2"/>
        <scheme val="minor"/>
      </rPr>
      <t xml:space="preserve">  valor  factura    25,233.43----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3,266.57   usd</t>
    </r>
  </si>
  <si>
    <t>NLSE20-77</t>
  </si>
  <si>
    <r>
      <t xml:space="preserve">Compra de  24,000.00  usd t.c. 22.105     PAGO A SEABOARD    </t>
    </r>
    <r>
      <rPr>
        <b/>
        <sz val="18"/>
        <color rgb="FF0000FF"/>
        <rFont val="Calibri"/>
        <family val="2"/>
        <scheme val="minor"/>
      </rPr>
      <t xml:space="preserve"> </t>
    </r>
    <r>
      <rPr>
        <b/>
        <sz val="16"/>
        <color rgb="FF0000FF"/>
        <rFont val="Calibri"/>
        <family val="2"/>
        <scheme val="minor"/>
      </rPr>
      <t xml:space="preserve"> NLSE20-78</t>
    </r>
    <r>
      <rPr>
        <b/>
        <sz val="12"/>
        <color theme="1"/>
        <rFont val="Calibri"/>
        <family val="2"/>
        <scheme val="minor"/>
      </rPr>
      <t>----- FACTURA</t>
    </r>
    <r>
      <rPr>
        <b/>
        <sz val="14"/>
        <color theme="1"/>
        <rFont val="Calibri"/>
        <family val="2"/>
        <scheme val="minor"/>
      </rPr>
      <t xml:space="preserve">  1796017  </t>
    </r>
    <r>
      <rPr>
        <b/>
        <sz val="12"/>
        <color theme="1"/>
        <rFont val="Calibri"/>
        <family val="2"/>
        <scheme val="minor"/>
      </rPr>
      <t xml:space="preserve">  valor  factura    25,677.15----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1,677.15   usd</t>
    </r>
  </si>
  <si>
    <t>NLSE20-78</t>
  </si>
  <si>
    <r>
      <t xml:space="preserve">Compra de  23,000.00  usd t.c. 21.973     PAGO A SEABOARD    </t>
    </r>
    <r>
      <rPr>
        <b/>
        <sz val="18"/>
        <color rgb="FF0000FF"/>
        <rFont val="Calibri"/>
        <family val="2"/>
        <scheme val="minor"/>
      </rPr>
      <t xml:space="preserve"> </t>
    </r>
    <r>
      <rPr>
        <b/>
        <sz val="16"/>
        <color rgb="FF0000FF"/>
        <rFont val="Calibri"/>
        <family val="2"/>
        <scheme val="minor"/>
      </rPr>
      <t xml:space="preserve"> NLSE20-79</t>
    </r>
    <r>
      <rPr>
        <b/>
        <sz val="12"/>
        <color theme="1"/>
        <rFont val="Calibri"/>
        <family val="2"/>
        <scheme val="minor"/>
      </rPr>
      <t>----- FACTURA</t>
    </r>
    <r>
      <rPr>
        <b/>
        <sz val="14"/>
        <color theme="1"/>
        <rFont val="Calibri"/>
        <family val="2"/>
        <scheme val="minor"/>
      </rPr>
      <t xml:space="preserve">  1798438  </t>
    </r>
    <r>
      <rPr>
        <b/>
        <sz val="12"/>
        <color theme="1"/>
        <rFont val="Calibri"/>
        <family val="2"/>
        <scheme val="minor"/>
      </rPr>
      <t xml:space="preserve">  valor  factura    23,062.81----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62.81   usd</t>
    </r>
  </si>
  <si>
    <t>NLSE20-79</t>
  </si>
  <si>
    <r>
      <t xml:space="preserve">Compra de  23,500.00  usd t.c. 21.951     PAGO A SEABOARD    </t>
    </r>
    <r>
      <rPr>
        <b/>
        <sz val="18"/>
        <color rgb="FF0000FF"/>
        <rFont val="Calibri"/>
        <family val="2"/>
        <scheme val="minor"/>
      </rPr>
      <t xml:space="preserve"> </t>
    </r>
    <r>
      <rPr>
        <b/>
        <sz val="16"/>
        <color rgb="FF0000FF"/>
        <rFont val="Calibri"/>
        <family val="2"/>
        <scheme val="minor"/>
      </rPr>
      <t xml:space="preserve"> NLSE20-80</t>
    </r>
    <r>
      <rPr>
        <b/>
        <sz val="12"/>
        <color theme="1"/>
        <rFont val="Calibri"/>
        <family val="2"/>
        <scheme val="minor"/>
      </rPr>
      <t>----- FACTURA</t>
    </r>
    <r>
      <rPr>
        <b/>
        <sz val="14"/>
        <color theme="1"/>
        <rFont val="Calibri"/>
        <family val="2"/>
        <scheme val="minor"/>
      </rPr>
      <t xml:space="preserve">  1799139  </t>
    </r>
    <r>
      <rPr>
        <b/>
        <sz val="12"/>
        <color theme="1"/>
        <rFont val="Calibri"/>
        <family val="2"/>
        <scheme val="minor"/>
      </rPr>
      <t xml:space="preserve">  valor  factura    23,833.40----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333.40   usd</t>
    </r>
  </si>
  <si>
    <t>NLSE20-80</t>
  </si>
  <si>
    <r>
      <t xml:space="preserve">Compra de  24,500.00  usd t.c. 21.81     PAGO A SEABOARD    </t>
    </r>
    <r>
      <rPr>
        <b/>
        <sz val="18"/>
        <color rgb="FF0000FF"/>
        <rFont val="Calibri"/>
        <family val="2"/>
        <scheme val="minor"/>
      </rPr>
      <t xml:space="preserve"> </t>
    </r>
    <r>
      <rPr>
        <b/>
        <sz val="16"/>
        <color rgb="FF0000FF"/>
        <rFont val="Calibri"/>
        <family val="2"/>
        <scheme val="minor"/>
      </rPr>
      <t xml:space="preserve"> NLSE20-81</t>
    </r>
    <r>
      <rPr>
        <b/>
        <sz val="12"/>
        <color theme="1"/>
        <rFont val="Calibri"/>
        <family val="2"/>
        <scheme val="minor"/>
      </rPr>
      <t>--- FACTURA</t>
    </r>
    <r>
      <rPr>
        <b/>
        <sz val="14"/>
        <color theme="1"/>
        <rFont val="Calibri"/>
        <family val="2"/>
        <scheme val="minor"/>
      </rPr>
      <t xml:space="preserve">  1800227 </t>
    </r>
    <r>
      <rPr>
        <b/>
        <sz val="12"/>
        <color theme="1"/>
        <rFont val="Calibri"/>
        <family val="2"/>
        <scheme val="minor"/>
      </rPr>
      <t xml:space="preserve">  valor  factura    25,143.26----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643.26   usd</t>
    </r>
  </si>
  <si>
    <t>NLSE20-81</t>
  </si>
  <si>
    <r>
      <t xml:space="preserve">Compra de  25,000.00  usd t.c. 21.769     PAGO A SEABOARD    </t>
    </r>
    <r>
      <rPr>
        <b/>
        <sz val="18"/>
        <color rgb="FF0000FF"/>
        <rFont val="Calibri"/>
        <family val="2"/>
        <scheme val="minor"/>
      </rPr>
      <t xml:space="preserve"> </t>
    </r>
    <r>
      <rPr>
        <b/>
        <sz val="16"/>
        <color rgb="FF0000FF"/>
        <rFont val="Calibri"/>
        <family val="2"/>
        <scheme val="minor"/>
      </rPr>
      <t xml:space="preserve"> NLSE20-82</t>
    </r>
    <r>
      <rPr>
        <b/>
        <sz val="12"/>
        <color theme="1"/>
        <rFont val="Calibri"/>
        <family val="2"/>
        <scheme val="minor"/>
      </rPr>
      <t>--- FACTURA</t>
    </r>
    <r>
      <rPr>
        <b/>
        <sz val="14"/>
        <color theme="1"/>
        <rFont val="Calibri"/>
        <family val="2"/>
        <scheme val="minor"/>
      </rPr>
      <t xml:space="preserve">  1802600 </t>
    </r>
    <r>
      <rPr>
        <b/>
        <sz val="12"/>
        <color theme="1"/>
        <rFont val="Calibri"/>
        <family val="2"/>
        <scheme val="minor"/>
      </rPr>
      <t xml:space="preserve">  valor  factura    26,837.48----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1,837.48   usd</t>
    </r>
  </si>
  <si>
    <t>NLSE20-82</t>
  </si>
  <si>
    <t>NLSE20-83</t>
  </si>
  <si>
    <r>
      <t xml:space="preserve">Compra de  28,000.00  usd t.c. 21.541     PAGO A SEABOARD    </t>
    </r>
    <r>
      <rPr>
        <b/>
        <sz val="18"/>
        <color rgb="FF0000FF"/>
        <rFont val="Calibri"/>
        <family val="2"/>
        <scheme val="minor"/>
      </rPr>
      <t xml:space="preserve"> </t>
    </r>
    <r>
      <rPr>
        <b/>
        <sz val="16"/>
        <color rgb="FF0000FF"/>
        <rFont val="Calibri"/>
        <family val="2"/>
        <scheme val="minor"/>
      </rPr>
      <t xml:space="preserve"> NLSE20-83</t>
    </r>
    <r>
      <rPr>
        <b/>
        <sz val="12"/>
        <color theme="1"/>
        <rFont val="Calibri"/>
        <family val="2"/>
        <scheme val="minor"/>
      </rPr>
      <t>--- FACTURA</t>
    </r>
    <r>
      <rPr>
        <b/>
        <sz val="14"/>
        <color theme="1"/>
        <rFont val="Calibri"/>
        <family val="2"/>
        <scheme val="minor"/>
      </rPr>
      <t xml:space="preserve">  1802601 </t>
    </r>
    <r>
      <rPr>
        <b/>
        <sz val="12"/>
        <color theme="1"/>
        <rFont val="Calibri"/>
        <family val="2"/>
        <scheme val="minor"/>
      </rPr>
      <t xml:space="preserve">  valor  factura    28,728.59----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728.59   usd</t>
    </r>
  </si>
  <si>
    <r>
      <t xml:space="preserve">Compra de  30,000.00  usd t.c. 21.290     PAGO A SEABOARD    </t>
    </r>
    <r>
      <rPr>
        <b/>
        <sz val="18"/>
        <color rgb="FF0000FF"/>
        <rFont val="Calibri"/>
        <family val="2"/>
        <scheme val="minor"/>
      </rPr>
      <t xml:space="preserve"> </t>
    </r>
    <r>
      <rPr>
        <b/>
        <sz val="16"/>
        <color rgb="FF0000FF"/>
        <rFont val="Calibri"/>
        <family val="2"/>
        <scheme val="minor"/>
      </rPr>
      <t xml:space="preserve"> NLSE20-84</t>
    </r>
    <r>
      <rPr>
        <b/>
        <sz val="12"/>
        <color theme="1"/>
        <rFont val="Calibri"/>
        <family val="2"/>
        <scheme val="minor"/>
      </rPr>
      <t>--- FACTURA</t>
    </r>
    <r>
      <rPr>
        <b/>
        <sz val="14"/>
        <color theme="1"/>
        <rFont val="Calibri"/>
        <family val="2"/>
        <scheme val="minor"/>
      </rPr>
      <t xml:space="preserve">  1803888 </t>
    </r>
    <r>
      <rPr>
        <b/>
        <sz val="12"/>
        <color theme="1"/>
        <rFont val="Calibri"/>
        <family val="2"/>
        <scheme val="minor"/>
      </rPr>
      <t xml:space="preserve">  valor  factura    30,308.01----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308.01   usd</t>
    </r>
  </si>
  <si>
    <t>NLSE20-84</t>
  </si>
  <si>
    <r>
      <t xml:space="preserve">Compra de  34,000.00  usd t.c. 21.080     PAGO A SEABOARD    </t>
    </r>
    <r>
      <rPr>
        <b/>
        <sz val="18"/>
        <color rgb="FF0000FF"/>
        <rFont val="Calibri"/>
        <family val="2"/>
        <scheme val="minor"/>
      </rPr>
      <t xml:space="preserve"> </t>
    </r>
    <r>
      <rPr>
        <b/>
        <sz val="16"/>
        <color rgb="FF0000FF"/>
        <rFont val="Calibri"/>
        <family val="2"/>
        <scheme val="minor"/>
      </rPr>
      <t xml:space="preserve"> NLSE20-89</t>
    </r>
    <r>
      <rPr>
        <b/>
        <sz val="12"/>
        <color theme="1"/>
        <rFont val="Calibri"/>
        <family val="2"/>
        <scheme val="minor"/>
      </rPr>
      <t>--- FACTURA</t>
    </r>
    <r>
      <rPr>
        <b/>
        <sz val="14"/>
        <color theme="1"/>
        <rFont val="Calibri"/>
        <family val="2"/>
        <scheme val="minor"/>
      </rPr>
      <t xml:space="preserve">  1805587 </t>
    </r>
    <r>
      <rPr>
        <b/>
        <sz val="12"/>
        <color theme="1"/>
        <rFont val="Calibri"/>
        <family val="2"/>
        <scheme val="minor"/>
      </rPr>
      <t xml:space="preserve">  valor  factura    31,657.46----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2,342.54   usd</t>
    </r>
  </si>
  <si>
    <t>NLSE20-89</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</si>
  <si>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NLSE20-85</t>
    </r>
    <r>
      <rPr>
        <b/>
        <sz val="12"/>
        <color theme="1"/>
        <rFont val="Calibri"/>
        <family val="2"/>
        <scheme val="minor"/>
      </rPr>
      <t>--- FACTURA</t>
    </r>
    <r>
      <rPr>
        <b/>
        <sz val="14"/>
        <color theme="1"/>
        <rFont val="Calibri"/>
        <family val="2"/>
        <scheme val="minor"/>
      </rPr>
      <t xml:space="preserve">  1806421 </t>
    </r>
    <r>
      <rPr>
        <b/>
        <sz val="12"/>
        <color theme="1"/>
        <rFont val="Calibri"/>
        <family val="2"/>
        <scheme val="minor"/>
      </rPr>
      <t xml:space="preserve">  valor  factura    32,161.34----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161.34     usd</t>
    </r>
  </si>
  <si>
    <t>NLSE20-85</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</si>
  <si>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NLSE20-86</t>
    </r>
    <r>
      <rPr>
        <b/>
        <sz val="12"/>
        <color theme="1"/>
        <rFont val="Calibri"/>
        <family val="2"/>
        <scheme val="minor"/>
      </rPr>
      <t>--- FACTURA</t>
    </r>
    <r>
      <rPr>
        <b/>
        <sz val="14"/>
        <color theme="1"/>
        <rFont val="Calibri"/>
        <family val="2"/>
        <scheme val="minor"/>
      </rPr>
      <t xml:space="preserve">  1806785 </t>
    </r>
    <r>
      <rPr>
        <b/>
        <sz val="12"/>
        <color theme="1"/>
        <rFont val="Calibri"/>
        <family val="2"/>
        <scheme val="minor"/>
      </rPr>
      <t xml:space="preserve">  valor  factura    32,551.64----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551.64     usd</t>
    </r>
  </si>
  <si>
    <t>NLSE20-86</t>
  </si>
  <si>
    <r>
      <t xml:space="preserve">Compra de  32,000.00  usd t.c. 21.450     PAGO A SEABOARD    </t>
    </r>
    <r>
      <rPr>
        <b/>
        <sz val="18"/>
        <color rgb="FF0000FF"/>
        <rFont val="Calibri"/>
        <family val="2"/>
        <scheme val="minor"/>
      </rPr>
      <t xml:space="preserve"> </t>
    </r>
    <r>
      <rPr>
        <b/>
        <sz val="16"/>
        <color rgb="FF0000FF"/>
        <rFont val="Calibri"/>
        <family val="2"/>
        <scheme val="minor"/>
      </rPr>
      <t xml:space="preserve"> NLSE20-90</t>
    </r>
    <r>
      <rPr>
        <b/>
        <sz val="12"/>
        <color theme="1"/>
        <rFont val="Calibri"/>
        <family val="2"/>
        <scheme val="minor"/>
      </rPr>
      <t>--- FACTURA</t>
    </r>
    <r>
      <rPr>
        <b/>
        <sz val="14"/>
        <color theme="1"/>
        <rFont val="Calibri"/>
        <family val="2"/>
        <scheme val="minor"/>
      </rPr>
      <t xml:space="preserve">  1808444 </t>
    </r>
    <r>
      <rPr>
        <b/>
        <sz val="12"/>
        <color theme="1"/>
        <rFont val="Calibri"/>
        <family val="2"/>
        <scheme val="minor"/>
      </rPr>
      <t xml:space="preserve">  valor  factura    34,630.57----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2,630.57     usd</t>
    </r>
  </si>
  <si>
    <t>NLSE20-90</t>
  </si>
  <si>
    <r>
      <t xml:space="preserve">Compra de  35,000.00  usd t.c. 21.229     PAGO A SEABOARD    </t>
    </r>
    <r>
      <rPr>
        <b/>
        <sz val="18"/>
        <color rgb="FF0000FF"/>
        <rFont val="Calibri"/>
        <family val="2"/>
        <scheme val="minor"/>
      </rPr>
      <t xml:space="preserve"> </t>
    </r>
    <r>
      <rPr>
        <b/>
        <sz val="16"/>
        <color rgb="FF0000FF"/>
        <rFont val="Calibri"/>
        <family val="2"/>
        <scheme val="minor"/>
      </rPr>
      <t xml:space="preserve"> NLSE20-87</t>
    </r>
    <r>
      <rPr>
        <b/>
        <sz val="12"/>
        <color theme="1"/>
        <rFont val="Calibri"/>
        <family val="2"/>
        <scheme val="minor"/>
      </rPr>
      <t>--- FACTURA</t>
    </r>
    <r>
      <rPr>
        <b/>
        <sz val="14"/>
        <color theme="1"/>
        <rFont val="Calibri"/>
        <family val="2"/>
        <scheme val="minor"/>
      </rPr>
      <t xml:space="preserve">  1809303 </t>
    </r>
    <r>
      <rPr>
        <b/>
        <sz val="12"/>
        <color theme="1"/>
        <rFont val="Calibri"/>
        <family val="2"/>
        <scheme val="minor"/>
      </rPr>
      <t xml:space="preserve">  valor  factura    33,295.99----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1,704.01     usd</t>
    </r>
  </si>
  <si>
    <t>NLSE20-87</t>
  </si>
  <si>
    <t>NLSE20-88</t>
  </si>
  <si>
    <r>
      <t xml:space="preserve">Compra de  36,000.00  usd t.c. 22.31     PAGO A SEABOARD    </t>
    </r>
    <r>
      <rPr>
        <b/>
        <sz val="18"/>
        <color rgb="FF0000FF"/>
        <rFont val="Calibri"/>
        <family val="2"/>
        <scheme val="minor"/>
      </rPr>
      <t xml:space="preserve"> </t>
    </r>
    <r>
      <rPr>
        <b/>
        <sz val="16"/>
        <color rgb="FF0000FF"/>
        <rFont val="Calibri"/>
        <family val="2"/>
        <scheme val="minor"/>
      </rPr>
      <t xml:space="preserve"> NLSE20-91</t>
    </r>
    <r>
      <rPr>
        <b/>
        <sz val="12"/>
        <color theme="1"/>
        <rFont val="Calibri"/>
        <family val="2"/>
        <scheme val="minor"/>
      </rPr>
      <t>--- FACTURA</t>
    </r>
    <r>
      <rPr>
        <b/>
        <sz val="14"/>
        <color theme="1"/>
        <rFont val="Calibri"/>
        <family val="2"/>
        <scheme val="minor"/>
      </rPr>
      <t xml:space="preserve">  1811207 </t>
    </r>
    <r>
      <rPr>
        <b/>
        <sz val="12"/>
        <color theme="1"/>
        <rFont val="Calibri"/>
        <family val="2"/>
        <scheme val="minor"/>
      </rPr>
      <t xml:space="preserve">  valor  factura   32,961.79----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3,,038.21     usd</t>
    </r>
  </si>
  <si>
    <r>
      <t xml:space="preserve">Compra de  37,000.00  usd t.c. 22.02     PAGO A SEABOARD    </t>
    </r>
    <r>
      <rPr>
        <b/>
        <sz val="18"/>
        <color rgb="FF0000FF"/>
        <rFont val="Calibri"/>
        <family val="2"/>
        <scheme val="minor"/>
      </rPr>
      <t xml:space="preserve"> </t>
    </r>
    <r>
      <rPr>
        <b/>
        <sz val="16"/>
        <color rgb="FF0000FF"/>
        <rFont val="Calibri"/>
        <family val="2"/>
        <scheme val="minor"/>
      </rPr>
      <t xml:space="preserve"> NLSE20-88</t>
    </r>
    <r>
      <rPr>
        <b/>
        <sz val="12"/>
        <color theme="1"/>
        <rFont val="Calibri"/>
        <family val="2"/>
        <scheme val="minor"/>
      </rPr>
      <t>--- FACTURA</t>
    </r>
    <r>
      <rPr>
        <b/>
        <sz val="14"/>
        <color theme="1"/>
        <rFont val="Calibri"/>
        <family val="2"/>
        <scheme val="minor"/>
      </rPr>
      <t xml:space="preserve">  1809643 </t>
    </r>
    <r>
      <rPr>
        <b/>
        <sz val="12"/>
        <color theme="1"/>
        <rFont val="Calibri"/>
        <family val="2"/>
        <scheme val="minor"/>
      </rPr>
      <t xml:space="preserve">  valor  factura   33,823.21----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3,176.79   usd</t>
    </r>
  </si>
  <si>
    <t>NLSE20-91</t>
  </si>
  <si>
    <r>
      <t xml:space="preserve">Compra de  34,000.00  usd t.c. 22.31     PAGO A SEABOARD    </t>
    </r>
    <r>
      <rPr>
        <b/>
        <sz val="18"/>
        <color rgb="FF0000FF"/>
        <rFont val="Calibri"/>
        <family val="2"/>
        <scheme val="minor"/>
      </rPr>
      <t xml:space="preserve"> </t>
    </r>
    <r>
      <rPr>
        <b/>
        <sz val="16"/>
        <color rgb="FF0000FF"/>
        <rFont val="Calibri"/>
        <family val="2"/>
        <scheme val="minor"/>
      </rPr>
      <t xml:space="preserve"> NLSE20-92</t>
    </r>
    <r>
      <rPr>
        <b/>
        <sz val="12"/>
        <color theme="1"/>
        <rFont val="Calibri"/>
        <family val="2"/>
        <scheme val="minor"/>
      </rPr>
      <t>--- FACTURA</t>
    </r>
    <r>
      <rPr>
        <b/>
        <sz val="14"/>
        <color theme="1"/>
        <rFont val="Calibri"/>
        <family val="2"/>
        <scheme val="minor"/>
      </rPr>
      <t xml:space="preserve">  1811208 </t>
    </r>
    <r>
      <rPr>
        <b/>
        <sz val="12"/>
        <color theme="1"/>
        <rFont val="Calibri"/>
        <family val="2"/>
        <scheme val="minor"/>
      </rPr>
      <t xml:space="preserve">  valor  factura   32,107.40----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1,892.60     usd</t>
    </r>
  </si>
  <si>
    <t>NLSE20-92</t>
  </si>
  <si>
    <t>NLSE20-106</t>
  </si>
  <si>
    <r>
      <t xml:space="preserve">Compra de  28,000.00  usd t.c. 22.026    PAGO A SEABOARD    </t>
    </r>
    <r>
      <rPr>
        <b/>
        <sz val="18"/>
        <color rgb="FF0000FF"/>
        <rFont val="Calibri"/>
        <family val="2"/>
        <scheme val="minor"/>
      </rPr>
      <t xml:space="preserve"> </t>
    </r>
    <r>
      <rPr>
        <b/>
        <sz val="16"/>
        <color rgb="FF0000FF"/>
        <rFont val="Calibri"/>
        <family val="2"/>
        <scheme val="minor"/>
      </rPr>
      <t xml:space="preserve"> NLSE20-106</t>
    </r>
    <r>
      <rPr>
        <b/>
        <sz val="12"/>
        <color theme="1"/>
        <rFont val="Calibri"/>
        <family val="2"/>
        <scheme val="minor"/>
      </rPr>
      <t>--- FACTURA</t>
    </r>
    <r>
      <rPr>
        <b/>
        <sz val="14"/>
        <color theme="1"/>
        <rFont val="Calibri"/>
        <family val="2"/>
        <scheme val="minor"/>
      </rPr>
      <t xml:space="preserve">  1812085 </t>
    </r>
    <r>
      <rPr>
        <b/>
        <sz val="12"/>
        <color theme="1"/>
        <rFont val="Calibri"/>
        <family val="2"/>
        <scheme val="minor"/>
      </rPr>
      <t xml:space="preserve">  valor  factura   32,581.11----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4,581.11     usd</t>
    </r>
  </si>
  <si>
    <r>
      <t xml:space="preserve">Compra de  32,000.00  usd t.c. 21.635    PAGO A SEABOARD    </t>
    </r>
    <r>
      <rPr>
        <b/>
        <sz val="18"/>
        <color rgb="FF0000FF"/>
        <rFont val="Calibri"/>
        <family val="2"/>
        <scheme val="minor"/>
      </rPr>
      <t xml:space="preserve"> </t>
    </r>
    <r>
      <rPr>
        <b/>
        <sz val="16"/>
        <color rgb="FF0000FF"/>
        <rFont val="Calibri"/>
        <family val="2"/>
        <scheme val="minor"/>
      </rPr>
      <t xml:space="preserve"> NLSE20-93</t>
    </r>
    <r>
      <rPr>
        <b/>
        <sz val="12"/>
        <color theme="1"/>
        <rFont val="Calibri"/>
        <family val="2"/>
        <scheme val="minor"/>
      </rPr>
      <t>--- FACTURA</t>
    </r>
    <r>
      <rPr>
        <b/>
        <sz val="14"/>
        <color theme="1"/>
        <rFont val="Calibri"/>
        <family val="2"/>
        <scheme val="minor"/>
      </rPr>
      <t xml:space="preserve">  1812412 </t>
    </r>
    <r>
      <rPr>
        <b/>
        <sz val="12"/>
        <color theme="1"/>
        <rFont val="Calibri"/>
        <family val="2"/>
        <scheme val="minor"/>
      </rPr>
      <t xml:space="preserve">  valor  factura   30,743.97----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1,256.03     usd</t>
    </r>
  </si>
  <si>
    <t>NLSE20-93</t>
  </si>
  <si>
    <r>
      <t xml:space="preserve">Compra de  32,000.00  usd t.c. 21.490   PAGO A SEABOARD    </t>
    </r>
    <r>
      <rPr>
        <b/>
        <sz val="18"/>
        <color rgb="FF0000FF"/>
        <rFont val="Calibri"/>
        <family val="2"/>
        <scheme val="minor"/>
      </rPr>
      <t xml:space="preserve"> </t>
    </r>
    <r>
      <rPr>
        <b/>
        <sz val="16"/>
        <color rgb="FF0000FF"/>
        <rFont val="Calibri"/>
        <family val="2"/>
        <scheme val="minor"/>
      </rPr>
      <t xml:space="preserve"> NLSE20-94</t>
    </r>
    <r>
      <rPr>
        <b/>
        <sz val="12"/>
        <color theme="1"/>
        <rFont val="Calibri"/>
        <family val="2"/>
        <scheme val="minor"/>
      </rPr>
      <t>--- FACTURA</t>
    </r>
    <r>
      <rPr>
        <b/>
        <sz val="14"/>
        <color theme="1"/>
        <rFont val="Calibri"/>
        <family val="2"/>
        <scheme val="minor"/>
      </rPr>
      <t xml:space="preserve">  1813969 </t>
    </r>
    <r>
      <rPr>
        <b/>
        <sz val="12"/>
        <color theme="1"/>
        <rFont val="Calibri"/>
        <family val="2"/>
        <scheme val="minor"/>
      </rPr>
      <t xml:space="preserve">  valor  factura   27,589.51----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4,410.49     usd</t>
    </r>
  </si>
  <si>
    <t>NLSE20-94</t>
  </si>
  <si>
    <r>
      <t xml:space="preserve">Compra de  27,000.00  usd t.c. 21.543   PAGO A SEABOARD    </t>
    </r>
    <r>
      <rPr>
        <b/>
        <sz val="18"/>
        <color rgb="FF0000FF"/>
        <rFont val="Calibri"/>
        <family val="2"/>
        <scheme val="minor"/>
      </rPr>
      <t xml:space="preserve"> </t>
    </r>
    <r>
      <rPr>
        <b/>
        <sz val="16"/>
        <color rgb="FF0000FF"/>
        <rFont val="Calibri"/>
        <family val="2"/>
        <scheme val="minor"/>
      </rPr>
      <t xml:space="preserve"> NLSE20-9</t>
    </r>
    <r>
      <rPr>
        <b/>
        <sz val="12"/>
        <color theme="1"/>
        <rFont val="Calibri"/>
        <family val="2"/>
        <scheme val="minor"/>
      </rPr>
      <t>5-- FACTURA</t>
    </r>
    <r>
      <rPr>
        <b/>
        <sz val="14"/>
        <color theme="1"/>
        <rFont val="Calibri"/>
        <family val="2"/>
        <scheme val="minor"/>
      </rPr>
      <t xml:space="preserve">  1814855 </t>
    </r>
    <r>
      <rPr>
        <b/>
        <sz val="12"/>
        <color theme="1"/>
        <rFont val="Calibri"/>
        <family val="2"/>
        <scheme val="minor"/>
      </rPr>
      <t xml:space="preserve">  valor  factura   27,937.17----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937.17     usd</t>
    </r>
  </si>
  <si>
    <t>NLSE20-95</t>
  </si>
  <si>
    <r>
      <t xml:space="preserve">Compra de  27,000.00  usd t.c. 21.498   PAGO A SEABOARD    </t>
    </r>
    <r>
      <rPr>
        <b/>
        <sz val="18"/>
        <color rgb="FF0000FF"/>
        <rFont val="Calibri"/>
        <family val="2"/>
        <scheme val="minor"/>
      </rPr>
      <t xml:space="preserve"> </t>
    </r>
    <r>
      <rPr>
        <b/>
        <sz val="16"/>
        <color rgb="FF0000FF"/>
        <rFont val="Calibri"/>
        <family val="2"/>
        <scheme val="minor"/>
      </rPr>
      <t xml:space="preserve"> NLSE20-107</t>
    </r>
    <r>
      <rPr>
        <b/>
        <sz val="12"/>
        <color theme="1"/>
        <rFont val="Calibri"/>
        <family val="2"/>
        <scheme val="minor"/>
      </rPr>
      <t>--     FACTURA</t>
    </r>
    <r>
      <rPr>
        <b/>
        <sz val="14"/>
        <color theme="1"/>
        <rFont val="Calibri"/>
        <family val="2"/>
        <scheme val="minor"/>
      </rPr>
      <t xml:space="preserve">  1815248 </t>
    </r>
    <r>
      <rPr>
        <b/>
        <sz val="12"/>
        <color theme="1"/>
        <rFont val="Calibri"/>
        <family val="2"/>
        <scheme val="minor"/>
      </rPr>
      <t xml:space="preserve">  valor  factura   27,824.60----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824.60     usd</t>
    </r>
  </si>
  <si>
    <t>NLSE20-107</t>
  </si>
  <si>
    <r>
      <t xml:space="preserve">Compra de  21,000.00  usd t.c. 21.190   PAGO A SEABOARD    </t>
    </r>
    <r>
      <rPr>
        <b/>
        <sz val="18"/>
        <color rgb="FF0000FF"/>
        <rFont val="Calibri"/>
        <family val="2"/>
        <scheme val="minor"/>
      </rPr>
      <t xml:space="preserve"> </t>
    </r>
    <r>
      <rPr>
        <b/>
        <sz val="16"/>
        <color rgb="FF0000FF"/>
        <rFont val="Calibri"/>
        <family val="2"/>
        <scheme val="minor"/>
      </rPr>
      <t xml:space="preserve"> NLSE20-96</t>
    </r>
    <r>
      <rPr>
        <b/>
        <sz val="12"/>
        <color theme="1"/>
        <rFont val="Calibri"/>
        <family val="2"/>
        <scheme val="minor"/>
      </rPr>
      <t>--     FACTURA</t>
    </r>
    <r>
      <rPr>
        <b/>
        <sz val="14"/>
        <color theme="1"/>
        <rFont val="Calibri"/>
        <family val="2"/>
        <scheme val="minor"/>
      </rPr>
      <t xml:space="preserve">  1815611 </t>
    </r>
    <r>
      <rPr>
        <b/>
        <sz val="12"/>
        <color theme="1"/>
        <rFont val="Calibri"/>
        <family val="2"/>
        <scheme val="minor"/>
      </rPr>
      <t xml:space="preserve">  valor  factura   28,997.36----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7,997.36    usd</t>
    </r>
  </si>
  <si>
    <t>NLSE20-96</t>
  </si>
  <si>
    <r>
      <t xml:space="preserve">Compra de  30,000.00  usd t.c. 21.380   PAGO A SEABOARD    </t>
    </r>
    <r>
      <rPr>
        <b/>
        <sz val="18"/>
        <color rgb="FF0000FF"/>
        <rFont val="Calibri"/>
        <family val="2"/>
        <scheme val="minor"/>
      </rPr>
      <t xml:space="preserve"> </t>
    </r>
    <r>
      <rPr>
        <b/>
        <sz val="16"/>
        <color rgb="FF0000FF"/>
        <rFont val="Calibri"/>
        <family val="2"/>
        <scheme val="minor"/>
      </rPr>
      <t xml:space="preserve"> NLSE20-97</t>
    </r>
    <r>
      <rPr>
        <b/>
        <sz val="12"/>
        <color theme="1"/>
        <rFont val="Calibri"/>
        <family val="2"/>
        <scheme val="minor"/>
      </rPr>
      <t>--     FACTURA</t>
    </r>
    <r>
      <rPr>
        <b/>
        <sz val="14"/>
        <color theme="1"/>
        <rFont val="Calibri"/>
        <family val="2"/>
        <scheme val="minor"/>
      </rPr>
      <t xml:space="preserve">  1816870 </t>
    </r>
    <r>
      <rPr>
        <b/>
        <sz val="12"/>
        <color theme="1"/>
        <rFont val="Calibri"/>
        <family val="2"/>
        <scheme val="minor"/>
      </rPr>
      <t xml:space="preserve">  valor  factura   31,889.20----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 889.20    usd</t>
    </r>
  </si>
  <si>
    <t>NLSE20-97</t>
  </si>
  <si>
    <t>NLSE20-98</t>
  </si>
  <si>
    <t>NLSE20-108</t>
  </si>
  <si>
    <r>
      <t xml:space="preserve">Compra de  33,500.00  usd t.c. 21.201   PAGO A SEABOARD    </t>
    </r>
    <r>
      <rPr>
        <b/>
        <sz val="18"/>
        <color rgb="FF0000FF"/>
        <rFont val="Calibri"/>
        <family val="2"/>
        <scheme val="minor"/>
      </rPr>
      <t xml:space="preserve"> </t>
    </r>
    <r>
      <rPr>
        <b/>
        <sz val="16"/>
        <color rgb="FF0000FF"/>
        <rFont val="Calibri"/>
        <family val="2"/>
        <scheme val="minor"/>
      </rPr>
      <t xml:space="preserve"> NLSE20-99</t>
    </r>
    <r>
      <rPr>
        <b/>
        <sz val="12"/>
        <color theme="1"/>
        <rFont val="Calibri"/>
        <family val="2"/>
        <scheme val="minor"/>
      </rPr>
      <t>--     FACTURA</t>
    </r>
    <r>
      <rPr>
        <b/>
        <sz val="14"/>
        <color theme="1"/>
        <rFont val="Calibri"/>
        <family val="2"/>
        <scheme val="minor"/>
      </rPr>
      <t xml:space="preserve">  1818007 </t>
    </r>
    <r>
      <rPr>
        <b/>
        <sz val="12"/>
        <color theme="1"/>
        <rFont val="Calibri"/>
        <family val="2"/>
        <scheme val="minor"/>
      </rPr>
      <t xml:space="preserve">  valor  factura   33,614.90----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114.90    usd</t>
    </r>
  </si>
  <si>
    <t>NLSE20-99</t>
  </si>
  <si>
    <r>
      <t xml:space="preserve">Compra de  32,000.00  usd t.c. 21.376   PAGO A SEABOARD    </t>
    </r>
    <r>
      <rPr>
        <b/>
        <sz val="18"/>
        <color rgb="FF0000FF"/>
        <rFont val="Calibri"/>
        <family val="2"/>
        <scheme val="minor"/>
      </rPr>
      <t xml:space="preserve"> </t>
    </r>
    <r>
      <rPr>
        <b/>
        <sz val="16"/>
        <color rgb="FF0000FF"/>
        <rFont val="Calibri"/>
        <family val="2"/>
        <scheme val="minor"/>
      </rPr>
      <t xml:space="preserve"> NLSE20-108</t>
    </r>
    <r>
      <rPr>
        <b/>
        <sz val="12"/>
        <color theme="1"/>
        <rFont val="Calibri"/>
        <family val="2"/>
        <scheme val="minor"/>
      </rPr>
      <t>--     FACTURA</t>
    </r>
    <r>
      <rPr>
        <b/>
        <sz val="14"/>
        <color theme="1"/>
        <rFont val="Calibri"/>
        <family val="2"/>
        <scheme val="minor"/>
      </rPr>
      <t xml:space="preserve">  1817683 </t>
    </r>
    <r>
      <rPr>
        <b/>
        <sz val="12"/>
        <color theme="1"/>
        <rFont val="Calibri"/>
        <family val="2"/>
        <scheme val="minor"/>
      </rPr>
      <t xml:space="preserve">  valor  factura   30,667.99----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332.01    usd</t>
    </r>
  </si>
  <si>
    <r>
      <t xml:space="preserve">Compra de  32,000.00  usd t.c. 21.350   PAGO A SEABOARD    </t>
    </r>
    <r>
      <rPr>
        <b/>
        <sz val="18"/>
        <color rgb="FF0000FF"/>
        <rFont val="Calibri"/>
        <family val="2"/>
        <scheme val="minor"/>
      </rPr>
      <t xml:space="preserve"> </t>
    </r>
    <r>
      <rPr>
        <b/>
        <sz val="16"/>
        <color rgb="FF0000FF"/>
        <rFont val="Calibri"/>
        <family val="2"/>
        <scheme val="minor"/>
      </rPr>
      <t xml:space="preserve"> NLSE20-98</t>
    </r>
    <r>
      <rPr>
        <b/>
        <sz val="12"/>
        <color theme="1"/>
        <rFont val="Calibri"/>
        <family val="2"/>
        <scheme val="minor"/>
      </rPr>
      <t>--     FACTURA</t>
    </r>
    <r>
      <rPr>
        <b/>
        <sz val="14"/>
        <color theme="1"/>
        <rFont val="Calibri"/>
        <family val="2"/>
        <scheme val="minor"/>
      </rPr>
      <t xml:space="preserve">  1817682 </t>
    </r>
    <r>
      <rPr>
        <b/>
        <sz val="12"/>
        <color theme="1"/>
        <rFont val="Calibri"/>
        <family val="2"/>
        <scheme val="minor"/>
      </rPr>
      <t xml:space="preserve">  valor  factura   30,154.83----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845.17    usd</t>
    </r>
  </si>
  <si>
    <r>
      <t xml:space="preserve">Compra de  35,000.00  usd t.c. 21.233   PAGO A SEABOARD    </t>
    </r>
    <r>
      <rPr>
        <b/>
        <sz val="18"/>
        <color rgb="FF0000FF"/>
        <rFont val="Calibri"/>
        <family val="2"/>
        <scheme val="minor"/>
      </rPr>
      <t xml:space="preserve"> </t>
    </r>
    <r>
      <rPr>
        <b/>
        <sz val="16"/>
        <color rgb="FF0000FF"/>
        <rFont val="Calibri"/>
        <family val="2"/>
        <scheme val="minor"/>
      </rPr>
      <t xml:space="preserve"> NLSE20-100</t>
    </r>
    <r>
      <rPr>
        <b/>
        <sz val="12"/>
        <color theme="1"/>
        <rFont val="Calibri"/>
        <family val="2"/>
        <scheme val="minor"/>
      </rPr>
      <t>--     FACTURA</t>
    </r>
    <r>
      <rPr>
        <b/>
        <sz val="14"/>
        <color theme="1"/>
        <rFont val="Calibri"/>
        <family val="2"/>
        <scheme val="minor"/>
      </rPr>
      <t xml:space="preserve">  1820021 </t>
    </r>
    <r>
      <rPr>
        <b/>
        <sz val="12"/>
        <color theme="1"/>
        <rFont val="Calibri"/>
        <family val="2"/>
        <scheme val="minor"/>
      </rPr>
      <t xml:space="preserve">  valor  factura   33,318.06----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1,681.94    usd</t>
    </r>
  </si>
  <si>
    <t>NLSE20-100</t>
  </si>
  <si>
    <r>
      <t xml:space="preserve">Compra de  33,500.00  usd t.c. 21.109   PAGO A SEABOARD    </t>
    </r>
    <r>
      <rPr>
        <b/>
        <sz val="18"/>
        <color rgb="FF0000FF"/>
        <rFont val="Calibri"/>
        <family val="2"/>
        <scheme val="minor"/>
      </rPr>
      <t xml:space="preserve"> </t>
    </r>
    <r>
      <rPr>
        <b/>
        <sz val="16"/>
        <color rgb="FF0000FF"/>
        <rFont val="Calibri"/>
        <family val="2"/>
        <scheme val="minor"/>
      </rPr>
      <t xml:space="preserve"> NLSE20-101</t>
    </r>
    <r>
      <rPr>
        <b/>
        <sz val="12"/>
        <color theme="1"/>
        <rFont val="Calibri"/>
        <family val="2"/>
        <scheme val="minor"/>
      </rPr>
      <t>--     FACTURA</t>
    </r>
    <r>
      <rPr>
        <b/>
        <sz val="14"/>
        <color theme="1"/>
        <rFont val="Calibri"/>
        <family val="2"/>
        <scheme val="minor"/>
      </rPr>
      <t xml:space="preserve">  1820377</t>
    </r>
    <r>
      <rPr>
        <b/>
        <sz val="12"/>
        <color theme="1"/>
        <rFont val="Calibri"/>
        <family val="2"/>
        <scheme val="minor"/>
      </rPr>
      <t xml:space="preserve">  valor  factura   33,732.59----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232.59    usd</t>
    </r>
  </si>
  <si>
    <t>NLSE20-101</t>
  </si>
  <si>
    <r>
      <t xml:space="preserve">Compra de  33,500.00  usd t.c. 20.995   PAGO A SEABOARD    </t>
    </r>
    <r>
      <rPr>
        <b/>
        <sz val="18"/>
        <color rgb="FF0000FF"/>
        <rFont val="Calibri"/>
        <family val="2"/>
        <scheme val="minor"/>
      </rPr>
      <t xml:space="preserve"> </t>
    </r>
    <r>
      <rPr>
        <b/>
        <sz val="16"/>
        <color rgb="FF0000FF"/>
        <rFont val="Calibri"/>
        <family val="2"/>
        <scheme val="minor"/>
      </rPr>
      <t xml:space="preserve"> NLSE20-102</t>
    </r>
    <r>
      <rPr>
        <b/>
        <sz val="12"/>
        <color theme="1"/>
        <rFont val="Calibri"/>
        <family val="2"/>
        <scheme val="minor"/>
      </rPr>
      <t>--     FACTURA</t>
    </r>
    <r>
      <rPr>
        <b/>
        <sz val="14"/>
        <color theme="1"/>
        <rFont val="Calibri"/>
        <family val="2"/>
        <scheme val="minor"/>
      </rPr>
      <t xml:space="preserve">  1820718</t>
    </r>
    <r>
      <rPr>
        <b/>
        <sz val="12"/>
        <color theme="1"/>
        <rFont val="Calibri"/>
        <family val="2"/>
        <scheme val="minor"/>
      </rPr>
      <t xml:space="preserve">  valor  factura   34,590.63----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1,090.63    usd</t>
    </r>
  </si>
  <si>
    <t>NLSE20-102</t>
  </si>
  <si>
    <r>
      <t xml:space="preserve">Compra de  28,000.00   usd tc   21.09         PAGO A TYSON FRESH MEATS. INC    P-1390      FACTURA  </t>
    </r>
    <r>
      <rPr>
        <b/>
        <sz val="12"/>
        <color theme="1"/>
        <rFont val="Calibri"/>
        <family val="2"/>
        <scheme val="minor"/>
      </rPr>
      <t xml:space="preserve"> 103094</t>
    </r>
    <r>
      <rPr>
        <b/>
        <sz val="11"/>
        <color theme="1"/>
        <rFont val="Calibri"/>
        <family val="2"/>
        <scheme val="minor"/>
      </rPr>
      <t>-A     VALOR FACTURA   34,291.29    SALDO  PENDIENTE    6,291.29    usd</t>
    </r>
  </si>
  <si>
    <t>P-1390</t>
  </si>
  <si>
    <r>
      <t xml:space="preserve">Compra de  38,000.00  usd t.c. 20.993    PAGO A SEABOARD    </t>
    </r>
    <r>
      <rPr>
        <b/>
        <sz val="18"/>
        <color rgb="FF0000FF"/>
        <rFont val="Calibri"/>
        <family val="2"/>
        <scheme val="minor"/>
      </rPr>
      <t xml:space="preserve"> </t>
    </r>
    <r>
      <rPr>
        <b/>
        <sz val="16"/>
        <color rgb="FF0000FF"/>
        <rFont val="Calibri"/>
        <family val="2"/>
        <scheme val="minor"/>
      </rPr>
      <t xml:space="preserve"> NLSE20-103</t>
    </r>
    <r>
      <rPr>
        <b/>
        <sz val="12"/>
        <color theme="1"/>
        <rFont val="Calibri"/>
        <family val="2"/>
        <scheme val="minor"/>
      </rPr>
      <t>--     FACTURA</t>
    </r>
    <r>
      <rPr>
        <b/>
        <sz val="14"/>
        <color theme="1"/>
        <rFont val="Calibri"/>
        <family val="2"/>
        <scheme val="minor"/>
      </rPr>
      <t xml:space="preserve">  1823232</t>
    </r>
    <r>
      <rPr>
        <b/>
        <sz val="12"/>
        <color theme="1"/>
        <rFont val="Calibri"/>
        <family val="2"/>
        <scheme val="minor"/>
      </rPr>
      <t xml:space="preserve">  valor  factura   35,477.42----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2,522.58    usd</t>
    </r>
  </si>
  <si>
    <t>BBVA</t>
  </si>
  <si>
    <t>NLSE20-103</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</si>
  <si>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NLSE20-109</t>
    </r>
    <r>
      <rPr>
        <b/>
        <sz val="12"/>
        <color theme="1"/>
        <rFont val="Calibri"/>
        <family val="2"/>
        <scheme val="minor"/>
      </rPr>
      <t>--     FACTURA</t>
    </r>
    <r>
      <rPr>
        <b/>
        <sz val="14"/>
        <color theme="1"/>
        <rFont val="Calibri"/>
        <family val="2"/>
        <scheme val="minor"/>
      </rPr>
      <t xml:space="preserve">  1823234</t>
    </r>
    <r>
      <rPr>
        <b/>
        <sz val="12"/>
        <color theme="1"/>
        <rFont val="Calibri"/>
        <family val="2"/>
        <scheme val="minor"/>
      </rPr>
      <t xml:space="preserve">      valor  factura   34,632.33----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867.67    usd</t>
    </r>
  </si>
  <si>
    <t>NLSE20-109</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</si>
  <si>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NLSE20-104</t>
    </r>
    <r>
      <rPr>
        <b/>
        <sz val="12"/>
        <color theme="1"/>
        <rFont val="Calibri"/>
        <family val="2"/>
        <scheme val="minor"/>
      </rPr>
      <t>--     FACTURA</t>
    </r>
    <r>
      <rPr>
        <b/>
        <sz val="14"/>
        <color theme="1"/>
        <rFont val="Calibri"/>
        <family val="2"/>
        <scheme val="minor"/>
      </rPr>
      <t xml:space="preserve">  1823233</t>
    </r>
    <r>
      <rPr>
        <b/>
        <sz val="12"/>
        <color theme="1"/>
        <rFont val="Calibri"/>
        <family val="2"/>
        <scheme val="minor"/>
      </rPr>
      <t xml:space="preserve">      valor  factura   36,072.85----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572.85    usd</t>
    </r>
  </si>
  <si>
    <t>NLSE20-104</t>
  </si>
  <si>
    <t>NLSE20-105</t>
  </si>
  <si>
    <r>
      <t xml:space="preserve">Compra de  35,500.00  usd t.c. 21.295  PAGO A SEABOARD    </t>
    </r>
    <r>
      <rPr>
        <b/>
        <sz val="18"/>
        <color rgb="FF0000FF"/>
        <rFont val="Calibri"/>
        <family val="2"/>
        <scheme val="minor"/>
      </rPr>
      <t xml:space="preserve"> </t>
    </r>
    <r>
      <rPr>
        <b/>
        <sz val="16"/>
        <color rgb="FF0000FF"/>
        <rFont val="Calibri"/>
        <family val="2"/>
        <scheme val="minor"/>
      </rPr>
      <t xml:space="preserve"> NLSE20-105</t>
    </r>
    <r>
      <rPr>
        <b/>
        <sz val="12"/>
        <color theme="1"/>
        <rFont val="Calibri"/>
        <family val="2"/>
        <scheme val="minor"/>
      </rPr>
      <t>--     FACTURA</t>
    </r>
    <r>
      <rPr>
        <b/>
        <sz val="14"/>
        <color theme="1"/>
        <rFont val="Calibri"/>
        <family val="2"/>
        <scheme val="minor"/>
      </rPr>
      <t xml:space="preserve">  1823900</t>
    </r>
    <r>
      <rPr>
        <b/>
        <sz val="12"/>
        <color theme="1"/>
        <rFont val="Calibri"/>
        <family val="2"/>
        <scheme val="minor"/>
      </rPr>
      <t xml:space="preserve">      valor  factura   35,688.73----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188.73    usd</t>
    </r>
  </si>
  <si>
    <r>
      <t xml:space="preserve">Compra de  35,500.00  usd t.c. 21.300  PAGO A SEABOARD    </t>
    </r>
    <r>
      <rPr>
        <b/>
        <sz val="18"/>
        <color rgb="FF0000FF"/>
        <rFont val="Calibri"/>
        <family val="2"/>
        <scheme val="minor"/>
      </rPr>
      <t xml:space="preserve"> </t>
    </r>
    <r>
      <rPr>
        <b/>
        <sz val="16"/>
        <color rgb="FF0000FF"/>
        <rFont val="Calibri"/>
        <family val="2"/>
        <scheme val="minor"/>
      </rPr>
      <t xml:space="preserve"> NLSE20-110</t>
    </r>
    <r>
      <rPr>
        <b/>
        <sz val="12"/>
        <color theme="1"/>
        <rFont val="Calibri"/>
        <family val="2"/>
        <scheme val="minor"/>
      </rPr>
      <t>--     FACTURA</t>
    </r>
    <r>
      <rPr>
        <b/>
        <sz val="14"/>
        <color theme="1"/>
        <rFont val="Calibri"/>
        <family val="2"/>
        <scheme val="minor"/>
      </rPr>
      <t xml:space="preserve">  1825283</t>
    </r>
    <r>
      <rPr>
        <b/>
        <sz val="12"/>
        <color theme="1"/>
        <rFont val="Calibri"/>
        <family val="2"/>
        <scheme val="minor"/>
      </rPr>
      <t xml:space="preserve">      valor  factura   36,260.42----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760.42    usd</t>
    </r>
  </si>
  <si>
    <t>NLSE20-110</t>
  </si>
  <si>
    <r>
      <t xml:space="preserve">Compra de  35,000.00   usd tc   21.240         PAGO A TYSON FRESH MEATS. INC    R-8503      FACTURA  </t>
    </r>
    <r>
      <rPr>
        <b/>
        <sz val="12"/>
        <color theme="1"/>
        <rFont val="Calibri"/>
        <family val="2"/>
        <scheme val="minor"/>
      </rPr>
      <t xml:space="preserve"> 8325</t>
    </r>
    <r>
      <rPr>
        <b/>
        <sz val="11"/>
        <color theme="1"/>
        <rFont val="Calibri"/>
        <family val="2"/>
        <scheme val="minor"/>
      </rPr>
      <t xml:space="preserve">     VALOR FACTURA   36,241.70    SALDO  PENDIENTE    1,241.70    usd</t>
    </r>
  </si>
  <si>
    <t>R-8503</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</si>
  <si>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NLSE20-112</t>
    </r>
    <r>
      <rPr>
        <b/>
        <sz val="12"/>
        <color theme="1"/>
        <rFont val="Calibri"/>
        <family val="2"/>
        <scheme val="minor"/>
      </rPr>
      <t>--     FACTURA</t>
    </r>
    <r>
      <rPr>
        <b/>
        <sz val="14"/>
        <color theme="1"/>
        <rFont val="Calibri"/>
        <family val="2"/>
        <scheme val="minor"/>
      </rPr>
      <t xml:space="preserve">  1826112</t>
    </r>
    <r>
      <rPr>
        <b/>
        <sz val="12"/>
        <color theme="1"/>
        <rFont val="Calibri"/>
        <family val="2"/>
        <scheme val="minor"/>
      </rPr>
      <t xml:space="preserve">      valor  factura   36,245.07----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254.93    usd</t>
    </r>
  </si>
  <si>
    <t>NLSE20-112</t>
  </si>
  <si>
    <r>
      <t xml:space="preserve">Compra de  36,000.00  usd t.c. 20.600  PAGO A SEABOARD    </t>
    </r>
    <r>
      <rPr>
        <b/>
        <sz val="18"/>
        <color rgb="FF0000FF"/>
        <rFont val="Calibri"/>
        <family val="2"/>
        <scheme val="minor"/>
      </rPr>
      <t xml:space="preserve"> </t>
    </r>
    <r>
      <rPr>
        <b/>
        <sz val="16"/>
        <color rgb="FF0000FF"/>
        <rFont val="Calibri"/>
        <family val="2"/>
        <scheme val="minor"/>
      </rPr>
      <t xml:space="preserve"> NLSE20-116</t>
    </r>
    <r>
      <rPr>
        <b/>
        <sz val="12"/>
        <color theme="1"/>
        <rFont val="Calibri"/>
        <family val="2"/>
        <scheme val="minor"/>
      </rPr>
      <t>--     FACTURA</t>
    </r>
    <r>
      <rPr>
        <b/>
        <sz val="14"/>
        <color theme="1"/>
        <rFont val="Calibri"/>
        <family val="2"/>
        <scheme val="minor"/>
      </rPr>
      <t xml:space="preserve">  1829474</t>
    </r>
    <r>
      <rPr>
        <b/>
        <sz val="12"/>
        <color theme="1"/>
        <rFont val="Calibri"/>
        <family val="2"/>
        <scheme val="minor"/>
      </rPr>
      <t xml:space="preserve">      valor  factura   35,017.19----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982.81    usd</t>
    </r>
  </si>
  <si>
    <t>NLSE20-116</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</si>
  <si>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NLSE20-111</t>
    </r>
    <r>
      <rPr>
        <b/>
        <sz val="12"/>
        <color theme="1"/>
        <rFont val="Calibri"/>
        <family val="2"/>
        <scheme val="minor"/>
      </rPr>
      <t>--     FACTURA</t>
    </r>
    <r>
      <rPr>
        <b/>
        <sz val="14"/>
        <color theme="1"/>
        <rFont val="Calibri"/>
        <family val="2"/>
        <scheme val="minor"/>
      </rPr>
      <t xml:space="preserve">  1826111</t>
    </r>
    <r>
      <rPr>
        <b/>
        <sz val="12"/>
        <color theme="1"/>
        <rFont val="Calibri"/>
        <family val="2"/>
        <scheme val="minor"/>
      </rPr>
      <t xml:space="preserve">      valor  factura   36,156.33----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343.67    usd</t>
    </r>
  </si>
  <si>
    <t>NLSE20-111</t>
  </si>
  <si>
    <r>
      <t xml:space="preserve">Compra de  36,500.00  usd t.c. 20.840  PAGO A SEABOARD    </t>
    </r>
    <r>
      <rPr>
        <b/>
        <sz val="18"/>
        <color rgb="FF0000FF"/>
        <rFont val="Calibri"/>
        <family val="2"/>
        <scheme val="minor"/>
      </rPr>
      <t xml:space="preserve"> </t>
    </r>
    <r>
      <rPr>
        <b/>
        <sz val="16"/>
        <color rgb="FF0000FF"/>
        <rFont val="Calibri"/>
        <family val="2"/>
        <scheme val="minor"/>
      </rPr>
      <t xml:space="preserve"> NLSE20-113</t>
    </r>
    <r>
      <rPr>
        <b/>
        <sz val="12"/>
        <color theme="1"/>
        <rFont val="Calibri"/>
        <family val="2"/>
        <scheme val="minor"/>
      </rPr>
      <t>--     FACTURA</t>
    </r>
    <r>
      <rPr>
        <b/>
        <sz val="14"/>
        <color theme="1"/>
        <rFont val="Calibri"/>
        <family val="2"/>
        <scheme val="minor"/>
      </rPr>
      <t xml:space="preserve">  1826582</t>
    </r>
    <r>
      <rPr>
        <b/>
        <sz val="12"/>
        <color theme="1"/>
        <rFont val="Calibri"/>
        <family val="2"/>
        <scheme val="minor"/>
      </rPr>
      <t xml:space="preserve">      valor  factura   36,345.99----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154.01    usd</t>
    </r>
  </si>
  <si>
    <t>NLSE20-113</t>
  </si>
  <si>
    <r>
      <t xml:space="preserve">Compra de  43,500.00  usd t.c. 20.593  PAGO A SEABOARD    </t>
    </r>
    <r>
      <rPr>
        <b/>
        <sz val="18"/>
        <color rgb="FF0000FF"/>
        <rFont val="Calibri"/>
        <family val="2"/>
        <scheme val="minor"/>
      </rPr>
      <t xml:space="preserve"> </t>
    </r>
    <r>
      <rPr>
        <b/>
        <sz val="16"/>
        <color rgb="FF0000FF"/>
        <rFont val="Calibri"/>
        <family val="2"/>
        <scheme val="minor"/>
      </rPr>
      <t xml:space="preserve"> NLSECONG-01</t>
    </r>
    <r>
      <rPr>
        <b/>
        <sz val="12"/>
        <color theme="1"/>
        <rFont val="Calibri"/>
        <family val="2"/>
        <scheme val="minor"/>
      </rPr>
      <t>--     FACTURA</t>
    </r>
    <r>
      <rPr>
        <b/>
        <sz val="14"/>
        <color theme="1"/>
        <rFont val="Calibri"/>
        <family val="2"/>
        <scheme val="minor"/>
      </rPr>
      <t xml:space="preserve">  1828626</t>
    </r>
    <r>
      <rPr>
        <b/>
        <sz val="12"/>
        <color theme="1"/>
        <rFont val="Calibri"/>
        <family val="2"/>
        <scheme val="minor"/>
      </rPr>
      <t xml:space="preserve">      valor  factura   43,795.05----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295.05    usd</t>
    </r>
  </si>
  <si>
    <r>
      <t xml:space="preserve">Compra de  36,500.00  usd t.c. 20.593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--114     FACTURA</t>
    </r>
    <r>
      <rPr>
        <b/>
        <sz val="14"/>
        <color theme="1"/>
        <rFont val="Calibri"/>
        <family val="2"/>
        <scheme val="minor"/>
      </rPr>
      <t xml:space="preserve">  1829063</t>
    </r>
    <r>
      <rPr>
        <b/>
        <sz val="12"/>
        <color theme="1"/>
        <rFont val="Calibri"/>
        <family val="2"/>
        <scheme val="minor"/>
      </rPr>
      <t xml:space="preserve">      valor  factura   35,031.58----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1,468.42    usd</t>
    </r>
  </si>
  <si>
    <t>NLSE20-114</t>
  </si>
  <si>
    <r>
      <t xml:space="preserve">Compra de  36,500.00  usd t.c. 20.600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--115     FACTURA</t>
    </r>
    <r>
      <rPr>
        <b/>
        <sz val="14"/>
        <color theme="1"/>
        <rFont val="Calibri"/>
        <family val="2"/>
        <scheme val="minor"/>
      </rPr>
      <t xml:space="preserve">  1829473</t>
    </r>
    <r>
      <rPr>
        <b/>
        <sz val="12"/>
        <color theme="1"/>
        <rFont val="Calibri"/>
        <family val="2"/>
        <scheme val="minor"/>
      </rPr>
      <t xml:space="preserve">      valor  factura   34,767.22----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1,232.78    usd</t>
    </r>
  </si>
  <si>
    <t>NLSE20-115</t>
  </si>
  <si>
    <r>
      <t xml:space="preserve">Compra de  30,000.00  usd t.c. 20.540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--117     FACTURA</t>
    </r>
    <r>
      <rPr>
        <b/>
        <sz val="14"/>
        <color theme="1"/>
        <rFont val="Calibri"/>
        <family val="2"/>
        <scheme val="minor"/>
      </rPr>
      <t xml:space="preserve">  1829895</t>
    </r>
    <r>
      <rPr>
        <b/>
        <sz val="12"/>
        <color theme="1"/>
        <rFont val="Calibri"/>
        <family val="2"/>
        <scheme val="minor"/>
      </rPr>
      <t xml:space="preserve">      valor  factura   33,947.68----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3,947.68    usd</t>
    </r>
  </si>
  <si>
    <t>NLSE20-117</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</si>
  <si>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--120     FACTURA</t>
    </r>
    <r>
      <rPr>
        <b/>
        <sz val="14"/>
        <color theme="1"/>
        <rFont val="Calibri"/>
        <family val="2"/>
        <scheme val="minor"/>
      </rPr>
      <t xml:space="preserve">  1832352</t>
    </r>
    <r>
      <rPr>
        <b/>
        <sz val="12"/>
        <color theme="1"/>
        <rFont val="Calibri"/>
        <family val="2"/>
        <scheme val="minor"/>
      </rPr>
      <t xml:space="preserve">      valor  factura   31,750.47----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1,750.47    usd</t>
    </r>
  </si>
  <si>
    <t>NLSE20-120</t>
  </si>
  <si>
    <t>NLSE20-122</t>
  </si>
  <si>
    <r>
      <t xml:space="preserve">Compra de  32,000.00  usd t.c. 20.075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--122     FACTURA</t>
    </r>
    <r>
      <rPr>
        <b/>
        <sz val="14"/>
        <color theme="1"/>
        <rFont val="Calibri"/>
        <family val="2"/>
        <scheme val="minor"/>
      </rPr>
      <t xml:space="preserve">  1833500</t>
    </r>
    <r>
      <rPr>
        <b/>
        <sz val="12"/>
        <color theme="1"/>
        <rFont val="Calibri"/>
        <family val="2"/>
        <scheme val="minor"/>
      </rPr>
      <t xml:space="preserve">      valor  factura   31,596.90----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403.10    usd</t>
    </r>
  </si>
  <si>
    <r>
      <t xml:space="preserve">Compra de  35,000.00   usd tc   20.360         PAGO A TYSON FRESH MEATS. INC    R-8504      FACTURA  </t>
    </r>
    <r>
      <rPr>
        <b/>
        <sz val="12"/>
        <color theme="1"/>
        <rFont val="Calibri"/>
        <family val="2"/>
        <scheme val="minor"/>
      </rPr>
      <t xml:space="preserve"> 40780</t>
    </r>
    <r>
      <rPr>
        <b/>
        <sz val="11"/>
        <color theme="1"/>
        <rFont val="Calibri"/>
        <family val="2"/>
        <scheme val="minor"/>
      </rPr>
      <t xml:space="preserve">     VALOR FACTURA   31,690.87    SALDO  A FAVOR   3,309.13    usd</t>
    </r>
  </si>
  <si>
    <t>R-8504</t>
  </si>
  <si>
    <r>
      <t xml:space="preserve">Compra de  34,500.00  usd t.c. 20.330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--118     FACTURA</t>
    </r>
    <r>
      <rPr>
        <b/>
        <sz val="14"/>
        <color theme="1"/>
        <rFont val="Calibri"/>
        <family val="2"/>
        <scheme val="minor"/>
      </rPr>
      <t xml:space="preserve">  1831639</t>
    </r>
    <r>
      <rPr>
        <b/>
        <sz val="12"/>
        <color theme="1"/>
        <rFont val="Calibri"/>
        <family val="2"/>
        <scheme val="minor"/>
      </rPr>
      <t xml:space="preserve">      valor  factura   31,277.77----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3,222.23    usd</t>
    </r>
  </si>
  <si>
    <t>NLSE20-118</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</si>
  <si>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--119     FACTURA</t>
    </r>
    <r>
      <rPr>
        <b/>
        <sz val="14"/>
        <color theme="1"/>
        <rFont val="Calibri"/>
        <family val="2"/>
        <scheme val="minor"/>
      </rPr>
      <t xml:space="preserve">  1832075</t>
    </r>
    <r>
      <rPr>
        <b/>
        <sz val="12"/>
        <color theme="1"/>
        <rFont val="Calibri"/>
        <family val="2"/>
        <scheme val="minor"/>
      </rPr>
      <t xml:space="preserve">      valor  factura   31,147.98----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1,147.98    usd</t>
    </r>
  </si>
  <si>
    <t>NLSE20-119</t>
  </si>
  <si>
    <r>
      <t xml:space="preserve">Compra de  29,000.00  usd t.c. 20.150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--121     FACTURA</t>
    </r>
    <r>
      <rPr>
        <b/>
        <sz val="14"/>
        <color theme="1"/>
        <rFont val="Calibri"/>
        <family val="2"/>
        <scheme val="minor"/>
      </rPr>
      <t xml:space="preserve">  1832912</t>
    </r>
    <r>
      <rPr>
        <b/>
        <sz val="12"/>
        <color theme="1"/>
        <rFont val="Calibri"/>
        <family val="2"/>
        <scheme val="minor"/>
      </rPr>
      <t xml:space="preserve">      valor  factura   31,347.49----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2,347.49    usd</t>
    </r>
  </si>
  <si>
    <t>NLSE20-121</t>
  </si>
  <si>
    <r>
      <t xml:space="preserve">Compra de  33,000.00  usd t.c. 20.010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--123     FACTURA</t>
    </r>
    <r>
      <rPr>
        <b/>
        <sz val="14"/>
        <color theme="1"/>
        <rFont val="Calibri"/>
        <family val="2"/>
        <scheme val="minor"/>
      </rPr>
      <t xml:space="preserve">  1834538</t>
    </r>
    <r>
      <rPr>
        <b/>
        <sz val="12"/>
        <color theme="1"/>
        <rFont val="Calibri"/>
        <family val="2"/>
        <scheme val="minor"/>
      </rPr>
      <t xml:space="preserve">      valor  factura   31,108.47----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1,891.53    usd</t>
    </r>
  </si>
  <si>
    <t>NLSE20-123</t>
  </si>
  <si>
    <r>
      <t xml:space="preserve">Compra de  30,000.00   usd tc   20.075         PAGO A TYSON FRESH MEATS. INC    S-6327     FACTURA  </t>
    </r>
    <r>
      <rPr>
        <b/>
        <sz val="12"/>
        <color theme="1"/>
        <rFont val="Calibri"/>
        <family val="2"/>
        <scheme val="minor"/>
      </rPr>
      <t xml:space="preserve"> 54320</t>
    </r>
    <r>
      <rPr>
        <b/>
        <sz val="11"/>
        <color theme="1"/>
        <rFont val="Calibri"/>
        <family val="2"/>
        <scheme val="minor"/>
      </rPr>
      <t xml:space="preserve">     VALOR FACTURA   32,146.22    SALDO  PENDIENTE   2,146.22    usd</t>
    </r>
  </si>
  <si>
    <t>S-6327</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</si>
  <si>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--124     FACTURA</t>
    </r>
    <r>
      <rPr>
        <b/>
        <sz val="14"/>
        <color theme="1"/>
        <rFont val="Calibri"/>
        <family val="2"/>
        <scheme val="minor"/>
      </rPr>
      <t xml:space="preserve">  1834921</t>
    </r>
    <r>
      <rPr>
        <b/>
        <sz val="12"/>
        <color theme="1"/>
        <rFont val="Calibri"/>
        <family val="2"/>
        <scheme val="minor"/>
      </rPr>
      <t xml:space="preserve">      valor  factura   31,877.65----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622.35    usd</t>
    </r>
  </si>
  <si>
    <t>NLSE20-124</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</si>
  <si>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--125     FACTURA</t>
    </r>
    <r>
      <rPr>
        <b/>
        <sz val="14"/>
        <color theme="1"/>
        <rFont val="Calibri"/>
        <family val="2"/>
        <scheme val="minor"/>
      </rPr>
      <t xml:space="preserve">  1834922</t>
    </r>
    <r>
      <rPr>
        <b/>
        <sz val="12"/>
        <color theme="1"/>
        <rFont val="Calibri"/>
        <family val="2"/>
        <scheme val="minor"/>
      </rPr>
      <t xml:space="preserve">      valor  factura   31,638.49----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861.51    usd</t>
    </r>
  </si>
  <si>
    <t>NLSE20-125</t>
  </si>
  <si>
    <r>
      <t xml:space="preserve">Compra de  33,000.00   usd tc   20.170         PAGO A TYSON FRESH MEATS. INC    S-6335     FACTURA  </t>
    </r>
    <r>
      <rPr>
        <b/>
        <sz val="12"/>
        <color theme="1"/>
        <rFont val="Calibri"/>
        <family val="2"/>
        <scheme val="minor"/>
      </rPr>
      <t xml:space="preserve"> 63360</t>
    </r>
    <r>
      <rPr>
        <b/>
        <sz val="11"/>
        <color theme="1"/>
        <rFont val="Calibri"/>
        <family val="2"/>
        <scheme val="minor"/>
      </rPr>
      <t xml:space="preserve">     VALOR FACTURA   33,449.66    SALDO  PENDIENTE   449.66    usd</t>
    </r>
  </si>
  <si>
    <t>S-6335</t>
  </si>
  <si>
    <r>
      <t xml:space="preserve">Compra de  33,000.00   usd tc   20.170         PAGO A TYSON FRESH MEATS. INC    S-6334     FACTURA  </t>
    </r>
    <r>
      <rPr>
        <b/>
        <sz val="12"/>
        <color theme="1"/>
        <rFont val="Calibri"/>
        <family val="2"/>
        <scheme val="minor"/>
      </rPr>
      <t xml:space="preserve"> 63677</t>
    </r>
    <r>
      <rPr>
        <b/>
        <sz val="11"/>
        <color theme="1"/>
        <rFont val="Calibri"/>
        <family val="2"/>
        <scheme val="minor"/>
      </rPr>
      <t xml:space="preserve">    VALOR FACTURA   33,076.64    SALDO  PENDIENTE   76.64    usd</t>
    </r>
  </si>
  <si>
    <t>S-6334</t>
  </si>
  <si>
    <r>
      <t xml:space="preserve">Compra de  35,000.00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--126     FACTURA</t>
    </r>
    <r>
      <rPr>
        <b/>
        <sz val="14"/>
        <color theme="1"/>
        <rFont val="Calibri"/>
        <family val="2"/>
        <scheme val="minor"/>
      </rPr>
      <t xml:space="preserve">  1837505</t>
    </r>
    <r>
      <rPr>
        <b/>
        <sz val="12"/>
        <color theme="1"/>
        <rFont val="Calibri"/>
        <family val="2"/>
        <scheme val="minor"/>
      </rPr>
      <t xml:space="preserve">      valor  factura   33,143.73----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1,856.27    usd</t>
    </r>
  </si>
  <si>
    <t>NLSE20-126</t>
  </si>
  <si>
    <r>
      <t xml:space="preserve">Compra de  35,000.00  usd t.c. 19,996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--127     FACTURA</t>
    </r>
    <r>
      <rPr>
        <b/>
        <sz val="14"/>
        <color theme="1"/>
        <rFont val="Calibri"/>
        <family val="2"/>
        <scheme val="minor"/>
      </rPr>
      <t xml:space="preserve">  1837922</t>
    </r>
    <r>
      <rPr>
        <b/>
        <sz val="12"/>
        <color theme="1"/>
        <rFont val="Calibri"/>
        <family val="2"/>
        <scheme val="minor"/>
      </rPr>
      <t xml:space="preserve">      valor  factura   35,178.30----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178.30    usd</t>
    </r>
  </si>
  <si>
    <t>NLSE20-127</t>
  </si>
  <si>
    <r>
      <t xml:space="preserve">Compra de  35,000.00  usd t.c. 19,860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--128     FACTURA</t>
    </r>
    <r>
      <rPr>
        <b/>
        <sz val="14"/>
        <color theme="1"/>
        <rFont val="Calibri"/>
        <family val="2"/>
        <scheme val="minor"/>
      </rPr>
      <t xml:space="preserve">  1837923</t>
    </r>
    <r>
      <rPr>
        <b/>
        <sz val="12"/>
        <color theme="1"/>
        <rFont val="Calibri"/>
        <family val="2"/>
        <scheme val="minor"/>
      </rPr>
      <t xml:space="preserve">      valor  factura   34,692.64----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307.36    usd</t>
    </r>
  </si>
  <si>
    <t>NLSE20-128</t>
  </si>
  <si>
    <r>
      <t xml:space="preserve">Compra de  35,500.00  usd t.c. 19,850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--129     FACTURA</t>
    </r>
    <r>
      <rPr>
        <b/>
        <sz val="14"/>
        <color theme="1"/>
        <rFont val="Calibri"/>
        <family val="2"/>
        <scheme val="minor"/>
      </rPr>
      <t xml:space="preserve">  1838294</t>
    </r>
    <r>
      <rPr>
        <b/>
        <sz val="12"/>
        <color theme="1"/>
        <rFont val="Calibri"/>
        <family val="2"/>
        <scheme val="minor"/>
      </rPr>
      <t xml:space="preserve">      valor  factura   35,755.92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255.92    usd</t>
    </r>
  </si>
  <si>
    <t>NLSE20-129</t>
  </si>
  <si>
    <r>
      <t xml:space="preserve">Compra de  37,000.00   usd tc   19.853         PAGO A TYSON FRESH MEATS. INC    S-6338     FACTURA  </t>
    </r>
    <r>
      <rPr>
        <b/>
        <sz val="12"/>
        <color theme="1"/>
        <rFont val="Calibri"/>
        <family val="2"/>
        <scheme val="minor"/>
      </rPr>
      <t xml:space="preserve"> 73738</t>
    </r>
    <r>
      <rPr>
        <b/>
        <sz val="11"/>
        <color theme="1"/>
        <rFont val="Calibri"/>
        <family val="2"/>
        <scheme val="minor"/>
      </rPr>
      <t xml:space="preserve">     VALOR FACTURA   36,962.88      SALDO  PENDIENTE   37.12    usd</t>
    </r>
  </si>
  <si>
    <t>S-6338</t>
  </si>
  <si>
    <r>
      <t xml:space="preserve">Compra de  37,000.00   usd tc   19.853         PAGO A TYSON FRESH MEATS. INC    S-6339     FACTURA  </t>
    </r>
    <r>
      <rPr>
        <b/>
        <sz val="12"/>
        <color theme="1"/>
        <rFont val="Calibri"/>
        <family val="2"/>
        <scheme val="minor"/>
      </rPr>
      <t xml:space="preserve"> 75365</t>
    </r>
    <r>
      <rPr>
        <b/>
        <sz val="11"/>
        <color theme="1"/>
        <rFont val="Calibri"/>
        <family val="2"/>
        <scheme val="minor"/>
      </rPr>
      <t xml:space="preserve">     VALOR FACTURA   36,698.57      SALDO  PENDIENTE   301.43   usd</t>
    </r>
  </si>
  <si>
    <t>S-6339</t>
  </si>
  <si>
    <r>
      <t xml:space="preserve">Compra de  36,000.00  usd t.c. 20.220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--135     FACTURA</t>
    </r>
    <r>
      <rPr>
        <b/>
        <sz val="14"/>
        <color theme="1"/>
        <rFont val="Calibri"/>
        <family val="2"/>
        <scheme val="minor"/>
      </rPr>
      <t xml:space="preserve">  1842459</t>
    </r>
    <r>
      <rPr>
        <b/>
        <sz val="12"/>
        <color theme="1"/>
        <rFont val="Calibri"/>
        <family val="2"/>
        <scheme val="minor"/>
      </rPr>
      <t xml:space="preserve">      valor  factura   28,599.34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7,400.66    usd</t>
    </r>
  </si>
  <si>
    <t>NLSE20-135</t>
  </si>
  <si>
    <r>
      <t xml:space="preserve">Compra de  36,000.00  usd t.c. 19.958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--136     FACTURA</t>
    </r>
    <r>
      <rPr>
        <b/>
        <sz val="14"/>
        <color theme="1"/>
        <rFont val="Calibri"/>
        <family val="2"/>
        <scheme val="minor"/>
      </rPr>
      <t xml:space="preserve">  1842460</t>
    </r>
    <r>
      <rPr>
        <b/>
        <sz val="12"/>
        <color theme="1"/>
        <rFont val="Calibri"/>
        <family val="2"/>
        <scheme val="minor"/>
      </rPr>
      <t xml:space="preserve">      valor  factura   28,866.60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7,133.40    usd</t>
    </r>
  </si>
  <si>
    <t>NLSE20-136</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</si>
  <si>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--138    FACTURA</t>
    </r>
    <r>
      <rPr>
        <b/>
        <sz val="14"/>
        <color theme="1"/>
        <rFont val="Calibri"/>
        <family val="2"/>
        <scheme val="minor"/>
      </rPr>
      <t xml:space="preserve">  1843455</t>
    </r>
    <r>
      <rPr>
        <b/>
        <sz val="12"/>
        <color theme="1"/>
        <rFont val="Calibri"/>
        <family val="2"/>
        <scheme val="minor"/>
      </rPr>
      <t xml:space="preserve">      valor  factura   28,426.14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4,426.14    usd</t>
    </r>
  </si>
  <si>
    <t>NLSE20-138</t>
  </si>
  <si>
    <r>
      <t xml:space="preserve">Compra de  33,000.00  usd t.c. 19,910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--130     FACTURA</t>
    </r>
    <r>
      <rPr>
        <b/>
        <sz val="14"/>
        <color theme="1"/>
        <rFont val="Calibri"/>
        <family val="2"/>
        <scheme val="minor"/>
      </rPr>
      <t xml:space="preserve">  1840384</t>
    </r>
    <r>
      <rPr>
        <b/>
        <sz val="12"/>
        <color theme="1"/>
        <rFont val="Calibri"/>
        <family val="2"/>
        <scheme val="minor"/>
      </rPr>
      <t xml:space="preserve">      valor  factura   35,099.26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2,099.26    usd</t>
    </r>
  </si>
  <si>
    <t>NLSE20-130</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</si>
  <si>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--131     FACTURA</t>
    </r>
    <r>
      <rPr>
        <b/>
        <sz val="14"/>
        <color theme="1"/>
        <rFont val="Calibri"/>
        <family val="2"/>
        <scheme val="minor"/>
      </rPr>
      <t xml:space="preserve">  1841217</t>
    </r>
    <r>
      <rPr>
        <b/>
        <sz val="12"/>
        <color theme="1"/>
        <rFont val="Calibri"/>
        <family val="2"/>
        <scheme val="minor"/>
      </rPr>
      <t xml:space="preserve">      valor  factura   36,578.27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921.73    usd</t>
    </r>
  </si>
  <si>
    <t>NLSE20-131</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</si>
  <si>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--132     FACTURA</t>
    </r>
    <r>
      <rPr>
        <b/>
        <sz val="14"/>
        <color theme="1"/>
        <rFont val="Calibri"/>
        <family val="2"/>
        <scheme val="minor"/>
      </rPr>
      <t xml:space="preserve">  1841218</t>
    </r>
    <r>
      <rPr>
        <b/>
        <sz val="12"/>
        <color theme="1"/>
        <rFont val="Calibri"/>
        <family val="2"/>
        <scheme val="minor"/>
      </rPr>
      <t xml:space="preserve">      valor  factura   36,426.99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1,073.01    usd</t>
    </r>
  </si>
  <si>
    <t>NLSE20-132</t>
  </si>
  <si>
    <r>
      <t xml:space="preserve">Compra de  35,500.00   usd tc   20.070         PAGO A TYSON FRESH MEATS. INC    S-6340   FACTURA  </t>
    </r>
    <r>
      <rPr>
        <b/>
        <sz val="12"/>
        <color theme="1"/>
        <rFont val="Calibri"/>
        <family val="2"/>
        <scheme val="minor"/>
      </rPr>
      <t xml:space="preserve"> 8</t>
    </r>
    <r>
      <rPr>
        <b/>
        <sz val="11"/>
        <color theme="1"/>
        <rFont val="Calibri"/>
        <family val="2"/>
        <scheme val="minor"/>
      </rPr>
      <t>2156  VALOR FACTURA   33,436.79      SALDO  A FAVOR   2,063.21   usd</t>
    </r>
  </si>
  <si>
    <t>S-6340</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</si>
  <si>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--134     FACTURA</t>
    </r>
    <r>
      <rPr>
        <b/>
        <sz val="14"/>
        <color theme="1"/>
        <rFont val="Calibri"/>
        <family val="2"/>
        <scheme val="minor"/>
      </rPr>
      <t xml:space="preserve">  1841220</t>
    </r>
    <r>
      <rPr>
        <b/>
        <sz val="12"/>
        <color theme="1"/>
        <rFont val="Calibri"/>
        <family val="2"/>
        <scheme val="minor"/>
      </rPr>
      <t xml:space="preserve">      valor  factura   33,035.86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1,964.14    usd</t>
    </r>
  </si>
  <si>
    <t>NLSE20-134</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</si>
  <si>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--133     FACTURA</t>
    </r>
    <r>
      <rPr>
        <b/>
        <sz val="14"/>
        <color theme="1"/>
        <rFont val="Calibri"/>
        <family val="2"/>
        <scheme val="minor"/>
      </rPr>
      <t xml:space="preserve">  1841219</t>
    </r>
    <r>
      <rPr>
        <b/>
        <sz val="12"/>
        <color theme="1"/>
        <rFont val="Calibri"/>
        <family val="2"/>
        <scheme val="minor"/>
      </rPr>
      <t xml:space="preserve">      valor  factura   32,573.29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2,426.71    usd</t>
    </r>
  </si>
  <si>
    <t>NLSE20-133</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</si>
  <si>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--137     FACTURA</t>
    </r>
    <r>
      <rPr>
        <b/>
        <sz val="14"/>
        <color theme="1"/>
        <rFont val="Calibri"/>
        <family val="2"/>
        <scheme val="minor"/>
      </rPr>
      <t xml:space="preserve">  1843454</t>
    </r>
    <r>
      <rPr>
        <b/>
        <sz val="12"/>
        <color theme="1"/>
        <rFont val="Calibri"/>
        <family val="2"/>
        <scheme val="minor"/>
      </rPr>
      <t xml:space="preserve">      valor  factura   28,659.93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4,659.93    usd</t>
    </r>
  </si>
  <si>
    <t>NLSE20-137</t>
  </si>
  <si>
    <r>
      <t xml:space="preserve">Compra de  12,500.00  usd t.c. 19.820   PAGO A SEABOARD    </t>
    </r>
    <r>
      <rPr>
        <b/>
        <sz val="18"/>
        <color rgb="FF0000FF"/>
        <rFont val="Calibri"/>
        <family val="2"/>
        <scheme val="minor"/>
      </rPr>
      <t xml:space="preserve"> </t>
    </r>
    <r>
      <rPr>
        <b/>
        <sz val="16"/>
        <color rgb="FF0000FF"/>
        <rFont val="Calibri"/>
        <family val="2"/>
        <scheme val="minor"/>
      </rPr>
      <t xml:space="preserve"> NLSECONGE--02  </t>
    </r>
    <r>
      <rPr>
        <b/>
        <sz val="12"/>
        <color theme="1"/>
        <rFont val="Calibri"/>
        <family val="2"/>
        <scheme val="minor"/>
      </rPr>
      <t xml:space="preserve">    FACTURA</t>
    </r>
    <r>
      <rPr>
        <b/>
        <sz val="14"/>
        <color theme="1"/>
        <rFont val="Calibri"/>
        <family val="2"/>
        <scheme val="minor"/>
      </rPr>
      <t xml:space="preserve">  1841988</t>
    </r>
    <r>
      <rPr>
        <b/>
        <sz val="12"/>
        <color theme="1"/>
        <rFont val="Calibri"/>
        <family val="2"/>
        <scheme val="minor"/>
      </rPr>
      <t xml:space="preserve">      valor  factura   12,540.90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40.90    usd</t>
    </r>
  </si>
  <si>
    <t>NLSECONGE-02</t>
  </si>
  <si>
    <t>NLSE20-140</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</si>
  <si>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--139    FACTURA</t>
    </r>
    <r>
      <rPr>
        <b/>
        <sz val="14"/>
        <color theme="1"/>
        <rFont val="Calibri"/>
        <family val="2"/>
        <scheme val="minor"/>
      </rPr>
      <t xml:space="preserve">  1844679</t>
    </r>
    <r>
      <rPr>
        <b/>
        <sz val="12"/>
        <color theme="1"/>
        <rFont val="Calibri"/>
        <family val="2"/>
        <scheme val="minor"/>
      </rPr>
      <t xml:space="preserve">     valor  factura   23,774.12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FAVOR DE  225.88    usd</t>
    </r>
  </si>
  <si>
    <t>NLSE20-139</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</si>
  <si>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--140    FACTURA</t>
    </r>
    <r>
      <rPr>
        <b/>
        <sz val="14"/>
        <color theme="1"/>
        <rFont val="Calibri"/>
        <family val="2"/>
        <scheme val="minor"/>
      </rPr>
      <t xml:space="preserve">  1844680</t>
    </r>
    <r>
      <rPr>
        <b/>
        <sz val="12"/>
        <color theme="1"/>
        <rFont val="Calibri"/>
        <family val="2"/>
        <scheme val="minor"/>
      </rPr>
      <t xml:space="preserve">      valor  factura   23,882.37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117.63    usd</t>
    </r>
  </si>
  <si>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--141    FACTURA</t>
    </r>
    <r>
      <rPr>
        <b/>
        <sz val="14"/>
        <color theme="1"/>
        <rFont val="Calibri"/>
        <family val="2"/>
        <scheme val="minor"/>
      </rPr>
      <t xml:space="preserve">  1844681</t>
    </r>
    <r>
      <rPr>
        <b/>
        <sz val="12"/>
        <color theme="1"/>
        <rFont val="Calibri"/>
        <family val="2"/>
        <scheme val="minor"/>
      </rPr>
      <t xml:space="preserve">      valor  factura   23,941.73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58.27    usd</t>
    </r>
  </si>
  <si>
    <t>NLSE20-141</t>
  </si>
  <si>
    <r>
      <t xml:space="preserve">Compra de  36,500.00   usd tc   20.220         PAGO A TYSON FRESH MEATS. INC    S-6341   FACTURA  </t>
    </r>
    <r>
      <rPr>
        <b/>
        <sz val="12"/>
        <color theme="1"/>
        <rFont val="Calibri"/>
        <family val="2"/>
        <scheme val="minor"/>
      </rPr>
      <t xml:space="preserve"> 90208</t>
    </r>
    <r>
      <rPr>
        <b/>
        <sz val="11"/>
        <color theme="1"/>
        <rFont val="Calibri"/>
        <family val="2"/>
        <scheme val="minor"/>
      </rPr>
      <t xml:space="preserve">  VALOR FACTURA   24,284.19      SALDO  A FAVOR   12,215.81   usd</t>
    </r>
  </si>
  <si>
    <t>S-6341-------S-6342</t>
  </si>
  <si>
    <r>
      <t xml:space="preserve">Compra de  18,500.00   usd tc   20.370         PAGO A TYSON FRESH MEATS. INC   S.O  78606   FACTURA  </t>
    </r>
    <r>
      <rPr>
        <b/>
        <sz val="12"/>
        <color theme="1"/>
        <rFont val="Calibri"/>
        <family val="2"/>
        <scheme val="minor"/>
      </rPr>
      <t xml:space="preserve"> 97309  </t>
    </r>
    <r>
      <rPr>
        <b/>
        <sz val="11"/>
        <color theme="1"/>
        <rFont val="Calibri"/>
        <family val="2"/>
        <scheme val="minor"/>
      </rPr>
      <t xml:space="preserve">  VALOR FACTURA   24,608.32      SALDO  PENDIENTE     6,108.32   usd</t>
    </r>
  </si>
  <si>
    <t>SO-78606</t>
  </si>
  <si>
    <r>
      <t xml:space="preserve">Compra de  20,000.00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--142    FACTURA</t>
    </r>
    <r>
      <rPr>
        <b/>
        <sz val="14"/>
        <color theme="1"/>
        <rFont val="Calibri"/>
        <family val="2"/>
        <scheme val="minor"/>
      </rPr>
      <t xml:space="preserve">  1846916</t>
    </r>
    <r>
      <rPr>
        <b/>
        <sz val="12"/>
        <color theme="1"/>
        <rFont val="Calibri"/>
        <family val="2"/>
        <scheme val="minor"/>
      </rPr>
      <t xml:space="preserve">      valor  factura   26,562.46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6,562.46    usd</t>
    </r>
  </si>
  <si>
    <t>NLSE20-142</t>
  </si>
  <si>
    <r>
      <t xml:space="preserve">Compra de  22,000.00  usd t.c. 19.923   PAGO A SEABOARD    </t>
    </r>
    <r>
      <rPr>
        <b/>
        <sz val="18"/>
        <color rgb="FF0000FF"/>
        <rFont val="Calibri"/>
        <family val="2"/>
        <scheme val="minor"/>
      </rPr>
      <t xml:space="preserve"> </t>
    </r>
    <r>
      <rPr>
        <b/>
        <sz val="16"/>
        <color rgb="FF0000FF"/>
        <rFont val="Calibri"/>
        <family val="2"/>
        <scheme val="minor"/>
      </rPr>
      <t xml:space="preserve"> NLSE21--01   </t>
    </r>
    <r>
      <rPr>
        <b/>
        <sz val="12"/>
        <color theme="1"/>
        <rFont val="Calibri"/>
        <family val="2"/>
        <scheme val="minor"/>
      </rPr>
      <t xml:space="preserve">    FACTURA</t>
    </r>
    <r>
      <rPr>
        <b/>
        <sz val="14"/>
        <color theme="1"/>
        <rFont val="Calibri"/>
        <family val="2"/>
        <scheme val="minor"/>
      </rPr>
      <t xml:space="preserve">  1847613</t>
    </r>
    <r>
      <rPr>
        <b/>
        <sz val="12"/>
        <color theme="1"/>
        <rFont val="Calibri"/>
        <family val="2"/>
        <scheme val="minor"/>
      </rPr>
      <t xml:space="preserve">      valor  factura   25,751.18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3,751.18    usd</t>
    </r>
  </si>
  <si>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NLSE21--02   </t>
    </r>
    <r>
      <rPr>
        <b/>
        <sz val="12"/>
        <color theme="1"/>
        <rFont val="Calibri"/>
        <family val="2"/>
        <scheme val="minor"/>
      </rPr>
      <t xml:space="preserve">    FACTURA</t>
    </r>
    <r>
      <rPr>
        <b/>
        <sz val="14"/>
        <color theme="1"/>
        <rFont val="Calibri"/>
        <family val="2"/>
        <scheme val="minor"/>
      </rPr>
      <t xml:space="preserve">  1848010</t>
    </r>
    <r>
      <rPr>
        <b/>
        <sz val="12"/>
        <color theme="1"/>
        <rFont val="Calibri"/>
        <family val="2"/>
        <scheme val="minor"/>
      </rPr>
      <t xml:space="preserve">      valor  factura   27,771.61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3.771.61    usd</t>
    </r>
  </si>
  <si>
    <t>NLSE21--02</t>
  </si>
  <si>
    <t>NLSE21--01</t>
  </si>
  <si>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NLSE21--03   </t>
    </r>
    <r>
      <rPr>
        <b/>
        <sz val="12"/>
        <color theme="1"/>
        <rFont val="Calibri"/>
        <family val="2"/>
        <scheme val="minor"/>
      </rPr>
      <t xml:space="preserve">    FACTURA</t>
    </r>
    <r>
      <rPr>
        <b/>
        <sz val="14"/>
        <color theme="1"/>
        <rFont val="Calibri"/>
        <family val="2"/>
        <scheme val="minor"/>
      </rPr>
      <t xml:space="preserve">  1848011</t>
    </r>
    <r>
      <rPr>
        <b/>
        <sz val="12"/>
        <color theme="1"/>
        <rFont val="Calibri"/>
        <family val="2"/>
        <scheme val="minor"/>
      </rPr>
      <t xml:space="preserve">      valor  factura   27,917.04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3,917.04    usd</t>
    </r>
  </si>
  <si>
    <t>NLSE21--03</t>
  </si>
  <si>
    <t>Compra de  22,000.00   usd tc   19.950         PAGO A TYSON FRESH MEATS. INC   S.O  72904   FACTURA   5095A    VALOR FACTURA   29,515.98      SALDO  PENDIENTE    7,515.98   usd</t>
  </si>
  <si>
    <t>5095A</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</si>
  <si>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NLSE21--06   </t>
    </r>
    <r>
      <rPr>
        <b/>
        <sz val="12"/>
        <color theme="1"/>
        <rFont val="Calibri"/>
        <family val="2"/>
        <scheme val="minor"/>
      </rPr>
      <t xml:space="preserve">    FACTURA</t>
    </r>
    <r>
      <rPr>
        <b/>
        <sz val="14"/>
        <color theme="1"/>
        <rFont val="Calibri"/>
        <family val="2"/>
        <scheme val="minor"/>
      </rPr>
      <t xml:space="preserve">  1850833</t>
    </r>
    <r>
      <rPr>
        <b/>
        <sz val="12"/>
        <color theme="1"/>
        <rFont val="Calibri"/>
        <family val="2"/>
        <scheme val="minor"/>
      </rPr>
      <t xml:space="preserve">      valor  factura   33,028.01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2,028.01    usd</t>
    </r>
  </si>
  <si>
    <t>NLSE21-06</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</si>
  <si>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NLSE21--07   </t>
    </r>
    <r>
      <rPr>
        <b/>
        <sz val="12"/>
        <color theme="1"/>
        <rFont val="Calibri"/>
        <family val="2"/>
        <scheme val="minor"/>
      </rPr>
      <t xml:space="preserve">    FACTURA</t>
    </r>
    <r>
      <rPr>
        <b/>
        <sz val="14"/>
        <color theme="1"/>
        <rFont val="Calibri"/>
        <family val="2"/>
        <scheme val="minor"/>
      </rPr>
      <t xml:space="preserve">  1850834</t>
    </r>
    <r>
      <rPr>
        <b/>
        <sz val="12"/>
        <color theme="1"/>
        <rFont val="Calibri"/>
        <family val="2"/>
        <scheme val="minor"/>
      </rPr>
      <t xml:space="preserve">      valor  factura   32,687.76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1,687.76    usd</t>
    </r>
  </si>
  <si>
    <t>NLSE21-07</t>
  </si>
  <si>
    <r>
      <t xml:space="preserve">Compra de  29,000.00  usd t.c. 19.950   PAGO A SEABOARD    </t>
    </r>
    <r>
      <rPr>
        <b/>
        <sz val="18"/>
        <color rgb="FF0000FF"/>
        <rFont val="Calibri"/>
        <family val="2"/>
        <scheme val="minor"/>
      </rPr>
      <t xml:space="preserve"> </t>
    </r>
    <r>
      <rPr>
        <b/>
        <sz val="16"/>
        <color rgb="FF0000FF"/>
        <rFont val="Calibri"/>
        <family val="2"/>
        <scheme val="minor"/>
      </rPr>
      <t xml:space="preserve"> NLSE21--04   </t>
    </r>
    <r>
      <rPr>
        <b/>
        <sz val="12"/>
        <color theme="1"/>
        <rFont val="Calibri"/>
        <family val="2"/>
        <scheme val="minor"/>
      </rPr>
      <t xml:space="preserve">    FACTURA</t>
    </r>
    <r>
      <rPr>
        <b/>
        <sz val="14"/>
        <color theme="1"/>
        <rFont val="Calibri"/>
        <family val="2"/>
        <scheme val="minor"/>
      </rPr>
      <t xml:space="preserve">  1849566</t>
    </r>
    <r>
      <rPr>
        <b/>
        <sz val="12"/>
        <color theme="1"/>
        <rFont val="Calibri"/>
        <family val="2"/>
        <scheme val="minor"/>
      </rPr>
      <t xml:space="preserve">      valor  factura   30,366.08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1,366.08    usd</t>
    </r>
  </si>
  <si>
    <t>NLSE21-04</t>
  </si>
  <si>
    <r>
      <t xml:space="preserve">Compra de  33,000.00  usd t.c. 19.665   PAGO A SEABOARD    </t>
    </r>
    <r>
      <rPr>
        <b/>
        <sz val="18"/>
        <color rgb="FF0000FF"/>
        <rFont val="Calibri"/>
        <family val="2"/>
        <scheme val="minor"/>
      </rPr>
      <t xml:space="preserve"> </t>
    </r>
    <r>
      <rPr>
        <b/>
        <sz val="16"/>
        <color rgb="FF0000FF"/>
        <rFont val="Calibri"/>
        <family val="2"/>
        <scheme val="minor"/>
      </rPr>
      <t xml:space="preserve"> NLSE21--05  </t>
    </r>
    <r>
      <rPr>
        <b/>
        <sz val="12"/>
        <color theme="1"/>
        <rFont val="Calibri"/>
        <family val="2"/>
        <scheme val="minor"/>
      </rPr>
      <t xml:space="preserve">    FACTURA</t>
    </r>
    <r>
      <rPr>
        <b/>
        <sz val="14"/>
        <color theme="1"/>
        <rFont val="Calibri"/>
        <family val="2"/>
        <scheme val="minor"/>
      </rPr>
      <t xml:space="preserve">  1850475</t>
    </r>
    <r>
      <rPr>
        <b/>
        <sz val="12"/>
        <color theme="1"/>
        <rFont val="Calibri"/>
        <family val="2"/>
        <scheme val="minor"/>
      </rPr>
      <t xml:space="preserve">      valor  factura   31,305.71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1,694.29    usd</t>
    </r>
  </si>
  <si>
    <t>NLSE21-05</t>
  </si>
  <si>
    <t>78607              SO-72904</t>
  </si>
  <si>
    <r>
      <t xml:space="preserve">Compra de  34,000.00  usd t.c. 20.020   PAGO A SEABOARD    </t>
    </r>
    <r>
      <rPr>
        <b/>
        <sz val="18"/>
        <color rgb="FF0000FF"/>
        <rFont val="Calibri"/>
        <family val="2"/>
        <scheme val="minor"/>
      </rPr>
      <t xml:space="preserve"> </t>
    </r>
    <r>
      <rPr>
        <b/>
        <sz val="16"/>
        <color rgb="FF0000FF"/>
        <rFont val="Calibri"/>
        <family val="2"/>
        <scheme val="minor"/>
      </rPr>
      <t xml:space="preserve"> NLSE21--08   </t>
    </r>
    <r>
      <rPr>
        <b/>
        <sz val="12"/>
        <color theme="1"/>
        <rFont val="Calibri"/>
        <family val="2"/>
        <scheme val="minor"/>
      </rPr>
      <t xml:space="preserve">    FACTURA</t>
    </r>
    <r>
      <rPr>
        <b/>
        <sz val="14"/>
        <color theme="1"/>
        <rFont val="Calibri"/>
        <family val="2"/>
        <scheme val="minor"/>
      </rPr>
      <t xml:space="preserve">  1852468</t>
    </r>
    <r>
      <rPr>
        <b/>
        <sz val="12"/>
        <color theme="1"/>
        <rFont val="Calibri"/>
        <family val="2"/>
        <scheme val="minor"/>
      </rPr>
      <t xml:space="preserve">     valor  factura   31,938.88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2,061.12    usd</t>
    </r>
  </si>
  <si>
    <t>NLSE21-08</t>
  </si>
  <si>
    <r>
      <t xml:space="preserve">Compra de  36,000.00  usd t.c. 19.830   PAGO A SEABOARD    </t>
    </r>
    <r>
      <rPr>
        <b/>
        <sz val="18"/>
        <color rgb="FF0000FF"/>
        <rFont val="Calibri"/>
        <family val="2"/>
        <scheme val="minor"/>
      </rPr>
      <t xml:space="preserve"> </t>
    </r>
    <r>
      <rPr>
        <b/>
        <sz val="16"/>
        <color rgb="FF0000FF"/>
        <rFont val="Calibri"/>
        <family val="2"/>
        <scheme val="minor"/>
      </rPr>
      <t xml:space="preserve"> NLSE21--20   </t>
    </r>
    <r>
      <rPr>
        <b/>
        <sz val="12"/>
        <color theme="1"/>
        <rFont val="Calibri"/>
        <family val="2"/>
        <scheme val="minor"/>
      </rPr>
      <t xml:space="preserve">    FACTURA</t>
    </r>
    <r>
      <rPr>
        <b/>
        <sz val="14"/>
        <color theme="1"/>
        <rFont val="Calibri"/>
        <family val="2"/>
        <scheme val="minor"/>
      </rPr>
      <t xml:space="preserve">  1852046</t>
    </r>
    <r>
      <rPr>
        <b/>
        <sz val="12"/>
        <color theme="1"/>
        <rFont val="Calibri"/>
        <family val="2"/>
        <scheme val="minor"/>
      </rPr>
      <t xml:space="preserve">     valor  factura   31,629.74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4,370.26    usd</t>
    </r>
  </si>
  <si>
    <t>NLSE21-20</t>
  </si>
  <si>
    <r>
      <t xml:space="preserve">Compra de  36,000.00  usd t.c. 19.713   PAGO A SEABOARD    </t>
    </r>
    <r>
      <rPr>
        <b/>
        <sz val="18"/>
        <color rgb="FF0000FF"/>
        <rFont val="Calibri"/>
        <family val="2"/>
        <scheme val="minor"/>
      </rPr>
      <t xml:space="preserve"> </t>
    </r>
    <r>
      <rPr>
        <b/>
        <sz val="16"/>
        <color rgb="FF0000FF"/>
        <rFont val="Calibri"/>
        <family val="2"/>
        <scheme val="minor"/>
      </rPr>
      <t xml:space="preserve"> NLSE21--11   </t>
    </r>
    <r>
      <rPr>
        <b/>
        <sz val="12"/>
        <color theme="1"/>
        <rFont val="Calibri"/>
        <family val="2"/>
        <scheme val="minor"/>
      </rPr>
      <t xml:space="preserve">    FACTURA</t>
    </r>
    <r>
      <rPr>
        <b/>
        <sz val="14"/>
        <color theme="1"/>
        <rFont val="Calibri"/>
        <family val="2"/>
        <scheme val="minor"/>
      </rPr>
      <t xml:space="preserve">  1853743</t>
    </r>
    <r>
      <rPr>
        <b/>
        <sz val="12"/>
        <color theme="1"/>
        <rFont val="Calibri"/>
        <family val="2"/>
        <scheme val="minor"/>
      </rPr>
      <t xml:space="preserve">     valor  factura   30,247.16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247.16    usd</t>
    </r>
  </si>
  <si>
    <t>NLSE21-11</t>
  </si>
  <si>
    <t>Compra de  32,000.00   usd tc   20,020         PAGO A TYSON FRESH MEATS. INC   S.O  78608   FACTURA   19464    VALOR FACTURA   31,929.08      SALDO  A FAVOR    70.92   usd</t>
  </si>
  <si>
    <r>
      <t xml:space="preserve">Compra de  34,000.00  usd t.c. 19.740   PAGO A SEABOARD    </t>
    </r>
    <r>
      <rPr>
        <b/>
        <sz val="18"/>
        <color rgb="FF0000FF"/>
        <rFont val="Calibri"/>
        <family val="2"/>
        <scheme val="minor"/>
      </rPr>
      <t xml:space="preserve"> </t>
    </r>
    <r>
      <rPr>
        <b/>
        <sz val="16"/>
        <color rgb="FF0000FF"/>
        <rFont val="Calibri"/>
        <family val="2"/>
        <scheme val="minor"/>
      </rPr>
      <t xml:space="preserve"> NLSE21--09   </t>
    </r>
    <r>
      <rPr>
        <b/>
        <sz val="12"/>
        <color theme="1"/>
        <rFont val="Calibri"/>
        <family val="2"/>
        <scheme val="minor"/>
      </rPr>
      <t xml:space="preserve">    FACTURA</t>
    </r>
    <r>
      <rPr>
        <b/>
        <sz val="14"/>
        <color theme="1"/>
        <rFont val="Calibri"/>
        <family val="2"/>
        <scheme val="minor"/>
      </rPr>
      <t xml:space="preserve">  1853362</t>
    </r>
    <r>
      <rPr>
        <b/>
        <sz val="12"/>
        <color theme="1"/>
        <rFont val="Calibri"/>
        <family val="2"/>
        <scheme val="minor"/>
      </rPr>
      <t xml:space="preserve">     valor  factura   30, 729.24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3,270.76    usd</t>
    </r>
  </si>
  <si>
    <t>NLSE21-09</t>
  </si>
  <si>
    <r>
      <t xml:space="preserve">Compra de  30,000.00  usd t.c. 19.713   PAGO A SEABOARD    </t>
    </r>
    <r>
      <rPr>
        <b/>
        <sz val="18"/>
        <color rgb="FF0000FF"/>
        <rFont val="Calibri"/>
        <family val="2"/>
        <scheme val="minor"/>
      </rPr>
      <t xml:space="preserve"> </t>
    </r>
    <r>
      <rPr>
        <b/>
        <sz val="16"/>
        <color rgb="FF0000FF"/>
        <rFont val="Calibri"/>
        <family val="2"/>
        <scheme val="minor"/>
      </rPr>
      <t xml:space="preserve"> NLSE21--10   </t>
    </r>
    <r>
      <rPr>
        <b/>
        <sz val="12"/>
        <color theme="1"/>
        <rFont val="Calibri"/>
        <family val="2"/>
        <scheme val="minor"/>
      </rPr>
      <t xml:space="preserve">    FACTURA</t>
    </r>
    <r>
      <rPr>
        <b/>
        <sz val="14"/>
        <color theme="1"/>
        <rFont val="Calibri"/>
        <family val="2"/>
        <scheme val="minor"/>
      </rPr>
      <t xml:space="preserve">  1853742</t>
    </r>
    <r>
      <rPr>
        <b/>
        <sz val="12"/>
        <color theme="1"/>
        <rFont val="Calibri"/>
        <family val="2"/>
        <scheme val="minor"/>
      </rPr>
      <t xml:space="preserve">     valor  factura   30,369.10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369.10    usd</t>
    </r>
  </si>
  <si>
    <t>NLSE21-10</t>
  </si>
  <si>
    <t>Compra de  29,000.00   usd tc   19.740         PAGO A TYSON FRESH MEATS. INC   S.O  78609   FACTURA   29115    VALOR FACTURA   29,716.66      SALDO  PENDIENTE  716.66   usd</t>
  </si>
  <si>
    <r>
      <t xml:space="preserve">Compra de  29,000.00  usd t.c. 19.815   PAGO A SEABOARD    </t>
    </r>
    <r>
      <rPr>
        <b/>
        <sz val="18"/>
        <color rgb="FF0000FF"/>
        <rFont val="Calibri"/>
        <family val="2"/>
        <scheme val="minor"/>
      </rPr>
      <t xml:space="preserve"> </t>
    </r>
    <r>
      <rPr>
        <b/>
        <sz val="16"/>
        <color rgb="FF0000FF"/>
        <rFont val="Calibri"/>
        <family val="2"/>
        <scheme val="minor"/>
      </rPr>
      <t xml:space="preserve"> NLSE21--13   </t>
    </r>
    <r>
      <rPr>
        <b/>
        <sz val="12"/>
        <color theme="1"/>
        <rFont val="Calibri"/>
        <family val="2"/>
        <scheme val="minor"/>
      </rPr>
      <t xml:space="preserve">    FACTURA</t>
    </r>
    <r>
      <rPr>
        <b/>
        <sz val="14"/>
        <color theme="1"/>
        <rFont val="Calibri"/>
        <family val="2"/>
        <scheme val="minor"/>
      </rPr>
      <t xml:space="preserve">  1856271</t>
    </r>
    <r>
      <rPr>
        <b/>
        <sz val="12"/>
        <color theme="1"/>
        <rFont val="Calibri"/>
        <family val="2"/>
        <scheme val="minor"/>
      </rPr>
      <t xml:space="preserve">     valor  factura   29,882.91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882.91    usd</t>
    </r>
  </si>
  <si>
    <t>NLSE21-13</t>
  </si>
  <si>
    <r>
      <t xml:space="preserve">Compra de  29,000.00  usd t.c. 19.818   PAGO A SEABOARD    </t>
    </r>
    <r>
      <rPr>
        <b/>
        <sz val="18"/>
        <color rgb="FF0000FF"/>
        <rFont val="Calibri"/>
        <family val="2"/>
        <scheme val="minor"/>
      </rPr>
      <t xml:space="preserve"> </t>
    </r>
    <r>
      <rPr>
        <b/>
        <sz val="16"/>
        <color rgb="FF0000FF"/>
        <rFont val="Calibri"/>
        <family val="2"/>
        <scheme val="minor"/>
      </rPr>
      <t xml:space="preserve"> NLSE21--14   </t>
    </r>
    <r>
      <rPr>
        <b/>
        <sz val="12"/>
        <color theme="1"/>
        <rFont val="Calibri"/>
        <family val="2"/>
        <scheme val="minor"/>
      </rPr>
      <t xml:space="preserve">    FACTURA</t>
    </r>
    <r>
      <rPr>
        <b/>
        <sz val="14"/>
        <color theme="1"/>
        <rFont val="Calibri"/>
        <family val="2"/>
        <scheme val="minor"/>
      </rPr>
      <t xml:space="preserve">  1856642</t>
    </r>
    <r>
      <rPr>
        <b/>
        <sz val="12"/>
        <color theme="1"/>
        <rFont val="Calibri"/>
        <family val="2"/>
        <scheme val="minor"/>
      </rPr>
      <t xml:space="preserve">     valor  factura   29,968.23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968.23    usd</t>
    </r>
  </si>
  <si>
    <t>NLSE21-14</t>
  </si>
  <si>
    <r>
      <t xml:space="preserve">Compra de  31,000.00  usd t.c. 20.137   PAGO A SEABOARD    </t>
    </r>
    <r>
      <rPr>
        <b/>
        <sz val="18"/>
        <color rgb="FF0000FF"/>
        <rFont val="Calibri"/>
        <family val="2"/>
        <scheme val="minor"/>
      </rPr>
      <t xml:space="preserve"> </t>
    </r>
    <r>
      <rPr>
        <b/>
        <sz val="16"/>
        <color rgb="FF0000FF"/>
        <rFont val="Calibri"/>
        <family val="2"/>
        <scheme val="minor"/>
      </rPr>
      <t xml:space="preserve"> NLSE21--15   </t>
    </r>
    <r>
      <rPr>
        <b/>
        <sz val="12"/>
        <color theme="1"/>
        <rFont val="Calibri"/>
        <family val="2"/>
        <scheme val="minor"/>
      </rPr>
      <t xml:space="preserve">    FACTURA</t>
    </r>
    <r>
      <rPr>
        <b/>
        <sz val="14"/>
        <color theme="1"/>
        <rFont val="Calibri"/>
        <family val="2"/>
        <scheme val="minor"/>
      </rPr>
      <t xml:space="preserve">  1856643</t>
    </r>
    <r>
      <rPr>
        <b/>
        <sz val="12"/>
        <color theme="1"/>
        <rFont val="Calibri"/>
        <family val="2"/>
        <scheme val="minor"/>
      </rPr>
      <t xml:space="preserve">     valor  factura   30,186.25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813.75    usd</t>
    </r>
  </si>
  <si>
    <t>NLSE21-15</t>
  </si>
  <si>
    <t>Compra de  29,000.00   usd tc   20.050         PAGO A TYSON FRESH MEATS. INC   S.O  78610   FACTURA   39013    VALOR FACTURA   29,229.77      SALDO  PENDIENTE  229.77   usd</t>
  </si>
  <si>
    <r>
      <t xml:space="preserve">Compra de  31,000.00  usd t.c. 20.050   PAGO A SEABOARD    </t>
    </r>
    <r>
      <rPr>
        <b/>
        <sz val="18"/>
        <color rgb="FF0000FF"/>
        <rFont val="Calibri"/>
        <family val="2"/>
        <scheme val="minor"/>
      </rPr>
      <t xml:space="preserve"> </t>
    </r>
    <r>
      <rPr>
        <b/>
        <sz val="16"/>
        <color rgb="FF0000FF"/>
        <rFont val="Calibri"/>
        <family val="2"/>
        <scheme val="minor"/>
      </rPr>
      <t xml:space="preserve"> NLSE21--16   </t>
    </r>
    <r>
      <rPr>
        <b/>
        <sz val="12"/>
        <color theme="1"/>
        <rFont val="Calibri"/>
        <family val="2"/>
        <scheme val="minor"/>
      </rPr>
      <t xml:space="preserve">    FACTURA</t>
    </r>
    <r>
      <rPr>
        <b/>
        <sz val="14"/>
        <color theme="1"/>
        <rFont val="Calibri"/>
        <family val="2"/>
        <scheme val="minor"/>
      </rPr>
      <t xml:space="preserve">  1858110</t>
    </r>
    <r>
      <rPr>
        <b/>
        <sz val="12"/>
        <color theme="1"/>
        <rFont val="Calibri"/>
        <family val="2"/>
        <scheme val="minor"/>
      </rPr>
      <t xml:space="preserve">     valor  factura   29,618.03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1,381.97    usd</t>
    </r>
  </si>
  <si>
    <t>NLSE21-16</t>
  </si>
  <si>
    <r>
      <t xml:space="preserve">Compra de  29,000.00  usd t.c. 19.740   PAGO A SEABOARD    </t>
    </r>
    <r>
      <rPr>
        <b/>
        <sz val="18"/>
        <color rgb="FF0000FF"/>
        <rFont val="Calibri"/>
        <family val="2"/>
        <scheme val="minor"/>
      </rPr>
      <t xml:space="preserve"> </t>
    </r>
    <r>
      <rPr>
        <b/>
        <sz val="16"/>
        <color rgb="FF0000FF"/>
        <rFont val="Calibri"/>
        <family val="2"/>
        <scheme val="minor"/>
      </rPr>
      <t xml:space="preserve"> NLSE21--12   </t>
    </r>
    <r>
      <rPr>
        <b/>
        <sz val="12"/>
        <color theme="1"/>
        <rFont val="Calibri"/>
        <family val="2"/>
        <scheme val="minor"/>
      </rPr>
      <t xml:space="preserve">    FACTURA</t>
    </r>
    <r>
      <rPr>
        <b/>
        <sz val="14"/>
        <color theme="1"/>
        <rFont val="Calibri"/>
        <family val="2"/>
        <scheme val="minor"/>
      </rPr>
      <t xml:space="preserve">  1855419</t>
    </r>
    <r>
      <rPr>
        <b/>
        <sz val="12"/>
        <color theme="1"/>
        <rFont val="Calibri"/>
        <family val="2"/>
        <scheme val="minor"/>
      </rPr>
      <t xml:space="preserve">     valor  factura   30,051.91    ----menos reclamo por  0.0145 /16/x41.167lb=  596.92 usd  no autorizado AVA</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1,051.91    usd</t>
    </r>
  </si>
  <si>
    <r>
      <t xml:space="preserve"> SEABOARD    </t>
    </r>
    <r>
      <rPr>
        <b/>
        <sz val="11"/>
        <color rgb="FF0000FF"/>
        <rFont val="Calibri"/>
        <family val="2"/>
        <scheme val="minor"/>
      </rPr>
      <t xml:space="preserve">  NLSE21--12   </t>
    </r>
    <r>
      <rPr>
        <b/>
        <sz val="11"/>
        <color theme="1"/>
        <rFont val="Calibri"/>
        <family val="2"/>
        <scheme val="minor"/>
      </rPr>
      <t xml:space="preserve">    FACTURA  1855419     valor  factura   30,051.91    ----menos reclamo por  0.0145 /16/x41.167lb=  596.92 usd  no autorizado AVA</t>
    </r>
    <r>
      <rPr>
        <b/>
        <sz val="11"/>
        <color rgb="FFFF0000"/>
        <rFont val="Calibri"/>
        <family val="2"/>
        <scheme val="minor"/>
      </rPr>
      <t xml:space="preserve">   </t>
    </r>
    <r>
      <rPr>
        <b/>
        <sz val="11"/>
        <color theme="1"/>
        <rFont val="Calibri"/>
        <family val="2"/>
        <scheme val="minor"/>
      </rPr>
      <t xml:space="preserve">    SALDO PENDIENTE  1,051.91    usd</t>
    </r>
  </si>
  <si>
    <t>NC</t>
  </si>
  <si>
    <t>NLSE21-12</t>
  </si>
  <si>
    <r>
      <t xml:space="preserve">Compra de  17,500.00  usd t.c. 20.137   PAGO A SEABOARD    </t>
    </r>
    <r>
      <rPr>
        <b/>
        <sz val="18"/>
        <color rgb="FF0000FF"/>
        <rFont val="Calibri"/>
        <family val="2"/>
        <scheme val="minor"/>
      </rPr>
      <t xml:space="preserve"> </t>
    </r>
    <r>
      <rPr>
        <b/>
        <sz val="16"/>
        <color rgb="FF0000FF"/>
        <rFont val="Calibri"/>
        <family val="2"/>
        <scheme val="minor"/>
      </rPr>
      <t xml:space="preserve"> NLMIX21-01   </t>
    </r>
    <r>
      <rPr>
        <b/>
        <sz val="12"/>
        <color theme="1"/>
        <rFont val="Calibri"/>
        <family val="2"/>
        <scheme val="minor"/>
      </rPr>
      <t xml:space="preserve">    FACTURA</t>
    </r>
    <r>
      <rPr>
        <b/>
        <sz val="14"/>
        <color theme="1"/>
        <rFont val="Calibri"/>
        <family val="2"/>
        <scheme val="minor"/>
      </rPr>
      <t xml:space="preserve">  1857234</t>
    </r>
    <r>
      <rPr>
        <b/>
        <sz val="12"/>
        <color theme="1"/>
        <rFont val="Calibri"/>
        <family val="2"/>
        <scheme val="minor"/>
      </rPr>
      <t xml:space="preserve">     valor  factura   16,965.31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534.69    usd</t>
    </r>
  </si>
  <si>
    <t>NLMIX21-01</t>
  </si>
  <si>
    <r>
      <t xml:space="preserve">Compra de  30,000.00  usd t.c. 20.360   PAGO A SEABOARD    </t>
    </r>
    <r>
      <rPr>
        <b/>
        <sz val="18"/>
        <color rgb="FF0000FF"/>
        <rFont val="Calibri"/>
        <family val="2"/>
        <scheme val="minor"/>
      </rPr>
      <t xml:space="preserve"> </t>
    </r>
    <r>
      <rPr>
        <b/>
        <sz val="16"/>
        <color rgb="FF0000FF"/>
        <rFont val="Calibri"/>
        <family val="2"/>
        <scheme val="minor"/>
      </rPr>
      <t xml:space="preserve"> NLSE21--17   </t>
    </r>
    <r>
      <rPr>
        <b/>
        <sz val="12"/>
        <color theme="1"/>
        <rFont val="Calibri"/>
        <family val="2"/>
        <scheme val="minor"/>
      </rPr>
      <t xml:space="preserve">    FACTURA</t>
    </r>
    <r>
      <rPr>
        <b/>
        <sz val="14"/>
        <color theme="1"/>
        <rFont val="Calibri"/>
        <family val="2"/>
        <scheme val="minor"/>
      </rPr>
      <t xml:space="preserve">  1859067</t>
    </r>
    <r>
      <rPr>
        <b/>
        <sz val="12"/>
        <color theme="1"/>
        <rFont val="Calibri"/>
        <family val="2"/>
        <scheme val="minor"/>
      </rPr>
      <t xml:space="preserve">     valor  factura   29,830.82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169.18    usd</t>
    </r>
  </si>
  <si>
    <t>NLSE21-17</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</si>
  <si>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NLSE21--18   </t>
    </r>
    <r>
      <rPr>
        <b/>
        <sz val="12"/>
        <color theme="1"/>
        <rFont val="Calibri"/>
        <family val="2"/>
        <scheme val="minor"/>
      </rPr>
      <t xml:space="preserve">    FACTURA</t>
    </r>
    <r>
      <rPr>
        <b/>
        <sz val="14"/>
        <color theme="1"/>
        <rFont val="Calibri"/>
        <family val="2"/>
        <scheme val="minor"/>
      </rPr>
      <t xml:space="preserve">  1859867</t>
    </r>
    <r>
      <rPr>
        <b/>
        <sz val="12"/>
        <color theme="1"/>
        <rFont val="Calibri"/>
        <family val="2"/>
        <scheme val="minor"/>
      </rPr>
      <t xml:space="preserve">     valor  factura   29,499.53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499.53    usd</t>
    </r>
  </si>
  <si>
    <t>NLSE21-18</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</si>
  <si>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NLSE21--19   </t>
    </r>
    <r>
      <rPr>
        <b/>
        <sz val="12"/>
        <color theme="1"/>
        <rFont val="Calibri"/>
        <family val="2"/>
        <scheme val="minor"/>
      </rPr>
      <t xml:space="preserve">    FACTURA</t>
    </r>
    <r>
      <rPr>
        <b/>
        <sz val="14"/>
        <color theme="1"/>
        <rFont val="Calibri"/>
        <family val="2"/>
        <scheme val="minor"/>
      </rPr>
      <t xml:space="preserve">  1859868</t>
    </r>
    <r>
      <rPr>
        <b/>
        <sz val="12"/>
        <color theme="1"/>
        <rFont val="Calibri"/>
        <family val="2"/>
        <scheme val="minor"/>
      </rPr>
      <t xml:space="preserve">     valor  factura   29,014.85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14.85    usd</t>
    </r>
  </si>
  <si>
    <t>NLSE21-19</t>
  </si>
  <si>
    <t>NLSE21-22</t>
  </si>
  <si>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NLSE21--22  </t>
    </r>
    <r>
      <rPr>
        <b/>
        <sz val="12"/>
        <color theme="1"/>
        <rFont val="Calibri"/>
        <family val="2"/>
        <scheme val="minor"/>
      </rPr>
      <t xml:space="preserve">    FACTURA</t>
    </r>
    <r>
      <rPr>
        <b/>
        <sz val="14"/>
        <color theme="1"/>
        <rFont val="Calibri"/>
        <family val="2"/>
        <scheme val="minor"/>
      </rPr>
      <t xml:space="preserve">  1862395</t>
    </r>
    <r>
      <rPr>
        <b/>
        <sz val="12"/>
        <color theme="1"/>
        <rFont val="Calibri"/>
        <family val="2"/>
        <scheme val="minor"/>
      </rPr>
      <t xml:space="preserve">     valor  factura   31,611.51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1,111.51   usd</t>
    </r>
  </si>
  <si>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NLSE21--23  </t>
    </r>
    <r>
      <rPr>
        <b/>
        <sz val="12"/>
        <color theme="1"/>
        <rFont val="Calibri"/>
        <family val="2"/>
        <scheme val="minor"/>
      </rPr>
      <t xml:space="preserve">    FACTURA</t>
    </r>
    <r>
      <rPr>
        <b/>
        <sz val="14"/>
        <color theme="1"/>
        <rFont val="Calibri"/>
        <family val="2"/>
        <scheme val="minor"/>
      </rPr>
      <t xml:space="preserve">  1862396</t>
    </r>
    <r>
      <rPr>
        <b/>
        <sz val="12"/>
        <color theme="1"/>
        <rFont val="Calibri"/>
        <family val="2"/>
        <scheme val="minor"/>
      </rPr>
      <t xml:space="preserve">     valor  factura   31,296.87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796.87   usd</t>
    </r>
  </si>
  <si>
    <t>NLSE21-23</t>
  </si>
  <si>
    <t>B-6528</t>
  </si>
  <si>
    <t>Compra de  30,000.00   usd tc   20.170         PAGO A TYSON FRESH MEATS. INC   B-6528       FACTURA   3239    VALOR FACTURA   25,763.28      SALDO  A FAVOR  DE    4,236.72   usd</t>
  </si>
  <si>
    <r>
      <t xml:space="preserve">Compra de  30,500.00  usd t.c. 20.445   PAGO A SEABOARD    </t>
    </r>
    <r>
      <rPr>
        <b/>
        <sz val="18"/>
        <color rgb="FF0000FF"/>
        <rFont val="Calibri"/>
        <family val="2"/>
        <scheme val="minor"/>
      </rPr>
      <t xml:space="preserve"> </t>
    </r>
    <r>
      <rPr>
        <b/>
        <sz val="16"/>
        <color rgb="FF0000FF"/>
        <rFont val="Calibri"/>
        <family val="2"/>
        <scheme val="minor"/>
      </rPr>
      <t xml:space="preserve"> NLSE21--21  </t>
    </r>
    <r>
      <rPr>
        <b/>
        <sz val="12"/>
        <color theme="1"/>
        <rFont val="Calibri"/>
        <family val="2"/>
        <scheme val="minor"/>
      </rPr>
      <t xml:space="preserve">    FACTURA</t>
    </r>
    <r>
      <rPr>
        <b/>
        <sz val="14"/>
        <color theme="1"/>
        <rFont val="Calibri"/>
        <family val="2"/>
        <scheme val="minor"/>
      </rPr>
      <t xml:space="preserve">  1861999</t>
    </r>
    <r>
      <rPr>
        <b/>
        <sz val="12"/>
        <color theme="1"/>
        <rFont val="Calibri"/>
        <family val="2"/>
        <scheme val="minor"/>
      </rPr>
      <t xml:space="preserve">     valor  factura   29,963.20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536.80    usd</t>
    </r>
  </si>
  <si>
    <t>NLSE21-21</t>
  </si>
  <si>
    <r>
      <t xml:space="preserve">Compra de  32,000.00  usd t.c. 20.150   PAGO A SEABOARD    </t>
    </r>
    <r>
      <rPr>
        <b/>
        <sz val="18"/>
        <color rgb="FF0000FF"/>
        <rFont val="Calibri"/>
        <family val="2"/>
        <scheme val="minor"/>
      </rPr>
      <t xml:space="preserve"> </t>
    </r>
    <r>
      <rPr>
        <b/>
        <sz val="16"/>
        <color rgb="FF0000FF"/>
        <rFont val="Calibri"/>
        <family val="2"/>
        <scheme val="minor"/>
      </rPr>
      <t xml:space="preserve"> NLSE21--24  </t>
    </r>
    <r>
      <rPr>
        <b/>
        <sz val="12"/>
        <color theme="1"/>
        <rFont val="Calibri"/>
        <family val="2"/>
        <scheme val="minor"/>
      </rPr>
      <t xml:space="preserve">    FACTURA</t>
    </r>
    <r>
      <rPr>
        <b/>
        <sz val="14"/>
        <color theme="1"/>
        <rFont val="Calibri"/>
        <family val="2"/>
        <scheme val="minor"/>
      </rPr>
      <t xml:space="preserve">  1863940</t>
    </r>
    <r>
      <rPr>
        <b/>
        <sz val="12"/>
        <color theme="1"/>
        <rFont val="Calibri"/>
        <family val="2"/>
        <scheme val="minor"/>
      </rPr>
      <t xml:space="preserve">     valor  factura   34,231.86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2,231.86   usd</t>
    </r>
  </si>
  <si>
    <t>NLSE21-24</t>
  </si>
  <si>
    <t>Compra de  31,000.00   usd tc   20.        PAGO A TYSON FRESH MEATS. INC   B-6529       FACTURA   1597    VALOR FACTURA   34,424.20      SALDO  PENDIENTE  3,424.20   usd</t>
  </si>
  <si>
    <t>B-6529</t>
  </si>
  <si>
    <r>
      <t xml:space="preserve">Compra de  33,000.00  usd t.c. 20.020   PAGO A SEABOARD    </t>
    </r>
    <r>
      <rPr>
        <b/>
        <sz val="18"/>
        <color rgb="FF0000FF"/>
        <rFont val="Calibri"/>
        <family val="2"/>
        <scheme val="minor"/>
      </rPr>
      <t xml:space="preserve"> </t>
    </r>
    <r>
      <rPr>
        <b/>
        <sz val="16"/>
        <color rgb="FF0000FF"/>
        <rFont val="Calibri"/>
        <family val="2"/>
        <scheme val="minor"/>
      </rPr>
      <t xml:space="preserve"> NLSE21--25  </t>
    </r>
    <r>
      <rPr>
        <b/>
        <sz val="12"/>
        <color theme="1"/>
        <rFont val="Calibri"/>
        <family val="2"/>
        <scheme val="minor"/>
      </rPr>
      <t xml:space="preserve">    FACTURA</t>
    </r>
    <r>
      <rPr>
        <b/>
        <sz val="14"/>
        <color theme="1"/>
        <rFont val="Calibri"/>
        <family val="2"/>
        <scheme val="minor"/>
      </rPr>
      <t xml:space="preserve">  1864763</t>
    </r>
    <r>
      <rPr>
        <b/>
        <sz val="12"/>
        <color theme="1"/>
        <rFont val="Calibri"/>
        <family val="2"/>
        <scheme val="minor"/>
      </rPr>
      <t xml:space="preserve">     valor  factura   34,439.28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1,439.28   usd</t>
    </r>
  </si>
  <si>
    <t>NLSE21-25</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</si>
  <si>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NLSE21--27  </t>
    </r>
    <r>
      <rPr>
        <b/>
        <sz val="12"/>
        <color theme="1"/>
        <rFont val="Calibri"/>
        <family val="2"/>
        <scheme val="minor"/>
      </rPr>
      <t xml:space="preserve">    FACTURA</t>
    </r>
    <r>
      <rPr>
        <b/>
        <sz val="14"/>
        <color theme="1"/>
        <rFont val="Calibri"/>
        <family val="2"/>
        <scheme val="minor"/>
      </rPr>
      <t xml:space="preserve">  1865318</t>
    </r>
    <r>
      <rPr>
        <b/>
        <sz val="12"/>
        <color theme="1"/>
        <rFont val="Calibri"/>
        <family val="2"/>
        <scheme val="minor"/>
      </rPr>
      <t xml:space="preserve">     valor  factura   34,461.64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2,348.36   usd</t>
    </r>
  </si>
  <si>
    <t>NLSE21-27</t>
  </si>
  <si>
    <r>
      <t xml:space="preserve">Compra de  17,500.00  usd t.c. 20.145   PAGO A SEABOARD    </t>
    </r>
    <r>
      <rPr>
        <b/>
        <sz val="18"/>
        <color rgb="FF0000FF"/>
        <rFont val="Calibri"/>
        <family val="2"/>
        <scheme val="minor"/>
      </rPr>
      <t xml:space="preserve"> </t>
    </r>
    <r>
      <rPr>
        <b/>
        <sz val="16"/>
        <color rgb="FF0000FF"/>
        <rFont val="Calibri"/>
        <family val="2"/>
        <scheme val="minor"/>
      </rPr>
      <t xml:space="preserve"> NLMIX21-02  </t>
    </r>
    <r>
      <rPr>
        <b/>
        <sz val="12"/>
        <color theme="1"/>
        <rFont val="Calibri"/>
        <family val="2"/>
        <scheme val="minor"/>
      </rPr>
      <t xml:space="preserve">    FACTURA</t>
    </r>
    <r>
      <rPr>
        <b/>
        <sz val="14"/>
        <color theme="1"/>
        <rFont val="Calibri"/>
        <family val="2"/>
        <scheme val="minor"/>
      </rPr>
      <t xml:space="preserve">  1863529</t>
    </r>
    <r>
      <rPr>
        <b/>
        <sz val="12"/>
        <color theme="1"/>
        <rFont val="Calibri"/>
        <family val="2"/>
        <scheme val="minor"/>
      </rPr>
      <t xml:space="preserve">     valor  factura   18,104.86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604.86   usd</t>
    </r>
  </si>
  <si>
    <t>NLSEMIX-02</t>
  </si>
  <si>
    <t>NLSE21-28</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</si>
  <si>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NLSE21--26  </t>
    </r>
    <r>
      <rPr>
        <b/>
        <sz val="12"/>
        <color theme="1"/>
        <rFont val="Calibri"/>
        <family val="2"/>
        <scheme val="minor"/>
      </rPr>
      <t xml:space="preserve">    FACTURA</t>
    </r>
    <r>
      <rPr>
        <b/>
        <sz val="14"/>
        <color theme="1"/>
        <rFont val="Calibri"/>
        <family val="2"/>
        <scheme val="minor"/>
      </rPr>
      <t xml:space="preserve">  1866405</t>
    </r>
    <r>
      <rPr>
        <b/>
        <sz val="12"/>
        <color theme="1"/>
        <rFont val="Calibri"/>
        <family val="2"/>
        <scheme val="minor"/>
      </rPr>
      <t xml:space="preserve">     valor  factura   34,631.09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2,368.91   usd</t>
    </r>
  </si>
  <si>
    <t>NLSE21-26</t>
  </si>
  <si>
    <r>
      <t xml:space="preserve">Compra de  37,000.00  usd t.c. 19.985   PAGO A SEABOARD    </t>
    </r>
    <r>
      <rPr>
        <b/>
        <sz val="18"/>
        <color rgb="FF0000FF"/>
        <rFont val="Calibri"/>
        <family val="2"/>
        <scheme val="minor"/>
      </rPr>
      <t xml:space="preserve"> </t>
    </r>
    <r>
      <rPr>
        <b/>
        <sz val="16"/>
        <color rgb="FF0000FF"/>
        <rFont val="Calibri"/>
        <family val="2"/>
        <scheme val="minor"/>
      </rPr>
      <t xml:space="preserve"> NLSE21--28  </t>
    </r>
    <r>
      <rPr>
        <b/>
        <sz val="12"/>
        <color theme="1"/>
        <rFont val="Calibri"/>
        <family val="2"/>
        <scheme val="minor"/>
      </rPr>
      <t xml:space="preserve">    FACTURA</t>
    </r>
    <r>
      <rPr>
        <b/>
        <sz val="14"/>
        <color theme="1"/>
        <rFont val="Calibri"/>
        <family val="2"/>
        <scheme val="minor"/>
      </rPr>
      <t xml:space="preserve">  1866406</t>
    </r>
    <r>
      <rPr>
        <b/>
        <sz val="12"/>
        <color theme="1"/>
        <rFont val="Calibri"/>
        <family val="2"/>
        <scheme val="minor"/>
      </rPr>
      <t xml:space="preserve">     valor  factura   34,002.58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2,997.42   usd</t>
    </r>
  </si>
  <si>
    <r>
      <t xml:space="preserve">Compra de  36,000.00  usd t.c. 20.435   PAGO A SEABOARD    </t>
    </r>
    <r>
      <rPr>
        <b/>
        <sz val="18"/>
        <color rgb="FF0000FF"/>
        <rFont val="Calibri"/>
        <family val="2"/>
        <scheme val="minor"/>
      </rPr>
      <t xml:space="preserve"> </t>
    </r>
    <r>
      <rPr>
        <b/>
        <sz val="16"/>
        <color rgb="FF0000FF"/>
        <rFont val="Calibri"/>
        <family val="2"/>
        <scheme val="minor"/>
      </rPr>
      <t xml:space="preserve"> NLSE21--29  </t>
    </r>
    <r>
      <rPr>
        <b/>
        <sz val="12"/>
        <color theme="1"/>
        <rFont val="Calibri"/>
        <family val="2"/>
        <scheme val="minor"/>
      </rPr>
      <t xml:space="preserve">    FACTURA</t>
    </r>
    <r>
      <rPr>
        <b/>
        <sz val="14"/>
        <color theme="1"/>
        <rFont val="Calibri"/>
        <family val="2"/>
        <scheme val="minor"/>
      </rPr>
      <t xml:space="preserve">  1867342</t>
    </r>
    <r>
      <rPr>
        <b/>
        <sz val="12"/>
        <color theme="1"/>
        <rFont val="Calibri"/>
        <family val="2"/>
        <scheme val="minor"/>
      </rPr>
      <t xml:space="preserve">     valor  factura   35,644.12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355.88   usd</t>
    </r>
  </si>
  <si>
    <t>NLSE21-29</t>
  </si>
  <si>
    <r>
      <t xml:space="preserve">Compra de  36,000.00  usd t.c. 20.500   PAGO A SEABOARD    </t>
    </r>
    <r>
      <rPr>
        <b/>
        <sz val="18"/>
        <color rgb="FF0000FF"/>
        <rFont val="Calibri"/>
        <family val="2"/>
        <scheme val="minor"/>
      </rPr>
      <t xml:space="preserve"> </t>
    </r>
    <r>
      <rPr>
        <b/>
        <sz val="16"/>
        <color rgb="FF0000FF"/>
        <rFont val="Calibri"/>
        <family val="2"/>
        <scheme val="minor"/>
      </rPr>
      <t xml:space="preserve"> NLSE21--30  </t>
    </r>
    <r>
      <rPr>
        <b/>
        <sz val="12"/>
        <color theme="1"/>
        <rFont val="Calibri"/>
        <family val="2"/>
        <scheme val="minor"/>
      </rPr>
      <t xml:space="preserve">    FACTURA</t>
    </r>
    <r>
      <rPr>
        <b/>
        <sz val="14"/>
        <color theme="1"/>
        <rFont val="Calibri"/>
        <family val="2"/>
        <scheme val="minor"/>
      </rPr>
      <t xml:space="preserve">  1867687</t>
    </r>
    <r>
      <rPr>
        <b/>
        <sz val="12"/>
        <color theme="1"/>
        <rFont val="Calibri"/>
        <family val="2"/>
        <scheme val="minor"/>
      </rPr>
      <t xml:space="preserve">     valor  factura   36,018.11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18.11   usd</t>
    </r>
  </si>
  <si>
    <t>NLSE21-30</t>
  </si>
  <si>
    <r>
      <t xml:space="preserve">Compra de  18,500.00  usd t.c. 20.700   PAGO A SEABOARD    </t>
    </r>
    <r>
      <rPr>
        <b/>
        <sz val="18"/>
        <color rgb="FF0000FF"/>
        <rFont val="Calibri"/>
        <family val="2"/>
        <scheme val="minor"/>
      </rPr>
      <t xml:space="preserve"> </t>
    </r>
    <r>
      <rPr>
        <b/>
        <sz val="16"/>
        <color rgb="FF0000FF"/>
        <rFont val="Calibri"/>
        <family val="2"/>
        <scheme val="minor"/>
      </rPr>
      <t xml:space="preserve"> NLMIX21-03  </t>
    </r>
    <r>
      <rPr>
        <b/>
        <sz val="12"/>
        <color theme="1"/>
        <rFont val="Calibri"/>
        <family val="2"/>
        <scheme val="minor"/>
      </rPr>
      <t xml:space="preserve">    FACTURA</t>
    </r>
    <r>
      <rPr>
        <b/>
        <sz val="14"/>
        <color theme="1"/>
        <rFont val="Calibri"/>
        <family val="2"/>
        <scheme val="minor"/>
      </rPr>
      <t xml:space="preserve">  1868300</t>
    </r>
    <r>
      <rPr>
        <b/>
        <sz val="12"/>
        <color theme="1"/>
        <rFont val="Calibri"/>
        <family val="2"/>
        <scheme val="minor"/>
      </rPr>
      <t xml:space="preserve">     valor  factura  19,976.77 ----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1,476.77   usd</t>
    </r>
  </si>
  <si>
    <t>NLMIX21-03</t>
  </si>
  <si>
    <t>Compra de  36,000.00   usd tc   19.985        PAGO A TYSON FRESH MEATS. INC   B-6530       FACTURA   9008    VALOR FACTURA   32,514.05      SALDO  A FAVOR  3,485.95   usd</t>
  </si>
  <si>
    <t>B-6530</t>
  </si>
  <si>
    <r>
      <t xml:space="preserve">Compra de  36,000.00  usd t.c. 20.720   PAGO A SEABOARD    </t>
    </r>
    <r>
      <rPr>
        <b/>
        <sz val="18"/>
        <color rgb="FF0000FF"/>
        <rFont val="Calibri"/>
        <family val="2"/>
        <scheme val="minor"/>
      </rPr>
      <t xml:space="preserve"> </t>
    </r>
    <r>
      <rPr>
        <b/>
        <sz val="16"/>
        <color rgb="FF0000FF"/>
        <rFont val="Calibri"/>
        <family val="2"/>
        <scheme val="minor"/>
      </rPr>
      <t xml:space="preserve"> NLSE21-31  </t>
    </r>
    <r>
      <rPr>
        <b/>
        <sz val="12"/>
        <color theme="1"/>
        <rFont val="Calibri"/>
        <family val="2"/>
        <scheme val="minor"/>
      </rPr>
      <t xml:space="preserve">    FACTURA</t>
    </r>
    <r>
      <rPr>
        <b/>
        <sz val="14"/>
        <color theme="1"/>
        <rFont val="Calibri"/>
        <family val="2"/>
        <scheme val="minor"/>
      </rPr>
      <t xml:space="preserve">  1868029</t>
    </r>
    <r>
      <rPr>
        <b/>
        <sz val="12"/>
        <color theme="1"/>
        <rFont val="Calibri"/>
        <family val="2"/>
        <scheme val="minor"/>
      </rPr>
      <t xml:space="preserve">     valor  35,725.64 ----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274.36   usd</t>
    </r>
  </si>
  <si>
    <t>NLSE21-31</t>
  </si>
  <si>
    <t>Compra de  35,000.00   usd tc   20.620        PAGO A TYSON FRESH MEATS. INC   B-6531       FACTURA   1252    VALOR FACTURA   36,116.82     SALDO  PENDIENTE     1,116.82  usd</t>
  </si>
  <si>
    <t>B-6531</t>
  </si>
  <si>
    <r>
      <t xml:space="preserve">Compra de  34,000.00  usd t.c. 20.583   PAGO A SEABOARD    </t>
    </r>
    <r>
      <rPr>
        <b/>
        <sz val="18"/>
        <color rgb="FF0000FF"/>
        <rFont val="Calibri"/>
        <family val="2"/>
        <scheme val="minor"/>
      </rPr>
      <t xml:space="preserve"> </t>
    </r>
    <r>
      <rPr>
        <b/>
        <sz val="16"/>
        <color rgb="FF0000FF"/>
        <rFont val="Calibri"/>
        <family val="2"/>
        <scheme val="minor"/>
      </rPr>
      <t xml:space="preserve"> NLSE21-32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35,614.24 ----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1,614.24   usd</t>
    </r>
  </si>
  <si>
    <t>NLSE21-32</t>
  </si>
  <si>
    <t>NLSE21-33</t>
  </si>
  <si>
    <r>
      <t xml:space="preserve">Compra de  36,000.00  usd t.c. 20.930   PAGO A SEABOARD    </t>
    </r>
    <r>
      <rPr>
        <b/>
        <sz val="18"/>
        <color rgb="FF0000FF"/>
        <rFont val="Calibri"/>
        <family val="2"/>
        <scheme val="minor"/>
      </rPr>
      <t xml:space="preserve"> </t>
    </r>
    <r>
      <rPr>
        <b/>
        <sz val="16"/>
        <color rgb="FF0000FF"/>
        <rFont val="Calibri"/>
        <family val="2"/>
        <scheme val="minor"/>
      </rPr>
      <t xml:space="preserve"> NLSE21-34  </t>
    </r>
    <r>
      <rPr>
        <b/>
        <sz val="12"/>
        <color theme="1"/>
        <rFont val="Calibri"/>
        <family val="2"/>
        <scheme val="minor"/>
      </rPr>
      <t xml:space="preserve">    FACTURA</t>
    </r>
    <r>
      <rPr>
        <b/>
        <sz val="14"/>
        <color theme="1"/>
        <rFont val="Calibri"/>
        <family val="2"/>
        <scheme val="minor"/>
      </rPr>
      <t xml:space="preserve">  1870485</t>
    </r>
    <r>
      <rPr>
        <b/>
        <sz val="12"/>
        <color theme="1"/>
        <rFont val="Calibri"/>
        <family val="2"/>
        <scheme val="minor"/>
      </rPr>
      <t xml:space="preserve">     valor  34,744.04 ----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1,255.96   usd</t>
    </r>
  </si>
  <si>
    <r>
      <t xml:space="preserve">Compra de  36,000.00  usd t.c. 20.463   PAGO A SEABOARD    </t>
    </r>
    <r>
      <rPr>
        <b/>
        <sz val="18"/>
        <color rgb="FF0000FF"/>
        <rFont val="Calibri"/>
        <family val="2"/>
        <scheme val="minor"/>
      </rPr>
      <t xml:space="preserve"> </t>
    </r>
    <r>
      <rPr>
        <b/>
        <sz val="16"/>
        <color rgb="FF0000FF"/>
        <rFont val="Calibri"/>
        <family val="2"/>
        <scheme val="minor"/>
      </rPr>
      <t xml:space="preserve"> NLSE21-33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36,303.01 ----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303.01   usd</t>
    </r>
  </si>
  <si>
    <t>NLSE21-34</t>
  </si>
  <si>
    <r>
      <t xml:space="preserve">Compra de  36,000.00  usd t.c. 20.730   PAGO A SEABOARD    </t>
    </r>
    <r>
      <rPr>
        <b/>
        <sz val="18"/>
        <color rgb="FF0000FF"/>
        <rFont val="Calibri"/>
        <family val="2"/>
        <scheme val="minor"/>
      </rPr>
      <t xml:space="preserve"> </t>
    </r>
    <r>
      <rPr>
        <b/>
        <sz val="16"/>
        <color rgb="FF0000FF"/>
        <rFont val="Calibri"/>
        <family val="2"/>
        <scheme val="minor"/>
      </rPr>
      <t xml:space="preserve"> NLSE21-35  </t>
    </r>
    <r>
      <rPr>
        <b/>
        <sz val="12"/>
        <color theme="1"/>
        <rFont val="Calibri"/>
        <family val="2"/>
        <scheme val="minor"/>
      </rPr>
      <t xml:space="preserve">    FACTURA</t>
    </r>
    <r>
      <rPr>
        <b/>
        <sz val="14"/>
        <color theme="1"/>
        <rFont val="Calibri"/>
        <family val="2"/>
        <scheme val="minor"/>
      </rPr>
      <t xml:space="preserve">  1870813</t>
    </r>
    <r>
      <rPr>
        <b/>
        <sz val="12"/>
        <color theme="1"/>
        <rFont val="Calibri"/>
        <family val="2"/>
        <scheme val="minor"/>
      </rPr>
      <t xml:space="preserve">     valor  34,205.49 ----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1,794.51   usd</t>
    </r>
  </si>
  <si>
    <t>NLSE21-35</t>
  </si>
  <si>
    <r>
      <t xml:space="preserve">Compra de  32,500.00  usd t.c. 20.695   PAGO A SEABOARD    </t>
    </r>
    <r>
      <rPr>
        <b/>
        <sz val="18"/>
        <color rgb="FF0000FF"/>
        <rFont val="Calibri"/>
        <family val="2"/>
        <scheme val="minor"/>
      </rPr>
      <t xml:space="preserve"> </t>
    </r>
    <r>
      <rPr>
        <b/>
        <sz val="16"/>
        <color rgb="FF0000FF"/>
        <rFont val="Calibri"/>
        <family val="2"/>
        <scheme val="minor"/>
      </rPr>
      <t xml:space="preserve"> NLSE21-36  </t>
    </r>
    <r>
      <rPr>
        <b/>
        <sz val="12"/>
        <color theme="1"/>
        <rFont val="Calibri"/>
        <family val="2"/>
        <scheme val="minor"/>
      </rPr>
      <t xml:space="preserve">    FACTURA</t>
    </r>
    <r>
      <rPr>
        <b/>
        <sz val="14"/>
        <color theme="1"/>
        <rFont val="Calibri"/>
        <family val="2"/>
        <scheme val="minor"/>
      </rPr>
      <t xml:space="preserve">  1872696</t>
    </r>
    <r>
      <rPr>
        <b/>
        <sz val="12"/>
        <color theme="1"/>
        <rFont val="Calibri"/>
        <family val="2"/>
        <scheme val="minor"/>
      </rPr>
      <t xml:space="preserve">     valor  33,613.34 ----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1,113.34   usd</t>
    </r>
  </si>
  <si>
    <t>NLSE21-36</t>
  </si>
  <si>
    <t>Compra de  34,000.00   usd tc   20.680        PAGO A TYSON FRESH MEATS. INC   B-6532       FACTURA   2418    VALOR FACTURA   33,456.01     SALDO   A FAVOR     543.99  usd</t>
  </si>
  <si>
    <t>B-6532</t>
  </si>
  <si>
    <r>
      <t xml:space="preserve">Compra de  34,500.00  usd t.c. 21.295   PAGO A SEABOARD    </t>
    </r>
    <r>
      <rPr>
        <b/>
        <sz val="18"/>
        <color rgb="FF0000FF"/>
        <rFont val="Calibri"/>
        <family val="2"/>
        <scheme val="minor"/>
      </rPr>
      <t xml:space="preserve"> </t>
    </r>
    <r>
      <rPr>
        <b/>
        <sz val="16"/>
        <color rgb="FF0000FF"/>
        <rFont val="Calibri"/>
        <family val="2"/>
        <scheme val="minor"/>
      </rPr>
      <t xml:space="preserve"> NLSE21-38  </t>
    </r>
    <r>
      <rPr>
        <b/>
        <sz val="12"/>
        <color theme="1"/>
        <rFont val="Calibri"/>
        <family val="2"/>
        <scheme val="minor"/>
      </rPr>
      <t xml:space="preserve">    FACTURA</t>
    </r>
    <r>
      <rPr>
        <b/>
        <sz val="14"/>
        <color theme="1"/>
        <rFont val="Calibri"/>
        <family val="2"/>
        <scheme val="minor"/>
      </rPr>
      <t xml:space="preserve">  1873349</t>
    </r>
    <r>
      <rPr>
        <b/>
        <sz val="12"/>
        <color theme="1"/>
        <rFont val="Calibri"/>
        <family val="2"/>
        <scheme val="minor"/>
      </rPr>
      <t xml:space="preserve">     valor  33,948.69 ----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551.31   usd</t>
    </r>
  </si>
  <si>
    <t>NLSE21-38</t>
  </si>
  <si>
    <r>
      <t xml:space="preserve">Compra de  34,500.00  usd t.c. 21.350   PAGO A SEABOARD    </t>
    </r>
    <r>
      <rPr>
        <b/>
        <sz val="18"/>
        <color rgb="FF0000FF"/>
        <rFont val="Calibri"/>
        <family val="2"/>
        <scheme val="minor"/>
      </rPr>
      <t xml:space="preserve"> </t>
    </r>
    <r>
      <rPr>
        <b/>
        <sz val="16"/>
        <color rgb="FF0000FF"/>
        <rFont val="Calibri"/>
        <family val="2"/>
        <scheme val="minor"/>
      </rPr>
      <t xml:space="preserve"> NLSE21-39  </t>
    </r>
    <r>
      <rPr>
        <b/>
        <sz val="12"/>
        <color theme="1"/>
        <rFont val="Calibri"/>
        <family val="2"/>
        <scheme val="minor"/>
      </rPr>
      <t xml:space="preserve">    FACTURA</t>
    </r>
    <r>
      <rPr>
        <b/>
        <sz val="14"/>
        <color theme="1"/>
        <rFont val="Calibri"/>
        <family val="2"/>
        <scheme val="minor"/>
      </rPr>
      <t xml:space="preserve">  1873673</t>
    </r>
    <r>
      <rPr>
        <b/>
        <sz val="12"/>
        <color theme="1"/>
        <rFont val="Calibri"/>
        <family val="2"/>
        <scheme val="minor"/>
      </rPr>
      <t xml:space="preserve">     valor  33,352.68 ----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1,147.32   usd</t>
    </r>
  </si>
  <si>
    <t>NLSE21-39</t>
  </si>
  <si>
    <t>Compra de  35,000.00   usd tc   21,350        PAGO A TYSON FRESH MEATS. INC   B-6533       FACTURA   3054    VALOR FACTURA   34,336.99     SALDO   A FAVOR     663.01  usd</t>
  </si>
  <si>
    <t>B-6533</t>
  </si>
  <si>
    <r>
      <t xml:space="preserve">Compra de  35,000.00  usd t.c. 21.372   PAGO A SEABOARD    </t>
    </r>
    <r>
      <rPr>
        <b/>
        <sz val="18"/>
        <color rgb="FF0000FF"/>
        <rFont val="Calibri"/>
        <family val="2"/>
        <scheme val="minor"/>
      </rPr>
      <t xml:space="preserve"> </t>
    </r>
    <r>
      <rPr>
        <b/>
        <sz val="16"/>
        <color rgb="FF0000FF"/>
        <rFont val="Calibri"/>
        <family val="2"/>
        <scheme val="minor"/>
      </rPr>
      <t xml:space="preserve"> NLSE21-41  </t>
    </r>
    <r>
      <rPr>
        <b/>
        <sz val="12"/>
        <color theme="1"/>
        <rFont val="Calibri"/>
        <family val="2"/>
        <scheme val="minor"/>
      </rPr>
      <t xml:space="preserve">    FACTURA</t>
    </r>
    <r>
      <rPr>
        <b/>
        <sz val="14"/>
        <color theme="1"/>
        <rFont val="Calibri"/>
        <family val="2"/>
        <scheme val="minor"/>
      </rPr>
      <t xml:space="preserve">  1874843</t>
    </r>
    <r>
      <rPr>
        <b/>
        <sz val="12"/>
        <color theme="1"/>
        <rFont val="Calibri"/>
        <family val="2"/>
        <scheme val="minor"/>
      </rPr>
      <t xml:space="preserve">     valor  35,391.69 ----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391.69  usd</t>
    </r>
  </si>
  <si>
    <t>NLSE21-41</t>
  </si>
  <si>
    <t>NLSE21-42</t>
  </si>
  <si>
    <r>
      <t xml:space="preserve">Compra de  36,000.00  usd t.c. 21.0130   PAGO A SEABOARD    </t>
    </r>
    <r>
      <rPr>
        <b/>
        <sz val="18"/>
        <color rgb="FF0000FF"/>
        <rFont val="Calibri"/>
        <family val="2"/>
        <scheme val="minor"/>
      </rPr>
      <t xml:space="preserve"> </t>
    </r>
    <r>
      <rPr>
        <b/>
        <sz val="16"/>
        <color rgb="FF0000FF"/>
        <rFont val="Calibri"/>
        <family val="2"/>
        <scheme val="minor"/>
      </rPr>
      <t xml:space="preserve"> NLSE21-42  </t>
    </r>
    <r>
      <rPr>
        <b/>
        <sz val="12"/>
        <color theme="1"/>
        <rFont val="Calibri"/>
        <family val="2"/>
        <scheme val="minor"/>
      </rPr>
      <t xml:space="preserve">    FACTURA</t>
    </r>
    <r>
      <rPr>
        <b/>
        <sz val="14"/>
        <color theme="1"/>
        <rFont val="Calibri"/>
        <family val="2"/>
        <scheme val="minor"/>
      </rPr>
      <t xml:space="preserve">  1876036</t>
    </r>
    <r>
      <rPr>
        <b/>
        <sz val="12"/>
        <color theme="1"/>
        <rFont val="Calibri"/>
        <family val="2"/>
        <scheme val="minor"/>
      </rPr>
      <t xml:space="preserve">     valor  34,837.14 ----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1,162.86 usd</t>
    </r>
  </si>
  <si>
    <r>
      <t xml:space="preserve">Compra de  32,500.00  usd t.c. 20.710   PAGO A SEABOARD    </t>
    </r>
    <r>
      <rPr>
        <b/>
        <sz val="18"/>
        <color rgb="FF0000FF"/>
        <rFont val="Calibri"/>
        <family val="2"/>
        <scheme val="minor"/>
      </rPr>
      <t xml:space="preserve"> </t>
    </r>
    <r>
      <rPr>
        <b/>
        <sz val="16"/>
        <color rgb="FF0000FF"/>
        <rFont val="Calibri"/>
        <family val="2"/>
        <scheme val="minor"/>
      </rPr>
      <t xml:space="preserve"> NLSE21-37  </t>
    </r>
    <r>
      <rPr>
        <b/>
        <sz val="12"/>
        <color theme="1"/>
        <rFont val="Calibri"/>
        <family val="2"/>
        <scheme val="minor"/>
      </rPr>
      <t xml:space="preserve">    FACTURA</t>
    </r>
    <r>
      <rPr>
        <b/>
        <sz val="14"/>
        <color theme="1"/>
        <rFont val="Calibri"/>
        <family val="2"/>
        <scheme val="minor"/>
      </rPr>
      <t xml:space="preserve">  1872697</t>
    </r>
    <r>
      <rPr>
        <b/>
        <sz val="12"/>
        <color theme="1"/>
        <rFont val="Calibri"/>
        <family val="2"/>
        <scheme val="minor"/>
      </rPr>
      <t xml:space="preserve">     valor  33,379.83 ----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879.83   usd</t>
    </r>
  </si>
  <si>
    <t>NLSE21-37</t>
  </si>
  <si>
    <r>
      <t xml:space="preserve">Compra de  21,000.00  usd t.c. 21.454   PAGO A SEABOARD    </t>
    </r>
    <r>
      <rPr>
        <b/>
        <sz val="18"/>
        <color rgb="FF0000FF"/>
        <rFont val="Calibri"/>
        <family val="2"/>
        <scheme val="minor"/>
      </rPr>
      <t xml:space="preserve"> </t>
    </r>
    <r>
      <rPr>
        <b/>
        <sz val="16"/>
        <color rgb="FF0000FF"/>
        <rFont val="Calibri"/>
        <family val="2"/>
        <scheme val="minor"/>
      </rPr>
      <t xml:space="preserve"> NLMIX21-04 </t>
    </r>
    <r>
      <rPr>
        <b/>
        <sz val="12"/>
        <color theme="1"/>
        <rFont val="Calibri"/>
        <family val="2"/>
        <scheme val="minor"/>
      </rPr>
      <t xml:space="preserve">    FACTURA</t>
    </r>
    <r>
      <rPr>
        <b/>
        <sz val="14"/>
        <color theme="1"/>
        <rFont val="Calibri"/>
        <family val="2"/>
        <scheme val="minor"/>
      </rPr>
      <t xml:space="preserve">  1873859</t>
    </r>
    <r>
      <rPr>
        <b/>
        <sz val="12"/>
        <color theme="1"/>
        <rFont val="Calibri"/>
        <family val="2"/>
        <scheme val="minor"/>
      </rPr>
      <t xml:space="preserve">     valor  23,041.50 ----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2,041.50 usd</t>
    </r>
  </si>
  <si>
    <t>NLMIX21-04</t>
  </si>
  <si>
    <r>
      <t xml:space="preserve">Compra de  35,000.00  usd t.c. 21.367   PAGO A SEABOARD    </t>
    </r>
    <r>
      <rPr>
        <b/>
        <sz val="18"/>
        <color rgb="FF0000FF"/>
        <rFont val="Calibri"/>
        <family val="2"/>
        <scheme val="minor"/>
      </rPr>
      <t xml:space="preserve"> </t>
    </r>
    <r>
      <rPr>
        <b/>
        <sz val="16"/>
        <color rgb="FF0000FF"/>
        <rFont val="Calibri"/>
        <family val="2"/>
        <scheme val="minor"/>
      </rPr>
      <t xml:space="preserve"> NLSE21-40  </t>
    </r>
    <r>
      <rPr>
        <b/>
        <sz val="12"/>
        <color theme="1"/>
        <rFont val="Calibri"/>
        <family val="2"/>
        <scheme val="minor"/>
      </rPr>
      <t xml:space="preserve">    FACTURA</t>
    </r>
    <r>
      <rPr>
        <b/>
        <sz val="14"/>
        <color theme="1"/>
        <rFont val="Calibri"/>
        <family val="2"/>
        <scheme val="minor"/>
      </rPr>
      <t xml:space="preserve">  1874842</t>
    </r>
    <r>
      <rPr>
        <b/>
        <sz val="12"/>
        <color theme="1"/>
        <rFont val="Calibri"/>
        <family val="2"/>
        <scheme val="minor"/>
      </rPr>
      <t xml:space="preserve">     valor  34,882.77 ----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117.23   usd</t>
    </r>
  </si>
  <si>
    <t>NLSE21-40</t>
  </si>
  <si>
    <r>
      <t xml:space="preserve">Compra de  36,500.00  usd t.c. 20.700   PAGO A SEABOARD    </t>
    </r>
    <r>
      <rPr>
        <b/>
        <sz val="18"/>
        <color rgb="FF0000FF"/>
        <rFont val="Calibri"/>
        <family val="2"/>
        <scheme val="minor"/>
      </rPr>
      <t xml:space="preserve"> </t>
    </r>
    <r>
      <rPr>
        <b/>
        <sz val="16"/>
        <color rgb="FF0000FF"/>
        <rFont val="Calibri"/>
        <family val="2"/>
        <scheme val="minor"/>
      </rPr>
      <t xml:space="preserve"> NLSE21-43</t>
    </r>
    <r>
      <rPr>
        <b/>
        <sz val="12"/>
        <color theme="1"/>
        <rFont val="Calibri"/>
        <family val="2"/>
        <scheme val="minor"/>
      </rPr>
      <t xml:space="preserve">    FACTURA</t>
    </r>
    <r>
      <rPr>
        <b/>
        <sz val="14"/>
        <color theme="1"/>
        <rFont val="Calibri"/>
        <family val="2"/>
        <scheme val="minor"/>
      </rPr>
      <t xml:space="preserve">  1875732</t>
    </r>
    <r>
      <rPr>
        <b/>
        <sz val="12"/>
        <color theme="1"/>
        <rFont val="Calibri"/>
        <family val="2"/>
        <scheme val="minor"/>
      </rPr>
      <t xml:space="preserve">     valor  34,601.15 ----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1,898.85   usd</t>
    </r>
  </si>
  <si>
    <t>NLSE21-43</t>
  </si>
  <si>
    <r>
      <t xml:space="preserve">Compra de  36,500.00  usd t.c. 20.634   PAGO A SEABOARD    </t>
    </r>
    <r>
      <rPr>
        <b/>
        <sz val="18"/>
        <color rgb="FF0000FF"/>
        <rFont val="Calibri"/>
        <family val="2"/>
        <scheme val="minor"/>
      </rPr>
      <t xml:space="preserve"> </t>
    </r>
    <r>
      <rPr>
        <b/>
        <sz val="16"/>
        <color rgb="FF0000FF"/>
        <rFont val="Calibri"/>
        <family val="2"/>
        <scheme val="minor"/>
      </rPr>
      <t xml:space="preserve"> NLSE21-44</t>
    </r>
    <r>
      <rPr>
        <b/>
        <sz val="12"/>
        <color theme="1"/>
        <rFont val="Calibri"/>
        <family val="2"/>
        <scheme val="minor"/>
      </rPr>
      <t xml:space="preserve">    FACTURA</t>
    </r>
    <r>
      <rPr>
        <b/>
        <sz val="14"/>
        <color theme="1"/>
        <rFont val="Calibri"/>
        <family val="2"/>
        <scheme val="minor"/>
      </rPr>
      <t xml:space="preserve">  1876363</t>
    </r>
    <r>
      <rPr>
        <b/>
        <sz val="12"/>
        <color theme="1"/>
        <rFont val="Calibri"/>
        <family val="2"/>
        <scheme val="minor"/>
      </rPr>
      <t xml:space="preserve">    valor  36,092.10 ----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407.90   usd</t>
    </r>
  </si>
  <si>
    <t>NLSE21-44</t>
  </si>
  <si>
    <r>
      <t xml:space="preserve">Compra de  34,000.00  usd t.c. 20.630   PAGO A SEABOARD    </t>
    </r>
    <r>
      <rPr>
        <b/>
        <sz val="18"/>
        <color rgb="FF0000FF"/>
        <rFont val="Calibri"/>
        <family val="2"/>
        <scheme val="minor"/>
      </rPr>
      <t xml:space="preserve"> </t>
    </r>
    <r>
      <rPr>
        <b/>
        <sz val="16"/>
        <color rgb="FF0000FF"/>
        <rFont val="Calibri"/>
        <family val="2"/>
        <scheme val="minor"/>
      </rPr>
      <t xml:space="preserve"> NLSE21-46</t>
    </r>
    <r>
      <rPr>
        <b/>
        <sz val="12"/>
        <color theme="1"/>
        <rFont val="Calibri"/>
        <family val="2"/>
        <scheme val="minor"/>
      </rPr>
      <t xml:space="preserve">    FACTURA</t>
    </r>
    <r>
      <rPr>
        <b/>
        <sz val="14"/>
        <color theme="1"/>
        <rFont val="Calibri"/>
        <family val="2"/>
        <scheme val="minor"/>
      </rPr>
      <t xml:space="preserve">  1877487</t>
    </r>
    <r>
      <rPr>
        <b/>
        <sz val="12"/>
        <color theme="1"/>
        <rFont val="Calibri"/>
        <family val="2"/>
        <scheme val="minor"/>
      </rPr>
      <t xml:space="preserve">    valor  35,269.82 ----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1,269.82   usd</t>
    </r>
  </si>
  <si>
    <t>NLSE21-46</t>
  </si>
  <si>
    <r>
      <t xml:space="preserve">Compra de  36,000.00  usd t.c. 20.625   PAGO A SEABOARD    </t>
    </r>
    <r>
      <rPr>
        <b/>
        <sz val="18"/>
        <color rgb="FF0000FF"/>
        <rFont val="Calibri"/>
        <family val="2"/>
        <scheme val="minor"/>
      </rPr>
      <t xml:space="preserve"> </t>
    </r>
    <r>
      <rPr>
        <b/>
        <sz val="16"/>
        <color rgb="FF0000FF"/>
        <rFont val="Calibri"/>
        <family val="2"/>
        <scheme val="minor"/>
      </rPr>
      <t xml:space="preserve"> NLSE21-45</t>
    </r>
    <r>
      <rPr>
        <b/>
        <sz val="12"/>
        <color theme="1"/>
        <rFont val="Calibri"/>
        <family val="2"/>
        <scheme val="minor"/>
      </rPr>
      <t xml:space="preserve">    FACTURA</t>
    </r>
    <r>
      <rPr>
        <b/>
        <sz val="14"/>
        <color theme="1"/>
        <rFont val="Calibri"/>
        <family val="2"/>
        <scheme val="minor"/>
      </rPr>
      <t xml:space="preserve">  1877486</t>
    </r>
    <r>
      <rPr>
        <b/>
        <sz val="12"/>
        <color theme="1"/>
        <rFont val="Calibri"/>
        <family val="2"/>
        <scheme val="minor"/>
      </rPr>
      <t xml:space="preserve">    valor  35,385.31 ----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614.69  usd</t>
    </r>
  </si>
  <si>
    <t>NLSE21-45</t>
  </si>
  <si>
    <t>Compra de  36,000.00   usd tc   21,625       PAGO A TYSON FRESH MEATS. INC   B-6534       FACTURA   11645    VALOR FACTURA   34,817.83     SALDO   A FAVOR     1,182.17  usd</t>
  </si>
  <si>
    <t>B-6534</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</si>
  <si>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NLSE21-48</t>
    </r>
    <r>
      <rPr>
        <b/>
        <sz val="12"/>
        <color theme="1"/>
        <rFont val="Calibri"/>
        <family val="2"/>
        <scheme val="minor"/>
      </rPr>
      <t xml:space="preserve">    FACTURA</t>
    </r>
    <r>
      <rPr>
        <b/>
        <sz val="14"/>
        <color theme="1"/>
        <rFont val="Calibri"/>
        <family val="2"/>
        <scheme val="minor"/>
      </rPr>
      <t xml:space="preserve">  1878722</t>
    </r>
    <r>
      <rPr>
        <b/>
        <sz val="12"/>
        <color theme="1"/>
        <rFont val="Calibri"/>
        <family val="2"/>
        <scheme val="minor"/>
      </rPr>
      <t xml:space="preserve">    valor  35,875.25 ----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1,875.25   usd</t>
    </r>
  </si>
  <si>
    <t>NLSE21-48</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</si>
  <si>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NLSE21-47</t>
    </r>
    <r>
      <rPr>
        <b/>
        <sz val="12"/>
        <color theme="1"/>
        <rFont val="Calibri"/>
        <family val="2"/>
        <scheme val="minor"/>
      </rPr>
      <t xml:space="preserve">    FACTURA</t>
    </r>
    <r>
      <rPr>
        <b/>
        <sz val="14"/>
        <color theme="1"/>
        <rFont val="Calibri"/>
        <family val="2"/>
        <scheme val="minor"/>
      </rPr>
      <t xml:space="preserve">  1878721</t>
    </r>
    <r>
      <rPr>
        <b/>
        <sz val="12"/>
        <color theme="1"/>
        <rFont val="Calibri"/>
        <family val="2"/>
        <scheme val="minor"/>
      </rPr>
      <t xml:space="preserve">    valor  35,398.39 ----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1,398.39   usd</t>
    </r>
  </si>
  <si>
    <t>NLSE21-47</t>
  </si>
  <si>
    <r>
      <t xml:space="preserve">Compra de  36,000.00  usd t.c. 20.598   PAGO A SEABOARD    </t>
    </r>
    <r>
      <rPr>
        <b/>
        <sz val="18"/>
        <color rgb="FF0000FF"/>
        <rFont val="Calibri"/>
        <family val="2"/>
        <scheme val="minor"/>
      </rPr>
      <t xml:space="preserve"> </t>
    </r>
    <r>
      <rPr>
        <b/>
        <sz val="16"/>
        <color rgb="FF0000FF"/>
        <rFont val="Calibri"/>
        <family val="2"/>
        <scheme val="minor"/>
      </rPr>
      <t xml:space="preserve"> NLSE21-49</t>
    </r>
    <r>
      <rPr>
        <b/>
        <sz val="12"/>
        <color theme="1"/>
        <rFont val="Calibri"/>
        <family val="2"/>
        <scheme val="minor"/>
      </rPr>
      <t xml:space="preserve">    FACTURA</t>
    </r>
    <r>
      <rPr>
        <b/>
        <sz val="14"/>
        <color theme="1"/>
        <rFont val="Calibri"/>
        <family val="2"/>
        <scheme val="minor"/>
      </rPr>
      <t xml:space="preserve">  1880247</t>
    </r>
    <r>
      <rPr>
        <b/>
        <sz val="12"/>
        <color theme="1"/>
        <rFont val="Calibri"/>
        <family val="2"/>
        <scheme val="minor"/>
      </rPr>
      <t xml:space="preserve">    valor  35,463.31 ----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536.69   usd</t>
    </r>
  </si>
  <si>
    <t>NLSE21-49</t>
  </si>
  <si>
    <r>
      <t xml:space="preserve">Compra de  36,000.00  usd t.c. 20.840   PAGO A SEABOARD    </t>
    </r>
    <r>
      <rPr>
        <b/>
        <sz val="18"/>
        <color rgb="FF0000FF"/>
        <rFont val="Calibri"/>
        <family val="2"/>
        <scheme val="minor"/>
      </rPr>
      <t xml:space="preserve"> </t>
    </r>
    <r>
      <rPr>
        <b/>
        <sz val="16"/>
        <color rgb="FF0000FF"/>
        <rFont val="Calibri"/>
        <family val="2"/>
        <scheme val="minor"/>
      </rPr>
      <t xml:space="preserve"> NLSE21-50</t>
    </r>
    <r>
      <rPr>
        <b/>
        <sz val="12"/>
        <color theme="1"/>
        <rFont val="Calibri"/>
        <family val="2"/>
        <scheme val="minor"/>
      </rPr>
      <t xml:space="preserve">    FACTURA</t>
    </r>
    <r>
      <rPr>
        <b/>
        <sz val="14"/>
        <color theme="1"/>
        <rFont val="Calibri"/>
        <family val="2"/>
        <scheme val="minor"/>
      </rPr>
      <t xml:space="preserve">  1880248</t>
    </r>
    <r>
      <rPr>
        <b/>
        <sz val="12"/>
        <color theme="1"/>
        <rFont val="Calibri"/>
        <family val="2"/>
        <scheme val="minor"/>
      </rPr>
      <t xml:space="preserve">    valor  35,361.75 ----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638.25   usd</t>
    </r>
  </si>
  <si>
    <t>NLSE21-50</t>
  </si>
  <si>
    <r>
      <t xml:space="preserve">Compra de  36,000.00  usd t.c. 20.850   PAGO A SEABOARD    </t>
    </r>
    <r>
      <rPr>
        <b/>
        <sz val="18"/>
        <color rgb="FF0000FF"/>
        <rFont val="Calibri"/>
        <family val="2"/>
        <scheme val="minor"/>
      </rPr>
      <t xml:space="preserve"> </t>
    </r>
    <r>
      <rPr>
        <b/>
        <sz val="16"/>
        <color rgb="FF0000FF"/>
        <rFont val="Calibri"/>
        <family val="2"/>
        <scheme val="minor"/>
      </rPr>
      <t xml:space="preserve"> NLSE21-51</t>
    </r>
    <r>
      <rPr>
        <b/>
        <sz val="12"/>
        <color theme="1"/>
        <rFont val="Calibri"/>
        <family val="2"/>
        <scheme val="minor"/>
      </rPr>
      <t xml:space="preserve">    FACTURA</t>
    </r>
    <r>
      <rPr>
        <b/>
        <sz val="14"/>
        <color theme="1"/>
        <rFont val="Calibri"/>
        <family val="2"/>
        <scheme val="minor"/>
      </rPr>
      <t xml:space="preserve">  1881217</t>
    </r>
    <r>
      <rPr>
        <b/>
        <sz val="12"/>
        <color theme="1"/>
        <rFont val="Calibri"/>
        <family val="2"/>
        <scheme val="minor"/>
      </rPr>
      <t xml:space="preserve">    valor  34,702.21 ----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1,297.79   usd</t>
    </r>
  </si>
  <si>
    <t>NLSE21-51</t>
  </si>
  <si>
    <t>Compra de  35,000.00   usd tc   20.613       PAGO A TYSON FRESH MEATS. INC   B-6535       FACTURA   1488    VALOR FACTURA   35,056.93     SALDO   PENDIENTE      56.93     usd</t>
  </si>
  <si>
    <t>B-6535</t>
  </si>
  <si>
    <t>NLSE21-52</t>
  </si>
  <si>
    <r>
      <t xml:space="preserve">Compra de  36,000.00  usd t.c. 20.765   PAGO A SEABOARD    </t>
    </r>
    <r>
      <rPr>
        <b/>
        <sz val="18"/>
        <color rgb="FF0000FF"/>
        <rFont val="Calibri"/>
        <family val="2"/>
        <scheme val="minor"/>
      </rPr>
      <t xml:space="preserve"> </t>
    </r>
    <r>
      <rPr>
        <b/>
        <sz val="16"/>
        <color rgb="FF0000FF"/>
        <rFont val="Calibri"/>
        <family val="2"/>
        <scheme val="minor"/>
      </rPr>
      <t xml:space="preserve"> NLSE21-52</t>
    </r>
    <r>
      <rPr>
        <b/>
        <sz val="12"/>
        <color theme="1"/>
        <rFont val="Calibri"/>
        <family val="2"/>
        <scheme val="minor"/>
      </rPr>
      <t xml:space="preserve">    FACTURA</t>
    </r>
    <r>
      <rPr>
        <b/>
        <sz val="14"/>
        <color theme="1"/>
        <rFont val="Calibri"/>
        <family val="2"/>
        <scheme val="minor"/>
      </rPr>
      <t xml:space="preserve">  1881551</t>
    </r>
    <r>
      <rPr>
        <b/>
        <sz val="12"/>
        <color theme="1"/>
        <rFont val="Calibri"/>
        <family val="2"/>
        <scheme val="minor"/>
      </rPr>
      <t xml:space="preserve">    valor  36,121.48 ----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121.48   usd</t>
    </r>
  </si>
  <si>
    <r>
      <t xml:space="preserve">Compra de  36,000.00  usd t.c. 20.660   PAGO A SEABOARD    </t>
    </r>
    <r>
      <rPr>
        <b/>
        <sz val="18"/>
        <color rgb="FF0000FF"/>
        <rFont val="Calibri"/>
        <family val="2"/>
        <scheme val="minor"/>
      </rPr>
      <t xml:space="preserve"> </t>
    </r>
    <r>
      <rPr>
        <b/>
        <sz val="16"/>
        <color rgb="FF0000FF"/>
        <rFont val="Calibri"/>
        <family val="2"/>
        <scheme val="minor"/>
      </rPr>
      <t xml:space="preserve"> NLSE21-53</t>
    </r>
    <r>
      <rPr>
        <b/>
        <sz val="12"/>
        <color theme="1"/>
        <rFont val="Calibri"/>
        <family val="2"/>
        <scheme val="minor"/>
      </rPr>
      <t xml:space="preserve">    FACTURA</t>
    </r>
    <r>
      <rPr>
        <b/>
        <sz val="14"/>
        <color theme="1"/>
        <rFont val="Calibri"/>
        <family val="2"/>
        <scheme val="minor"/>
      </rPr>
      <t xml:space="preserve">  1881552</t>
    </r>
    <r>
      <rPr>
        <b/>
        <sz val="12"/>
        <color theme="1"/>
        <rFont val="Calibri"/>
        <family val="2"/>
        <scheme val="minor"/>
      </rPr>
      <t xml:space="preserve">    valor  36,003.48 ----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3.48  usd</t>
    </r>
  </si>
  <si>
    <t>NLSE21-53</t>
  </si>
  <si>
    <t>NLSE21-54</t>
  </si>
  <si>
    <r>
      <t xml:space="preserve">Compra de  35,500.00  usd t.c. 20.650   PAGO A SEABOARD    </t>
    </r>
    <r>
      <rPr>
        <b/>
        <sz val="18"/>
        <color rgb="FF0000FF"/>
        <rFont val="Calibri"/>
        <family val="2"/>
        <scheme val="minor"/>
      </rPr>
      <t xml:space="preserve"> </t>
    </r>
    <r>
      <rPr>
        <b/>
        <sz val="16"/>
        <color rgb="FF0000FF"/>
        <rFont val="Calibri"/>
        <family val="2"/>
        <scheme val="minor"/>
      </rPr>
      <t xml:space="preserve"> NLSE21-54</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35,902.52 ----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402.52 usd</t>
    </r>
  </si>
  <si>
    <r>
      <t xml:space="preserve">Compra de  35,500.00  usd t.c. 20.613   PAGO A SEABOARD    </t>
    </r>
    <r>
      <rPr>
        <b/>
        <sz val="18"/>
        <color rgb="FF0000FF"/>
        <rFont val="Calibri"/>
        <family val="2"/>
        <scheme val="minor"/>
      </rPr>
      <t xml:space="preserve"> </t>
    </r>
    <r>
      <rPr>
        <b/>
        <sz val="16"/>
        <color rgb="FF0000FF"/>
        <rFont val="Calibri"/>
        <family val="2"/>
        <scheme val="minor"/>
      </rPr>
      <t xml:space="preserve"> NLSE21-55</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35,255.62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244.38 usd</t>
    </r>
  </si>
  <si>
    <t>NLSE21-55</t>
  </si>
  <si>
    <t>P-8110</t>
  </si>
  <si>
    <t>Compra de  35,500.00   usd tc   20.613       PAGO A TYSON FRESH MEATS. INC   P-8110       FACTURA   2836    VALOR FACTURA   35,095.10     SALDO   A FAVOR    404.90    usd</t>
  </si>
  <si>
    <r>
      <t xml:space="preserve">Compra de  35,000.00  usd t.c. 20.595   PAGO A SEABOARD    </t>
    </r>
    <r>
      <rPr>
        <b/>
        <sz val="18"/>
        <color rgb="FF0000FF"/>
        <rFont val="Calibri"/>
        <family val="2"/>
        <scheme val="minor"/>
      </rPr>
      <t xml:space="preserve"> </t>
    </r>
    <r>
      <rPr>
        <b/>
        <sz val="16"/>
        <color rgb="FF0000FF"/>
        <rFont val="Calibri"/>
        <family val="2"/>
        <scheme val="minor"/>
      </rPr>
      <t xml:space="preserve"> NLSE21-56</t>
    </r>
    <r>
      <rPr>
        <b/>
        <sz val="12"/>
        <color theme="1"/>
        <rFont val="Calibri"/>
        <family val="2"/>
        <scheme val="minor"/>
      </rPr>
      <t xml:space="preserve">   FACTURA</t>
    </r>
    <r>
      <rPr>
        <b/>
        <sz val="14"/>
        <color theme="1"/>
        <rFont val="Calibri"/>
        <family val="2"/>
        <scheme val="minor"/>
      </rPr>
      <t xml:space="preserve"> 1884662</t>
    </r>
    <r>
      <rPr>
        <b/>
        <sz val="12"/>
        <color theme="1"/>
        <rFont val="Calibri"/>
        <family val="2"/>
        <scheme val="minor"/>
      </rPr>
      <t xml:space="preserve">    valor  36,685.08 ----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1,685.08    usd</t>
    </r>
  </si>
  <si>
    <t>NLSE21-56</t>
  </si>
  <si>
    <t>Compra de  35,000.00   usd tc   20.585       PAGO A TYSON FRESH MEATS. INC   P-8136       FACTURA   4445    VALOR FACTURA   36,186.53      SALDO   PENDIENTE   1,186.53     usd</t>
  </si>
  <si>
    <t>P-8136</t>
  </si>
  <si>
    <r>
      <t xml:space="preserve">Compra de  37,000.00  usd t.c. 20.280   PAGO A SEABOARD    </t>
    </r>
    <r>
      <rPr>
        <b/>
        <sz val="18"/>
        <color rgb="FF0000FF"/>
        <rFont val="Calibri"/>
        <family val="2"/>
        <scheme val="minor"/>
      </rPr>
      <t xml:space="preserve"> </t>
    </r>
    <r>
      <rPr>
        <b/>
        <sz val="16"/>
        <color rgb="FF0000FF"/>
        <rFont val="Calibri"/>
        <family val="2"/>
        <scheme val="minor"/>
      </rPr>
      <t xml:space="preserve"> NLSE21-57</t>
    </r>
    <r>
      <rPr>
        <b/>
        <sz val="12"/>
        <color theme="1"/>
        <rFont val="Calibri"/>
        <family val="2"/>
        <scheme val="minor"/>
      </rPr>
      <t xml:space="preserve">   FACTURA</t>
    </r>
    <r>
      <rPr>
        <b/>
        <sz val="14"/>
        <color theme="1"/>
        <rFont val="Calibri"/>
        <family val="2"/>
        <scheme val="minor"/>
      </rPr>
      <t xml:space="preserve"> 1885980</t>
    </r>
    <r>
      <rPr>
        <b/>
        <sz val="12"/>
        <color theme="1"/>
        <rFont val="Calibri"/>
        <family val="2"/>
        <scheme val="minor"/>
      </rPr>
      <t xml:space="preserve">    valor  38,128.30 ----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1,128.30    usd</t>
    </r>
  </si>
  <si>
    <t>NLSE21-57</t>
  </si>
  <si>
    <t>Compra de  40,000.00   usd tc   20.150       PAGO A TYSON FRESH MEATS. INC   P-8140       FACTURA  3587    VALOR FACTURA   40,555.75      SALDO   PENDIENTE   555.75     usd</t>
  </si>
  <si>
    <t>P-8140</t>
  </si>
  <si>
    <t>Compra de  38,000.00   usd tc   20.100       PAGO A TYSON FRESH MEATS. INC   P-8139       FACTURA  2028   VALOR FACTURA   40,380.28     SALDO   PENDIENTE   2,380.28     usd</t>
  </si>
  <si>
    <t>P-8139</t>
  </si>
  <si>
    <t>Compra de  36,000.00   usd tc   20.220       PAGO A TYSON FRESH MEATS. INC   P-8137       FACTURA  7177   VALOR FACTURA   38,454.47     SALDO   PENDIENTE   2,454.47     usd</t>
  </si>
  <si>
    <t>P-8137</t>
  </si>
  <si>
    <r>
      <t xml:space="preserve">Compra de  37,000.00  usd t.c. 20.220   PAGO A SEABOARD    </t>
    </r>
    <r>
      <rPr>
        <b/>
        <sz val="18"/>
        <color rgb="FF0000FF"/>
        <rFont val="Calibri"/>
        <family val="2"/>
        <scheme val="minor"/>
      </rPr>
      <t xml:space="preserve"> </t>
    </r>
    <r>
      <rPr>
        <b/>
        <sz val="16"/>
        <color rgb="FF0000FF"/>
        <rFont val="Calibri"/>
        <family val="2"/>
        <scheme val="minor"/>
      </rPr>
      <t xml:space="preserve"> NLSE21-59</t>
    </r>
    <r>
      <rPr>
        <b/>
        <sz val="12"/>
        <color theme="1"/>
        <rFont val="Calibri"/>
        <family val="2"/>
        <scheme val="minor"/>
      </rPr>
      <t xml:space="preserve">   FACTURA</t>
    </r>
    <r>
      <rPr>
        <b/>
        <sz val="14"/>
        <color theme="1"/>
        <rFont val="Calibri"/>
        <family val="2"/>
        <scheme val="minor"/>
      </rPr>
      <t xml:space="preserve"> 1887637</t>
    </r>
    <r>
      <rPr>
        <b/>
        <sz val="12"/>
        <color theme="1"/>
        <rFont val="Calibri"/>
        <family val="2"/>
        <scheme val="minor"/>
      </rPr>
      <t xml:space="preserve">    valor  38,507.77 ----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1,507.77    usd</t>
    </r>
  </si>
  <si>
    <t>Compra de  36,000.00   usd tc   20.190       PAGO A TYSON FRESH MEATS. INC   P-8138       FACTURA  3989   VALOR FACTURA   37,582.20     SALDO   PENDIENTE   1,582.20     usd</t>
  </si>
  <si>
    <t>P-8138</t>
  </si>
  <si>
    <r>
      <t xml:space="preserve">Compra de  37,000.00  usd t.c. 20.133   PAGO A SEABOARD    </t>
    </r>
    <r>
      <rPr>
        <b/>
        <sz val="18"/>
        <color rgb="FF0000FF"/>
        <rFont val="Calibri"/>
        <family val="2"/>
        <scheme val="minor"/>
      </rPr>
      <t xml:space="preserve"> </t>
    </r>
    <r>
      <rPr>
        <b/>
        <sz val="16"/>
        <color rgb="FF0000FF"/>
        <rFont val="Calibri"/>
        <family val="2"/>
        <scheme val="minor"/>
      </rPr>
      <t xml:space="preserve"> NLSE21-60</t>
    </r>
    <r>
      <rPr>
        <b/>
        <sz val="12"/>
        <color theme="1"/>
        <rFont val="Calibri"/>
        <family val="2"/>
        <scheme val="minor"/>
      </rPr>
      <t xml:space="preserve">   FACTURA</t>
    </r>
    <r>
      <rPr>
        <b/>
        <sz val="14"/>
        <color theme="1"/>
        <rFont val="Calibri"/>
        <family val="2"/>
        <scheme val="minor"/>
      </rPr>
      <t xml:space="preserve"> 1887296</t>
    </r>
    <r>
      <rPr>
        <b/>
        <sz val="12"/>
        <color theme="1"/>
        <rFont val="Calibri"/>
        <family val="2"/>
        <scheme val="minor"/>
      </rPr>
      <t xml:space="preserve">    valor  38,018.87 ----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1,018.87    usd</t>
    </r>
  </si>
  <si>
    <t>NLSE21-60</t>
  </si>
  <si>
    <r>
      <t xml:space="preserve">Compra de  37,000.00  usd t.c. 20.130   PAGO A SEABOARD    </t>
    </r>
    <r>
      <rPr>
        <b/>
        <sz val="18"/>
        <color rgb="FF0000FF"/>
        <rFont val="Calibri"/>
        <family val="2"/>
        <scheme val="minor"/>
      </rPr>
      <t xml:space="preserve"> </t>
    </r>
    <r>
      <rPr>
        <b/>
        <sz val="16"/>
        <color rgb="FF0000FF"/>
        <rFont val="Calibri"/>
        <family val="2"/>
        <scheme val="minor"/>
      </rPr>
      <t xml:space="preserve"> NLSE21-62</t>
    </r>
    <r>
      <rPr>
        <b/>
        <sz val="12"/>
        <color theme="1"/>
        <rFont val="Calibri"/>
        <family val="2"/>
        <scheme val="minor"/>
      </rPr>
      <t xml:space="preserve">   FACTURA</t>
    </r>
    <r>
      <rPr>
        <b/>
        <sz val="14"/>
        <color theme="1"/>
        <rFont val="Calibri"/>
        <family val="2"/>
        <scheme val="minor"/>
      </rPr>
      <t xml:space="preserve"> 1888840</t>
    </r>
    <r>
      <rPr>
        <b/>
        <sz val="12"/>
        <color theme="1"/>
        <rFont val="Calibri"/>
        <family val="2"/>
        <scheme val="minor"/>
      </rPr>
      <t xml:space="preserve">    valor  40,993.30 ----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3,993.30    usd</t>
    </r>
  </si>
  <si>
    <r>
      <t xml:space="preserve">Compra de  41,000.00  usd t.c. 19,990   PAGO A SEABOARD    </t>
    </r>
    <r>
      <rPr>
        <b/>
        <sz val="18"/>
        <color rgb="FF0000FF"/>
        <rFont val="Calibri"/>
        <family val="2"/>
        <scheme val="minor"/>
      </rPr>
      <t xml:space="preserve"> </t>
    </r>
    <r>
      <rPr>
        <b/>
        <sz val="16"/>
        <color rgb="FF0000FF"/>
        <rFont val="Calibri"/>
        <family val="2"/>
        <scheme val="minor"/>
      </rPr>
      <t xml:space="preserve"> NLSE21-63</t>
    </r>
    <r>
      <rPr>
        <b/>
        <sz val="12"/>
        <color theme="1"/>
        <rFont val="Calibri"/>
        <family val="2"/>
        <scheme val="minor"/>
      </rPr>
      <t xml:space="preserve">   FACTURA</t>
    </r>
    <r>
      <rPr>
        <b/>
        <sz val="14"/>
        <color theme="1"/>
        <rFont val="Calibri"/>
        <family val="2"/>
        <scheme val="minor"/>
      </rPr>
      <t xml:space="preserve"> 1890509</t>
    </r>
    <r>
      <rPr>
        <b/>
        <sz val="12"/>
        <color theme="1"/>
        <rFont val="Calibri"/>
        <family val="2"/>
        <scheme val="minor"/>
      </rPr>
      <t xml:space="preserve">    valor  43,019.82 ----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2,019.82    usd</t>
    </r>
  </si>
  <si>
    <t>NLSE21-63</t>
  </si>
  <si>
    <t>NLSE21-58-----NLSE21-59</t>
  </si>
  <si>
    <t>NLSE21-61----NLSE21-62</t>
  </si>
  <si>
    <r>
      <t xml:space="preserve">Compra de  45,000.00  usd t.c. 19.910   PAGO A SEABOARD    </t>
    </r>
    <r>
      <rPr>
        <b/>
        <sz val="18"/>
        <color rgb="FF0000FF"/>
        <rFont val="Calibri"/>
        <family val="2"/>
        <scheme val="minor"/>
      </rPr>
      <t xml:space="preserve"> </t>
    </r>
    <r>
      <rPr>
        <b/>
        <sz val="16"/>
        <color rgb="FF0000FF"/>
        <rFont val="Calibri"/>
        <family val="2"/>
        <scheme val="minor"/>
      </rPr>
      <t xml:space="preserve"> NLSE21-66</t>
    </r>
    <r>
      <rPr>
        <b/>
        <sz val="12"/>
        <color theme="1"/>
        <rFont val="Calibri"/>
        <family val="2"/>
        <scheme val="minor"/>
      </rPr>
      <t xml:space="preserve">  FACTURA</t>
    </r>
    <r>
      <rPr>
        <b/>
        <sz val="14"/>
        <color theme="1"/>
        <rFont val="Calibri"/>
        <family val="2"/>
        <scheme val="minor"/>
      </rPr>
      <t xml:space="preserve"> 1893052</t>
    </r>
    <r>
      <rPr>
        <b/>
        <sz val="12"/>
        <color theme="1"/>
        <rFont val="Calibri"/>
        <family val="2"/>
        <scheme val="minor"/>
      </rPr>
      <t xml:space="preserve">    valor   FACTURA  44,363.87----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636.13    usd</t>
    </r>
  </si>
  <si>
    <t>NLSE21-66</t>
  </si>
  <si>
    <r>
      <t xml:space="preserve">Compra de  45,000.00  usd t.c. 19.940   PAGO A SEABOARD    </t>
    </r>
    <r>
      <rPr>
        <b/>
        <sz val="18"/>
        <color rgb="FF0000FF"/>
        <rFont val="Calibri"/>
        <family val="2"/>
        <scheme val="minor"/>
      </rPr>
      <t xml:space="preserve"> </t>
    </r>
    <r>
      <rPr>
        <b/>
        <sz val="16"/>
        <color rgb="FF0000FF"/>
        <rFont val="Calibri"/>
        <family val="2"/>
        <scheme val="minor"/>
      </rPr>
      <t xml:space="preserve"> NLSE21-67</t>
    </r>
    <r>
      <rPr>
        <b/>
        <sz val="12"/>
        <color theme="1"/>
        <rFont val="Calibri"/>
        <family val="2"/>
        <scheme val="minor"/>
      </rPr>
      <t xml:space="preserve">       FACTURA</t>
    </r>
    <r>
      <rPr>
        <b/>
        <sz val="14"/>
        <color theme="1"/>
        <rFont val="Calibri"/>
        <family val="2"/>
        <scheme val="minor"/>
      </rPr>
      <t xml:space="preserve"> 1893053</t>
    </r>
    <r>
      <rPr>
        <b/>
        <sz val="12"/>
        <color theme="1"/>
        <rFont val="Calibri"/>
        <family val="2"/>
        <scheme val="minor"/>
      </rPr>
      <t xml:space="preserve">   valor   FACTURA  44,294.27----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705.73    usd</t>
    </r>
  </si>
  <si>
    <t>NLSE21-67</t>
  </si>
  <si>
    <r>
      <t xml:space="preserve">Compra de  45,000.00  usd t.c. 20.040   PAGO A SEABOARD    </t>
    </r>
    <r>
      <rPr>
        <b/>
        <sz val="18"/>
        <color rgb="FF0000FF"/>
        <rFont val="Calibri"/>
        <family val="2"/>
        <scheme val="minor"/>
      </rPr>
      <t xml:space="preserve"> </t>
    </r>
    <r>
      <rPr>
        <b/>
        <sz val="16"/>
        <color rgb="FF0000FF"/>
        <rFont val="Calibri"/>
        <family val="2"/>
        <scheme val="minor"/>
      </rPr>
      <t xml:space="preserve"> NLSE21-69</t>
    </r>
    <r>
      <rPr>
        <b/>
        <sz val="12"/>
        <color theme="1"/>
        <rFont val="Calibri"/>
        <family val="2"/>
        <scheme val="minor"/>
      </rPr>
      <t xml:space="preserve">       FACTURA</t>
    </r>
    <r>
      <rPr>
        <b/>
        <sz val="14"/>
        <color theme="1"/>
        <rFont val="Calibri"/>
        <family val="2"/>
        <scheme val="minor"/>
      </rPr>
      <t xml:space="preserve"> 1894708</t>
    </r>
    <r>
      <rPr>
        <b/>
        <sz val="12"/>
        <color theme="1"/>
        <rFont val="Calibri"/>
        <family val="2"/>
        <scheme val="minor"/>
      </rPr>
      <t xml:space="preserve">   valor   FACTURA  44,553.71----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446.29    usd</t>
    </r>
  </si>
  <si>
    <t>NLSE21-69</t>
  </si>
  <si>
    <t xml:space="preserve">Compra de  42,458.21   usd tc   19.955       PAGO A TYSON FRESH MEATS. INC   P-8142      FACTURA  4030    VALOR FACTURA   42,458.21     </t>
  </si>
  <si>
    <t>P-8142</t>
  </si>
  <si>
    <t>Compra de  45,000.00   usd tc   19.850       PAGO A TYSON FRESH MEATS. INC   P-8141       FACTURA  2035    VALOR FACTURA   42,027.92     SALDO   A FAVOR   2,972.08     usd</t>
  </si>
  <si>
    <t>P-8141</t>
  </si>
  <si>
    <r>
      <t xml:space="preserve">Compra de  45,000.00  usd t.c. 19,8525   PAGO A SEABOARD    </t>
    </r>
    <r>
      <rPr>
        <b/>
        <sz val="18"/>
        <color rgb="FF0000FF"/>
        <rFont val="Calibri"/>
        <family val="2"/>
        <scheme val="minor"/>
      </rPr>
      <t xml:space="preserve"> </t>
    </r>
    <r>
      <rPr>
        <b/>
        <sz val="16"/>
        <color rgb="FF0000FF"/>
        <rFont val="Calibri"/>
        <family val="2"/>
        <scheme val="minor"/>
      </rPr>
      <t xml:space="preserve"> NLSE21-64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43,252.47 ----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1,747.53    usd</t>
    </r>
  </si>
  <si>
    <t>NLSE21-64</t>
  </si>
  <si>
    <r>
      <t xml:space="preserve">Compra de  45,000.00  usd t.c. 19,850   PAGO A SEABOARD    </t>
    </r>
    <r>
      <rPr>
        <b/>
        <sz val="18"/>
        <color rgb="FF0000FF"/>
        <rFont val="Calibri"/>
        <family val="2"/>
        <scheme val="minor"/>
      </rPr>
      <t xml:space="preserve"> </t>
    </r>
    <r>
      <rPr>
        <b/>
        <sz val="16"/>
        <color rgb="FF0000FF"/>
        <rFont val="Calibri"/>
        <family val="2"/>
        <scheme val="minor"/>
      </rPr>
      <t xml:space="preserve"> NLSE21-65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43,392.49 ----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1,607.51   usd</t>
    </r>
  </si>
  <si>
    <t>NLSE21-65</t>
  </si>
  <si>
    <r>
      <t xml:space="preserve">Compra de  45,000.00  usd t.c. 19.870   PAGO A SEABOARD    </t>
    </r>
    <r>
      <rPr>
        <b/>
        <sz val="18"/>
        <color rgb="FF0000FF"/>
        <rFont val="Calibri"/>
        <family val="2"/>
        <scheme val="minor"/>
      </rPr>
      <t xml:space="preserve"> </t>
    </r>
    <r>
      <rPr>
        <b/>
        <sz val="16"/>
        <color rgb="FF0000FF"/>
        <rFont val="Calibri"/>
        <family val="2"/>
        <scheme val="minor"/>
      </rPr>
      <t xml:space="preserve"> NLSE21-68</t>
    </r>
    <r>
      <rPr>
        <b/>
        <sz val="12"/>
        <color theme="1"/>
        <rFont val="Calibri"/>
        <family val="2"/>
        <scheme val="minor"/>
      </rPr>
      <t xml:space="preserve">       FACTURA</t>
    </r>
    <r>
      <rPr>
        <b/>
        <sz val="14"/>
        <color theme="1"/>
        <rFont val="Calibri"/>
        <family val="2"/>
        <scheme val="minor"/>
      </rPr>
      <t xml:space="preserve"> 1894707</t>
    </r>
    <r>
      <rPr>
        <b/>
        <sz val="12"/>
        <color theme="1"/>
        <rFont val="Calibri"/>
        <family val="2"/>
        <scheme val="minor"/>
      </rPr>
      <t xml:space="preserve">   valor   FACTURA  41,673.56----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3,326.44   usd</t>
    </r>
  </si>
  <si>
    <t>NLSE21-68</t>
  </si>
  <si>
    <r>
      <t xml:space="preserve">Compra de  45,000.00  usd t.c. 20.290   PAGO A SEABOARD    </t>
    </r>
    <r>
      <rPr>
        <b/>
        <sz val="18"/>
        <color rgb="FF0000FF"/>
        <rFont val="Calibri"/>
        <family val="2"/>
        <scheme val="minor"/>
      </rPr>
      <t xml:space="preserve"> </t>
    </r>
    <r>
      <rPr>
        <b/>
        <sz val="16"/>
        <color rgb="FF0000FF"/>
        <rFont val="Calibri"/>
        <family val="2"/>
        <scheme val="minor"/>
      </rPr>
      <t xml:space="preserve"> NLSE21-71</t>
    </r>
    <r>
      <rPr>
        <b/>
        <sz val="12"/>
        <color theme="1"/>
        <rFont val="Calibri"/>
        <family val="2"/>
        <scheme val="minor"/>
      </rPr>
      <t xml:space="preserve">       FACTURA</t>
    </r>
    <r>
      <rPr>
        <b/>
        <sz val="14"/>
        <color theme="1"/>
        <rFont val="Calibri"/>
        <family val="2"/>
        <scheme val="minor"/>
      </rPr>
      <t xml:space="preserve"> 1896155</t>
    </r>
    <r>
      <rPr>
        <b/>
        <sz val="12"/>
        <color theme="1"/>
        <rFont val="Calibri"/>
        <family val="2"/>
        <scheme val="minor"/>
      </rPr>
      <t xml:space="preserve">   valor   FACTURA  45,269.32----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269.32    usd</t>
    </r>
  </si>
  <si>
    <t>NLSE21-71</t>
  </si>
  <si>
    <r>
      <t xml:space="preserve">Compra de  46,000.00  usd t.c. 20.200  PAGO A SEABOARD    </t>
    </r>
    <r>
      <rPr>
        <b/>
        <sz val="18"/>
        <color rgb="FF0000FF"/>
        <rFont val="Calibri"/>
        <family val="2"/>
        <scheme val="minor"/>
      </rPr>
      <t xml:space="preserve"> </t>
    </r>
    <r>
      <rPr>
        <b/>
        <sz val="16"/>
        <color rgb="FF0000FF"/>
        <rFont val="Calibri"/>
        <family val="2"/>
        <scheme val="minor"/>
      </rPr>
      <t xml:space="preserve"> NLSE21-70</t>
    </r>
    <r>
      <rPr>
        <b/>
        <sz val="12"/>
        <color theme="1"/>
        <rFont val="Calibri"/>
        <family val="2"/>
        <scheme val="minor"/>
      </rPr>
      <t xml:space="preserve">       FACTURA</t>
    </r>
    <r>
      <rPr>
        <b/>
        <sz val="14"/>
        <color theme="1"/>
        <rFont val="Calibri"/>
        <family val="2"/>
        <scheme val="minor"/>
      </rPr>
      <t xml:space="preserve"> 1896154 </t>
    </r>
    <r>
      <rPr>
        <b/>
        <sz val="12"/>
        <color theme="1"/>
        <rFont val="Calibri"/>
        <family val="2"/>
        <scheme val="minor"/>
      </rPr>
      <t xml:space="preserve">  valor   FACTURA  45,359.97----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640.03   usd</t>
    </r>
  </si>
  <si>
    <t>NLSE21-70</t>
  </si>
  <si>
    <t>Compra de  34,110.99   usd tc   19.870       PAGO A TYSON FRESH MEATS. INC   P-8149      FACTURA  5069   VALOR FACTURA   34,110.99</t>
  </si>
  <si>
    <t>P-8149</t>
  </si>
  <si>
    <t>Compra de  35,499.79   usd tc   19,905       PAGO A TYSON FRESH MEATS. INC   P-8158      FACTURA  5396   VALOR FACTURA   35,499.79</t>
  </si>
  <si>
    <t>P-8158</t>
  </si>
  <si>
    <t>NLSE21-72</t>
  </si>
  <si>
    <t>NLSE21-73</t>
  </si>
  <si>
    <t>NLSE21-74</t>
  </si>
  <si>
    <t>NLSE21-75</t>
  </si>
  <si>
    <t>NLSE21-76</t>
  </si>
  <si>
    <t>NLSE21-77</t>
  </si>
  <si>
    <t>NLSE21-78</t>
  </si>
  <si>
    <t>NLSE21-79</t>
  </si>
  <si>
    <t>NLSE21-80</t>
  </si>
  <si>
    <t>NLSE21-81</t>
  </si>
  <si>
    <t>NLSE21-82</t>
  </si>
  <si>
    <t>NLSE21-83</t>
  </si>
  <si>
    <t>NLSE21-84</t>
  </si>
  <si>
    <t>NLSE21-85</t>
  </si>
  <si>
    <t>NLSE21-86</t>
  </si>
  <si>
    <t>NLSE21-87</t>
  </si>
  <si>
    <t>P-8143</t>
  </si>
  <si>
    <t>Reclamo por 580.00 usd  de MARZO 2020</t>
  </si>
  <si>
    <t>NC------</t>
  </si>
  <si>
    <r>
      <t xml:space="preserve">Compra de  42,414.44   usd tc   20.203       PAGO A TYSON FRESH MEATS. INC   P-8143      FACTURA  4529   Y Nota de Credito  580.00  usd    VALOR FACTURA   42,414.44     </t>
    </r>
    <r>
      <rPr>
        <b/>
        <sz val="12"/>
        <color rgb="FF0000FF"/>
        <rFont val="Calibri"/>
        <family val="2"/>
        <scheme val="minor"/>
      </rPr>
      <t xml:space="preserve">  VECTOR</t>
    </r>
  </si>
  <si>
    <t>P-8144</t>
  </si>
  <si>
    <t>P-8145</t>
  </si>
  <si>
    <r>
      <t xml:space="preserve">Compra de  43,205.53   usd tc   20.230       PAGO A TYSON FRESH MEATS. INC   P-8144      FACTURA  73754      VALOR FACTURA   43,205.53  USD   </t>
    </r>
    <r>
      <rPr>
        <b/>
        <sz val="12"/>
        <color rgb="FF0000FF"/>
        <rFont val="Calibri"/>
        <family val="2"/>
        <scheme val="minor"/>
      </rPr>
      <t xml:space="preserve"> VECTOR</t>
    </r>
  </si>
  <si>
    <r>
      <t xml:space="preserve">Compra de  41,189.19   usd tc   20.140       PAGO A TYSON FRESH MEATS. INC   P-8145      FACTURA  5012      VALOR FACTURA   41,189.19  USD     </t>
    </r>
    <r>
      <rPr>
        <b/>
        <sz val="12"/>
        <color rgb="FF0000FF"/>
        <rFont val="Calibri"/>
        <family val="2"/>
        <scheme val="minor"/>
      </rPr>
      <t>VECTOR</t>
    </r>
  </si>
  <si>
    <r>
      <t xml:space="preserve">Compra de  40,121.46   usd tc   20.040       PAGO A TYSON FRESH MEATS. INC   P-8146      FACTURA  5541      VALOR FACTURA   40,121.46  USD     </t>
    </r>
    <r>
      <rPr>
        <b/>
        <sz val="12"/>
        <color rgb="FF0000FF"/>
        <rFont val="Calibri"/>
        <family val="2"/>
        <scheme val="minor"/>
      </rPr>
      <t>VECTOR</t>
    </r>
  </si>
  <si>
    <t>P-8146</t>
  </si>
  <si>
    <r>
      <t xml:space="preserve">Compra de  35,583.25   usd tc   19,885       PAGO A TYSON FRESH MEATS. INC   P-8147      FACTURA  5423      VALOR FACTURA   35,583.25  USD     </t>
    </r>
    <r>
      <rPr>
        <b/>
        <sz val="12"/>
        <color rgb="FF0000FF"/>
        <rFont val="Calibri"/>
        <family val="2"/>
        <scheme val="minor"/>
      </rPr>
      <t>VECTOR</t>
    </r>
  </si>
  <si>
    <t>P-8147</t>
  </si>
  <si>
    <r>
      <t xml:space="preserve">Compra de  35,679.20   usd tc   19,985       PAGO A TYSON FRESH MEATS. INC   P-8148      FACTURA  4550      VALOR FACTURA   35,679.20  USD     </t>
    </r>
    <r>
      <rPr>
        <b/>
        <sz val="12"/>
        <color rgb="FF0000FF"/>
        <rFont val="Calibri"/>
        <family val="2"/>
        <scheme val="minor"/>
      </rPr>
      <t>VECTOR</t>
    </r>
  </si>
  <si>
    <t>P-8148</t>
  </si>
  <si>
    <t>VECTOR</t>
  </si>
  <si>
    <t>TYSON</t>
  </si>
  <si>
    <t>SEABOARD</t>
  </si>
  <si>
    <r>
      <t xml:space="preserve">Compra de  46,000.00  usd t.c. 20.220   PAGO A SEABOARD    </t>
    </r>
    <r>
      <rPr>
        <b/>
        <sz val="18"/>
        <color rgb="FF0000FF"/>
        <rFont val="Calibri"/>
        <family val="2"/>
        <scheme val="minor"/>
      </rPr>
      <t xml:space="preserve"> </t>
    </r>
    <r>
      <rPr>
        <b/>
        <sz val="16"/>
        <color rgb="FF0000FF"/>
        <rFont val="Calibri"/>
        <family val="2"/>
        <scheme val="minor"/>
      </rPr>
      <t xml:space="preserve"> NLSE21-72</t>
    </r>
    <r>
      <rPr>
        <b/>
        <sz val="12"/>
        <color theme="1"/>
        <rFont val="Calibri"/>
        <family val="2"/>
        <scheme val="minor"/>
      </rPr>
      <t xml:space="preserve">       FACTURA</t>
    </r>
    <r>
      <rPr>
        <b/>
        <sz val="14"/>
        <color theme="1"/>
        <rFont val="Calibri"/>
        <family val="2"/>
        <scheme val="minor"/>
      </rPr>
      <t xml:space="preserve"> 1897308</t>
    </r>
    <r>
      <rPr>
        <b/>
        <sz val="12"/>
        <color theme="1"/>
        <rFont val="Calibri"/>
        <family val="2"/>
        <scheme val="minor"/>
      </rPr>
      <t xml:space="preserve">   valor   FACTURA  42,627.31----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3,372.69  usd   </t>
    </r>
    <r>
      <rPr>
        <b/>
        <sz val="14"/>
        <color rgb="FF0000FF"/>
        <rFont val="Calibri"/>
        <family val="2"/>
        <scheme val="minor"/>
      </rPr>
      <t xml:space="preserve">  VECTOR</t>
    </r>
  </si>
  <si>
    <r>
      <t xml:space="preserve">Compra de  45,000.00  usd t.c. 20.20   PAGO A SEABOARD    </t>
    </r>
    <r>
      <rPr>
        <b/>
        <sz val="18"/>
        <color rgb="FF0000FF"/>
        <rFont val="Calibri"/>
        <family val="2"/>
        <scheme val="minor"/>
      </rPr>
      <t xml:space="preserve"> </t>
    </r>
    <r>
      <rPr>
        <b/>
        <sz val="16"/>
        <color rgb="FF0000FF"/>
        <rFont val="Calibri"/>
        <family val="2"/>
        <scheme val="minor"/>
      </rPr>
      <t xml:space="preserve"> NLSE21-73</t>
    </r>
    <r>
      <rPr>
        <b/>
        <sz val="12"/>
        <color theme="1"/>
        <rFont val="Calibri"/>
        <family val="2"/>
        <scheme val="minor"/>
      </rPr>
      <t xml:space="preserve">      FACTURA</t>
    </r>
    <r>
      <rPr>
        <b/>
        <sz val="14"/>
        <color theme="1"/>
        <rFont val="Calibri"/>
        <family val="2"/>
        <scheme val="minor"/>
      </rPr>
      <t xml:space="preserve"> 1897309</t>
    </r>
    <r>
      <rPr>
        <b/>
        <sz val="12"/>
        <color theme="1"/>
        <rFont val="Calibri"/>
        <family val="2"/>
        <scheme val="minor"/>
      </rPr>
      <t xml:space="preserve">   valor   FACTURA  43,339.07----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1,660.93  usd    </t>
    </r>
    <r>
      <rPr>
        <b/>
        <sz val="14"/>
        <color rgb="FF0000FF"/>
        <rFont val="Calibri"/>
        <family val="2"/>
        <scheme val="minor"/>
      </rPr>
      <t>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</si>
  <si>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NLSE21-74</t>
    </r>
    <r>
      <rPr>
        <b/>
        <sz val="12"/>
        <color theme="1"/>
        <rFont val="Calibri"/>
        <family val="2"/>
        <scheme val="minor"/>
      </rPr>
      <t xml:space="preserve">      FACTURA</t>
    </r>
    <r>
      <rPr>
        <b/>
        <sz val="14"/>
        <color theme="1"/>
        <rFont val="Calibri"/>
        <family val="2"/>
        <scheme val="minor"/>
      </rPr>
      <t xml:space="preserve"> 1898923</t>
    </r>
    <r>
      <rPr>
        <b/>
        <sz val="12"/>
        <color theme="1"/>
        <rFont val="Calibri"/>
        <family val="2"/>
        <scheme val="minor"/>
      </rPr>
      <t xml:space="preserve">   valor   FACTURA  40,582.08----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2,582.08  usd    </t>
    </r>
    <r>
      <rPr>
        <b/>
        <sz val="14"/>
        <color rgb="FF0000FF"/>
        <rFont val="Calibri"/>
        <family val="2"/>
        <scheme val="minor"/>
      </rPr>
      <t xml:space="preserve"> 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</si>
  <si>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NLSE21-75</t>
    </r>
    <r>
      <rPr>
        <b/>
        <sz val="12"/>
        <color theme="1"/>
        <rFont val="Calibri"/>
        <family val="2"/>
        <scheme val="minor"/>
      </rPr>
      <t xml:space="preserve">      FACTURA</t>
    </r>
    <r>
      <rPr>
        <b/>
        <sz val="14"/>
        <color theme="1"/>
        <rFont val="Calibri"/>
        <family val="2"/>
        <scheme val="minor"/>
      </rPr>
      <t xml:space="preserve"> 1898924</t>
    </r>
    <r>
      <rPr>
        <b/>
        <sz val="12"/>
        <color theme="1"/>
        <rFont val="Calibri"/>
        <family val="2"/>
        <scheme val="minor"/>
      </rPr>
      <t xml:space="preserve">   valor   FACTURA  40,272.96----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2,272.96  usd  </t>
    </r>
    <r>
      <rPr>
        <b/>
        <sz val="14"/>
        <color rgb="FF0000FF"/>
        <rFont val="Calibri"/>
        <family val="2"/>
        <scheme val="minor"/>
      </rPr>
      <t xml:space="preserve">   VECTOR</t>
    </r>
  </si>
  <si>
    <r>
      <t xml:space="preserve">Compra de  39,000.00  usd t.c. 19.910   PAGO A SEABOARD    </t>
    </r>
    <r>
      <rPr>
        <b/>
        <sz val="18"/>
        <color rgb="FF0000FF"/>
        <rFont val="Calibri"/>
        <family val="2"/>
        <scheme val="minor"/>
      </rPr>
      <t xml:space="preserve"> </t>
    </r>
    <r>
      <rPr>
        <b/>
        <sz val="16"/>
        <color rgb="FF0000FF"/>
        <rFont val="Calibri"/>
        <family val="2"/>
        <scheme val="minor"/>
      </rPr>
      <t xml:space="preserve"> NLSE21-76</t>
    </r>
    <r>
      <rPr>
        <b/>
        <sz val="12"/>
        <color theme="1"/>
        <rFont val="Calibri"/>
        <family val="2"/>
        <scheme val="minor"/>
      </rPr>
      <t xml:space="preserve">      FACTURA</t>
    </r>
    <r>
      <rPr>
        <b/>
        <sz val="14"/>
        <color theme="1"/>
        <rFont val="Calibri"/>
        <family val="2"/>
        <scheme val="minor"/>
      </rPr>
      <t xml:space="preserve"> 1900120</t>
    </r>
    <r>
      <rPr>
        <b/>
        <sz val="12"/>
        <color theme="1"/>
        <rFont val="Calibri"/>
        <family val="2"/>
        <scheme val="minor"/>
      </rPr>
      <t xml:space="preserve">   valor   FACTURA  36,732.59----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2,267.41  usd   </t>
    </r>
    <r>
      <rPr>
        <b/>
        <sz val="14"/>
        <color rgb="FF0000FF"/>
        <rFont val="Calibri"/>
        <family val="2"/>
        <scheme val="minor"/>
      </rPr>
      <t>VECTOR</t>
    </r>
  </si>
  <si>
    <r>
      <t xml:space="preserve">Compra de  39,000.00  usd t.c. 19.900   PAGO A SEABOARD    </t>
    </r>
    <r>
      <rPr>
        <b/>
        <sz val="18"/>
        <color rgb="FF0000FF"/>
        <rFont val="Calibri"/>
        <family val="2"/>
        <scheme val="minor"/>
      </rPr>
      <t xml:space="preserve"> </t>
    </r>
    <r>
      <rPr>
        <b/>
        <sz val="16"/>
        <color rgb="FF0000FF"/>
        <rFont val="Calibri"/>
        <family val="2"/>
        <scheme val="minor"/>
      </rPr>
      <t xml:space="preserve"> NLSE21-77</t>
    </r>
    <r>
      <rPr>
        <b/>
        <sz val="12"/>
        <color theme="1"/>
        <rFont val="Calibri"/>
        <family val="2"/>
        <scheme val="minor"/>
      </rPr>
      <t xml:space="preserve">      FACTURA</t>
    </r>
    <r>
      <rPr>
        <b/>
        <sz val="14"/>
        <color theme="1"/>
        <rFont val="Calibri"/>
        <family val="2"/>
        <scheme val="minor"/>
      </rPr>
      <t xml:space="preserve"> 1900121</t>
    </r>
    <r>
      <rPr>
        <b/>
        <sz val="12"/>
        <color theme="1"/>
        <rFont val="Calibri"/>
        <family val="2"/>
        <scheme val="minor"/>
      </rPr>
      <t xml:space="preserve">   valor   FACTURA  36,943.32----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2,056.68  usd  </t>
    </r>
    <r>
      <rPr>
        <b/>
        <sz val="14"/>
        <color rgb="FF0000FF"/>
        <rFont val="Calibri"/>
        <family val="2"/>
        <scheme val="minor"/>
      </rPr>
      <t xml:space="preserve">   VECTOR   </t>
    </r>
  </si>
  <si>
    <r>
      <t xml:space="preserve">Compra de  34,000.00  usd t.c. 19.870   PAGO A SEABOARD    </t>
    </r>
    <r>
      <rPr>
        <b/>
        <sz val="18"/>
        <color rgb="FF0000FF"/>
        <rFont val="Calibri"/>
        <family val="2"/>
        <scheme val="minor"/>
      </rPr>
      <t xml:space="preserve"> </t>
    </r>
    <r>
      <rPr>
        <b/>
        <sz val="16"/>
        <color rgb="FF0000FF"/>
        <rFont val="Calibri"/>
        <family val="2"/>
        <scheme val="minor"/>
      </rPr>
      <t xml:space="preserve"> NLSE21-78</t>
    </r>
    <r>
      <rPr>
        <b/>
        <sz val="12"/>
        <color theme="1"/>
        <rFont val="Calibri"/>
        <family val="2"/>
        <scheme val="minor"/>
      </rPr>
      <t xml:space="preserve">      FACTURA</t>
    </r>
    <r>
      <rPr>
        <b/>
        <sz val="14"/>
        <color theme="1"/>
        <rFont val="Calibri"/>
        <family val="2"/>
        <scheme val="minor"/>
      </rPr>
      <t xml:space="preserve"> 1901448</t>
    </r>
    <r>
      <rPr>
        <b/>
        <sz val="12"/>
        <color theme="1"/>
        <rFont val="Calibri"/>
        <family val="2"/>
        <scheme val="minor"/>
      </rPr>
      <t xml:space="preserve">   valor   FACTURA  36,531.16----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2,531.16  usd    </t>
    </r>
    <r>
      <rPr>
        <b/>
        <sz val="14"/>
        <color rgb="FF0000FF"/>
        <rFont val="Calibri"/>
        <family val="2"/>
        <scheme val="minor"/>
      </rPr>
      <t xml:space="preserve">  VECTOR</t>
    </r>
  </si>
  <si>
    <r>
      <t xml:space="preserve">Compra de  34,000.00  usd t.c. 19.905   PAGO A SEABOARD    </t>
    </r>
    <r>
      <rPr>
        <b/>
        <sz val="18"/>
        <color rgb="FF0000FF"/>
        <rFont val="Calibri"/>
        <family val="2"/>
        <scheme val="minor"/>
      </rPr>
      <t xml:space="preserve"> </t>
    </r>
    <r>
      <rPr>
        <b/>
        <sz val="16"/>
        <color rgb="FF0000FF"/>
        <rFont val="Calibri"/>
        <family val="2"/>
        <scheme val="minor"/>
      </rPr>
      <t xml:space="preserve"> NLSE21-79</t>
    </r>
    <r>
      <rPr>
        <b/>
        <sz val="12"/>
        <color theme="1"/>
        <rFont val="Calibri"/>
        <family val="2"/>
        <scheme val="minor"/>
      </rPr>
      <t xml:space="preserve">      FACTURA</t>
    </r>
    <r>
      <rPr>
        <b/>
        <sz val="14"/>
        <color theme="1"/>
        <rFont val="Calibri"/>
        <family val="2"/>
        <scheme val="minor"/>
      </rPr>
      <t xml:space="preserve"> 1901449</t>
    </r>
    <r>
      <rPr>
        <b/>
        <sz val="12"/>
        <color theme="1"/>
        <rFont val="Calibri"/>
        <family val="2"/>
        <scheme val="minor"/>
      </rPr>
      <t xml:space="preserve">   valor   FACTURA  36,107.76----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2,107.76  usd    </t>
    </r>
    <r>
      <rPr>
        <b/>
        <sz val="14"/>
        <color rgb="FF0000FF"/>
        <rFont val="Calibri"/>
        <family val="2"/>
        <scheme val="minor"/>
      </rPr>
      <t xml:space="preserve"> VECTOR</t>
    </r>
  </si>
  <si>
    <r>
      <t xml:space="preserve">Compra de  36,000.00  usd t.c. 19.840   PAGO A SEABOARD    </t>
    </r>
    <r>
      <rPr>
        <b/>
        <sz val="18"/>
        <color rgb="FF0000FF"/>
        <rFont val="Calibri"/>
        <family val="2"/>
        <scheme val="minor"/>
      </rPr>
      <t xml:space="preserve"> </t>
    </r>
    <r>
      <rPr>
        <b/>
        <sz val="16"/>
        <color rgb="FF0000FF"/>
        <rFont val="Calibri"/>
        <family val="2"/>
        <scheme val="minor"/>
      </rPr>
      <t xml:space="preserve"> NLSE21-80</t>
    </r>
    <r>
      <rPr>
        <b/>
        <sz val="12"/>
        <color theme="1"/>
        <rFont val="Calibri"/>
        <family val="2"/>
        <scheme val="minor"/>
      </rPr>
      <t xml:space="preserve">      FACTURA</t>
    </r>
    <r>
      <rPr>
        <b/>
        <sz val="14"/>
        <color theme="1"/>
        <rFont val="Calibri"/>
        <family val="2"/>
        <scheme val="minor"/>
      </rPr>
      <t xml:space="preserve"> 1902856</t>
    </r>
    <r>
      <rPr>
        <b/>
        <sz val="12"/>
        <color theme="1"/>
        <rFont val="Calibri"/>
        <family val="2"/>
        <scheme val="minor"/>
      </rPr>
      <t xml:space="preserve">   valor   FACTURA  36,108.16----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108.16  usd    </t>
    </r>
    <r>
      <rPr>
        <b/>
        <sz val="14"/>
        <color rgb="FF0000FF"/>
        <rFont val="Calibri"/>
        <family val="2"/>
        <scheme val="minor"/>
      </rPr>
      <t>VECTOR</t>
    </r>
  </si>
  <si>
    <r>
      <t xml:space="preserve">Compra de  36,000.00  usd t.c. 19.805   PAGO A SEABOARD    </t>
    </r>
    <r>
      <rPr>
        <b/>
        <sz val="18"/>
        <color rgb="FF0000FF"/>
        <rFont val="Calibri"/>
        <family val="2"/>
        <scheme val="minor"/>
      </rPr>
      <t xml:space="preserve"> </t>
    </r>
    <r>
      <rPr>
        <b/>
        <sz val="16"/>
        <color rgb="FF0000FF"/>
        <rFont val="Calibri"/>
        <family val="2"/>
        <scheme val="minor"/>
      </rPr>
      <t xml:space="preserve"> NLSE21-81</t>
    </r>
    <r>
      <rPr>
        <b/>
        <sz val="12"/>
        <color theme="1"/>
        <rFont val="Calibri"/>
        <family val="2"/>
        <scheme val="minor"/>
      </rPr>
      <t xml:space="preserve">      FACTURA</t>
    </r>
    <r>
      <rPr>
        <b/>
        <sz val="14"/>
        <color theme="1"/>
        <rFont val="Calibri"/>
        <family val="2"/>
        <scheme val="minor"/>
      </rPr>
      <t xml:space="preserve"> 1902857</t>
    </r>
    <r>
      <rPr>
        <b/>
        <sz val="12"/>
        <color theme="1"/>
        <rFont val="Calibri"/>
        <family val="2"/>
        <scheme val="minor"/>
      </rPr>
      <t xml:space="preserve">   valor   FACTURA  34,423.19----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1,576.81 usd    </t>
    </r>
    <r>
      <rPr>
        <b/>
        <sz val="14"/>
        <color rgb="FF0000FF"/>
        <rFont val="Calibri"/>
        <family val="2"/>
        <scheme val="minor"/>
      </rPr>
      <t xml:space="preserve"> VECTOR</t>
    </r>
  </si>
  <si>
    <r>
      <t xml:space="preserve">Compra de  33,000.00  usd t.c. 19.985   PAGO A SEABOARD    </t>
    </r>
    <r>
      <rPr>
        <b/>
        <sz val="18"/>
        <color rgb="FF0000FF"/>
        <rFont val="Calibri"/>
        <family val="2"/>
        <scheme val="minor"/>
      </rPr>
      <t xml:space="preserve"> </t>
    </r>
    <r>
      <rPr>
        <b/>
        <sz val="16"/>
        <color rgb="FF0000FF"/>
        <rFont val="Calibri"/>
        <family val="2"/>
        <scheme val="minor"/>
      </rPr>
      <t xml:space="preserve"> NLSE21-82</t>
    </r>
    <r>
      <rPr>
        <b/>
        <sz val="12"/>
        <color theme="1"/>
        <rFont val="Calibri"/>
        <family val="2"/>
        <scheme val="minor"/>
      </rPr>
      <t xml:space="preserve">      FACTURA</t>
    </r>
    <r>
      <rPr>
        <b/>
        <sz val="14"/>
        <color theme="1"/>
        <rFont val="Calibri"/>
        <family val="2"/>
        <scheme val="minor"/>
      </rPr>
      <t xml:space="preserve"> 1904076</t>
    </r>
    <r>
      <rPr>
        <b/>
        <sz val="12"/>
        <color theme="1"/>
        <rFont val="Calibri"/>
        <family val="2"/>
        <scheme val="minor"/>
      </rPr>
      <t xml:space="preserve">   valor   FACTURA  37,687.28----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4,687.28. usd  </t>
    </r>
    <r>
      <rPr>
        <b/>
        <sz val="14"/>
        <color rgb="FF0000FF"/>
        <rFont val="Calibri"/>
        <family val="2"/>
        <scheme val="minor"/>
      </rPr>
      <t xml:space="preserve"> VECTOR  </t>
    </r>
  </si>
  <si>
    <r>
      <t xml:space="preserve">Compra de  33,000.00  usd t.c. 19.930   PAGO A SEABOARD    </t>
    </r>
    <r>
      <rPr>
        <b/>
        <sz val="18"/>
        <color rgb="FF0000FF"/>
        <rFont val="Calibri"/>
        <family val="2"/>
        <scheme val="minor"/>
      </rPr>
      <t xml:space="preserve"> </t>
    </r>
    <r>
      <rPr>
        <b/>
        <sz val="16"/>
        <color rgb="FF0000FF"/>
        <rFont val="Calibri"/>
        <family val="2"/>
        <scheme val="minor"/>
      </rPr>
      <t xml:space="preserve"> NLSE21-83</t>
    </r>
    <r>
      <rPr>
        <b/>
        <sz val="12"/>
        <color theme="1"/>
        <rFont val="Calibri"/>
        <family val="2"/>
        <scheme val="minor"/>
      </rPr>
      <t xml:space="preserve">      FACTURA</t>
    </r>
    <r>
      <rPr>
        <b/>
        <sz val="14"/>
        <color theme="1"/>
        <rFont val="Calibri"/>
        <family val="2"/>
        <scheme val="minor"/>
      </rPr>
      <t xml:space="preserve"> 1904077</t>
    </r>
    <r>
      <rPr>
        <b/>
        <sz val="12"/>
        <color theme="1"/>
        <rFont val="Calibri"/>
        <family val="2"/>
        <scheme val="minor"/>
      </rPr>
      <t xml:space="preserve">   valor   FACTURA  37,433.68----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4,433.68. usd    </t>
    </r>
    <r>
      <rPr>
        <b/>
        <sz val="14"/>
        <color rgb="FF0000FF"/>
        <rFont val="Calibri"/>
        <family val="2"/>
        <scheme val="minor"/>
      </rPr>
      <t xml:space="preserve"> VECTOR</t>
    </r>
  </si>
  <si>
    <r>
      <t xml:space="preserve">Compra de  38,000.00  usd t.c. 19.890   PAGO A SEABOARD    </t>
    </r>
    <r>
      <rPr>
        <b/>
        <sz val="18"/>
        <color rgb="FF0000FF"/>
        <rFont val="Calibri"/>
        <family val="2"/>
        <scheme val="minor"/>
      </rPr>
      <t xml:space="preserve"> </t>
    </r>
    <r>
      <rPr>
        <b/>
        <sz val="16"/>
        <color rgb="FF0000FF"/>
        <rFont val="Calibri"/>
        <family val="2"/>
        <scheme val="minor"/>
      </rPr>
      <t xml:space="preserve"> NLSE21-84</t>
    </r>
    <r>
      <rPr>
        <b/>
        <sz val="12"/>
        <color theme="1"/>
        <rFont val="Calibri"/>
        <family val="2"/>
        <scheme val="minor"/>
      </rPr>
      <t xml:space="preserve">      FACTURA</t>
    </r>
    <r>
      <rPr>
        <b/>
        <sz val="14"/>
        <color theme="1"/>
        <rFont val="Calibri"/>
        <family val="2"/>
        <scheme val="minor"/>
      </rPr>
      <t xml:space="preserve"> 1904444</t>
    </r>
    <r>
      <rPr>
        <b/>
        <sz val="12"/>
        <color theme="1"/>
        <rFont val="Calibri"/>
        <family val="2"/>
        <scheme val="minor"/>
      </rPr>
      <t xml:space="preserve">   valor   FACTURA  37,638.09----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361.91. usd   </t>
    </r>
    <r>
      <rPr>
        <b/>
        <sz val="14"/>
        <color rgb="FF0000FF"/>
        <rFont val="Calibri"/>
        <family val="2"/>
        <scheme val="minor"/>
      </rPr>
      <t xml:space="preserve"> VECTOR  </t>
    </r>
  </si>
  <si>
    <r>
      <t xml:space="preserve">Compra de  38,000.00  usd t.c. 19.950   PAGO A SEABOARD    </t>
    </r>
    <r>
      <rPr>
        <b/>
        <sz val="18"/>
        <color rgb="FF0000FF"/>
        <rFont val="Calibri"/>
        <family val="2"/>
        <scheme val="minor"/>
      </rPr>
      <t xml:space="preserve"> </t>
    </r>
    <r>
      <rPr>
        <b/>
        <sz val="16"/>
        <color rgb="FF0000FF"/>
        <rFont val="Calibri"/>
        <family val="2"/>
        <scheme val="minor"/>
      </rPr>
      <t xml:space="preserve"> NLSE21-85</t>
    </r>
    <r>
      <rPr>
        <b/>
        <sz val="12"/>
        <color theme="1"/>
        <rFont val="Calibri"/>
        <family val="2"/>
        <scheme val="minor"/>
      </rPr>
      <t xml:space="preserve">      FACTURA</t>
    </r>
    <r>
      <rPr>
        <b/>
        <sz val="14"/>
        <color theme="1"/>
        <rFont val="Calibri"/>
        <family val="2"/>
        <scheme val="minor"/>
      </rPr>
      <t xml:space="preserve"> 1904078</t>
    </r>
    <r>
      <rPr>
        <b/>
        <sz val="12"/>
        <color theme="1"/>
        <rFont val="Calibri"/>
        <family val="2"/>
        <scheme val="minor"/>
      </rPr>
      <t xml:space="preserve">   valor   FACTURA  37,926.80----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73.20 usd  </t>
    </r>
    <r>
      <rPr>
        <b/>
        <sz val="14"/>
        <color rgb="FF0000FF"/>
        <rFont val="Calibri"/>
        <family val="2"/>
        <scheme val="minor"/>
      </rPr>
      <t xml:space="preserve">  VECTOR </t>
    </r>
  </si>
  <si>
    <t xml:space="preserve">VECTOR </t>
  </si>
  <si>
    <t>S/F</t>
  </si>
  <si>
    <t xml:space="preserve">VALOR FACTURA </t>
  </si>
  <si>
    <t>PAGO</t>
  </si>
  <si>
    <t>NL21-12</t>
  </si>
  <si>
    <r>
      <t xml:space="preserve">Compra de     40,000.00  usd t.c. 19.975   PAGO A SEABOARD      NLSE21-86      FACTURA 1906129   valor   FACTURA  39,440.36----       SALDO  A FAVOR  559.64    usd   </t>
    </r>
    <r>
      <rPr>
        <b/>
        <sz val="14"/>
        <color rgb="FF0000FF"/>
        <rFont val="Calibri"/>
        <family val="2"/>
        <scheme val="minor"/>
      </rPr>
      <t xml:space="preserve">  </t>
    </r>
    <r>
      <rPr>
        <b/>
        <sz val="14"/>
        <color theme="1"/>
        <rFont val="Calibri"/>
        <family val="2"/>
        <scheme val="minor"/>
      </rPr>
      <t xml:space="preserve">  Masari</t>
    </r>
  </si>
  <si>
    <r>
      <t xml:space="preserve">Compra de  40,000.00  usd t.c. 19.975   PAGO A SEABOARD    </t>
    </r>
    <r>
      <rPr>
        <b/>
        <sz val="18"/>
        <color rgb="FF0000FF"/>
        <rFont val="Calibri"/>
        <family val="2"/>
        <scheme val="minor"/>
      </rPr>
      <t xml:space="preserve"> </t>
    </r>
    <r>
      <rPr>
        <b/>
        <sz val="16"/>
        <color rgb="FF0000FF"/>
        <rFont val="Calibri"/>
        <family val="2"/>
        <scheme val="minor"/>
      </rPr>
      <t xml:space="preserve"> NLSE21-87</t>
    </r>
    <r>
      <rPr>
        <b/>
        <sz val="12"/>
        <color theme="1"/>
        <rFont val="Calibri"/>
        <family val="2"/>
        <scheme val="minor"/>
      </rPr>
      <t xml:space="preserve">      FACTURA</t>
    </r>
    <r>
      <rPr>
        <b/>
        <sz val="14"/>
        <color theme="1"/>
        <rFont val="Calibri"/>
        <family val="2"/>
        <scheme val="minor"/>
      </rPr>
      <t xml:space="preserve"> --1906569--</t>
    </r>
    <r>
      <rPr>
        <b/>
        <sz val="12"/>
        <color theme="1"/>
        <rFont val="Calibri"/>
        <family val="2"/>
        <scheme val="minor"/>
      </rPr>
      <t xml:space="preserve">   valor   FACTURA     40,769.80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769.80   usd     </t>
    </r>
    <r>
      <rPr>
        <b/>
        <sz val="14"/>
        <color rgb="FF0000FF"/>
        <rFont val="Calibri"/>
        <family val="2"/>
        <scheme val="minor"/>
      </rPr>
      <t xml:space="preserve">VECTOR </t>
    </r>
  </si>
  <si>
    <t>P-8193</t>
  </si>
  <si>
    <t>P-8195</t>
  </si>
  <si>
    <t>P-8194</t>
  </si>
  <si>
    <t>NLSE21-95</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</si>
  <si>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NLSE21-95</t>
    </r>
    <r>
      <rPr>
        <b/>
        <sz val="12"/>
        <color theme="1"/>
        <rFont val="Calibri"/>
        <family val="2"/>
        <scheme val="minor"/>
      </rPr>
      <t xml:space="preserve">      FACTURA</t>
    </r>
    <r>
      <rPr>
        <b/>
        <sz val="14"/>
        <color theme="1"/>
        <rFont val="Calibri"/>
        <family val="2"/>
        <scheme val="minor"/>
      </rPr>
      <t xml:space="preserve"> --1911870--</t>
    </r>
    <r>
      <rPr>
        <b/>
        <sz val="12"/>
        <color theme="1"/>
        <rFont val="Calibri"/>
        <family val="2"/>
        <scheme val="minor"/>
      </rPr>
      <t xml:space="preserve">   valor   FACTURA     36,381.42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4,381.42</t>
    </r>
  </si>
  <si>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NLSE21-88</t>
    </r>
    <r>
      <rPr>
        <b/>
        <sz val="12"/>
        <color theme="1"/>
        <rFont val="Calibri"/>
        <family val="2"/>
        <scheme val="minor"/>
      </rPr>
      <t xml:space="preserve">      FACTURA</t>
    </r>
    <r>
      <rPr>
        <b/>
        <sz val="14"/>
        <color theme="1"/>
        <rFont val="Calibri"/>
        <family val="2"/>
        <scheme val="minor"/>
      </rPr>
      <t xml:space="preserve"> --1907711--</t>
    </r>
    <r>
      <rPr>
        <b/>
        <sz val="12"/>
        <color theme="1"/>
        <rFont val="Calibri"/>
        <family val="2"/>
        <scheme val="minor"/>
      </rPr>
      <t xml:space="preserve">   valor   FACTURA     44,774.10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2,774.10</t>
    </r>
  </si>
  <si>
    <t>NLSE21-88</t>
  </si>
  <si>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NLSE21-89</t>
    </r>
    <r>
      <rPr>
        <b/>
        <sz val="12"/>
        <color theme="1"/>
        <rFont val="Calibri"/>
        <family val="2"/>
        <scheme val="minor"/>
      </rPr>
      <t xml:space="preserve">      FACTURA</t>
    </r>
    <r>
      <rPr>
        <b/>
        <sz val="14"/>
        <color theme="1"/>
        <rFont val="Calibri"/>
        <family val="2"/>
        <scheme val="minor"/>
      </rPr>
      <t xml:space="preserve"> --1907712--</t>
    </r>
    <r>
      <rPr>
        <b/>
        <sz val="12"/>
        <color theme="1"/>
        <rFont val="Calibri"/>
        <family val="2"/>
        <scheme val="minor"/>
      </rPr>
      <t xml:space="preserve">   valor   FACTURA     44,698.60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2,698.60</t>
    </r>
  </si>
  <si>
    <t>NLSE21-89</t>
  </si>
  <si>
    <t>P-8192</t>
  </si>
  <si>
    <r>
      <t xml:space="preserve">Compra de  47,000.00  usd t.c. 19.985   PAGO A SEABOARD    </t>
    </r>
    <r>
      <rPr>
        <b/>
        <sz val="18"/>
        <color rgb="FF0000FF"/>
        <rFont val="Calibri"/>
        <family val="2"/>
        <scheme val="minor"/>
      </rPr>
      <t xml:space="preserve"> </t>
    </r>
    <r>
      <rPr>
        <b/>
        <sz val="16"/>
        <color rgb="FF0000FF"/>
        <rFont val="Calibri"/>
        <family val="2"/>
        <scheme val="minor"/>
      </rPr>
      <t xml:space="preserve"> NLSE21-90</t>
    </r>
    <r>
      <rPr>
        <b/>
        <sz val="12"/>
        <color theme="1"/>
        <rFont val="Calibri"/>
        <family val="2"/>
        <scheme val="minor"/>
      </rPr>
      <t xml:space="preserve">      FACTURA</t>
    </r>
    <r>
      <rPr>
        <b/>
        <sz val="14"/>
        <color theme="1"/>
        <rFont val="Calibri"/>
        <family val="2"/>
        <scheme val="minor"/>
      </rPr>
      <t xml:space="preserve"> --1908964--</t>
    </r>
    <r>
      <rPr>
        <b/>
        <sz val="12"/>
        <color theme="1"/>
        <rFont val="Calibri"/>
        <family val="2"/>
        <scheme val="minor"/>
      </rPr>
      <t xml:space="preserve">   valor   FACTURA     45,154.91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1,845.09</t>
    </r>
  </si>
  <si>
    <t>NLSE21-90</t>
  </si>
  <si>
    <r>
      <t xml:space="preserve">Compra de  47,000.00  usd t.c. 19.950   PAGO A SEABOARD    </t>
    </r>
    <r>
      <rPr>
        <b/>
        <sz val="18"/>
        <color rgb="FF0000FF"/>
        <rFont val="Calibri"/>
        <family val="2"/>
        <scheme val="minor"/>
      </rPr>
      <t xml:space="preserve"> </t>
    </r>
    <r>
      <rPr>
        <b/>
        <sz val="16"/>
        <color rgb="FF0000FF"/>
        <rFont val="Calibri"/>
        <family val="2"/>
        <scheme val="minor"/>
      </rPr>
      <t xml:space="preserve"> NLSE21-91</t>
    </r>
    <r>
      <rPr>
        <b/>
        <sz val="12"/>
        <color theme="1"/>
        <rFont val="Calibri"/>
        <family val="2"/>
        <scheme val="minor"/>
      </rPr>
      <t xml:space="preserve">      FACTURA</t>
    </r>
    <r>
      <rPr>
        <b/>
        <sz val="14"/>
        <color theme="1"/>
        <rFont val="Calibri"/>
        <family val="2"/>
        <scheme val="minor"/>
      </rPr>
      <t xml:space="preserve"> --1908965--</t>
    </r>
    <r>
      <rPr>
        <b/>
        <sz val="12"/>
        <color theme="1"/>
        <rFont val="Calibri"/>
        <family val="2"/>
        <scheme val="minor"/>
      </rPr>
      <t xml:space="preserve">   valor   FACTURA     42,398.43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4,601.57</t>
    </r>
  </si>
  <si>
    <t>NLSE21-91</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</si>
  <si>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NLSE21-92</t>
    </r>
    <r>
      <rPr>
        <b/>
        <sz val="12"/>
        <color theme="1"/>
        <rFont val="Calibri"/>
        <family val="2"/>
        <scheme val="minor"/>
      </rPr>
      <t xml:space="preserve">      FACTURA</t>
    </r>
    <r>
      <rPr>
        <b/>
        <sz val="14"/>
        <color theme="1"/>
        <rFont val="Calibri"/>
        <family val="2"/>
        <scheme val="minor"/>
      </rPr>
      <t xml:space="preserve"> --1910442--</t>
    </r>
    <r>
      <rPr>
        <b/>
        <sz val="12"/>
        <color theme="1"/>
        <rFont val="Calibri"/>
        <family val="2"/>
        <scheme val="minor"/>
      </rPr>
      <t xml:space="preserve">   valor   FACTURA     37,563.60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9,436.40</t>
    </r>
  </si>
  <si>
    <t>NLSE21-92</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</si>
  <si>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NLSE21-93</t>
    </r>
    <r>
      <rPr>
        <b/>
        <sz val="12"/>
        <color theme="1"/>
        <rFont val="Calibri"/>
        <family val="2"/>
        <scheme val="minor"/>
      </rPr>
      <t xml:space="preserve">      FACTURA</t>
    </r>
    <r>
      <rPr>
        <b/>
        <sz val="14"/>
        <color theme="1"/>
        <rFont val="Calibri"/>
        <family val="2"/>
        <scheme val="minor"/>
      </rPr>
      <t xml:space="preserve"> --1910443--</t>
    </r>
    <r>
      <rPr>
        <b/>
        <sz val="12"/>
        <color theme="1"/>
        <rFont val="Calibri"/>
        <family val="2"/>
        <scheme val="minor"/>
      </rPr>
      <t xml:space="preserve">   valor   FACTURA     37,676.34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9,323.66</t>
    </r>
  </si>
  <si>
    <t>NLSE21-93</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</si>
  <si>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NLSE21-94</t>
    </r>
    <r>
      <rPr>
        <b/>
        <sz val="12"/>
        <color theme="1"/>
        <rFont val="Calibri"/>
        <family val="2"/>
        <scheme val="minor"/>
      </rPr>
      <t xml:space="preserve">      FACTURA</t>
    </r>
    <r>
      <rPr>
        <b/>
        <sz val="14"/>
        <color theme="1"/>
        <rFont val="Calibri"/>
        <family val="2"/>
        <scheme val="minor"/>
      </rPr>
      <t xml:space="preserve"> --1911479--</t>
    </r>
    <r>
      <rPr>
        <b/>
        <sz val="12"/>
        <color theme="1"/>
        <rFont val="Calibri"/>
        <family val="2"/>
        <scheme val="minor"/>
      </rPr>
      <t xml:space="preserve">   valor   FACTURA     36,489.59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4,489.59  usd</t>
    </r>
  </si>
  <si>
    <t>NLSE21-94</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</si>
  <si>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NLSE21-96</t>
    </r>
    <r>
      <rPr>
        <b/>
        <sz val="12"/>
        <color theme="1"/>
        <rFont val="Calibri"/>
        <family val="2"/>
        <scheme val="minor"/>
      </rPr>
      <t xml:space="preserve">      FACTURA</t>
    </r>
    <r>
      <rPr>
        <b/>
        <sz val="14"/>
        <color theme="1"/>
        <rFont val="Calibri"/>
        <family val="2"/>
        <scheme val="minor"/>
      </rPr>
      <t xml:space="preserve"> --1913081--</t>
    </r>
    <r>
      <rPr>
        <b/>
        <sz val="12"/>
        <color theme="1"/>
        <rFont val="Calibri"/>
        <family val="2"/>
        <scheme val="minor"/>
      </rPr>
      <t xml:space="preserve">   valor   FACTURA     32,675.00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325.00  usd</t>
    </r>
  </si>
  <si>
    <t>NLSE21-96</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</si>
  <si>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NLSE21-97</t>
    </r>
    <r>
      <rPr>
        <b/>
        <sz val="12"/>
        <color theme="1"/>
        <rFont val="Calibri"/>
        <family val="2"/>
        <scheme val="minor"/>
      </rPr>
      <t xml:space="preserve">      FACTURA</t>
    </r>
    <r>
      <rPr>
        <b/>
        <sz val="14"/>
        <color theme="1"/>
        <rFont val="Calibri"/>
        <family val="2"/>
        <scheme val="minor"/>
      </rPr>
      <t xml:space="preserve"> --1913082--</t>
    </r>
    <r>
      <rPr>
        <b/>
        <sz val="12"/>
        <color theme="1"/>
        <rFont val="Calibri"/>
        <family val="2"/>
        <scheme val="minor"/>
      </rPr>
      <t xml:space="preserve">   valor   FACTURA     32,796.34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203.66 usd</t>
    </r>
  </si>
  <si>
    <t>NLSE21-97</t>
  </si>
  <si>
    <t>P-8196</t>
  </si>
  <si>
    <t>P-8197</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</si>
  <si>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NLSE21-98</t>
    </r>
    <r>
      <rPr>
        <b/>
        <sz val="12"/>
        <color theme="1"/>
        <rFont val="Calibri"/>
        <family val="2"/>
        <scheme val="minor"/>
      </rPr>
      <t xml:space="preserve">      FACTURA</t>
    </r>
    <r>
      <rPr>
        <b/>
        <sz val="14"/>
        <color theme="1"/>
        <rFont val="Calibri"/>
        <family val="2"/>
        <scheme val="minor"/>
      </rPr>
      <t xml:space="preserve"> --1914505--</t>
    </r>
    <r>
      <rPr>
        <b/>
        <sz val="12"/>
        <color theme="1"/>
        <rFont val="Calibri"/>
        <family val="2"/>
        <scheme val="minor"/>
      </rPr>
      <t xml:space="preserve">   valor   FACTURA     33,524.37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2,024.37 usd</t>
    </r>
  </si>
  <si>
    <t>NLSE21-98</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</si>
  <si>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NLSE21-99</t>
    </r>
    <r>
      <rPr>
        <b/>
        <sz val="12"/>
        <color theme="1"/>
        <rFont val="Calibri"/>
        <family val="2"/>
        <scheme val="minor"/>
      </rPr>
      <t xml:space="preserve">      FACTURA</t>
    </r>
    <r>
      <rPr>
        <b/>
        <sz val="14"/>
        <color theme="1"/>
        <rFont val="Calibri"/>
        <family val="2"/>
        <scheme val="minor"/>
      </rPr>
      <t xml:space="preserve"> --1914506--</t>
    </r>
    <r>
      <rPr>
        <b/>
        <sz val="12"/>
        <color theme="1"/>
        <rFont val="Calibri"/>
        <family val="2"/>
        <scheme val="minor"/>
      </rPr>
      <t xml:space="preserve">   valor   FACTURA     33,658.84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2,158.84 usd</t>
    </r>
  </si>
  <si>
    <t>NLSE21-99</t>
  </si>
  <si>
    <r>
      <t xml:space="preserve">Compra de  35,000.00  usd t.c. 20.590   PAGO A SEABOARD    </t>
    </r>
    <r>
      <rPr>
        <b/>
        <sz val="18"/>
        <color rgb="FF0000FF"/>
        <rFont val="Calibri"/>
        <family val="2"/>
        <scheme val="minor"/>
      </rPr>
      <t xml:space="preserve"> </t>
    </r>
    <r>
      <rPr>
        <b/>
        <sz val="16"/>
        <color rgb="FF0000FF"/>
        <rFont val="Calibri"/>
        <family val="2"/>
        <scheme val="minor"/>
      </rPr>
      <t xml:space="preserve"> NLSE21-100</t>
    </r>
    <r>
      <rPr>
        <b/>
        <sz val="12"/>
        <color theme="1"/>
        <rFont val="Calibri"/>
        <family val="2"/>
        <scheme val="minor"/>
      </rPr>
      <t xml:space="preserve">      FACTURA</t>
    </r>
    <r>
      <rPr>
        <b/>
        <sz val="14"/>
        <color theme="1"/>
        <rFont val="Calibri"/>
        <family val="2"/>
        <scheme val="minor"/>
      </rPr>
      <t xml:space="preserve"> --1915708--</t>
    </r>
    <r>
      <rPr>
        <b/>
        <sz val="12"/>
        <color theme="1"/>
        <rFont val="Calibri"/>
        <family val="2"/>
        <scheme val="minor"/>
      </rPr>
      <t xml:space="preserve">   valor   FACTURA     34,391.46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608.54    usd</t>
    </r>
  </si>
  <si>
    <t>NLSE21-100</t>
  </si>
  <si>
    <r>
      <t xml:space="preserve">Compra de  35,000.00  usd t.c. 20.570   PAGO A SEABOARD    </t>
    </r>
    <r>
      <rPr>
        <b/>
        <sz val="18"/>
        <color rgb="FF0000FF"/>
        <rFont val="Calibri"/>
        <family val="2"/>
        <scheme val="minor"/>
      </rPr>
      <t xml:space="preserve"> </t>
    </r>
    <r>
      <rPr>
        <b/>
        <sz val="16"/>
        <color rgb="FF0000FF"/>
        <rFont val="Calibri"/>
        <family val="2"/>
        <scheme val="minor"/>
      </rPr>
      <t xml:space="preserve"> NLSE21-101</t>
    </r>
    <r>
      <rPr>
        <b/>
        <sz val="12"/>
        <color theme="1"/>
        <rFont val="Calibri"/>
        <family val="2"/>
        <scheme val="minor"/>
      </rPr>
      <t xml:space="preserve">      FACTURA</t>
    </r>
    <r>
      <rPr>
        <b/>
        <sz val="14"/>
        <color theme="1"/>
        <rFont val="Calibri"/>
        <family val="2"/>
        <scheme val="minor"/>
      </rPr>
      <t xml:space="preserve"> --1915709--</t>
    </r>
    <r>
      <rPr>
        <b/>
        <sz val="12"/>
        <color theme="1"/>
        <rFont val="Calibri"/>
        <family val="2"/>
        <scheme val="minor"/>
      </rPr>
      <t xml:space="preserve">   valor   FACTURA     35,212.51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212.51    usd</t>
    </r>
  </si>
  <si>
    <t>NLSE21-101</t>
  </si>
  <si>
    <t>P-8198</t>
  </si>
  <si>
    <t>P-8199</t>
  </si>
  <si>
    <t>P-8200</t>
  </si>
  <si>
    <t>Compra de  33,268.31   usd tc   19,865       PAGO A TYSON FRESH MEATS. INC   P-8201      FACTURA  6062     VALOR FACTURA   33,268.31   usd</t>
  </si>
  <si>
    <t>Compra de  34,473.11   usd tc   19,845       PAGO A TYSON FRESH MEATS. INC   P-8200      FACTURA  4248     VALOR FACTURA   34,473.11   usd</t>
  </si>
  <si>
    <t>Compra de  32,701.77   usd tc   20.230       PAGO A TYSON FRESH MEATS. INC   P-8199      FACTURA  7843     VALOR FACTURA   32,701.77   usd</t>
  </si>
  <si>
    <t>Compra de  32,163.05   usd tc   20.460       PAGO A TYSON FRESH MEATS. INC   P-8198      FACTURA  5391   VALOR FACTURA   32,163.05   usd</t>
  </si>
  <si>
    <t>Compra de  36,449.93   usd tc   20.435       PAGO A TYSON FRESH MEATS. INC   P-8197      FACTURA  7350   VALOR FACTURA   36,449.93  usd</t>
  </si>
  <si>
    <t>Compra de  32,277.23   usd tc   20-010       PAGO A TYSON FRESH MEATS. INC   P-8196      FACTURA  5981   VALOR FACTURA   37,277.23  usd</t>
  </si>
  <si>
    <t>Compra de  42,735.89   usd tc   19,755       PAGO A TYSON FRESH MEATS. INC   P-8195      FACTURA  9785   VALOR FACTURA   42,735.89   usd</t>
  </si>
  <si>
    <t>Compra de  42,940.94   usd tc   19,640       PAGO A TYSON FRESH MEATS. INC   P-8194      FACTURA  6792   VALOR FACTURA   42,940.94   usd</t>
  </si>
  <si>
    <t>Compra de  38,824.95   usd tc   19,980       PAGO A TYSON FRESH MEATS. INC   P-8193      FACTURA  7146   VALOR FACTURA   38,824.95  usd</t>
  </si>
  <si>
    <t>Compra de  39,044.86   usd tc   19,950       PAGO A TYSON FRESH MEATS. INC   P-8192      FACTURA  7141   VALOR FACTURA   39,044.86   usd</t>
  </si>
  <si>
    <t>P-8201</t>
  </si>
  <si>
    <t>claim 54921</t>
  </si>
  <si>
    <t xml:space="preserve">Compra de  3,566.83 usd   T.C.   19.965     POR LIQUIDACION DE SALDOS PENDINTES  </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</si>
  <si>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NLSE21-102</t>
    </r>
    <r>
      <rPr>
        <b/>
        <sz val="12"/>
        <color theme="1"/>
        <rFont val="Calibri"/>
        <family val="2"/>
        <scheme val="minor"/>
      </rPr>
      <t xml:space="preserve">      FACTURA</t>
    </r>
    <r>
      <rPr>
        <b/>
        <sz val="14"/>
        <color theme="1"/>
        <rFont val="Calibri"/>
        <family val="2"/>
        <scheme val="minor"/>
      </rPr>
      <t xml:space="preserve"> --1917250 --</t>
    </r>
    <r>
      <rPr>
        <b/>
        <sz val="12"/>
        <color theme="1"/>
        <rFont val="Calibri"/>
        <family val="2"/>
        <scheme val="minor"/>
      </rPr>
      <t xml:space="preserve">   valor   FACTURA     34,773.74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773.74    usd</t>
    </r>
  </si>
  <si>
    <t>NLSE21-102</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</si>
  <si>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NLSE21-103</t>
    </r>
    <r>
      <rPr>
        <b/>
        <sz val="12"/>
        <color theme="1"/>
        <rFont val="Calibri"/>
        <family val="2"/>
        <scheme val="minor"/>
      </rPr>
      <t xml:space="preserve">      FACTURA</t>
    </r>
    <r>
      <rPr>
        <b/>
        <sz val="14"/>
        <color theme="1"/>
        <rFont val="Calibri"/>
        <family val="2"/>
        <scheme val="minor"/>
      </rPr>
      <t xml:space="preserve"> --1916923 --</t>
    </r>
    <r>
      <rPr>
        <b/>
        <sz val="12"/>
        <color theme="1"/>
        <rFont val="Calibri"/>
        <family val="2"/>
        <scheme val="minor"/>
      </rPr>
      <t xml:space="preserve">   valor   FACTURA     34,989.01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989.01    usd</t>
    </r>
  </si>
  <si>
    <t>NLSE21-103</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</si>
  <si>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NLSE21-104</t>
    </r>
    <r>
      <rPr>
        <b/>
        <sz val="12"/>
        <color theme="1"/>
        <rFont val="Calibri"/>
        <family val="2"/>
        <scheme val="minor"/>
      </rPr>
      <t xml:space="preserve">      FACTURA</t>
    </r>
    <r>
      <rPr>
        <b/>
        <sz val="14"/>
        <color theme="1"/>
        <rFont val="Calibri"/>
        <family val="2"/>
        <scheme val="minor"/>
      </rPr>
      <t xml:space="preserve"> --1917251 --</t>
    </r>
    <r>
      <rPr>
        <b/>
        <sz val="12"/>
        <color theme="1"/>
        <rFont val="Calibri"/>
        <family val="2"/>
        <scheme val="minor"/>
      </rPr>
      <t xml:space="preserve">   valor   FACTURA     35,086.92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86.92   usd</t>
    </r>
  </si>
  <si>
    <t>NLSE21-104</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</si>
  <si>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NLSE21-105</t>
    </r>
    <r>
      <rPr>
        <b/>
        <sz val="12"/>
        <color theme="1"/>
        <rFont val="Calibri"/>
        <family val="2"/>
        <scheme val="minor"/>
      </rPr>
      <t xml:space="preserve">      FACTURA</t>
    </r>
    <r>
      <rPr>
        <b/>
        <sz val="14"/>
        <color theme="1"/>
        <rFont val="Calibri"/>
        <family val="2"/>
        <scheme val="minor"/>
      </rPr>
      <t xml:space="preserve"> --1917252 --</t>
    </r>
    <r>
      <rPr>
        <b/>
        <sz val="12"/>
        <color theme="1"/>
        <rFont val="Calibri"/>
        <family val="2"/>
        <scheme val="minor"/>
      </rPr>
      <t xml:space="preserve">   valor   FACTURA     34,158.13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841.87   usd</t>
    </r>
  </si>
  <si>
    <t>NLSE21-105</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</si>
  <si>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NLSE21-106</t>
    </r>
    <r>
      <rPr>
        <b/>
        <sz val="12"/>
        <color theme="1"/>
        <rFont val="Calibri"/>
        <family val="2"/>
        <scheme val="minor"/>
      </rPr>
      <t xml:space="preserve">      FACTURA</t>
    </r>
    <r>
      <rPr>
        <b/>
        <sz val="14"/>
        <color theme="1"/>
        <rFont val="Calibri"/>
        <family val="2"/>
        <scheme val="minor"/>
      </rPr>
      <t xml:space="preserve"> --1919210 --</t>
    </r>
    <r>
      <rPr>
        <b/>
        <sz val="12"/>
        <color theme="1"/>
        <rFont val="Calibri"/>
        <family val="2"/>
        <scheme val="minor"/>
      </rPr>
      <t xml:space="preserve">   valor   FACTURA     37.050.00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1,050.00  usd</t>
    </r>
  </si>
  <si>
    <t>NLSE21-106</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</si>
  <si>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NLSE21-108</t>
    </r>
    <r>
      <rPr>
        <b/>
        <sz val="12"/>
        <color theme="1"/>
        <rFont val="Calibri"/>
        <family val="2"/>
        <scheme val="minor"/>
      </rPr>
      <t xml:space="preserve">      FACTURA</t>
    </r>
    <r>
      <rPr>
        <b/>
        <sz val="14"/>
        <color theme="1"/>
        <rFont val="Calibri"/>
        <family val="2"/>
        <scheme val="minor"/>
      </rPr>
      <t xml:space="preserve"> --1920570 --</t>
    </r>
    <r>
      <rPr>
        <b/>
        <sz val="12"/>
        <color theme="1"/>
        <rFont val="Calibri"/>
        <family val="2"/>
        <scheme val="minor"/>
      </rPr>
      <t xml:space="preserve">   valor   FACTURA     37,319.93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2,680.07   usd</t>
    </r>
  </si>
  <si>
    <t>NLSE21-108</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</si>
  <si>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NLSE21-109</t>
    </r>
    <r>
      <rPr>
        <b/>
        <sz val="12"/>
        <color theme="1"/>
        <rFont val="Calibri"/>
        <family val="2"/>
        <scheme val="minor"/>
      </rPr>
      <t xml:space="preserve">      FACTURA</t>
    </r>
    <r>
      <rPr>
        <b/>
        <sz val="14"/>
        <color theme="1"/>
        <rFont val="Calibri"/>
        <family val="2"/>
        <scheme val="minor"/>
      </rPr>
      <t xml:space="preserve"> --1920571 --</t>
    </r>
    <r>
      <rPr>
        <b/>
        <sz val="12"/>
        <color theme="1"/>
        <rFont val="Calibri"/>
        <family val="2"/>
        <scheme val="minor"/>
      </rPr>
      <t xml:space="preserve">   valor   FACTURA     37,702.91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2,297.09   usd</t>
    </r>
  </si>
  <si>
    <t>NLSE21-109</t>
  </si>
  <si>
    <t>Compra de  33,847.57   usd tc   20.00       PAGO A TYSON FRESH MEATS. INC   A-9352      FACTURA  65089     VALOR FACTURA  33,847.57   usd</t>
  </si>
  <si>
    <t>A-9352</t>
  </si>
  <si>
    <t>Compra de  36,819.38  usd    tc   19.920       PAGO A TYSON FRESH MEATS. INC   A-9354      FACTURA  66402     VALOR FACTURA  36,819.38   usd</t>
  </si>
  <si>
    <t>A-9354</t>
  </si>
  <si>
    <t>NLSE21-107</t>
  </si>
  <si>
    <t>NLSE21-110</t>
  </si>
  <si>
    <r>
      <t xml:space="preserve">Compra de 42,000.00  usd t.c. 19,900   PAGO A SEABOARD    </t>
    </r>
    <r>
      <rPr>
        <b/>
        <sz val="18"/>
        <color rgb="FF0000FF"/>
        <rFont val="Calibri"/>
        <family val="2"/>
        <scheme val="minor"/>
      </rPr>
      <t xml:space="preserve"> </t>
    </r>
    <r>
      <rPr>
        <b/>
        <sz val="16"/>
        <color rgb="FF0000FF"/>
        <rFont val="Calibri"/>
        <family val="2"/>
        <scheme val="minor"/>
      </rPr>
      <t xml:space="preserve"> NLSE21-111</t>
    </r>
    <r>
      <rPr>
        <b/>
        <sz val="12"/>
        <color theme="1"/>
        <rFont val="Calibri"/>
        <family val="2"/>
        <scheme val="minor"/>
      </rPr>
      <t xml:space="preserve">      FACTURA</t>
    </r>
    <r>
      <rPr>
        <b/>
        <sz val="14"/>
        <color theme="1"/>
        <rFont val="Calibri"/>
        <family val="2"/>
        <scheme val="minor"/>
      </rPr>
      <t xml:space="preserve"> --1921977 --</t>
    </r>
    <r>
      <rPr>
        <b/>
        <sz val="12"/>
        <color theme="1"/>
        <rFont val="Calibri"/>
        <family val="2"/>
        <scheme val="minor"/>
      </rPr>
      <t xml:space="preserve">   valor   FACTURA    38,640.71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3,359.29   usd</t>
    </r>
  </si>
  <si>
    <t>NLSE21-111</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</si>
  <si>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NLSE21-112</t>
    </r>
    <r>
      <rPr>
        <b/>
        <sz val="12"/>
        <color theme="1"/>
        <rFont val="Calibri"/>
        <family val="2"/>
        <scheme val="minor"/>
      </rPr>
      <t xml:space="preserve">      FACTURA</t>
    </r>
    <r>
      <rPr>
        <b/>
        <sz val="14"/>
        <color theme="1"/>
        <rFont val="Calibri"/>
        <family val="2"/>
        <scheme val="minor"/>
      </rPr>
      <t xml:space="preserve"> --1922642 --</t>
    </r>
    <r>
      <rPr>
        <b/>
        <sz val="12"/>
        <color theme="1"/>
        <rFont val="Calibri"/>
        <family val="2"/>
        <scheme val="minor"/>
      </rPr>
      <t xml:space="preserve">   valor   FACTURA    43,345.36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3,345.36   usd</t>
    </r>
  </si>
  <si>
    <t>NLSE21-112</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</si>
  <si>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NLSE21-113</t>
    </r>
    <r>
      <rPr>
        <b/>
        <sz val="12"/>
        <color theme="1"/>
        <rFont val="Calibri"/>
        <family val="2"/>
        <scheme val="minor"/>
      </rPr>
      <t xml:space="preserve">      FACTURA</t>
    </r>
    <r>
      <rPr>
        <b/>
        <sz val="14"/>
        <color theme="1"/>
        <rFont val="Calibri"/>
        <family val="2"/>
        <scheme val="minor"/>
      </rPr>
      <t xml:space="preserve"> --1922643 --</t>
    </r>
    <r>
      <rPr>
        <b/>
        <sz val="12"/>
        <color theme="1"/>
        <rFont val="Calibri"/>
        <family val="2"/>
        <scheme val="minor"/>
      </rPr>
      <t xml:space="preserve">   valor   FACTURA    43,395.10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3,395.10   usd</t>
    </r>
  </si>
  <si>
    <t>NLSE21-113</t>
  </si>
  <si>
    <r>
      <t xml:space="preserve">Compra de 42,000.00  usd t.c. 19.885O       A SEABOARD    </t>
    </r>
    <r>
      <rPr>
        <b/>
        <sz val="18"/>
        <color rgb="FF0000FF"/>
        <rFont val="Calibri"/>
        <family val="2"/>
        <scheme val="minor"/>
      </rPr>
      <t xml:space="preserve"> </t>
    </r>
    <r>
      <rPr>
        <b/>
        <sz val="16"/>
        <color rgb="FF0000FF"/>
        <rFont val="Calibri"/>
        <family val="2"/>
        <scheme val="minor"/>
      </rPr>
      <t xml:space="preserve"> NLSE21-114</t>
    </r>
    <r>
      <rPr>
        <b/>
        <sz val="12"/>
        <color theme="1"/>
        <rFont val="Calibri"/>
        <family val="2"/>
        <scheme val="minor"/>
      </rPr>
      <t xml:space="preserve">      FACTURA</t>
    </r>
    <r>
      <rPr>
        <b/>
        <sz val="14"/>
        <color theme="1"/>
        <rFont val="Calibri"/>
        <family val="2"/>
        <scheme val="minor"/>
      </rPr>
      <t xml:space="preserve"> --1925636 --</t>
    </r>
    <r>
      <rPr>
        <b/>
        <sz val="12"/>
        <color theme="1"/>
        <rFont val="Calibri"/>
        <family val="2"/>
        <scheme val="minor"/>
      </rPr>
      <t xml:space="preserve">   valor   FACTURA    44,368.07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2,368.07   usd</t>
    </r>
  </si>
  <si>
    <t>NLSE21-114</t>
  </si>
  <si>
    <r>
      <t xml:space="preserve">Compra de 42,000.00  usd t.c. 19.885      A SEABOARD    </t>
    </r>
    <r>
      <rPr>
        <b/>
        <sz val="18"/>
        <color rgb="FF0000FF"/>
        <rFont val="Calibri"/>
        <family val="2"/>
        <scheme val="minor"/>
      </rPr>
      <t xml:space="preserve"> </t>
    </r>
    <r>
      <rPr>
        <b/>
        <sz val="16"/>
        <color rgb="FF0000FF"/>
        <rFont val="Calibri"/>
        <family val="2"/>
        <scheme val="minor"/>
      </rPr>
      <t xml:space="preserve"> NLSE21-115</t>
    </r>
    <r>
      <rPr>
        <b/>
        <sz val="12"/>
        <color theme="1"/>
        <rFont val="Calibri"/>
        <family val="2"/>
        <scheme val="minor"/>
      </rPr>
      <t xml:space="preserve">      FACTURA</t>
    </r>
    <r>
      <rPr>
        <b/>
        <sz val="14"/>
        <color theme="1"/>
        <rFont val="Calibri"/>
        <family val="2"/>
        <scheme val="minor"/>
      </rPr>
      <t xml:space="preserve"> --1925637 --</t>
    </r>
    <r>
      <rPr>
        <b/>
        <sz val="12"/>
        <color theme="1"/>
        <rFont val="Calibri"/>
        <family val="2"/>
        <scheme val="minor"/>
      </rPr>
      <t xml:space="preserve">   valor   FACTURA    43,804.37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1,804.37   usd</t>
    </r>
  </si>
  <si>
    <t>NLSE21-115</t>
  </si>
  <si>
    <r>
      <t xml:space="preserve">Compra de 45,000.00  usd t.c. 20.140      A SEABOARD    </t>
    </r>
    <r>
      <rPr>
        <b/>
        <sz val="18"/>
        <color rgb="FF0000FF"/>
        <rFont val="Calibri"/>
        <family val="2"/>
        <scheme val="minor"/>
      </rPr>
      <t xml:space="preserve"> </t>
    </r>
    <r>
      <rPr>
        <b/>
        <sz val="16"/>
        <color rgb="FF0000FF"/>
        <rFont val="Calibri"/>
        <family val="2"/>
        <scheme val="minor"/>
      </rPr>
      <t xml:space="preserve"> NLSE21-116</t>
    </r>
    <r>
      <rPr>
        <b/>
        <sz val="12"/>
        <color theme="1"/>
        <rFont val="Calibri"/>
        <family val="2"/>
        <scheme val="minor"/>
      </rPr>
      <t xml:space="preserve">      FACTURA</t>
    </r>
    <r>
      <rPr>
        <b/>
        <sz val="14"/>
        <color theme="1"/>
        <rFont val="Calibri"/>
        <family val="2"/>
        <scheme val="minor"/>
      </rPr>
      <t xml:space="preserve"> --1925638 --</t>
    </r>
    <r>
      <rPr>
        <b/>
        <sz val="12"/>
        <color theme="1"/>
        <rFont val="Calibri"/>
        <family val="2"/>
        <scheme val="minor"/>
      </rPr>
      <t xml:space="preserve">   valor   FACTURA    45,694.62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1,694.62   usd</t>
    </r>
  </si>
  <si>
    <t>NLSE21-116</t>
  </si>
  <si>
    <r>
      <t xml:space="preserve">Compra de 45,000.00  usd t.c. 20.186      A SEABOARD    </t>
    </r>
    <r>
      <rPr>
        <b/>
        <sz val="18"/>
        <color rgb="FF0000FF"/>
        <rFont val="Calibri"/>
        <family val="2"/>
        <scheme val="minor"/>
      </rPr>
      <t xml:space="preserve"> </t>
    </r>
    <r>
      <rPr>
        <b/>
        <sz val="16"/>
        <color rgb="FF0000FF"/>
        <rFont val="Calibri"/>
        <family val="2"/>
        <scheme val="minor"/>
      </rPr>
      <t xml:space="preserve"> NLSE21-117</t>
    </r>
    <r>
      <rPr>
        <b/>
        <sz val="12"/>
        <color theme="1"/>
        <rFont val="Calibri"/>
        <family val="2"/>
        <scheme val="minor"/>
      </rPr>
      <t xml:space="preserve">      FACTURA</t>
    </r>
    <r>
      <rPr>
        <b/>
        <sz val="14"/>
        <color theme="1"/>
        <rFont val="Calibri"/>
        <family val="2"/>
        <scheme val="minor"/>
      </rPr>
      <t xml:space="preserve"> --1925639 --</t>
    </r>
    <r>
      <rPr>
        <b/>
        <sz val="12"/>
        <color theme="1"/>
        <rFont val="Calibri"/>
        <family val="2"/>
        <scheme val="minor"/>
      </rPr>
      <t xml:space="preserve">   valor   FACTURA    46,482.94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1,482.94   usd</t>
    </r>
  </si>
  <si>
    <t>NLSE21-117</t>
  </si>
  <si>
    <t>Compra de  44,469.79  usd    tc   20,050       PAGO A TYSON FRESH MEATS. INC   D-5171      FACTURA  90278     VALOR FACTURA  44,469.79   usd</t>
  </si>
  <si>
    <t>D-5171</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</si>
  <si>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NLSE21-107</t>
    </r>
    <r>
      <rPr>
        <b/>
        <sz val="12"/>
        <color theme="1"/>
        <rFont val="Calibri"/>
        <family val="2"/>
        <scheme val="minor"/>
      </rPr>
      <t xml:space="preserve">     FACTURA</t>
    </r>
    <r>
      <rPr>
        <b/>
        <sz val="14"/>
        <color theme="1"/>
        <rFont val="Calibri"/>
        <family val="2"/>
        <scheme val="minor"/>
      </rPr>
      <t xml:space="preserve"> --1919506 --</t>
    </r>
    <r>
      <rPr>
        <b/>
        <sz val="12"/>
        <color theme="1"/>
        <rFont val="Calibri"/>
        <family val="2"/>
        <scheme val="minor"/>
      </rPr>
      <t xml:space="preserve">   valor   FACTURA     36,924.14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924.14  usd</t>
    </r>
  </si>
  <si>
    <r>
      <t xml:space="preserve">Compra de 42,000.00  usd t.c. 19,920   PAGO A SEABOARD    </t>
    </r>
    <r>
      <rPr>
        <b/>
        <sz val="18"/>
        <color rgb="FF0000FF"/>
        <rFont val="Calibri"/>
        <family val="2"/>
        <scheme val="minor"/>
      </rPr>
      <t xml:space="preserve"> </t>
    </r>
    <r>
      <rPr>
        <b/>
        <sz val="16"/>
        <color rgb="FF0000FF"/>
        <rFont val="Calibri"/>
        <family val="2"/>
        <scheme val="minor"/>
      </rPr>
      <t xml:space="preserve"> NLSE21-110</t>
    </r>
    <r>
      <rPr>
        <b/>
        <sz val="12"/>
        <color theme="1"/>
        <rFont val="Calibri"/>
        <family val="2"/>
        <scheme val="minor"/>
      </rPr>
      <t xml:space="preserve">      FACTURA</t>
    </r>
    <r>
      <rPr>
        <b/>
        <sz val="14"/>
        <color theme="1"/>
        <rFont val="Calibri"/>
        <family val="2"/>
        <scheme val="minor"/>
      </rPr>
      <t xml:space="preserve"> --1921976 --</t>
    </r>
    <r>
      <rPr>
        <b/>
        <sz val="12"/>
        <color theme="1"/>
        <rFont val="Calibri"/>
        <family val="2"/>
        <scheme val="minor"/>
      </rPr>
      <t xml:space="preserve">   valor   FACTURA     38,937.55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3,062.45   usd</t>
    </r>
  </si>
  <si>
    <t>Compra de  40,199.52  usd    tc   19.910       PAGO A TYSON FRESH MEATS. INC   A-9389      FACTURA  75042     VALOR FACTURA  40,199.52   usd</t>
  </si>
  <si>
    <t>A-9389</t>
  </si>
  <si>
    <t>Compra de  39,262.90  usd    tc   19.885       PAGO A TYSON FRESH MEATS. INC   A-9391      FACTURA  75612     VALOR FACTURA  39,262.90   usd</t>
  </si>
  <si>
    <t>A-9391</t>
  </si>
  <si>
    <t>Compra de  43,276.62  usd    tc   20.145       PAGO A TYSON FRESH MEATS. INC   A-9393      FACTURA  85515     VALOR FACTURA  43,276.62   usd</t>
  </si>
  <si>
    <t>A-9393</t>
  </si>
  <si>
    <r>
      <t xml:space="preserve">Compra de 47,500.00  usd t.c. 20.136      A SEABOARD    </t>
    </r>
    <r>
      <rPr>
        <b/>
        <sz val="18"/>
        <color rgb="FF0000FF"/>
        <rFont val="Calibri"/>
        <family val="2"/>
        <scheme val="minor"/>
      </rPr>
      <t xml:space="preserve"> </t>
    </r>
    <r>
      <rPr>
        <b/>
        <sz val="16"/>
        <color rgb="FF0000FF"/>
        <rFont val="Calibri"/>
        <family val="2"/>
        <scheme val="minor"/>
      </rPr>
      <t xml:space="preserve"> NLSE21-118</t>
    </r>
    <r>
      <rPr>
        <b/>
        <sz val="12"/>
        <color theme="1"/>
        <rFont val="Calibri"/>
        <family val="2"/>
        <scheme val="minor"/>
      </rPr>
      <t xml:space="preserve">      FACTURA</t>
    </r>
    <r>
      <rPr>
        <b/>
        <sz val="14"/>
        <color theme="1"/>
        <rFont val="Calibri"/>
        <family val="2"/>
        <scheme val="minor"/>
      </rPr>
      <t xml:space="preserve"> --1926596 --</t>
    </r>
    <r>
      <rPr>
        <b/>
        <sz val="12"/>
        <color theme="1"/>
        <rFont val="Calibri"/>
        <family val="2"/>
        <scheme val="minor"/>
      </rPr>
      <t xml:space="preserve">   valor   FACTURA    46,273.47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1,226.53  usd</t>
    </r>
  </si>
  <si>
    <t>NLSE21-118</t>
  </si>
  <si>
    <r>
      <t xml:space="preserve">Compra de 48,000.00  usd t.c. 20.110      A SEABOARD    </t>
    </r>
    <r>
      <rPr>
        <b/>
        <sz val="18"/>
        <color rgb="FF0000FF"/>
        <rFont val="Calibri"/>
        <family val="2"/>
        <scheme val="minor"/>
      </rPr>
      <t xml:space="preserve"> </t>
    </r>
    <r>
      <rPr>
        <b/>
        <sz val="16"/>
        <color rgb="FF0000FF"/>
        <rFont val="Calibri"/>
        <family val="2"/>
        <scheme val="minor"/>
      </rPr>
      <t xml:space="preserve"> NLSE21-119</t>
    </r>
    <r>
      <rPr>
        <b/>
        <sz val="12"/>
        <color theme="1"/>
        <rFont val="Calibri"/>
        <family val="2"/>
        <scheme val="minor"/>
      </rPr>
      <t xml:space="preserve">      FACTURA</t>
    </r>
    <r>
      <rPr>
        <b/>
        <sz val="14"/>
        <color theme="1"/>
        <rFont val="Calibri"/>
        <family val="2"/>
        <scheme val="minor"/>
      </rPr>
      <t xml:space="preserve"> --1926597 --</t>
    </r>
    <r>
      <rPr>
        <b/>
        <sz val="12"/>
        <color theme="1"/>
        <rFont val="Calibri"/>
        <family val="2"/>
        <scheme val="minor"/>
      </rPr>
      <t xml:space="preserve">   valor   FACTURA    46,296.29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1,703.71  usd</t>
    </r>
  </si>
  <si>
    <t>NLSE21-119</t>
  </si>
  <si>
    <t>A-9394</t>
  </si>
  <si>
    <t>Compra de  46,446.58  usd    tc   19.963       PAGO A TYSON FRESH MEATS. INC   A-9394      FACTURA  90278     VALOR FACTURA  46,446.58   usd</t>
  </si>
  <si>
    <t>Compra de  47,272.23  usd    tc   19.940       PAGO A TYSON FRESH MEATS. INC   A-9395      FACTURA  97072     VALOR FACTURA  47,272.23   usd</t>
  </si>
  <si>
    <t>A-9395</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</si>
  <si>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NLSE21-120</t>
    </r>
    <r>
      <rPr>
        <b/>
        <sz val="12"/>
        <color theme="1"/>
        <rFont val="Calibri"/>
        <family val="2"/>
        <scheme val="minor"/>
      </rPr>
      <t xml:space="preserve">     FACTURA</t>
    </r>
    <r>
      <rPr>
        <b/>
        <sz val="14"/>
        <color theme="1"/>
        <rFont val="Calibri"/>
        <family val="2"/>
        <scheme val="minor"/>
      </rPr>
      <t xml:space="preserve"> --1928590 --</t>
    </r>
    <r>
      <rPr>
        <b/>
        <sz val="12"/>
        <color theme="1"/>
        <rFont val="Calibri"/>
        <family val="2"/>
        <scheme val="minor"/>
      </rPr>
      <t xml:space="preserve">   valor   FACTURA    43,864.82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2,635.18   usd</t>
    </r>
  </si>
  <si>
    <t>NLSE21-120</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</si>
  <si>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NLSE21-121</t>
    </r>
    <r>
      <rPr>
        <b/>
        <sz val="12"/>
        <color theme="1"/>
        <rFont val="Calibri"/>
        <family val="2"/>
        <scheme val="minor"/>
      </rPr>
      <t xml:space="preserve">     FACTURA</t>
    </r>
    <r>
      <rPr>
        <b/>
        <sz val="14"/>
        <color theme="1"/>
        <rFont val="Calibri"/>
        <family val="2"/>
        <scheme val="minor"/>
      </rPr>
      <t xml:space="preserve"> --1928591 --</t>
    </r>
    <r>
      <rPr>
        <b/>
        <sz val="12"/>
        <color theme="1"/>
        <rFont val="Calibri"/>
        <family val="2"/>
        <scheme val="minor"/>
      </rPr>
      <t xml:space="preserve">   valor   FACTURA    43,968.98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2,531.02   usd</t>
    </r>
  </si>
  <si>
    <t>NLSE21-121</t>
  </si>
  <si>
    <r>
      <t xml:space="preserve">Compra de 42,000.00  usd t.c. 19.830      A SEABOARD    </t>
    </r>
    <r>
      <rPr>
        <b/>
        <sz val="18"/>
        <color rgb="FF0000FF"/>
        <rFont val="Calibri"/>
        <family val="2"/>
        <scheme val="minor"/>
      </rPr>
      <t xml:space="preserve"> </t>
    </r>
    <r>
      <rPr>
        <b/>
        <sz val="16"/>
        <color rgb="FF0000FF"/>
        <rFont val="Calibri"/>
        <family val="2"/>
        <scheme val="minor"/>
      </rPr>
      <t xml:space="preserve"> NLSE21-122</t>
    </r>
    <r>
      <rPr>
        <b/>
        <sz val="12"/>
        <color theme="1"/>
        <rFont val="Calibri"/>
        <family val="2"/>
        <scheme val="minor"/>
      </rPr>
      <t xml:space="preserve">     FACTURA</t>
    </r>
    <r>
      <rPr>
        <b/>
        <sz val="14"/>
        <color theme="1"/>
        <rFont val="Calibri"/>
        <family val="2"/>
        <scheme val="minor"/>
      </rPr>
      <t xml:space="preserve"> --1929533 --</t>
    </r>
    <r>
      <rPr>
        <b/>
        <sz val="12"/>
        <color theme="1"/>
        <rFont val="Calibri"/>
        <family val="2"/>
        <scheme val="minor"/>
      </rPr>
      <t xml:space="preserve">   valor   FACTURA    44,949.93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2,949.93   usd</t>
    </r>
  </si>
  <si>
    <t>NLSE21-122</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</si>
  <si>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NLSE21-125</t>
    </r>
    <r>
      <rPr>
        <b/>
        <sz val="12"/>
        <color theme="1"/>
        <rFont val="Calibri"/>
        <family val="2"/>
        <scheme val="minor"/>
      </rPr>
      <t xml:space="preserve">     FACTURA</t>
    </r>
    <r>
      <rPr>
        <b/>
        <sz val="14"/>
        <color theme="1"/>
        <rFont val="Calibri"/>
        <family val="2"/>
        <scheme val="minor"/>
      </rPr>
      <t xml:space="preserve"> --1930712 --</t>
    </r>
    <r>
      <rPr>
        <b/>
        <sz val="12"/>
        <color theme="1"/>
        <rFont val="Calibri"/>
        <family val="2"/>
        <scheme val="minor"/>
      </rPr>
      <t xml:space="preserve">   valor   FACTURA   37,182.07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4,817.93   usd</t>
    </r>
  </si>
  <si>
    <t>NLSE21-125</t>
  </si>
  <si>
    <t>Compra de  40,000.00 usd    tc   19.855       PAGO A TYSON FRESH MEATS. INC   A-9396      FACTURA  504072     VALOR FACTURA  44,495.12   usd  SALDO PENDIENTE   4,495.12</t>
  </si>
  <si>
    <t>A-9396</t>
  </si>
  <si>
    <t xml:space="preserve">Compra COMPLEMENTO  de  4,495.12 usd    tc   19.940       PAGO A TYSON FRESH MEATS. INC   A-9396      FACTURA  504072     VALOR FACTURA  44,495.12   usd  </t>
  </si>
  <si>
    <t xml:space="preserve">Compra de  43,447.12 usd    tc   19.940       PAGO A TYSON FRESH MEATS. INC   A-9397      FACTURA  506859     VALOR FACTURA  43,447.12   usd  </t>
  </si>
  <si>
    <t>A-9397</t>
  </si>
  <si>
    <r>
      <t xml:space="preserve">Compra de 45,000.00  usd t.c. 19.960      A SEABOARD    </t>
    </r>
    <r>
      <rPr>
        <b/>
        <sz val="18"/>
        <color rgb="FF0000FF"/>
        <rFont val="Calibri"/>
        <family val="2"/>
        <scheme val="minor"/>
      </rPr>
      <t xml:space="preserve"> </t>
    </r>
    <r>
      <rPr>
        <b/>
        <sz val="16"/>
        <color rgb="FF0000FF"/>
        <rFont val="Calibri"/>
        <family val="2"/>
        <scheme val="minor"/>
      </rPr>
      <t xml:space="preserve"> NLSE21-126</t>
    </r>
    <r>
      <rPr>
        <b/>
        <sz val="12"/>
        <color theme="1"/>
        <rFont val="Calibri"/>
        <family val="2"/>
        <scheme val="minor"/>
      </rPr>
      <t xml:space="preserve">     FACTURA</t>
    </r>
    <r>
      <rPr>
        <b/>
        <sz val="14"/>
        <color theme="1"/>
        <rFont val="Calibri"/>
        <family val="2"/>
        <scheme val="minor"/>
      </rPr>
      <t xml:space="preserve"> --1931914 --</t>
    </r>
    <r>
      <rPr>
        <b/>
        <sz val="12"/>
        <color theme="1"/>
        <rFont val="Calibri"/>
        <family val="2"/>
        <scheme val="minor"/>
      </rPr>
      <t xml:space="preserve">   valor   FACTURA   36,299.91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8,700.09   usd</t>
    </r>
  </si>
  <si>
    <t>NLSE21-126</t>
  </si>
  <si>
    <r>
      <t xml:space="preserve">Compra de 45,000.00  usd t.c. 20.060      A SEABOARD    </t>
    </r>
    <r>
      <rPr>
        <b/>
        <sz val="18"/>
        <color rgb="FF0000FF"/>
        <rFont val="Calibri"/>
        <family val="2"/>
        <scheme val="minor"/>
      </rPr>
      <t xml:space="preserve"> </t>
    </r>
    <r>
      <rPr>
        <b/>
        <sz val="16"/>
        <color rgb="FF0000FF"/>
        <rFont val="Calibri"/>
        <family val="2"/>
        <scheme val="minor"/>
      </rPr>
      <t xml:space="preserve"> NLSE21-127</t>
    </r>
    <r>
      <rPr>
        <b/>
        <sz val="12"/>
        <color theme="1"/>
        <rFont val="Calibri"/>
        <family val="2"/>
        <scheme val="minor"/>
      </rPr>
      <t xml:space="preserve">     FACTURA</t>
    </r>
    <r>
      <rPr>
        <b/>
        <sz val="14"/>
        <color theme="1"/>
        <rFont val="Calibri"/>
        <family val="2"/>
        <scheme val="minor"/>
      </rPr>
      <t xml:space="preserve"> --1932326 --</t>
    </r>
    <r>
      <rPr>
        <b/>
        <sz val="12"/>
        <color theme="1"/>
        <rFont val="Calibri"/>
        <family val="2"/>
        <scheme val="minor"/>
      </rPr>
      <t xml:space="preserve">   valor   FACTURA   36,409.71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8,590.29   usd</t>
    </r>
  </si>
  <si>
    <t>NLSE21-127</t>
  </si>
  <si>
    <r>
      <t xml:space="preserve">Compra de 42,000.00  usd t.c. 20.136      A SEABOARD    </t>
    </r>
    <r>
      <rPr>
        <b/>
        <sz val="18"/>
        <color rgb="FF0000FF"/>
        <rFont val="Calibri"/>
        <family val="2"/>
        <scheme val="minor"/>
      </rPr>
      <t xml:space="preserve"> </t>
    </r>
    <r>
      <rPr>
        <b/>
        <sz val="16"/>
        <color rgb="FF0000FF"/>
        <rFont val="Calibri"/>
        <family val="2"/>
        <scheme val="minor"/>
      </rPr>
      <t xml:space="preserve"> NLSE21-129</t>
    </r>
    <r>
      <rPr>
        <b/>
        <sz val="12"/>
        <color theme="1"/>
        <rFont val="Calibri"/>
        <family val="2"/>
        <scheme val="minor"/>
      </rPr>
      <t xml:space="preserve">     FACTURA</t>
    </r>
    <r>
      <rPr>
        <b/>
        <sz val="14"/>
        <color theme="1"/>
        <rFont val="Calibri"/>
        <family val="2"/>
        <scheme val="minor"/>
      </rPr>
      <t xml:space="preserve"> --1933453 --</t>
    </r>
    <r>
      <rPr>
        <b/>
        <sz val="12"/>
        <color theme="1"/>
        <rFont val="Calibri"/>
        <family val="2"/>
        <scheme val="minor"/>
      </rPr>
      <t xml:space="preserve">   valor   FACTURA   34,485.83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7,514.17   usd</t>
    </r>
  </si>
  <si>
    <t>NLSE21-129</t>
  </si>
  <si>
    <t xml:space="preserve">Compra de  36,496.43 usd    tc   20.050       PAGO A TYSON FRESH MEATS. INC   A-9398     FACTURA  514096   VALOR FACTURA  36,496.43   usd  </t>
  </si>
  <si>
    <t>A-9398</t>
  </si>
  <si>
    <t xml:space="preserve">Compra de  37,232.42 usd    tc   19.935       PAGO A TYSON FRESH MEATS. INC   A-9399     FACTURA  515669   VALOR FACTURA  37,232.42   usd  </t>
  </si>
  <si>
    <t>A-9399</t>
  </si>
  <si>
    <r>
      <t xml:space="preserve">Compra de 42,000.00  usd t.c. 19.850      A SEABOARD    </t>
    </r>
    <r>
      <rPr>
        <b/>
        <sz val="18"/>
        <color rgb="FF0000FF"/>
        <rFont val="Calibri"/>
        <family val="2"/>
        <scheme val="minor"/>
      </rPr>
      <t xml:space="preserve"> </t>
    </r>
    <r>
      <rPr>
        <b/>
        <sz val="16"/>
        <color rgb="FF0000FF"/>
        <rFont val="Calibri"/>
        <family val="2"/>
        <scheme val="minor"/>
      </rPr>
      <t xml:space="preserve"> NLSE21-123</t>
    </r>
    <r>
      <rPr>
        <b/>
        <sz val="12"/>
        <color theme="1"/>
        <rFont val="Calibri"/>
        <family val="2"/>
        <scheme val="minor"/>
      </rPr>
      <t xml:space="preserve">     FACTURA</t>
    </r>
    <r>
      <rPr>
        <b/>
        <sz val="14"/>
        <color theme="1"/>
        <rFont val="Calibri"/>
        <family val="2"/>
        <scheme val="minor"/>
      </rPr>
      <t xml:space="preserve"> --1929534 --</t>
    </r>
    <r>
      <rPr>
        <b/>
        <sz val="12"/>
        <color theme="1"/>
        <rFont val="Calibri"/>
        <family val="2"/>
        <scheme val="minor"/>
      </rPr>
      <t xml:space="preserve">   valor   FACTURA  45,618.04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3,618.04  usd</t>
    </r>
  </si>
  <si>
    <t>NLSE21-123</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</si>
  <si>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NLSE21-124</t>
    </r>
    <r>
      <rPr>
        <b/>
        <sz val="12"/>
        <color theme="1"/>
        <rFont val="Calibri"/>
        <family val="2"/>
        <scheme val="minor"/>
      </rPr>
      <t xml:space="preserve">     FACTURA</t>
    </r>
    <r>
      <rPr>
        <b/>
        <sz val="14"/>
        <color theme="1"/>
        <rFont val="Calibri"/>
        <family val="2"/>
        <scheme val="minor"/>
      </rPr>
      <t xml:space="preserve"> --1930711 --</t>
    </r>
    <r>
      <rPr>
        <b/>
        <sz val="12"/>
        <color theme="1"/>
        <rFont val="Calibri"/>
        <family val="2"/>
        <scheme val="minor"/>
      </rPr>
      <t xml:space="preserve">   valor   FACTURA  37,719.31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4,280.69</t>
    </r>
  </si>
  <si>
    <t>NLSE21-124</t>
  </si>
  <si>
    <r>
      <t xml:space="preserve">Compra de 42,000.00  usd t.c. 20.140      A SEABOARD    </t>
    </r>
    <r>
      <rPr>
        <b/>
        <sz val="18"/>
        <color rgb="FF0000FF"/>
        <rFont val="Calibri"/>
        <family val="2"/>
        <scheme val="minor"/>
      </rPr>
      <t xml:space="preserve"> </t>
    </r>
    <r>
      <rPr>
        <b/>
        <sz val="16"/>
        <color rgb="FF0000FF"/>
        <rFont val="Calibri"/>
        <family val="2"/>
        <scheme val="minor"/>
      </rPr>
      <t xml:space="preserve"> NLSE21-128</t>
    </r>
    <r>
      <rPr>
        <b/>
        <sz val="12"/>
        <color theme="1"/>
        <rFont val="Calibri"/>
        <family val="2"/>
        <scheme val="minor"/>
      </rPr>
      <t xml:space="preserve">     FACTURA</t>
    </r>
    <r>
      <rPr>
        <b/>
        <sz val="14"/>
        <color theme="1"/>
        <rFont val="Calibri"/>
        <family val="2"/>
        <scheme val="minor"/>
      </rPr>
      <t xml:space="preserve"> --1933452--</t>
    </r>
    <r>
      <rPr>
        <b/>
        <sz val="12"/>
        <color theme="1"/>
        <rFont val="Calibri"/>
        <family val="2"/>
        <scheme val="minor"/>
      </rPr>
      <t xml:space="preserve">   valor   FACTURA   34,446.64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7,553.36   usd</t>
    </r>
  </si>
  <si>
    <t>NLSE21-128</t>
  </si>
  <si>
    <t xml:space="preserve">Compra de  33,946.87 usd    tc   20.00       PAGO A TYSON FRESH MEATS. INC   A-9400     FACTURA  525666   VALOR FACTURA  33,946.87   usd  </t>
  </si>
  <si>
    <t>A-9400</t>
  </si>
  <si>
    <t xml:space="preserve">Compra de  33,888.18 usd    tc   20.145       PAGO A TYSON FRESH MEATS. INC   A-9401     FACTURA  527421   VALOR FACTURA  33,888.18   usd  </t>
  </si>
  <si>
    <t>A-9401</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</si>
  <si>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NLSE21-130</t>
    </r>
    <r>
      <rPr>
        <b/>
        <sz val="12"/>
        <color theme="1"/>
        <rFont val="Calibri"/>
        <family val="2"/>
        <scheme val="minor"/>
      </rPr>
      <t xml:space="preserve">     FACTURA</t>
    </r>
    <r>
      <rPr>
        <b/>
        <sz val="14"/>
        <color theme="1"/>
        <rFont val="Calibri"/>
        <family val="2"/>
        <scheme val="minor"/>
      </rPr>
      <t xml:space="preserve"> --1934701 --</t>
    </r>
    <r>
      <rPr>
        <b/>
        <sz val="12"/>
        <color theme="1"/>
        <rFont val="Calibri"/>
        <family val="2"/>
        <scheme val="minor"/>
      </rPr>
      <t xml:space="preserve">   valor   FACTURA   33,209.23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8,790.77   usd</t>
    </r>
  </si>
  <si>
    <t>NLSE21-130</t>
  </si>
  <si>
    <r>
      <t xml:space="preserve">Compra de 40,000.00  usd t.c. 19.895      A SEABOARD    </t>
    </r>
    <r>
      <rPr>
        <b/>
        <sz val="18"/>
        <color rgb="FF0000FF"/>
        <rFont val="Calibri"/>
        <family val="2"/>
        <scheme val="minor"/>
      </rPr>
      <t xml:space="preserve"> </t>
    </r>
    <r>
      <rPr>
        <b/>
        <sz val="16"/>
        <color rgb="FF0000FF"/>
        <rFont val="Calibri"/>
        <family val="2"/>
        <scheme val="minor"/>
      </rPr>
      <t xml:space="preserve"> NLSE21-131</t>
    </r>
    <r>
      <rPr>
        <b/>
        <sz val="12"/>
        <color theme="1"/>
        <rFont val="Calibri"/>
        <family val="2"/>
        <scheme val="minor"/>
      </rPr>
      <t xml:space="preserve">     FACTURA</t>
    </r>
    <r>
      <rPr>
        <b/>
        <sz val="14"/>
        <color theme="1"/>
        <rFont val="Calibri"/>
        <family val="2"/>
        <scheme val="minor"/>
      </rPr>
      <t xml:space="preserve"> --1934702 --</t>
    </r>
    <r>
      <rPr>
        <b/>
        <sz val="12"/>
        <color theme="1"/>
        <rFont val="Calibri"/>
        <family val="2"/>
        <scheme val="minor"/>
      </rPr>
      <t xml:space="preserve">   valor   FACTURA  32,818.28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7,181.72   usd</t>
    </r>
  </si>
  <si>
    <t>NLSE21-131</t>
  </si>
  <si>
    <r>
      <t xml:space="preserve">Compra de 25,000.00  usd t.c. 20.435      A SEABOARD    </t>
    </r>
    <r>
      <rPr>
        <b/>
        <sz val="18"/>
        <color rgb="FF0000FF"/>
        <rFont val="Calibri"/>
        <family val="2"/>
        <scheme val="minor"/>
      </rPr>
      <t xml:space="preserve"> </t>
    </r>
    <r>
      <rPr>
        <b/>
        <sz val="16"/>
        <color rgb="FF0000FF"/>
        <rFont val="Calibri"/>
        <family val="2"/>
        <scheme val="minor"/>
      </rPr>
      <t xml:space="preserve"> NLSE21-134</t>
    </r>
    <r>
      <rPr>
        <b/>
        <sz val="12"/>
        <color theme="1"/>
        <rFont val="Calibri"/>
        <family val="2"/>
        <scheme val="minor"/>
      </rPr>
      <t xml:space="preserve">     FACTURA</t>
    </r>
    <r>
      <rPr>
        <b/>
        <sz val="14"/>
        <color theme="1"/>
        <rFont val="Calibri"/>
        <family val="2"/>
        <scheme val="minor"/>
      </rPr>
      <t xml:space="preserve"> --1937541 --</t>
    </r>
    <r>
      <rPr>
        <b/>
        <sz val="12"/>
        <color theme="1"/>
        <rFont val="Calibri"/>
        <family val="2"/>
        <scheme val="minor"/>
      </rPr>
      <t xml:space="preserve">   valor   FACTURA  30,322.15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5,322.15   usd</t>
    </r>
  </si>
  <si>
    <t>NLSE21-134</t>
  </si>
  <si>
    <t>NLSE21-132</t>
  </si>
  <si>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NLSE21-132</t>
    </r>
    <r>
      <rPr>
        <b/>
        <sz val="12"/>
        <color theme="1"/>
        <rFont val="Calibri"/>
        <family val="2"/>
        <scheme val="minor"/>
      </rPr>
      <t xml:space="preserve">     FACTURA</t>
    </r>
    <r>
      <rPr>
        <b/>
        <sz val="14"/>
        <color theme="1"/>
        <rFont val="Calibri"/>
        <family val="2"/>
        <scheme val="minor"/>
      </rPr>
      <t xml:space="preserve"> --1936180 --</t>
    </r>
    <r>
      <rPr>
        <b/>
        <sz val="12"/>
        <color theme="1"/>
        <rFont val="Calibri"/>
        <family val="2"/>
        <scheme val="minor"/>
      </rPr>
      <t xml:space="preserve">   valor   FACTURA  31,017.44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21,017.44   usd</t>
    </r>
  </si>
  <si>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NLSE21-133</t>
    </r>
    <r>
      <rPr>
        <b/>
        <sz val="12"/>
        <color theme="1"/>
        <rFont val="Calibri"/>
        <family val="2"/>
        <scheme val="minor"/>
      </rPr>
      <t xml:space="preserve">     FACTURA</t>
    </r>
    <r>
      <rPr>
        <b/>
        <sz val="14"/>
        <color theme="1"/>
        <rFont val="Calibri"/>
        <family val="2"/>
        <scheme val="minor"/>
      </rPr>
      <t xml:space="preserve"> --1936181--</t>
    </r>
    <r>
      <rPr>
        <b/>
        <sz val="12"/>
        <color theme="1"/>
        <rFont val="Calibri"/>
        <family val="2"/>
        <scheme val="minor"/>
      </rPr>
      <t xml:space="preserve">   valor   FACTURA  30,746.52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20,746.52   usd</t>
    </r>
  </si>
  <si>
    <t>NLSE21-133</t>
  </si>
  <si>
    <r>
      <t xml:space="preserve">Compra de 25,000.00  usd t.c. 20.385      A SEABOARD    </t>
    </r>
    <r>
      <rPr>
        <b/>
        <sz val="18"/>
        <color rgb="FF0000FF"/>
        <rFont val="Calibri"/>
        <family val="2"/>
        <scheme val="minor"/>
      </rPr>
      <t xml:space="preserve"> </t>
    </r>
    <r>
      <rPr>
        <b/>
        <sz val="16"/>
        <color rgb="FF0000FF"/>
        <rFont val="Calibri"/>
        <family val="2"/>
        <scheme val="minor"/>
      </rPr>
      <t xml:space="preserve"> NLSE21-135</t>
    </r>
    <r>
      <rPr>
        <b/>
        <sz val="12"/>
        <color theme="1"/>
        <rFont val="Calibri"/>
        <family val="2"/>
        <scheme val="minor"/>
      </rPr>
      <t xml:space="preserve">     FACTURA</t>
    </r>
    <r>
      <rPr>
        <b/>
        <sz val="14"/>
        <color theme="1"/>
        <rFont val="Calibri"/>
        <family val="2"/>
        <scheme val="minor"/>
      </rPr>
      <t xml:space="preserve"> --1937542 --</t>
    </r>
    <r>
      <rPr>
        <b/>
        <sz val="12"/>
        <color theme="1"/>
        <rFont val="Calibri"/>
        <family val="2"/>
        <scheme val="minor"/>
      </rPr>
      <t xml:space="preserve">   valor   FACTURA  30,637.63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5,637.63   usd</t>
    </r>
  </si>
  <si>
    <t>NLSE21-135</t>
  </si>
  <si>
    <t xml:space="preserve">Compra de  30,595.57 usd    tc   20.315       PAGO A TYSON FRESH MEATS. INC   A-9402     FACTURA  36023   VALOR FACTURA  30,595.57   usd  </t>
  </si>
  <si>
    <t>A-9402</t>
  </si>
  <si>
    <t xml:space="preserve">Compra de  30,730.43 usd    tc   20.325       PAGO A TYSON FRESH MEATS. INC   A-9403     FACTURA  35163   VALOR FACTURA  30,730.43   usd  </t>
  </si>
  <si>
    <t>A-9403</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</si>
  <si>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NLSE21-136</t>
    </r>
    <r>
      <rPr>
        <b/>
        <sz val="12"/>
        <color theme="1"/>
        <rFont val="Calibri"/>
        <family val="2"/>
        <scheme val="minor"/>
      </rPr>
      <t xml:space="preserve">     FACTURA</t>
    </r>
    <r>
      <rPr>
        <b/>
        <sz val="14"/>
        <color theme="1"/>
        <rFont val="Calibri"/>
        <family val="2"/>
        <scheme val="minor"/>
      </rPr>
      <t xml:space="preserve"> --1938643 --</t>
    </r>
    <r>
      <rPr>
        <b/>
        <sz val="12"/>
        <color theme="1"/>
        <rFont val="Calibri"/>
        <family val="2"/>
        <scheme val="minor"/>
      </rPr>
      <t xml:space="preserve">   valor   FACTURA  30,913.42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913.42   usd</t>
    </r>
  </si>
  <si>
    <t>NLSE21-136</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</si>
  <si>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NLSE21-137</t>
    </r>
    <r>
      <rPr>
        <b/>
        <sz val="12"/>
        <color theme="1"/>
        <rFont val="Calibri"/>
        <family val="2"/>
        <scheme val="minor"/>
      </rPr>
      <t xml:space="preserve">     FACTURA</t>
    </r>
    <r>
      <rPr>
        <b/>
        <sz val="14"/>
        <color theme="1"/>
        <rFont val="Calibri"/>
        <family val="2"/>
        <scheme val="minor"/>
      </rPr>
      <t xml:space="preserve"> --1938644 --</t>
    </r>
    <r>
      <rPr>
        <b/>
        <sz val="12"/>
        <color theme="1"/>
        <rFont val="Calibri"/>
        <family val="2"/>
        <scheme val="minor"/>
      </rPr>
      <t xml:space="preserve">   valor   FACTURA  29,910.65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89.35   usd</t>
    </r>
  </si>
  <si>
    <t>NLSE21-137</t>
  </si>
  <si>
    <r>
      <t xml:space="preserve">Compra de 31,000.00  usd t.c. 20.325      A SEABOARD    </t>
    </r>
    <r>
      <rPr>
        <b/>
        <sz val="18"/>
        <color rgb="FF0000FF"/>
        <rFont val="Calibri"/>
        <family val="2"/>
        <scheme val="minor"/>
      </rPr>
      <t xml:space="preserve"> </t>
    </r>
    <r>
      <rPr>
        <b/>
        <sz val="16"/>
        <color rgb="FF0000FF"/>
        <rFont val="Calibri"/>
        <family val="2"/>
        <scheme val="minor"/>
      </rPr>
      <t xml:space="preserve"> NLSE21-138</t>
    </r>
    <r>
      <rPr>
        <b/>
        <sz val="12"/>
        <color theme="1"/>
        <rFont val="Calibri"/>
        <family val="2"/>
        <scheme val="minor"/>
      </rPr>
      <t xml:space="preserve">     FACTURA</t>
    </r>
    <r>
      <rPr>
        <b/>
        <sz val="14"/>
        <color theme="1"/>
        <rFont val="Calibri"/>
        <family val="2"/>
        <scheme val="minor"/>
      </rPr>
      <t xml:space="preserve"> --1940365 --</t>
    </r>
    <r>
      <rPr>
        <b/>
        <sz val="12"/>
        <color theme="1"/>
        <rFont val="Calibri"/>
        <family val="2"/>
        <scheme val="minor"/>
      </rPr>
      <t xml:space="preserve">   valor   FACTURA  28,682.87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2,317.13   usd</t>
    </r>
  </si>
  <si>
    <t>NLSE21-138</t>
  </si>
  <si>
    <r>
      <t xml:space="preserve">Compra de 31,000.00  usd t.c. 20.210      A SEABOARD    </t>
    </r>
    <r>
      <rPr>
        <b/>
        <sz val="18"/>
        <color rgb="FF0000FF"/>
        <rFont val="Calibri"/>
        <family val="2"/>
        <scheme val="minor"/>
      </rPr>
      <t xml:space="preserve"> </t>
    </r>
    <r>
      <rPr>
        <b/>
        <sz val="16"/>
        <color rgb="FF0000FF"/>
        <rFont val="Calibri"/>
        <family val="2"/>
        <scheme val="minor"/>
      </rPr>
      <t xml:space="preserve"> NLSE21-139</t>
    </r>
    <r>
      <rPr>
        <b/>
        <sz val="12"/>
        <color theme="1"/>
        <rFont val="Calibri"/>
        <family val="2"/>
        <scheme val="minor"/>
      </rPr>
      <t xml:space="preserve">     FACTURA</t>
    </r>
    <r>
      <rPr>
        <b/>
        <sz val="14"/>
        <color theme="1"/>
        <rFont val="Calibri"/>
        <family val="2"/>
        <scheme val="minor"/>
      </rPr>
      <t xml:space="preserve"> --1939961 --</t>
    </r>
    <r>
      <rPr>
        <b/>
        <sz val="12"/>
        <color theme="1"/>
        <rFont val="Calibri"/>
        <family val="2"/>
        <scheme val="minor"/>
      </rPr>
      <t xml:space="preserve">   valor   FACTURA  28,403.02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2,596.98   usd</t>
    </r>
  </si>
  <si>
    <t>NLSE21-139</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</si>
  <si>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NLSE21-140</t>
    </r>
    <r>
      <rPr>
        <b/>
        <sz val="12"/>
        <color theme="1"/>
        <rFont val="Calibri"/>
        <family val="2"/>
        <scheme val="minor"/>
      </rPr>
      <t xml:space="preserve">     FACTURA</t>
    </r>
    <r>
      <rPr>
        <b/>
        <sz val="14"/>
        <color theme="1"/>
        <rFont val="Calibri"/>
        <family val="2"/>
        <scheme val="minor"/>
      </rPr>
      <t xml:space="preserve"> --1941712 --</t>
    </r>
    <r>
      <rPr>
        <b/>
        <sz val="12"/>
        <color theme="1"/>
        <rFont val="Calibri"/>
        <family val="2"/>
        <scheme val="minor"/>
      </rPr>
      <t xml:space="preserve">   valor   FACTURA  30,392.79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1,107.21   usd</t>
    </r>
  </si>
  <si>
    <t>NLSE21-140</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</si>
  <si>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NLSE21-141</t>
    </r>
    <r>
      <rPr>
        <b/>
        <sz val="12"/>
        <color theme="1"/>
        <rFont val="Calibri"/>
        <family val="2"/>
        <scheme val="minor"/>
      </rPr>
      <t xml:space="preserve">     FACTURA</t>
    </r>
    <r>
      <rPr>
        <b/>
        <sz val="14"/>
        <color theme="1"/>
        <rFont val="Calibri"/>
        <family val="2"/>
        <scheme val="minor"/>
      </rPr>
      <t xml:space="preserve"> --1941713 --</t>
    </r>
    <r>
      <rPr>
        <b/>
        <sz val="12"/>
        <color theme="1"/>
        <rFont val="Calibri"/>
        <family val="2"/>
        <scheme val="minor"/>
      </rPr>
      <t xml:space="preserve">   valor   FACTURA  30,083.90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1,416.10   usd</t>
    </r>
  </si>
  <si>
    <t>NLSE21-141</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</si>
  <si>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NLSE21-142</t>
    </r>
    <r>
      <rPr>
        <b/>
        <sz val="12"/>
        <color theme="1"/>
        <rFont val="Calibri"/>
        <family val="2"/>
        <scheme val="minor"/>
      </rPr>
      <t xml:space="preserve">     FACTURA</t>
    </r>
    <r>
      <rPr>
        <b/>
        <sz val="14"/>
        <color theme="1"/>
        <rFont val="Calibri"/>
        <family val="2"/>
        <scheme val="minor"/>
      </rPr>
      <t xml:space="preserve"> --1942651 --</t>
    </r>
    <r>
      <rPr>
        <b/>
        <sz val="12"/>
        <color theme="1"/>
        <rFont val="Calibri"/>
        <family val="2"/>
        <scheme val="minor"/>
      </rPr>
      <t xml:space="preserve">   valor   FACTURA  30,839.13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1,839.13   usd</t>
    </r>
  </si>
  <si>
    <t>NLSE21-142</t>
  </si>
  <si>
    <t xml:space="preserve">Compra de  30,800.10 usd    tc   19.950       PAGO A TYSON FRESH MEATS. INC   A-9408     FACTURA  56485    VALOR FACTURA  30,800.10   usd  </t>
  </si>
  <si>
    <t>A-9408</t>
  </si>
  <si>
    <t xml:space="preserve">Compra de  30,441.89 usd    tc   19.905       PAGO A TYSON FRESH MEATS. INC   A-9409     FACTURA  57252    VALOR FACTURA  30,441.89   usd  </t>
  </si>
  <si>
    <t>A-9409</t>
  </si>
  <si>
    <t xml:space="preserve">Compra de  30,575.57 usd    tc   20.110       PAGO A TYSON FRESH MEATS. INC   A-9404     FACTURA  45226   VALOR FACTURA  30,575.57   usd  </t>
  </si>
  <si>
    <t>A-9404</t>
  </si>
  <si>
    <t xml:space="preserve">Compra de  31,412.12 usd    tc   19.990       PAGO A TYSON FRESH MEATS. INC   A-9406     FACTURA  46685   VALOR FACTURA  31,412.12   usd  </t>
  </si>
  <si>
    <t>A-9406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</si>
  <si>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NLSE21-143</t>
    </r>
    <r>
      <rPr>
        <b/>
        <sz val="12"/>
        <color theme="1"/>
        <rFont val="Calibri"/>
        <family val="2"/>
        <scheme val="minor"/>
      </rPr>
      <t xml:space="preserve">     FACTURA</t>
    </r>
    <r>
      <rPr>
        <b/>
        <sz val="14"/>
        <color theme="1"/>
        <rFont val="Calibri"/>
        <family val="2"/>
        <scheme val="minor"/>
      </rPr>
      <t xml:space="preserve"> --1942948 --</t>
    </r>
    <r>
      <rPr>
        <b/>
        <sz val="12"/>
        <color theme="1"/>
        <rFont val="Calibri"/>
        <family val="2"/>
        <scheme val="minor"/>
      </rPr>
      <t xml:space="preserve">   valor   FACTURA  30,736.48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1,736.48   usd</t>
    </r>
  </si>
  <si>
    <t>NLSE21-143</t>
  </si>
  <si>
    <r>
      <t xml:space="preserve">Compra de 29,000.00  usd t.c. 19.880     A SEABOARD    </t>
    </r>
    <r>
      <rPr>
        <b/>
        <sz val="18"/>
        <color rgb="FF0000FF"/>
        <rFont val="Calibri"/>
        <family val="2"/>
        <scheme val="minor"/>
      </rPr>
      <t xml:space="preserve"> </t>
    </r>
    <r>
      <rPr>
        <b/>
        <sz val="16"/>
        <color rgb="FF0000FF"/>
        <rFont val="Calibri"/>
        <family val="2"/>
        <scheme val="minor"/>
      </rPr>
      <t xml:space="preserve"> NLSE21-146</t>
    </r>
    <r>
      <rPr>
        <b/>
        <sz val="12"/>
        <color theme="1"/>
        <rFont val="Calibri"/>
        <family val="2"/>
        <scheme val="minor"/>
      </rPr>
      <t xml:space="preserve">     FACTURA</t>
    </r>
    <r>
      <rPr>
        <b/>
        <sz val="14"/>
        <color theme="1"/>
        <rFont val="Calibri"/>
        <family val="2"/>
        <scheme val="minor"/>
      </rPr>
      <t xml:space="preserve"> --1945556 --</t>
    </r>
    <r>
      <rPr>
        <b/>
        <sz val="12"/>
        <color theme="1"/>
        <rFont val="Calibri"/>
        <family val="2"/>
        <scheme val="minor"/>
      </rPr>
      <t xml:space="preserve">   valor   FACTURA  28,867.75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132.25   usd</t>
    </r>
  </si>
  <si>
    <t>NLSE21-146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</si>
  <si>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NLSE21-144</t>
    </r>
    <r>
      <rPr>
        <b/>
        <sz val="12"/>
        <color theme="1"/>
        <rFont val="Calibri"/>
        <family val="2"/>
        <scheme val="minor"/>
      </rPr>
      <t xml:space="preserve">     FACTURA</t>
    </r>
    <r>
      <rPr>
        <b/>
        <sz val="14"/>
        <color theme="1"/>
        <rFont val="Calibri"/>
        <family val="2"/>
        <scheme val="minor"/>
      </rPr>
      <t xml:space="preserve"> --1944177 --</t>
    </r>
    <r>
      <rPr>
        <b/>
        <sz val="12"/>
        <color theme="1"/>
        <rFont val="Calibri"/>
        <family val="2"/>
        <scheme val="minor"/>
      </rPr>
      <t xml:space="preserve">   valor   FACTURA  29,793.25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793.25   usd</t>
    </r>
  </si>
  <si>
    <t>NLSE21-144</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</si>
  <si>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NLSE21-145</t>
    </r>
    <r>
      <rPr>
        <b/>
        <sz val="12"/>
        <color theme="1"/>
        <rFont val="Calibri"/>
        <family val="2"/>
        <scheme val="minor"/>
      </rPr>
      <t xml:space="preserve">     FACTURA</t>
    </r>
    <r>
      <rPr>
        <b/>
        <sz val="14"/>
        <color theme="1"/>
        <rFont val="Calibri"/>
        <family val="2"/>
        <scheme val="minor"/>
      </rPr>
      <t xml:space="preserve"> --1944178 --</t>
    </r>
    <r>
      <rPr>
        <b/>
        <sz val="12"/>
        <color theme="1"/>
        <rFont val="Calibri"/>
        <family val="2"/>
        <scheme val="minor"/>
      </rPr>
      <t xml:space="preserve">   valor   FACTURA  29,921.07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921.07   usd</t>
    </r>
  </si>
  <si>
    <t>NLSE21-145</t>
  </si>
  <si>
    <t xml:space="preserve">Compra de  30,088.91 usd    tc   19.900       PAGO A TYSON FRESH MEATS. INC   A-9410     FACTURA  65440    VALOR FACTURA  30,088.91   usd  </t>
  </si>
  <si>
    <t>A-9410</t>
  </si>
  <si>
    <t xml:space="preserve">Compra de  29,190.74   usd    tc   19,890       PAGO A TYSON FRESH MEATS. INC   A-9411     FACTURA  67294    VALOR FACTURA  29,190.74   usd  </t>
  </si>
  <si>
    <t>A-9411</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</si>
  <si>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NLSE21-147</t>
    </r>
    <r>
      <rPr>
        <b/>
        <sz val="12"/>
        <color theme="1"/>
        <rFont val="Calibri"/>
        <family val="2"/>
        <scheme val="minor"/>
      </rPr>
      <t xml:space="preserve">     FACTURA</t>
    </r>
    <r>
      <rPr>
        <b/>
        <sz val="14"/>
        <color theme="1"/>
        <rFont val="Calibri"/>
        <family val="2"/>
        <scheme val="minor"/>
      </rPr>
      <t xml:space="preserve"> --1947199 --</t>
    </r>
    <r>
      <rPr>
        <b/>
        <sz val="12"/>
        <color theme="1"/>
        <rFont val="Calibri"/>
        <family val="2"/>
        <scheme val="minor"/>
      </rPr>
      <t xml:space="preserve">   valor   FACTURA   28,011.46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988.54   usd</t>
    </r>
  </si>
  <si>
    <t>NLSE21-147</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</si>
  <si>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NLSE21-148</t>
    </r>
    <r>
      <rPr>
        <b/>
        <sz val="12"/>
        <color theme="1"/>
        <rFont val="Calibri"/>
        <family val="2"/>
        <scheme val="minor"/>
      </rPr>
      <t xml:space="preserve">     FACTURA</t>
    </r>
    <r>
      <rPr>
        <b/>
        <sz val="14"/>
        <color theme="1"/>
        <rFont val="Calibri"/>
        <family val="2"/>
        <scheme val="minor"/>
      </rPr>
      <t xml:space="preserve"> --1947200 --</t>
    </r>
    <r>
      <rPr>
        <b/>
        <sz val="12"/>
        <color theme="1"/>
        <rFont val="Calibri"/>
        <family val="2"/>
        <scheme val="minor"/>
      </rPr>
      <t xml:space="preserve">   valor   FACTURA   28,015.44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984.56   usd</t>
    </r>
  </si>
  <si>
    <t>NLSE21-148</t>
  </si>
  <si>
    <t xml:space="preserve">Compra de  27,738.01   usd    tc   20.095       PAGO A TYSON FRESH MEATS. INC   A-9412     FACTURA  77477    VALOR FACTURA  27,738.01   usd  </t>
  </si>
  <si>
    <t>A-9412</t>
  </si>
  <si>
    <t xml:space="preserve">Compra de  28 734.60   usd    tc   20.083       PAGO A TYSON FRESH MEATS. INC   A-9414     FACTURA  75568    VALOR FACTURA  28,734.60   usd  </t>
  </si>
  <si>
    <t>A-9414</t>
  </si>
  <si>
    <r>
      <t xml:space="preserve">Compra de 27,000.00  usd t.c. 19.880     A SEABOARD    </t>
    </r>
    <r>
      <rPr>
        <b/>
        <sz val="18"/>
        <color rgb="FF0000FF"/>
        <rFont val="Calibri"/>
        <family val="2"/>
        <scheme val="minor"/>
      </rPr>
      <t xml:space="preserve"> </t>
    </r>
    <r>
      <rPr>
        <b/>
        <sz val="16"/>
        <color rgb="FF0000FF"/>
        <rFont val="Calibri"/>
        <family val="2"/>
        <scheme val="minor"/>
      </rPr>
      <t xml:space="preserve"> NLSE21-149</t>
    </r>
    <r>
      <rPr>
        <b/>
        <sz val="12"/>
        <color theme="1"/>
        <rFont val="Calibri"/>
        <family val="2"/>
        <scheme val="minor"/>
      </rPr>
      <t xml:space="preserve">     FACTURA</t>
    </r>
    <r>
      <rPr>
        <b/>
        <sz val="14"/>
        <color theme="1"/>
        <rFont val="Calibri"/>
        <family val="2"/>
        <scheme val="minor"/>
      </rPr>
      <t xml:space="preserve"> --1948282 --</t>
    </r>
    <r>
      <rPr>
        <b/>
        <sz val="12"/>
        <color theme="1"/>
        <rFont val="Calibri"/>
        <family val="2"/>
        <scheme val="minor"/>
      </rPr>
      <t xml:space="preserve">   valor   FACTURA   28,971.00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29.00  usd</t>
    </r>
  </si>
  <si>
    <t>NLSE21-149</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</si>
  <si>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NLSE21-150</t>
    </r>
    <r>
      <rPr>
        <b/>
        <sz val="12"/>
        <color theme="1"/>
        <rFont val="Calibri"/>
        <family val="2"/>
        <scheme val="minor"/>
      </rPr>
      <t xml:space="preserve">     FACTURA</t>
    </r>
    <r>
      <rPr>
        <b/>
        <sz val="14"/>
        <color theme="1"/>
        <rFont val="Calibri"/>
        <family val="2"/>
        <scheme val="minor"/>
      </rPr>
      <t xml:space="preserve"> --1949181 --</t>
    </r>
    <r>
      <rPr>
        <b/>
        <sz val="12"/>
        <color theme="1"/>
        <rFont val="Calibri"/>
        <family val="2"/>
        <scheme val="minor"/>
      </rPr>
      <t xml:space="preserve">   valor   FACTURA   31,149.81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3,149.81  usd</t>
    </r>
  </si>
  <si>
    <t>NLSE21-150</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</si>
  <si>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NLSE21-151</t>
    </r>
    <r>
      <rPr>
        <b/>
        <sz val="12"/>
        <color theme="1"/>
        <rFont val="Calibri"/>
        <family val="2"/>
        <scheme val="minor"/>
      </rPr>
      <t xml:space="preserve">     FACTURA</t>
    </r>
    <r>
      <rPr>
        <b/>
        <sz val="14"/>
        <color theme="1"/>
        <rFont val="Calibri"/>
        <family val="2"/>
        <scheme val="minor"/>
      </rPr>
      <t xml:space="preserve"> --1949182 --</t>
    </r>
    <r>
      <rPr>
        <b/>
        <sz val="12"/>
        <color theme="1"/>
        <rFont val="Calibri"/>
        <family val="2"/>
        <scheme val="minor"/>
      </rPr>
      <t xml:space="preserve">   valor   FACTURA   30,880.11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2,880.11  usd</t>
    </r>
  </si>
  <si>
    <t>NLSE21-151</t>
  </si>
  <si>
    <r>
      <t xml:space="preserve">Compra de 33,000.00  usd t.c. 20.137     A SEABOARD    </t>
    </r>
    <r>
      <rPr>
        <b/>
        <sz val="18"/>
        <color rgb="FF0000FF"/>
        <rFont val="Calibri"/>
        <family val="2"/>
        <scheme val="minor"/>
      </rPr>
      <t xml:space="preserve"> </t>
    </r>
    <r>
      <rPr>
        <b/>
        <sz val="16"/>
        <color rgb="FF0000FF"/>
        <rFont val="Calibri"/>
        <family val="2"/>
        <scheme val="minor"/>
      </rPr>
      <t xml:space="preserve"> NLSE21-152</t>
    </r>
    <r>
      <rPr>
        <b/>
        <sz val="12"/>
        <color theme="1"/>
        <rFont val="Calibri"/>
        <family val="2"/>
        <scheme val="minor"/>
      </rPr>
      <t xml:space="preserve">     FACTURA</t>
    </r>
    <r>
      <rPr>
        <b/>
        <sz val="14"/>
        <color theme="1"/>
        <rFont val="Calibri"/>
        <family val="2"/>
        <scheme val="minor"/>
      </rPr>
      <t xml:space="preserve"> --1951180 --</t>
    </r>
    <r>
      <rPr>
        <b/>
        <sz val="12"/>
        <color theme="1"/>
        <rFont val="Calibri"/>
        <family val="2"/>
        <scheme val="minor"/>
      </rPr>
      <t xml:space="preserve">   valor   FACTURA   32,241.58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758.42  usd</t>
    </r>
  </si>
  <si>
    <t>NLSE21-152</t>
  </si>
  <si>
    <t xml:space="preserve">Compra de  30,543.79   usd    tc   20.530       PAGO A TYSON FRESH MEATS. INC   A-9415     FACTURA  86623    VALOR FACTURA 30,543.79   usd  </t>
  </si>
  <si>
    <t>A-9415</t>
  </si>
  <si>
    <t xml:space="preserve">Compra de  29,041.87   usd    tc   20.515       PAGO A TYSON FRESH MEATS. INC   A-9416     FACTURA  86474    VALOR FACTURA     29,041.87   usd  </t>
  </si>
  <si>
    <t>A-9416</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</si>
  <si>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NLSE21-153</t>
    </r>
    <r>
      <rPr>
        <b/>
        <sz val="12"/>
        <color theme="1"/>
        <rFont val="Calibri"/>
        <family val="2"/>
        <scheme val="minor"/>
      </rPr>
      <t xml:space="preserve">     FACTURA</t>
    </r>
    <r>
      <rPr>
        <b/>
        <sz val="14"/>
        <color theme="1"/>
        <rFont val="Calibri"/>
        <family val="2"/>
        <scheme val="minor"/>
      </rPr>
      <t xml:space="preserve"> --1952184 --</t>
    </r>
    <r>
      <rPr>
        <b/>
        <sz val="12"/>
        <color theme="1"/>
        <rFont val="Calibri"/>
        <family val="2"/>
        <scheme val="minor"/>
      </rPr>
      <t xml:space="preserve">   valor   FACTURA   35,105.26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1,105.26  usd</t>
    </r>
  </si>
  <si>
    <t>NLSE21-153</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</si>
  <si>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NLSE21-154</t>
    </r>
    <r>
      <rPr>
        <b/>
        <sz val="12"/>
        <color theme="1"/>
        <rFont val="Calibri"/>
        <family val="2"/>
        <scheme val="minor"/>
      </rPr>
      <t xml:space="preserve">     FACTURA</t>
    </r>
    <r>
      <rPr>
        <b/>
        <sz val="14"/>
        <color theme="1"/>
        <rFont val="Calibri"/>
        <family val="2"/>
        <scheme val="minor"/>
      </rPr>
      <t xml:space="preserve"> --1952185 --</t>
    </r>
    <r>
      <rPr>
        <b/>
        <sz val="12"/>
        <color theme="1"/>
        <rFont val="Calibri"/>
        <family val="2"/>
        <scheme val="minor"/>
      </rPr>
      <t xml:space="preserve">   valor   FACTURA   35,247.24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1,247.24  usd</t>
    </r>
  </si>
  <si>
    <t>NLSE21-154</t>
  </si>
  <si>
    <t>NLSE21-155</t>
  </si>
  <si>
    <r>
      <t xml:space="preserve">Compra de 38,000.00  usd t.c. 20.653     A SEABOARD    </t>
    </r>
    <r>
      <rPr>
        <b/>
        <sz val="18"/>
        <color rgb="FF0000FF"/>
        <rFont val="Calibri"/>
        <family val="2"/>
        <scheme val="minor"/>
      </rPr>
      <t xml:space="preserve"> </t>
    </r>
    <r>
      <rPr>
        <b/>
        <sz val="16"/>
        <color rgb="FF0000FF"/>
        <rFont val="Calibri"/>
        <family val="2"/>
        <scheme val="minor"/>
      </rPr>
      <t xml:space="preserve"> NLSE21-155</t>
    </r>
    <r>
      <rPr>
        <b/>
        <sz val="12"/>
        <color theme="1"/>
        <rFont val="Calibri"/>
        <family val="2"/>
        <scheme val="minor"/>
      </rPr>
      <t xml:space="preserve">     FACTURA</t>
    </r>
    <r>
      <rPr>
        <b/>
        <sz val="14"/>
        <color theme="1"/>
        <rFont val="Calibri"/>
        <family val="2"/>
        <scheme val="minor"/>
      </rPr>
      <t xml:space="preserve"> --1953612 --</t>
    </r>
    <r>
      <rPr>
        <b/>
        <sz val="12"/>
        <color theme="1"/>
        <rFont val="Calibri"/>
        <family val="2"/>
        <scheme val="minor"/>
      </rPr>
      <t xml:space="preserve">   valor   FACTURA   34,676.72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3,323.28  usd</t>
    </r>
  </si>
  <si>
    <r>
      <t xml:space="preserve">Compra de 38,000.00  usd t.c. 20.550     A SEABOARD    </t>
    </r>
    <r>
      <rPr>
        <b/>
        <sz val="18"/>
        <color rgb="FF0000FF"/>
        <rFont val="Calibri"/>
        <family val="2"/>
        <scheme val="minor"/>
      </rPr>
      <t xml:space="preserve"> </t>
    </r>
    <r>
      <rPr>
        <b/>
        <sz val="16"/>
        <color rgb="FF0000FF"/>
        <rFont val="Calibri"/>
        <family val="2"/>
        <scheme val="minor"/>
      </rPr>
      <t xml:space="preserve"> NLSE21-156</t>
    </r>
    <r>
      <rPr>
        <b/>
        <sz val="12"/>
        <color theme="1"/>
        <rFont val="Calibri"/>
        <family val="2"/>
        <scheme val="minor"/>
      </rPr>
      <t xml:space="preserve">     FACTURA</t>
    </r>
    <r>
      <rPr>
        <b/>
        <sz val="14"/>
        <color theme="1"/>
        <rFont val="Calibri"/>
        <family val="2"/>
        <scheme val="minor"/>
      </rPr>
      <t xml:space="preserve"> --1954124--</t>
    </r>
    <r>
      <rPr>
        <b/>
        <sz val="12"/>
        <color theme="1"/>
        <rFont val="Calibri"/>
        <family val="2"/>
        <scheme val="minor"/>
      </rPr>
      <t xml:space="preserve">   valor   FACTURA  34,303.71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3,696.29  usd</t>
    </r>
  </si>
  <si>
    <t>NLSE21-156</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</si>
  <si>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NLSE21-158</t>
    </r>
    <r>
      <rPr>
        <b/>
        <sz val="12"/>
        <color theme="1"/>
        <rFont val="Calibri"/>
        <family val="2"/>
        <scheme val="minor"/>
      </rPr>
      <t xml:space="preserve">     FACTURA</t>
    </r>
    <r>
      <rPr>
        <b/>
        <sz val="14"/>
        <color theme="1"/>
        <rFont val="Calibri"/>
        <family val="2"/>
        <scheme val="minor"/>
      </rPr>
      <t xml:space="preserve"> --1955045--</t>
    </r>
    <r>
      <rPr>
        <b/>
        <sz val="12"/>
        <color theme="1"/>
        <rFont val="Calibri"/>
        <family val="2"/>
        <scheme val="minor"/>
      </rPr>
      <t xml:space="preserve">   valor   FACTURA  30,075.17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7,424.83  usd</t>
    </r>
  </si>
  <si>
    <t>NLSE21-158</t>
  </si>
  <si>
    <t xml:space="preserve">Compra de  34,333.03   usd    tc   20.685       PAGO A TYSON FRESH MEATS. INC   O1521     FACTURA  5951    VALOR FACTURA     34,333.03   usd  </t>
  </si>
  <si>
    <t>O1521</t>
  </si>
  <si>
    <t xml:space="preserve">Compra de  34,496.32   usd    tc   20.530       PAGO A TYSON FRESH MEATS. INC   20.530     FACTURA  8583    VALOR FACTURA     34,496.32   usd  </t>
  </si>
  <si>
    <t>O1528</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</si>
  <si>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NLSE21-157</t>
    </r>
    <r>
      <rPr>
        <b/>
        <sz val="12"/>
        <color theme="1"/>
        <rFont val="Calibri"/>
        <family val="2"/>
        <scheme val="minor"/>
      </rPr>
      <t xml:space="preserve">     FACTURA</t>
    </r>
    <r>
      <rPr>
        <b/>
        <sz val="14"/>
        <color theme="1"/>
        <rFont val="Calibri"/>
        <family val="2"/>
        <scheme val="minor"/>
      </rPr>
      <t xml:space="preserve"> --1955044--</t>
    </r>
    <r>
      <rPr>
        <b/>
        <sz val="12"/>
        <color theme="1"/>
        <rFont val="Calibri"/>
        <family val="2"/>
        <scheme val="minor"/>
      </rPr>
      <t xml:space="preserve">   valor   FACTURA  28,743.52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8,756.48  usd</t>
    </r>
  </si>
  <si>
    <t>NLSE21-157</t>
  </si>
  <si>
    <t xml:space="preserve">Compra de  29,516.56   usd    tc   20.740    PAGO A TYSON FRESH MEATS. INC   O-1529     FACTURA  8744    VALOR FACTURA     29,516.56   usd  </t>
  </si>
  <si>
    <t>O1529</t>
  </si>
  <si>
    <t xml:space="preserve">Compra de  29,934.85   usd    tc   20.616    PAGO A TYSON FRESH MEATS. INC   O-1530     FACTURA  8874    VALOR FACTURA     29,934.85   usd  </t>
  </si>
  <si>
    <t>O1530</t>
  </si>
  <si>
    <t xml:space="preserve">Compra de  24,711.94   usd    tc   20.280    PAGO A TYSON FRESH MEATS. INC   O-1531     FACTURA  9307   VALOR FACTURA     24,711.94   usd  </t>
  </si>
  <si>
    <t>O1531</t>
  </si>
  <si>
    <t>NLSE21-159</t>
  </si>
  <si>
    <t>NLSE21-160</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</si>
  <si>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NLSE21-160</t>
    </r>
    <r>
      <rPr>
        <b/>
        <sz val="12"/>
        <color theme="1"/>
        <rFont val="Calibri"/>
        <family val="2"/>
        <scheme val="minor"/>
      </rPr>
      <t xml:space="preserve">     FACTURA</t>
    </r>
    <r>
      <rPr>
        <b/>
        <sz val="14"/>
        <color theme="1"/>
        <rFont val="Calibri"/>
        <family val="2"/>
        <scheme val="minor"/>
      </rPr>
      <t xml:space="preserve"> --1957721--</t>
    </r>
    <r>
      <rPr>
        <b/>
        <sz val="12"/>
        <color theme="1"/>
        <rFont val="Calibri"/>
        <family val="2"/>
        <scheme val="minor"/>
      </rPr>
      <t xml:space="preserve">   valor   FACTURA  25,494.82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2,005.18     usd</t>
    </r>
  </si>
  <si>
    <t>NLSE21-161</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</si>
  <si>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NLSE21-161</t>
    </r>
    <r>
      <rPr>
        <b/>
        <sz val="12"/>
        <color theme="1"/>
        <rFont val="Calibri"/>
        <family val="2"/>
        <scheme val="minor"/>
      </rPr>
      <t xml:space="preserve">     FACTURA</t>
    </r>
    <r>
      <rPr>
        <b/>
        <sz val="14"/>
        <color theme="1"/>
        <rFont val="Calibri"/>
        <family val="2"/>
        <scheme val="minor"/>
      </rPr>
      <t xml:space="preserve"> --1957722--</t>
    </r>
    <r>
      <rPr>
        <b/>
        <sz val="12"/>
        <color theme="1"/>
        <rFont val="Calibri"/>
        <family val="2"/>
        <scheme val="minor"/>
      </rPr>
      <t xml:space="preserve">   valor   FACTURA  25,532.80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1,967.20     usd</t>
    </r>
  </si>
  <si>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NLSE21-162</t>
    </r>
    <r>
      <rPr>
        <b/>
        <sz val="12"/>
        <color theme="1"/>
        <rFont val="Calibri"/>
        <family val="2"/>
        <scheme val="minor"/>
      </rPr>
      <t xml:space="preserve">     FACTURA</t>
    </r>
    <r>
      <rPr>
        <b/>
        <sz val="14"/>
        <color theme="1"/>
        <rFont val="Calibri"/>
        <family val="2"/>
        <scheme val="minor"/>
      </rPr>
      <t xml:space="preserve"> --1959712--</t>
    </r>
    <r>
      <rPr>
        <b/>
        <sz val="12"/>
        <color theme="1"/>
        <rFont val="Calibri"/>
        <family val="2"/>
        <scheme val="minor"/>
      </rPr>
      <t xml:space="preserve">   valor   FACTURA  25,342.90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3,342.90     usd</t>
    </r>
  </si>
  <si>
    <t>NLSE21-162</t>
  </si>
  <si>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NLSE21-163</t>
    </r>
    <r>
      <rPr>
        <b/>
        <sz val="12"/>
        <color theme="1"/>
        <rFont val="Calibri"/>
        <family val="2"/>
        <scheme val="minor"/>
      </rPr>
      <t xml:space="preserve">     FACTURA</t>
    </r>
    <r>
      <rPr>
        <b/>
        <sz val="14"/>
        <color theme="1"/>
        <rFont val="Calibri"/>
        <family val="2"/>
        <scheme val="minor"/>
      </rPr>
      <t xml:space="preserve"> --1959316--</t>
    </r>
    <r>
      <rPr>
        <b/>
        <sz val="12"/>
        <color theme="1"/>
        <rFont val="Calibri"/>
        <family val="2"/>
        <scheme val="minor"/>
      </rPr>
      <t xml:space="preserve">   valor   FACTURA  25,308.83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3,308.83     usd</t>
    </r>
  </si>
  <si>
    <t>NLSE21-163</t>
  </si>
  <si>
    <r>
      <t xml:space="preserve">Compra de 24,000.00  usd t.c. 20.260     A SEABOARD    </t>
    </r>
    <r>
      <rPr>
        <b/>
        <sz val="18"/>
        <color rgb="FF0000FF"/>
        <rFont val="Calibri"/>
        <family val="2"/>
        <scheme val="minor"/>
      </rPr>
      <t xml:space="preserve"> </t>
    </r>
    <r>
      <rPr>
        <b/>
        <sz val="16"/>
        <color rgb="FF0000FF"/>
        <rFont val="Calibri"/>
        <family val="2"/>
        <scheme val="minor"/>
      </rPr>
      <t xml:space="preserve"> NLSE21-166</t>
    </r>
    <r>
      <rPr>
        <b/>
        <sz val="12"/>
        <color theme="1"/>
        <rFont val="Calibri"/>
        <family val="2"/>
        <scheme val="minor"/>
      </rPr>
      <t xml:space="preserve">     FACTURA</t>
    </r>
    <r>
      <rPr>
        <b/>
        <sz val="14"/>
        <color theme="1"/>
        <rFont val="Calibri"/>
        <family val="2"/>
        <scheme val="minor"/>
      </rPr>
      <t xml:space="preserve"> --1962130--</t>
    </r>
    <r>
      <rPr>
        <b/>
        <sz val="12"/>
        <color theme="1"/>
        <rFont val="Calibri"/>
        <family val="2"/>
        <scheme val="minor"/>
      </rPr>
      <t xml:space="preserve">   valor   FACTURA  24,719.72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719.72     usd</t>
    </r>
  </si>
  <si>
    <t>NLSE21-166</t>
  </si>
  <si>
    <t xml:space="preserve">Compra de  25,040.33   usd    tc   20.215    PAGO A TYSON FRESH MEATS. INC   O-1532     FACTURA 9340   VALOR FACTURA     25,040.33   usd  </t>
  </si>
  <si>
    <t>O1532</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</si>
  <si>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NLSE21-165</t>
    </r>
    <r>
      <rPr>
        <b/>
        <sz val="12"/>
        <color theme="1"/>
        <rFont val="Calibri"/>
        <family val="2"/>
        <scheme val="minor"/>
      </rPr>
      <t xml:space="preserve">     FACTURA</t>
    </r>
    <r>
      <rPr>
        <b/>
        <sz val="14"/>
        <color theme="1"/>
        <rFont val="Calibri"/>
        <family val="2"/>
        <scheme val="minor"/>
      </rPr>
      <t xml:space="preserve"> --1960681--</t>
    </r>
    <r>
      <rPr>
        <b/>
        <sz val="12"/>
        <color theme="1"/>
        <rFont val="Calibri"/>
        <family val="2"/>
        <scheme val="minor"/>
      </rPr>
      <t xml:space="preserve">   valor   FACTURA  25,632.59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367.41     usd</t>
    </r>
  </si>
  <si>
    <t>NLSE21-165</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</si>
  <si>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NLSE21-164</t>
    </r>
    <r>
      <rPr>
        <b/>
        <sz val="12"/>
        <color theme="1"/>
        <rFont val="Calibri"/>
        <family val="2"/>
        <scheme val="minor"/>
      </rPr>
      <t xml:space="preserve">     FACTURA</t>
    </r>
    <r>
      <rPr>
        <b/>
        <sz val="14"/>
        <color theme="1"/>
        <rFont val="Calibri"/>
        <family val="2"/>
        <scheme val="minor"/>
      </rPr>
      <t xml:space="preserve"> --1960680--</t>
    </r>
    <r>
      <rPr>
        <b/>
        <sz val="12"/>
        <color theme="1"/>
        <rFont val="Calibri"/>
        <family val="2"/>
        <scheme val="minor"/>
      </rPr>
      <t xml:space="preserve">   valor   FACTURA  25,523.72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476.28    usd</t>
    </r>
  </si>
  <si>
    <t>NLSE21-164</t>
  </si>
  <si>
    <t xml:space="preserve">Compra de  24,823.66   usd    tc   20.195    PAGO A TYSON FRESH MEATS. INC   O-1533     FACTURA 30328   VALOR FACTURA      24,823.56   usd  </t>
  </si>
  <si>
    <t xml:space="preserve">Compra de  24,556.96   usd    tc   20.610    PAGO A TYSON FRESH MEATS. INC   Z-9804     FACTURA  25890  VALOR FACTURA      24,556.96   usd  </t>
  </si>
  <si>
    <t>Z9804</t>
  </si>
  <si>
    <r>
      <t xml:space="preserve">Compra de 12,000.00  usd t.c. 20.728     A SEABOARD    </t>
    </r>
    <r>
      <rPr>
        <b/>
        <sz val="18"/>
        <color rgb="FF0000FF"/>
        <rFont val="Calibri"/>
        <family val="2"/>
        <scheme val="minor"/>
      </rPr>
      <t xml:space="preserve"> </t>
    </r>
    <r>
      <rPr>
        <b/>
        <sz val="16"/>
        <color rgb="FF0000FF"/>
        <rFont val="Calibri"/>
        <family val="2"/>
        <scheme val="minor"/>
      </rPr>
      <t xml:space="preserve"> NLSE21-159</t>
    </r>
    <r>
      <rPr>
        <b/>
        <sz val="12"/>
        <color theme="1"/>
        <rFont val="Calibri"/>
        <family val="2"/>
        <scheme val="minor"/>
      </rPr>
      <t xml:space="preserve">     FACTURA</t>
    </r>
    <r>
      <rPr>
        <b/>
        <sz val="14"/>
        <color theme="1"/>
        <rFont val="Calibri"/>
        <family val="2"/>
        <scheme val="minor"/>
      </rPr>
      <t xml:space="preserve"> --1956739--</t>
    </r>
    <r>
      <rPr>
        <b/>
        <sz val="12"/>
        <color theme="1"/>
        <rFont val="Calibri"/>
        <family val="2"/>
        <scheme val="minor"/>
      </rPr>
      <t xml:space="preserve">   valor   FACTURA  29,692.32</t>
    </r>
    <r>
      <rPr>
        <b/>
        <sz val="13"/>
        <color rgb="FFFF0000"/>
        <rFont val="Calibri"/>
        <family val="2"/>
        <scheme val="minor"/>
      </rPr>
      <t xml:space="preserve"> ---</t>
    </r>
    <r>
      <rPr>
        <b/>
        <sz val="13"/>
        <color rgb="FF0000FF"/>
        <rFont val="Calibri"/>
        <family val="2"/>
        <scheme val="minor"/>
      </rPr>
      <t xml:space="preserve">-NC/*2236415  por   1,243.05 usd  </t>
    </r>
    <r>
      <rPr>
        <b/>
        <sz val="12"/>
        <color rgb="FF0000FF"/>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16,449.27     usd</t>
    </r>
  </si>
  <si>
    <t>nc-2236415</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</si>
  <si>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NLSE21-167</t>
    </r>
    <r>
      <rPr>
        <b/>
        <sz val="12"/>
        <color theme="1"/>
        <rFont val="Calibri"/>
        <family val="2"/>
        <scheme val="minor"/>
      </rPr>
      <t xml:space="preserve">     FACTURA</t>
    </r>
    <r>
      <rPr>
        <b/>
        <sz val="14"/>
        <color theme="1"/>
        <rFont val="Calibri"/>
        <family val="2"/>
        <scheme val="minor"/>
      </rPr>
      <t xml:space="preserve"> --1964214--</t>
    </r>
    <r>
      <rPr>
        <b/>
        <sz val="12"/>
        <color theme="1"/>
        <rFont val="Calibri"/>
        <family val="2"/>
        <scheme val="minor"/>
      </rPr>
      <t xml:space="preserve">   valor   FACTURA  25,443.66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443.66     usd</t>
    </r>
  </si>
  <si>
    <t>NLSE21-167</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</si>
  <si>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NLSE21-168</t>
    </r>
    <r>
      <rPr>
        <b/>
        <sz val="12"/>
        <color theme="1"/>
        <rFont val="Calibri"/>
        <family val="2"/>
        <scheme val="minor"/>
      </rPr>
      <t xml:space="preserve">     FACTURA</t>
    </r>
    <r>
      <rPr>
        <b/>
        <sz val="14"/>
        <color theme="1"/>
        <rFont val="Calibri"/>
        <family val="2"/>
        <scheme val="minor"/>
      </rPr>
      <t xml:space="preserve"> --1964215--</t>
    </r>
    <r>
      <rPr>
        <b/>
        <sz val="12"/>
        <color theme="1"/>
        <rFont val="Calibri"/>
        <family val="2"/>
        <scheme val="minor"/>
      </rPr>
      <t xml:space="preserve">   valor   FACTURA  26,070.66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1,070.66     usd</t>
    </r>
  </si>
  <si>
    <t>NLSE21-168</t>
  </si>
  <si>
    <t>NLSE21-169</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</si>
  <si>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--1965347--</t>
    </r>
    <r>
      <rPr>
        <b/>
        <sz val="12"/>
        <color theme="1"/>
        <rFont val="Calibri"/>
        <family val="2"/>
        <scheme val="minor"/>
      </rPr>
      <t xml:space="preserve">   valor   FACTURA  26,323.18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676.82     usd</t>
    </r>
  </si>
  <si>
    <t>NLSE21-170</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</si>
  <si>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NLSE21-169</t>
    </r>
    <r>
      <rPr>
        <b/>
        <sz val="12"/>
        <color theme="1"/>
        <rFont val="Calibri"/>
        <family val="2"/>
        <scheme val="minor"/>
      </rPr>
      <t xml:space="preserve">     FACTURA</t>
    </r>
    <r>
      <rPr>
        <b/>
        <sz val="14"/>
        <color theme="1"/>
        <rFont val="Calibri"/>
        <family val="2"/>
        <scheme val="minor"/>
      </rPr>
      <t xml:space="preserve"> --1965212--</t>
    </r>
    <r>
      <rPr>
        <b/>
        <sz val="12"/>
        <color theme="1"/>
        <rFont val="Calibri"/>
        <family val="2"/>
        <scheme val="minor"/>
      </rPr>
      <t xml:space="preserve">   valor   FACTURA  26,277.11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722.89     usd</t>
    </r>
  </si>
  <si>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NLSE21-173</t>
    </r>
    <r>
      <rPr>
        <b/>
        <sz val="12"/>
        <color theme="1"/>
        <rFont val="Calibri"/>
        <family val="2"/>
        <scheme val="minor"/>
      </rPr>
      <t xml:space="preserve">     FACTURA</t>
    </r>
    <r>
      <rPr>
        <b/>
        <sz val="14"/>
        <color theme="1"/>
        <rFont val="Calibri"/>
        <family val="2"/>
        <scheme val="minor"/>
      </rPr>
      <t xml:space="preserve"> --1968048--</t>
    </r>
    <r>
      <rPr>
        <b/>
        <sz val="12"/>
        <color theme="1"/>
        <rFont val="Calibri"/>
        <family val="2"/>
        <scheme val="minor"/>
      </rPr>
      <t xml:space="preserve">   valor   FACTURA  28,396.35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2,396.35    usd</t>
    </r>
  </si>
  <si>
    <t>NLSE21-173</t>
  </si>
  <si>
    <r>
      <t xml:space="preserve">Compra de 32,000.00  usd t.c. 20.495     A SEABOARD    </t>
    </r>
    <r>
      <rPr>
        <b/>
        <sz val="18"/>
        <color rgb="FF0000FF"/>
        <rFont val="Calibri"/>
        <family val="2"/>
        <scheme val="minor"/>
      </rPr>
      <t xml:space="preserve"> </t>
    </r>
    <r>
      <rPr>
        <b/>
        <sz val="16"/>
        <color rgb="FF0000FF"/>
        <rFont val="Calibri"/>
        <family val="2"/>
        <scheme val="minor"/>
      </rPr>
      <t xml:space="preserve"> NLSE21-174</t>
    </r>
    <r>
      <rPr>
        <b/>
        <sz val="12"/>
        <color theme="1"/>
        <rFont val="Calibri"/>
        <family val="2"/>
        <scheme val="minor"/>
      </rPr>
      <t xml:space="preserve">     FACTURA</t>
    </r>
    <r>
      <rPr>
        <b/>
        <sz val="14"/>
        <color theme="1"/>
        <rFont val="Calibri"/>
        <family val="2"/>
        <scheme val="minor"/>
      </rPr>
      <t xml:space="preserve"> --1968389--</t>
    </r>
    <r>
      <rPr>
        <b/>
        <sz val="12"/>
        <color theme="1"/>
        <rFont val="Calibri"/>
        <family val="2"/>
        <scheme val="minor"/>
      </rPr>
      <t xml:space="preserve">   valor   FACTURA  28,322.24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3,677.76    usd</t>
    </r>
  </si>
  <si>
    <t>NLSE21-174</t>
  </si>
  <si>
    <t xml:space="preserve">Compra de  27,276.86   usd    tc   20.362    PAGO A TYSON FRESH MEATS. INC   63684     FACTURA  649576  VALOR FACTURA      27,276.86   usd  </t>
  </si>
  <si>
    <r>
      <t xml:space="preserve">Compra de  27,763.49   usd    tc   20.480    PAGO A TYSON FRESH MEATS. INC   63692    FACTURA  652232  VALOR FACTURA      27,808.26   usd    Diferencia de precio  </t>
    </r>
    <r>
      <rPr>
        <b/>
        <sz val="12"/>
        <color rgb="FFFF0000"/>
        <rFont val="Calibri"/>
        <family val="2"/>
        <scheme val="minor"/>
      </rPr>
      <t>44.77  NOTA CREDITO PENDIENTE</t>
    </r>
    <r>
      <rPr>
        <b/>
        <sz val="12"/>
        <color theme="1"/>
        <rFont val="Calibri"/>
        <family val="2"/>
        <scheme val="minor"/>
      </rPr>
      <t xml:space="preserve"> </t>
    </r>
  </si>
  <si>
    <t xml:space="preserve">Compra de  25,760.94   usd    tc   20.640    PAGO A TYSON FRESH MEATS. INC   19247     FACTURA  641273  VALOR FACTURA      25,760.94   usd  </t>
  </si>
  <si>
    <r>
      <t xml:space="preserve">Compra de 29,000.00  usd t.c. 20.850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--1966290--</t>
    </r>
    <r>
      <rPr>
        <b/>
        <sz val="12"/>
        <color theme="1"/>
        <rFont val="Calibri"/>
        <family val="2"/>
        <scheme val="minor"/>
      </rPr>
      <t xml:space="preserve">   valor   FACTURA  26,925.67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2,074.33    usd</t>
    </r>
  </si>
  <si>
    <r>
      <t xml:space="preserve">Compra de 29,000.00  usd t.c. 20.860     A SEABOARD    </t>
    </r>
    <r>
      <rPr>
        <b/>
        <sz val="18"/>
        <color rgb="FF0000FF"/>
        <rFont val="Calibri"/>
        <family val="2"/>
        <scheme val="minor"/>
      </rPr>
      <t xml:space="preserve"> </t>
    </r>
    <r>
      <rPr>
        <b/>
        <sz val="16"/>
        <color rgb="FF0000FF"/>
        <rFont val="Calibri"/>
        <family val="2"/>
        <scheme val="minor"/>
      </rPr>
      <t xml:space="preserve"> NLSE21-171</t>
    </r>
    <r>
      <rPr>
        <b/>
        <sz val="12"/>
        <color theme="1"/>
        <rFont val="Calibri"/>
        <family val="2"/>
        <scheme val="minor"/>
      </rPr>
      <t xml:space="preserve">     FACTURA</t>
    </r>
    <r>
      <rPr>
        <b/>
        <sz val="14"/>
        <color theme="1"/>
        <rFont val="Calibri"/>
        <family val="2"/>
        <scheme val="minor"/>
      </rPr>
      <t xml:space="preserve"> --1966291--</t>
    </r>
    <r>
      <rPr>
        <b/>
        <sz val="12"/>
        <color theme="1"/>
        <rFont val="Calibri"/>
        <family val="2"/>
        <scheme val="minor"/>
      </rPr>
      <t xml:space="preserve">   valor   FACTURA  27,053.13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1,946.87    usd</t>
    </r>
  </si>
  <si>
    <t>NLSE21-171</t>
  </si>
  <si>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NLSE21-172</t>
    </r>
    <r>
      <rPr>
        <b/>
        <sz val="12"/>
        <color theme="1"/>
        <rFont val="Calibri"/>
        <family val="2"/>
        <scheme val="minor"/>
      </rPr>
      <t xml:space="preserve">     FACTURA</t>
    </r>
    <r>
      <rPr>
        <b/>
        <sz val="14"/>
        <color theme="1"/>
        <rFont val="Calibri"/>
        <family val="2"/>
        <scheme val="minor"/>
      </rPr>
      <t xml:space="preserve"> --1968047--</t>
    </r>
    <r>
      <rPr>
        <b/>
        <sz val="12"/>
        <color theme="1"/>
        <rFont val="Calibri"/>
        <family val="2"/>
        <scheme val="minor"/>
      </rPr>
      <t xml:space="preserve">   valor   FACTURA  28,194.54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2,194.54    usd</t>
    </r>
  </si>
  <si>
    <t>NLSE21-172</t>
  </si>
  <si>
    <t>NLSE21-170B</t>
  </si>
  <si>
    <r>
      <t xml:space="preserve">Compra de 30,000.00  usd t.c. 20.555     A SEABOARD    </t>
    </r>
    <r>
      <rPr>
        <b/>
        <sz val="18"/>
        <color rgb="FF0000FF"/>
        <rFont val="Calibri"/>
        <family val="2"/>
        <scheme val="minor"/>
      </rPr>
      <t xml:space="preserve"> </t>
    </r>
    <r>
      <rPr>
        <b/>
        <sz val="16"/>
        <color rgb="FF0000FF"/>
        <rFont val="Calibri"/>
        <family val="2"/>
        <scheme val="minor"/>
      </rPr>
      <t xml:space="preserve"> NLSE21-176</t>
    </r>
    <r>
      <rPr>
        <b/>
        <sz val="12"/>
        <color theme="1"/>
        <rFont val="Calibri"/>
        <family val="2"/>
        <scheme val="minor"/>
      </rPr>
      <t xml:space="preserve">     FACTURA</t>
    </r>
    <r>
      <rPr>
        <b/>
        <sz val="14"/>
        <color theme="1"/>
        <rFont val="Calibri"/>
        <family val="2"/>
        <scheme val="minor"/>
      </rPr>
      <t xml:space="preserve"> --1970491--</t>
    </r>
    <r>
      <rPr>
        <b/>
        <sz val="12"/>
        <color theme="1"/>
        <rFont val="Calibri"/>
        <family val="2"/>
        <scheme val="minor"/>
      </rPr>
      <t xml:space="preserve">   valor   FACTURA  30,376.86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376.86    usd</t>
    </r>
  </si>
  <si>
    <t>NLSE21-176</t>
  </si>
  <si>
    <r>
      <t xml:space="preserve">Compra de 27,000.00  usd t.c. 20.340     A SEABOARD    </t>
    </r>
    <r>
      <rPr>
        <b/>
        <sz val="18"/>
        <color rgb="FF0000FF"/>
        <rFont val="Calibri"/>
        <family val="2"/>
        <scheme val="minor"/>
      </rPr>
      <t xml:space="preserve"> </t>
    </r>
    <r>
      <rPr>
        <b/>
        <sz val="16"/>
        <color rgb="FF0000FF"/>
        <rFont val="Calibri"/>
        <family val="2"/>
        <scheme val="minor"/>
      </rPr>
      <t xml:space="preserve"> NLSE21-175</t>
    </r>
    <r>
      <rPr>
        <b/>
        <sz val="12"/>
        <color theme="1"/>
        <rFont val="Calibri"/>
        <family val="2"/>
        <scheme val="minor"/>
      </rPr>
      <t xml:space="preserve">     FACTURA</t>
    </r>
    <r>
      <rPr>
        <b/>
        <sz val="14"/>
        <color theme="1"/>
        <rFont val="Calibri"/>
        <family val="2"/>
        <scheme val="minor"/>
      </rPr>
      <t xml:space="preserve"> --1969824--</t>
    </r>
    <r>
      <rPr>
        <b/>
        <sz val="12"/>
        <color theme="1"/>
        <rFont val="Calibri"/>
        <family val="2"/>
        <scheme val="minor"/>
      </rPr>
      <t xml:space="preserve">   valor   FACTURA  28,344.53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1,344.53    usd</t>
    </r>
  </si>
  <si>
    <t>NLSE21-175</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</si>
  <si>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NLSE21-186</t>
    </r>
    <r>
      <rPr>
        <b/>
        <sz val="12"/>
        <color theme="1"/>
        <rFont val="Calibri"/>
        <family val="2"/>
        <scheme val="minor"/>
      </rPr>
      <t xml:space="preserve">     FACTURA</t>
    </r>
    <r>
      <rPr>
        <b/>
        <sz val="14"/>
        <color theme="1"/>
        <rFont val="Calibri"/>
        <family val="2"/>
        <scheme val="minor"/>
      </rPr>
      <t xml:space="preserve"> --1971359--</t>
    </r>
    <r>
      <rPr>
        <b/>
        <sz val="12"/>
        <color theme="1"/>
        <rFont val="Calibri"/>
        <family val="2"/>
        <scheme val="minor"/>
      </rPr>
      <t xml:space="preserve">   valor   FACTURA  30,811.50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188.50   usd</t>
    </r>
  </si>
  <si>
    <t>NLSE21-186</t>
  </si>
  <si>
    <r>
      <t xml:space="preserve">Compra de 30,000.00  usd t.c. 20.765     A SEABOARD    </t>
    </r>
    <r>
      <rPr>
        <b/>
        <sz val="18"/>
        <color rgb="FF0000FF"/>
        <rFont val="Calibri"/>
        <family val="2"/>
        <scheme val="minor"/>
      </rPr>
      <t xml:space="preserve"> </t>
    </r>
    <r>
      <rPr>
        <b/>
        <sz val="16"/>
        <color rgb="FF0000FF"/>
        <rFont val="Calibri"/>
        <family val="2"/>
        <scheme val="minor"/>
      </rPr>
      <t xml:space="preserve"> NLSE21-177</t>
    </r>
    <r>
      <rPr>
        <b/>
        <sz val="12"/>
        <color theme="1"/>
        <rFont val="Calibri"/>
        <family val="2"/>
        <scheme val="minor"/>
      </rPr>
      <t xml:space="preserve">     FACTURA</t>
    </r>
    <r>
      <rPr>
        <b/>
        <sz val="14"/>
        <color theme="1"/>
        <rFont val="Calibri"/>
        <family val="2"/>
        <scheme val="minor"/>
      </rPr>
      <t xml:space="preserve"> --1970492--</t>
    </r>
    <r>
      <rPr>
        <b/>
        <sz val="12"/>
        <color theme="1"/>
        <rFont val="Calibri"/>
        <family val="2"/>
        <scheme val="minor"/>
      </rPr>
      <t xml:space="preserve">   valor   FACTURA  30,551.63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551.63    usd</t>
    </r>
  </si>
  <si>
    <t>NLSE21-177</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</si>
  <si>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NLSE21-178</t>
    </r>
    <r>
      <rPr>
        <b/>
        <sz val="12"/>
        <color theme="1"/>
        <rFont val="Calibri"/>
        <family val="2"/>
        <scheme val="minor"/>
      </rPr>
      <t xml:space="preserve">     FACTURA</t>
    </r>
    <r>
      <rPr>
        <b/>
        <sz val="14"/>
        <color theme="1"/>
        <rFont val="Calibri"/>
        <family val="2"/>
        <scheme val="minor"/>
      </rPr>
      <t xml:space="preserve"> --1971872--</t>
    </r>
    <r>
      <rPr>
        <b/>
        <sz val="12"/>
        <color theme="1"/>
        <rFont val="Calibri"/>
        <family val="2"/>
        <scheme val="minor"/>
      </rPr>
      <t xml:space="preserve">   valor   FACTURA  30,840.98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159.02    usd</t>
    </r>
  </si>
  <si>
    <t>NLSE21-178</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</si>
  <si>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NLSE21-179</t>
    </r>
    <r>
      <rPr>
        <b/>
        <sz val="12"/>
        <color theme="1"/>
        <rFont val="Calibri"/>
        <family val="2"/>
        <scheme val="minor"/>
      </rPr>
      <t xml:space="preserve">     FACTURA</t>
    </r>
    <r>
      <rPr>
        <b/>
        <sz val="14"/>
        <color theme="1"/>
        <rFont val="Calibri"/>
        <family val="2"/>
        <scheme val="minor"/>
      </rPr>
      <t xml:space="preserve"> --1971873--</t>
    </r>
    <r>
      <rPr>
        <b/>
        <sz val="12"/>
        <color theme="1"/>
        <rFont val="Calibri"/>
        <family val="2"/>
        <scheme val="minor"/>
      </rPr>
      <t xml:space="preserve">   valor   FACTURA  30,613.39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386.61    usd</t>
    </r>
  </si>
  <si>
    <t>NLSE21-179</t>
  </si>
  <si>
    <t xml:space="preserve">Compra de  29,947.99   usd    tc   20.711    PAGO A TYSON FRESH MEATS. INC   63694    FACTURA  662724      VALOR FACTURA      29,947.99   usd   </t>
  </si>
  <si>
    <t xml:space="preserve">Compra de  29,576.53   usd    tc   20.780    PAGO A TYSON FRESH MEATS. INC   63693    FACTURA  662400      VALOR FACTURA      29,576.53   usd   </t>
  </si>
  <si>
    <t xml:space="preserve">Compra de  29,903.03   usd    tc   21.730    PAGO A TYSON FRESH MEATS. INC   63700    FACTURA  672671      VALOR FACTURA      29,903.03   usd   </t>
  </si>
  <si>
    <t xml:space="preserve">VECTOR CASA DE BOLSA                    Compra de  29,579.41   usd    tc   21.00    PAGO A TYSON FRESH MEATS. INC   90973    FACTURA  60207      VALOR FACTURA      29,579.41   usd   </t>
  </si>
  <si>
    <r>
      <t xml:space="preserve">Compra de 29,000.00  usd t.c. 20.732     A SEABOARD    </t>
    </r>
    <r>
      <rPr>
        <b/>
        <sz val="18"/>
        <color rgb="FF0000FF"/>
        <rFont val="Calibri"/>
        <family val="2"/>
        <scheme val="minor"/>
      </rPr>
      <t xml:space="preserve"> </t>
    </r>
    <r>
      <rPr>
        <b/>
        <sz val="16"/>
        <color rgb="FF0000FF"/>
        <rFont val="Calibri"/>
        <family val="2"/>
        <scheme val="minor"/>
      </rPr>
      <t xml:space="preserve"> NLSE21-180</t>
    </r>
    <r>
      <rPr>
        <b/>
        <sz val="12"/>
        <color theme="1"/>
        <rFont val="Calibri"/>
        <family val="2"/>
        <scheme val="minor"/>
      </rPr>
      <t xml:space="preserve">     FACTURA</t>
    </r>
    <r>
      <rPr>
        <b/>
        <sz val="14"/>
        <color theme="1"/>
        <rFont val="Calibri"/>
        <family val="2"/>
        <scheme val="minor"/>
      </rPr>
      <t xml:space="preserve"> --1973937--</t>
    </r>
    <r>
      <rPr>
        <b/>
        <sz val="12"/>
        <color theme="1"/>
        <rFont val="Calibri"/>
        <family val="2"/>
        <scheme val="minor"/>
      </rPr>
      <t xml:space="preserve">   valor   FACTURA  29,542.24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542.24   usd</t>
    </r>
  </si>
  <si>
    <t>NLSE21-180</t>
  </si>
  <si>
    <r>
      <t xml:space="preserve">Compra de 29,000.00  usd t.c. 21.415     A SEABOARD    </t>
    </r>
    <r>
      <rPr>
        <b/>
        <sz val="18"/>
        <color rgb="FF0000FF"/>
        <rFont val="Calibri"/>
        <family val="2"/>
        <scheme val="minor"/>
      </rPr>
      <t xml:space="preserve"> </t>
    </r>
    <r>
      <rPr>
        <b/>
        <sz val="16"/>
        <color rgb="FF0000FF"/>
        <rFont val="Calibri"/>
        <family val="2"/>
        <scheme val="minor"/>
      </rPr>
      <t xml:space="preserve"> NLSE21-181</t>
    </r>
    <r>
      <rPr>
        <b/>
        <sz val="12"/>
        <color theme="1"/>
        <rFont val="Calibri"/>
        <family val="2"/>
        <scheme val="minor"/>
      </rPr>
      <t xml:space="preserve">     FACTURA</t>
    </r>
    <r>
      <rPr>
        <b/>
        <sz val="14"/>
        <color theme="1"/>
        <rFont val="Calibri"/>
        <family val="2"/>
        <scheme val="minor"/>
      </rPr>
      <t xml:space="preserve"> --1973938--</t>
    </r>
    <r>
      <rPr>
        <b/>
        <sz val="12"/>
        <color theme="1"/>
        <rFont val="Calibri"/>
        <family val="2"/>
        <scheme val="minor"/>
      </rPr>
      <t xml:space="preserve">   valor   FACTURA  29,425.65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425.65   usd</t>
    </r>
  </si>
  <si>
    <t>NLSE21-181</t>
  </si>
  <si>
    <r>
      <t xml:space="preserve">Compra de 28,500.00  usd t.c. 21.850     A SEABOARD    </t>
    </r>
    <r>
      <rPr>
        <b/>
        <sz val="18"/>
        <color rgb="FF0000FF"/>
        <rFont val="Calibri"/>
        <family val="2"/>
        <scheme val="minor"/>
      </rPr>
      <t xml:space="preserve"> </t>
    </r>
    <r>
      <rPr>
        <b/>
        <sz val="16"/>
        <color rgb="FF0000FF"/>
        <rFont val="Calibri"/>
        <family val="2"/>
        <scheme val="minor"/>
      </rPr>
      <t xml:space="preserve"> NLSE21-184</t>
    </r>
    <r>
      <rPr>
        <b/>
        <sz val="12"/>
        <color theme="1"/>
        <rFont val="Calibri"/>
        <family val="2"/>
        <scheme val="minor"/>
      </rPr>
      <t xml:space="preserve">     FACTURA</t>
    </r>
    <r>
      <rPr>
        <b/>
        <sz val="14"/>
        <color theme="1"/>
        <rFont val="Calibri"/>
        <family val="2"/>
        <scheme val="minor"/>
      </rPr>
      <t xml:space="preserve"> --1976031--</t>
    </r>
    <r>
      <rPr>
        <b/>
        <sz val="12"/>
        <color theme="1"/>
        <rFont val="Calibri"/>
        <family val="2"/>
        <scheme val="minor"/>
      </rPr>
      <t xml:space="preserve">   valor   FACTURA  28,417.76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82.24   usd</t>
    </r>
  </si>
  <si>
    <t>NLSE21-184</t>
  </si>
  <si>
    <r>
      <t xml:space="preserve">Compra de 28,500.00  usd t.c. 21.800     A SEABOARD    </t>
    </r>
    <r>
      <rPr>
        <b/>
        <sz val="18"/>
        <color rgb="FF0000FF"/>
        <rFont val="Calibri"/>
        <family val="2"/>
        <scheme val="minor"/>
      </rPr>
      <t xml:space="preserve"> </t>
    </r>
    <r>
      <rPr>
        <b/>
        <sz val="16"/>
        <color rgb="FF0000FF"/>
        <rFont val="Calibri"/>
        <family val="2"/>
        <scheme val="minor"/>
      </rPr>
      <t xml:space="preserve"> NLSE21-189</t>
    </r>
    <r>
      <rPr>
        <b/>
        <sz val="12"/>
        <color theme="1"/>
        <rFont val="Calibri"/>
        <family val="2"/>
        <scheme val="minor"/>
      </rPr>
      <t xml:space="preserve">     FACTURA</t>
    </r>
    <r>
      <rPr>
        <b/>
        <sz val="14"/>
        <color theme="1"/>
        <rFont val="Calibri"/>
        <family val="2"/>
        <scheme val="minor"/>
      </rPr>
      <t xml:space="preserve"> --1976407--</t>
    </r>
    <r>
      <rPr>
        <b/>
        <sz val="12"/>
        <color theme="1"/>
        <rFont val="Calibri"/>
        <family val="2"/>
        <scheme val="minor"/>
      </rPr>
      <t xml:space="preserve">   valor   FACTURA  28,452.27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47.73   usd</t>
    </r>
  </si>
  <si>
    <t>NLSE21-189</t>
  </si>
  <si>
    <r>
      <t xml:space="preserve">Compra de 29,000.00  usd t.c. 21.00     A SEABOARD    </t>
    </r>
    <r>
      <rPr>
        <b/>
        <sz val="18"/>
        <color rgb="FF0000FF"/>
        <rFont val="Calibri"/>
        <family val="2"/>
        <scheme val="minor"/>
      </rPr>
      <t xml:space="preserve"> </t>
    </r>
    <r>
      <rPr>
        <b/>
        <sz val="16"/>
        <color rgb="FF0000FF"/>
        <rFont val="Calibri"/>
        <family val="2"/>
        <scheme val="minor"/>
      </rPr>
      <t xml:space="preserve"> NLSE21-187</t>
    </r>
    <r>
      <rPr>
        <b/>
        <sz val="12"/>
        <color theme="1"/>
        <rFont val="Calibri"/>
        <family val="2"/>
        <scheme val="minor"/>
      </rPr>
      <t xml:space="preserve">     FACTURA</t>
    </r>
    <r>
      <rPr>
        <b/>
        <sz val="14"/>
        <color theme="1"/>
        <rFont val="Calibri"/>
        <family val="2"/>
        <scheme val="minor"/>
      </rPr>
      <t xml:space="preserve"> --1974237--</t>
    </r>
    <r>
      <rPr>
        <b/>
        <sz val="12"/>
        <color theme="1"/>
        <rFont val="Calibri"/>
        <family val="2"/>
        <scheme val="minor"/>
      </rPr>
      <t xml:space="preserve">   valor   FACTURA  29,163.50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115.77    usd   </t>
    </r>
  </si>
  <si>
    <t>NLSE21-187</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</si>
  <si>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NLSE21-183</t>
    </r>
    <r>
      <rPr>
        <b/>
        <sz val="12"/>
        <color theme="1"/>
        <rFont val="Calibri"/>
        <family val="2"/>
        <scheme val="minor"/>
      </rPr>
      <t xml:space="preserve">     FACTURA</t>
    </r>
    <r>
      <rPr>
        <b/>
        <sz val="14"/>
        <color theme="1"/>
        <rFont val="Calibri"/>
        <family val="2"/>
        <scheme val="minor"/>
      </rPr>
      <t xml:space="preserve"> --1974236--</t>
    </r>
    <r>
      <rPr>
        <b/>
        <sz val="12"/>
        <color theme="1"/>
        <rFont val="Calibri"/>
        <family val="2"/>
        <scheme val="minor"/>
      </rPr>
      <t xml:space="preserve">   valor   FACTURA  28,854.91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PENDIENTE     354.91   usd   </t>
    </r>
  </si>
  <si>
    <t>NLSE21-183</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</si>
  <si>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NLSE21-182</t>
    </r>
    <r>
      <rPr>
        <b/>
        <sz val="12"/>
        <color theme="1"/>
        <rFont val="Calibri"/>
        <family val="2"/>
        <scheme val="minor"/>
      </rPr>
      <t xml:space="preserve">    FACTURA</t>
    </r>
    <r>
      <rPr>
        <b/>
        <sz val="14"/>
        <color theme="1"/>
        <rFont val="Calibri"/>
        <family val="2"/>
        <scheme val="minor"/>
      </rPr>
      <t xml:space="preserve"> --1977184--</t>
    </r>
    <r>
      <rPr>
        <b/>
        <sz val="12"/>
        <color theme="1"/>
        <rFont val="Calibri"/>
        <family val="2"/>
        <scheme val="minor"/>
      </rPr>
      <t xml:space="preserve">   valor   FACTURA  27,677.41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822.59    usd   </t>
    </r>
  </si>
  <si>
    <t>NLSE21-182</t>
  </si>
  <si>
    <r>
      <t xml:space="preserve">Compra de 28,500.00  usd t.c. 21.730    A SEABOARD    </t>
    </r>
    <r>
      <rPr>
        <b/>
        <sz val="18"/>
        <color rgb="FF0000FF"/>
        <rFont val="Calibri"/>
        <family val="2"/>
        <scheme val="minor"/>
      </rPr>
      <t xml:space="preserve"> </t>
    </r>
    <r>
      <rPr>
        <b/>
        <sz val="16"/>
        <color rgb="FF0000FF"/>
        <rFont val="Calibri"/>
        <family val="2"/>
        <scheme val="minor"/>
      </rPr>
      <t xml:space="preserve"> NLSE21-188</t>
    </r>
    <r>
      <rPr>
        <b/>
        <sz val="12"/>
        <color theme="1"/>
        <rFont val="Calibri"/>
        <family val="2"/>
        <scheme val="minor"/>
      </rPr>
      <t xml:space="preserve">     FACTURA</t>
    </r>
    <r>
      <rPr>
        <b/>
        <sz val="14"/>
        <color theme="1"/>
        <rFont val="Calibri"/>
        <family val="2"/>
        <scheme val="minor"/>
      </rPr>
      <t xml:space="preserve"> --1975355--</t>
    </r>
    <r>
      <rPr>
        <b/>
        <sz val="12"/>
        <color theme="1"/>
        <rFont val="Calibri"/>
        <family val="2"/>
        <scheme val="minor"/>
      </rPr>
      <t xml:space="preserve">   valor   FACTURA  29,174.52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674.52   usd</t>
    </r>
  </si>
  <si>
    <t>NLSE21-188</t>
  </si>
  <si>
    <t xml:space="preserve">Compra de  29,915.57   usd    tc   21.860    PAGO A TYSON FRESH MEATS. INC   63700    FACTURA  672346      VALOR FACTURA     29,915.57   usd   </t>
  </si>
  <si>
    <r>
      <t xml:space="preserve">Compra de 28,500.00  usd t.c. 21.860    A SEABOARD    </t>
    </r>
    <r>
      <rPr>
        <b/>
        <sz val="18"/>
        <color rgb="FF0000FF"/>
        <rFont val="Calibri"/>
        <family val="2"/>
        <scheme val="minor"/>
      </rPr>
      <t xml:space="preserve"> </t>
    </r>
    <r>
      <rPr>
        <b/>
        <sz val="16"/>
        <color rgb="FF0000FF"/>
        <rFont val="Calibri"/>
        <family val="2"/>
        <scheme val="minor"/>
      </rPr>
      <t xml:space="preserve"> NLSE21-185</t>
    </r>
    <r>
      <rPr>
        <b/>
        <sz val="12"/>
        <color theme="1"/>
        <rFont val="Calibri"/>
        <family val="2"/>
        <scheme val="minor"/>
      </rPr>
      <t xml:space="preserve">     FACTURA</t>
    </r>
    <r>
      <rPr>
        <b/>
        <sz val="14"/>
        <color theme="1"/>
        <rFont val="Calibri"/>
        <family val="2"/>
        <scheme val="minor"/>
      </rPr>
      <t xml:space="preserve"> --1977185--</t>
    </r>
    <r>
      <rPr>
        <b/>
        <sz val="12"/>
        <color theme="1"/>
        <rFont val="Calibri"/>
        <family val="2"/>
        <scheme val="minor"/>
      </rPr>
      <t xml:space="preserve">   valor   FACTURA  27,795.43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704.57   usd</t>
    </r>
  </si>
  <si>
    <t>NLSE21-185</t>
  </si>
  <si>
    <r>
      <t xml:space="preserve">Compra de 28,000.00  usd t.c. 21.430     A SEABOARD    </t>
    </r>
    <r>
      <rPr>
        <b/>
        <sz val="18"/>
        <color rgb="FF0000FF"/>
        <rFont val="Calibri"/>
        <family val="2"/>
        <scheme val="minor"/>
      </rPr>
      <t xml:space="preserve"> </t>
    </r>
    <r>
      <rPr>
        <b/>
        <sz val="16"/>
        <color rgb="FF0000FF"/>
        <rFont val="Calibri"/>
        <family val="2"/>
        <scheme val="minor"/>
      </rPr>
      <t xml:space="preserve"> NLSE21-190</t>
    </r>
    <r>
      <rPr>
        <b/>
        <sz val="12"/>
        <color theme="1"/>
        <rFont val="Calibri"/>
        <family val="2"/>
        <scheme val="minor"/>
      </rPr>
      <t xml:space="preserve">     FACTURA</t>
    </r>
    <r>
      <rPr>
        <b/>
        <sz val="14"/>
        <color theme="1"/>
        <rFont val="Calibri"/>
        <family val="2"/>
        <scheme val="minor"/>
      </rPr>
      <t xml:space="preserve"> --1977186--</t>
    </r>
    <r>
      <rPr>
        <b/>
        <sz val="12"/>
        <color theme="1"/>
        <rFont val="Calibri"/>
        <family val="2"/>
        <scheme val="minor"/>
      </rPr>
      <t xml:space="preserve">   valor   FACTURA  27,877.84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122.16   usd</t>
    </r>
  </si>
  <si>
    <t>NLSE21-190</t>
  </si>
  <si>
    <r>
      <t xml:space="preserve">Compra de 28,500.00  usd t.c. 21.320     A SEABOARD    </t>
    </r>
    <r>
      <rPr>
        <b/>
        <sz val="18"/>
        <color rgb="FF0000FF"/>
        <rFont val="Calibri"/>
        <family val="2"/>
        <scheme val="minor"/>
      </rPr>
      <t xml:space="preserve"> </t>
    </r>
    <r>
      <rPr>
        <b/>
        <sz val="16"/>
        <color rgb="FF0000FF"/>
        <rFont val="Calibri"/>
        <family val="2"/>
        <scheme val="minor"/>
      </rPr>
      <t xml:space="preserve"> NLSE21-191</t>
    </r>
    <r>
      <rPr>
        <b/>
        <sz val="12"/>
        <color theme="1"/>
        <rFont val="Calibri"/>
        <family val="2"/>
        <scheme val="minor"/>
      </rPr>
      <t xml:space="preserve">     FACTURA</t>
    </r>
    <r>
      <rPr>
        <b/>
        <sz val="14"/>
        <color theme="1"/>
        <rFont val="Calibri"/>
        <family val="2"/>
        <scheme val="minor"/>
      </rPr>
      <t xml:space="preserve"> --1977187--</t>
    </r>
    <r>
      <rPr>
        <b/>
        <sz val="12"/>
        <color theme="1"/>
        <rFont val="Calibri"/>
        <family val="2"/>
        <scheme val="minor"/>
      </rPr>
      <t xml:space="preserve">   valor   FACTURA  27,411.72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1,088.28    usd</t>
    </r>
  </si>
  <si>
    <t>NLSE21-191</t>
  </si>
  <si>
    <r>
      <t xml:space="preserve">Compra de 26,000.00  usd t.c. 21.380     A SEABOARD    </t>
    </r>
    <r>
      <rPr>
        <b/>
        <sz val="18"/>
        <color rgb="FF0000FF"/>
        <rFont val="Calibri"/>
        <family val="2"/>
        <scheme val="minor"/>
      </rPr>
      <t xml:space="preserve"> </t>
    </r>
    <r>
      <rPr>
        <b/>
        <sz val="16"/>
        <color rgb="FF0000FF"/>
        <rFont val="Calibri"/>
        <family val="2"/>
        <scheme val="minor"/>
      </rPr>
      <t xml:space="preserve"> NLSE21-194</t>
    </r>
    <r>
      <rPr>
        <b/>
        <sz val="12"/>
        <color theme="1"/>
        <rFont val="Calibri"/>
        <family val="2"/>
        <scheme val="minor"/>
      </rPr>
      <t xml:space="preserve">     FACTURA</t>
    </r>
    <r>
      <rPr>
        <b/>
        <sz val="14"/>
        <color theme="1"/>
        <rFont val="Calibri"/>
        <family val="2"/>
        <scheme val="minor"/>
      </rPr>
      <t xml:space="preserve"> --1979298--</t>
    </r>
    <r>
      <rPr>
        <b/>
        <sz val="12"/>
        <color theme="1"/>
        <rFont val="Calibri"/>
        <family val="2"/>
        <scheme val="minor"/>
      </rPr>
      <t xml:space="preserve">   valor   FACTURA  27,515.07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1,515.07    usd</t>
    </r>
  </si>
  <si>
    <t>NLSE21-194</t>
  </si>
  <si>
    <t xml:space="preserve">Compra de  27,866.27  usd    tc   21.290    PAGO A TYSON FRESH MEATS. INC   63700    FACTURA  81558      VALOR FACTURA     27,866.27   usd   </t>
  </si>
  <si>
    <t xml:space="preserve">Compra de  26,885.65  usd    tc   20.970    PAGO A TYSON FRESH MEATS. INC  C-3992    FACTURA  91474      VALOR FACTURA     26,885.65   usd   </t>
  </si>
  <si>
    <t>C3992</t>
  </si>
  <si>
    <r>
      <t xml:space="preserve">Compra de 26,000.00  usd t.c. 21.265     A SEABOARD    </t>
    </r>
    <r>
      <rPr>
        <b/>
        <sz val="18"/>
        <color rgb="FF0000FF"/>
        <rFont val="Calibri"/>
        <family val="2"/>
        <scheme val="minor"/>
      </rPr>
      <t xml:space="preserve"> </t>
    </r>
    <r>
      <rPr>
        <b/>
        <sz val="16"/>
        <color rgb="FF0000FF"/>
        <rFont val="Calibri"/>
        <family val="2"/>
        <scheme val="minor"/>
      </rPr>
      <t xml:space="preserve"> NLSE21-195</t>
    </r>
    <r>
      <rPr>
        <b/>
        <sz val="12"/>
        <color theme="1"/>
        <rFont val="Calibri"/>
        <family val="2"/>
        <scheme val="minor"/>
      </rPr>
      <t xml:space="preserve">     FACTURA</t>
    </r>
    <r>
      <rPr>
        <b/>
        <sz val="14"/>
        <color theme="1"/>
        <rFont val="Calibri"/>
        <family val="2"/>
        <scheme val="minor"/>
      </rPr>
      <t xml:space="preserve"> --1979299--</t>
    </r>
    <r>
      <rPr>
        <b/>
        <sz val="12"/>
        <color theme="1"/>
        <rFont val="Calibri"/>
        <family val="2"/>
        <scheme val="minor"/>
      </rPr>
      <t xml:space="preserve">   valor   FACTURA  27,037.69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1,037.69    usd</t>
    </r>
  </si>
  <si>
    <t>NLSE21-195</t>
  </si>
  <si>
    <t xml:space="preserve">Compra de  52,787.70  usd    tc   21.220    PAGO A TYSON FRESH MEATS. INC  D-3537    FACTURA  90961      VALOR FACTURA     52,787.70   usd   </t>
  </si>
  <si>
    <t>D-3537</t>
  </si>
  <si>
    <t xml:space="preserve">Compra de  27,084.18  usd    tc   21.063    PAGO A TYSON FRESH MEATS. INC  C-3954    FACTURA  89960      VALOR FACTURA     27,084.18   usd   </t>
  </si>
  <si>
    <t>C-3954</t>
  </si>
  <si>
    <r>
      <t xml:space="preserve">Compra de 26,000.00  usd t.c. 21.066     A SEABOARD    </t>
    </r>
    <r>
      <rPr>
        <b/>
        <sz val="18"/>
        <color rgb="FF0000FF"/>
        <rFont val="Calibri"/>
        <family val="2"/>
        <scheme val="minor"/>
      </rPr>
      <t xml:space="preserve"> </t>
    </r>
    <r>
      <rPr>
        <b/>
        <sz val="16"/>
        <color rgb="FF0000FF"/>
        <rFont val="Calibri"/>
        <family val="2"/>
        <scheme val="minor"/>
      </rPr>
      <t xml:space="preserve"> NLSE21-199</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</si>
  <si>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NLSE21-199</t>
  </si>
  <si>
    <r>
      <t xml:space="preserve">Compra de 27,000.00  usd t.c. 20.877     A SEABOARD    </t>
    </r>
    <r>
      <rPr>
        <b/>
        <sz val="18"/>
        <color rgb="FF0000FF"/>
        <rFont val="Calibri"/>
        <family val="2"/>
        <scheme val="minor"/>
      </rPr>
      <t xml:space="preserve"> </t>
    </r>
    <r>
      <rPr>
        <b/>
        <sz val="16"/>
        <color rgb="FF0000FF"/>
        <rFont val="Calibri"/>
        <family val="2"/>
        <scheme val="minor"/>
      </rPr>
      <t xml:space="preserve"> NLSE21-201</t>
    </r>
    <r>
      <rPr>
        <b/>
        <sz val="12"/>
        <color theme="1"/>
        <rFont val="Calibri"/>
        <family val="2"/>
        <scheme val="minor"/>
      </rPr>
      <t xml:space="preserve">     FACTURA</t>
    </r>
    <r>
      <rPr>
        <b/>
        <sz val="14"/>
        <color theme="1"/>
        <rFont val="Calibri"/>
        <family val="2"/>
        <scheme val="minor"/>
      </rPr>
      <t xml:space="preserve"> --1982088--</t>
    </r>
    <r>
      <rPr>
        <b/>
        <sz val="12"/>
        <color theme="1"/>
        <rFont val="Calibri"/>
        <family val="2"/>
        <scheme val="minor"/>
      </rPr>
      <t xml:space="preserve">   valor   FACTURA  27,244.05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244.05    usd</t>
    </r>
  </si>
  <si>
    <t>NLSE21-201</t>
  </si>
  <si>
    <t xml:space="preserve">Compra de  26,968.22  usd    tc   20.990    PAGO A TYSON FRESH MEATS. INC  C-3993    FACTURA  701817      VALOR FACTURA     26,968.22   usd   </t>
  </si>
  <si>
    <t>C-3993</t>
  </si>
  <si>
    <r>
      <t xml:space="preserve">Compra de 28,500.00  usd t.c. 21.340     A SEABOARD    </t>
    </r>
    <r>
      <rPr>
        <b/>
        <sz val="18"/>
        <color rgb="FF0000FF"/>
        <rFont val="Calibri"/>
        <family val="2"/>
        <scheme val="minor"/>
      </rPr>
      <t xml:space="preserve"> </t>
    </r>
    <r>
      <rPr>
        <b/>
        <sz val="16"/>
        <color rgb="FF0000FF"/>
        <rFont val="Calibri"/>
        <family val="2"/>
        <scheme val="minor"/>
      </rPr>
      <t xml:space="preserve"> NLSE21-196</t>
    </r>
    <r>
      <rPr>
        <b/>
        <sz val="12"/>
        <color theme="1"/>
        <rFont val="Calibri"/>
        <family val="2"/>
        <scheme val="minor"/>
      </rPr>
      <t xml:space="preserve">    FACTURA</t>
    </r>
    <r>
      <rPr>
        <b/>
        <sz val="14"/>
        <color theme="1"/>
        <rFont val="Calibri"/>
        <family val="2"/>
        <scheme val="minor"/>
      </rPr>
      <t xml:space="preserve"> --1980099--</t>
    </r>
    <r>
      <rPr>
        <b/>
        <sz val="12"/>
        <color theme="1"/>
        <rFont val="Calibri"/>
        <family val="2"/>
        <scheme val="minor"/>
      </rPr>
      <t xml:space="preserve">   valor   FACTURA  27,328.86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1,171.14    usd</t>
    </r>
  </si>
  <si>
    <t>NLSE21-196</t>
  </si>
  <si>
    <r>
      <t xml:space="preserve">Compra de 28,500.00  usd t.c. 21.280     A SEABOARD    </t>
    </r>
    <r>
      <rPr>
        <b/>
        <sz val="18"/>
        <color rgb="FF0000FF"/>
        <rFont val="Calibri"/>
        <family val="2"/>
        <scheme val="minor"/>
      </rPr>
      <t xml:space="preserve"> </t>
    </r>
    <r>
      <rPr>
        <b/>
        <sz val="16"/>
        <color rgb="FF0000FF"/>
        <rFont val="Calibri"/>
        <family val="2"/>
        <scheme val="minor"/>
      </rPr>
      <t xml:space="preserve"> NLSE21-197</t>
    </r>
    <r>
      <rPr>
        <b/>
        <sz val="12"/>
        <color theme="1"/>
        <rFont val="Calibri"/>
        <family val="2"/>
        <scheme val="minor"/>
      </rPr>
      <t xml:space="preserve">    FACTURA</t>
    </r>
    <r>
      <rPr>
        <b/>
        <sz val="14"/>
        <color theme="1"/>
        <rFont val="Calibri"/>
        <family val="2"/>
        <scheme val="minor"/>
      </rPr>
      <t xml:space="preserve"> --1980100--</t>
    </r>
    <r>
      <rPr>
        <b/>
        <sz val="12"/>
        <color theme="1"/>
        <rFont val="Calibri"/>
        <family val="2"/>
        <scheme val="minor"/>
      </rPr>
      <t xml:space="preserve">   valor   FACTURA  27,012.16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1,487.84   usd</t>
    </r>
  </si>
  <si>
    <t>NLSE21-197</t>
  </si>
  <si>
    <r>
      <t xml:space="preserve">Compra de 26,000.00  usd t.c. 21.255     A SEABOARD    </t>
    </r>
    <r>
      <rPr>
        <b/>
        <sz val="18"/>
        <color rgb="FF0000FF"/>
        <rFont val="Calibri"/>
        <family val="2"/>
        <scheme val="minor"/>
      </rPr>
      <t xml:space="preserve"> </t>
    </r>
    <r>
      <rPr>
        <b/>
        <sz val="16"/>
        <color rgb="FF0000FF"/>
        <rFont val="Calibri"/>
        <family val="2"/>
        <scheme val="minor"/>
      </rPr>
      <t xml:space="preserve"> NLSE21-198</t>
    </r>
    <r>
      <rPr>
        <b/>
        <sz val="12"/>
        <color theme="1"/>
        <rFont val="Calibri"/>
        <family val="2"/>
        <scheme val="minor"/>
      </rPr>
      <t xml:space="preserve">     FACTURA</t>
    </r>
    <r>
      <rPr>
        <b/>
        <sz val="14"/>
        <color theme="1"/>
        <rFont val="Calibri"/>
        <family val="2"/>
        <scheme val="minor"/>
      </rPr>
      <t xml:space="preserve"> --1980101--</t>
    </r>
    <r>
      <rPr>
        <b/>
        <sz val="12"/>
        <color theme="1"/>
        <rFont val="Calibri"/>
        <family val="2"/>
        <scheme val="minor"/>
      </rPr>
      <t xml:space="preserve">   valor   FACTURA  27,065.49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1,065.49    usd</t>
    </r>
  </si>
  <si>
    <t>NLSE21-198</t>
  </si>
  <si>
    <r>
      <t xml:space="preserve">Compra de 27,000.00  usd t.c. 20.900     A SEABOARD    </t>
    </r>
    <r>
      <rPr>
        <b/>
        <sz val="18"/>
        <color rgb="FF0000FF"/>
        <rFont val="Calibri"/>
        <family val="2"/>
        <scheme val="minor"/>
      </rPr>
      <t xml:space="preserve"> </t>
    </r>
    <r>
      <rPr>
        <b/>
        <sz val="16"/>
        <color rgb="FF0000FF"/>
        <rFont val="Calibri"/>
        <family val="2"/>
        <scheme val="minor"/>
      </rPr>
      <t xml:space="preserve"> NLSE21-200</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</si>
  <si>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NLSE21-200</t>
  </si>
  <si>
    <r>
      <t xml:space="preserve">Compra de 28,000.00  usd t.c. 20.890     A SEABOARD    </t>
    </r>
    <r>
      <rPr>
        <b/>
        <sz val="18"/>
        <color rgb="FF0000FF"/>
        <rFont val="Calibri"/>
        <family val="2"/>
        <scheme val="minor"/>
      </rPr>
      <t xml:space="preserve"> </t>
    </r>
    <r>
      <rPr>
        <b/>
        <sz val="16"/>
        <color rgb="FF0000FF"/>
        <rFont val="Calibri"/>
        <family val="2"/>
        <scheme val="minor"/>
      </rPr>
      <t xml:space="preserve"> NLSE21-202</t>
    </r>
    <r>
      <rPr>
        <b/>
        <sz val="12"/>
        <color theme="1"/>
        <rFont val="Calibri"/>
        <family val="2"/>
        <scheme val="minor"/>
      </rPr>
      <t xml:space="preserve">     FACTURA</t>
    </r>
    <r>
      <rPr>
        <b/>
        <sz val="14"/>
        <color theme="1"/>
        <rFont val="Calibri"/>
        <family val="2"/>
        <scheme val="minor"/>
      </rPr>
      <t xml:space="preserve"> --1982423--</t>
    </r>
    <r>
      <rPr>
        <b/>
        <sz val="12"/>
        <color theme="1"/>
        <rFont val="Calibri"/>
        <family val="2"/>
        <scheme val="minor"/>
      </rPr>
      <t xml:space="preserve">   valor   FACTURA  23,578.80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4,421.20    usd</t>
    </r>
  </si>
  <si>
    <t>NLSE21-202</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</si>
  <si>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NLSE21-205</t>
    </r>
    <r>
      <rPr>
        <b/>
        <sz val="12"/>
        <color theme="1"/>
        <rFont val="Calibri"/>
        <family val="2"/>
        <scheme val="minor"/>
      </rPr>
      <t xml:space="preserve">     FACTURA</t>
    </r>
    <r>
      <rPr>
        <b/>
        <sz val="14"/>
        <color theme="1"/>
        <rFont val="Calibri"/>
        <family val="2"/>
        <scheme val="minor"/>
      </rPr>
      <t xml:space="preserve"> --1983213--</t>
    </r>
    <r>
      <rPr>
        <b/>
        <sz val="12"/>
        <color theme="1"/>
        <rFont val="Calibri"/>
        <family val="2"/>
        <scheme val="minor"/>
      </rPr>
      <t xml:space="preserve">   valor   FACTURA  29,237.47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2,237.47    usd</t>
    </r>
  </si>
  <si>
    <t>NLSE21-205</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</si>
  <si>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NLSE21-206</t>
    </r>
    <r>
      <rPr>
        <b/>
        <sz val="12"/>
        <color theme="1"/>
        <rFont val="Calibri"/>
        <family val="2"/>
        <scheme val="minor"/>
      </rPr>
      <t xml:space="preserve">     FACTURA</t>
    </r>
    <r>
      <rPr>
        <b/>
        <sz val="14"/>
        <color theme="1"/>
        <rFont val="Calibri"/>
        <family val="2"/>
        <scheme val="minor"/>
      </rPr>
      <t xml:space="preserve"> --1983214--</t>
    </r>
    <r>
      <rPr>
        <b/>
        <sz val="12"/>
        <color theme="1"/>
        <rFont val="Calibri"/>
        <family val="2"/>
        <scheme val="minor"/>
      </rPr>
      <t xml:space="preserve">   valor   FACTURA  29,597.53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2,597.53   usd</t>
    </r>
  </si>
  <si>
    <t>NLSE21-206</t>
  </si>
  <si>
    <r>
      <t xml:space="preserve">Compra de 27,000.00  usd t.c. 21.210     A SEABOARD    </t>
    </r>
    <r>
      <rPr>
        <b/>
        <sz val="18"/>
        <color rgb="FF0000FF"/>
        <rFont val="Calibri"/>
        <family val="2"/>
        <scheme val="minor"/>
      </rPr>
      <t xml:space="preserve"> </t>
    </r>
    <r>
      <rPr>
        <b/>
        <sz val="16"/>
        <color rgb="FF0000FF"/>
        <rFont val="Calibri"/>
        <family val="2"/>
        <scheme val="minor"/>
      </rPr>
      <t xml:space="preserve"> NLSE21-208</t>
    </r>
    <r>
      <rPr>
        <b/>
        <sz val="12"/>
        <color theme="1"/>
        <rFont val="Calibri"/>
        <family val="2"/>
        <scheme val="minor"/>
      </rPr>
      <t xml:space="preserve">     FACTURA</t>
    </r>
    <r>
      <rPr>
        <b/>
        <sz val="14"/>
        <color theme="1"/>
        <rFont val="Calibri"/>
        <family val="2"/>
        <scheme val="minor"/>
      </rPr>
      <t xml:space="preserve"> --1983216--</t>
    </r>
    <r>
      <rPr>
        <b/>
        <sz val="12"/>
        <color theme="1"/>
        <rFont val="Calibri"/>
        <family val="2"/>
        <scheme val="minor"/>
      </rPr>
      <t xml:space="preserve">   valor   FACTURA  29,213.65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2,213.65   usd</t>
    </r>
  </si>
  <si>
    <t>NLSE21-208</t>
  </si>
  <si>
    <r>
      <t xml:space="preserve">Compra de 27,000.00  usd t.c. 21.250    A SEABOARD    </t>
    </r>
    <r>
      <rPr>
        <b/>
        <sz val="18"/>
        <color rgb="FF0000FF"/>
        <rFont val="Calibri"/>
        <family val="2"/>
        <scheme val="minor"/>
      </rPr>
      <t xml:space="preserve"> </t>
    </r>
    <r>
      <rPr>
        <b/>
        <sz val="16"/>
        <color rgb="FF0000FF"/>
        <rFont val="Calibri"/>
        <family val="2"/>
        <scheme val="minor"/>
      </rPr>
      <t xml:space="preserve"> NLSE21-207</t>
    </r>
    <r>
      <rPr>
        <b/>
        <sz val="12"/>
        <color theme="1"/>
        <rFont val="Calibri"/>
        <family val="2"/>
        <scheme val="minor"/>
      </rPr>
      <t xml:space="preserve">     FACTURA</t>
    </r>
    <r>
      <rPr>
        <b/>
        <sz val="14"/>
        <color theme="1"/>
        <rFont val="Calibri"/>
        <family val="2"/>
        <scheme val="minor"/>
      </rPr>
      <t xml:space="preserve"> --1983215--</t>
    </r>
    <r>
      <rPr>
        <b/>
        <sz val="12"/>
        <color theme="1"/>
        <rFont val="Calibri"/>
        <family val="2"/>
        <scheme val="minor"/>
      </rPr>
      <t xml:space="preserve">   valor   FACTURA  29,383.87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2,383.87   usd</t>
    </r>
  </si>
  <si>
    <t>NLSE21-207</t>
  </si>
  <si>
    <t xml:space="preserve">Compra de  28,000.00  usd    tc   20.768    PAGO A TYSON FRESH MEATS. INC  C-3996    FACTURA  712670      VALOR FACTURA     28,834.49   usd   </t>
  </si>
  <si>
    <t>C-3996</t>
  </si>
  <si>
    <t xml:space="preserve">Compra de  834.49    usd    tc   20.830    PAGO A TYSON FRESH MEATS. INC  C-3996    FACTURA  712670      VALOR FACTURA     28,834.49   usd   </t>
  </si>
  <si>
    <r>
      <t xml:space="preserve">Compra de 32,000.00  usd t.c. 20.770     A SEABOARD    </t>
    </r>
    <r>
      <rPr>
        <b/>
        <sz val="18"/>
        <color rgb="FF0000FF"/>
        <rFont val="Calibri"/>
        <family val="2"/>
        <scheme val="minor"/>
      </rPr>
      <t xml:space="preserve"> </t>
    </r>
    <r>
      <rPr>
        <b/>
        <sz val="16"/>
        <color rgb="FF0000FF"/>
        <rFont val="Calibri"/>
        <family val="2"/>
        <scheme val="minor"/>
      </rPr>
      <t xml:space="preserve"> NLSE21-211</t>
    </r>
    <r>
      <rPr>
        <b/>
        <sz val="12"/>
        <color theme="1"/>
        <rFont val="Calibri"/>
        <family val="2"/>
        <scheme val="minor"/>
      </rPr>
      <t xml:space="preserve">     FACTURA</t>
    </r>
    <r>
      <rPr>
        <b/>
        <sz val="14"/>
        <color theme="1"/>
        <rFont val="Calibri"/>
        <family val="2"/>
        <scheme val="minor"/>
      </rPr>
      <t xml:space="preserve"> --1984769--</t>
    </r>
    <r>
      <rPr>
        <b/>
        <sz val="12"/>
        <color theme="1"/>
        <rFont val="Calibri"/>
        <family val="2"/>
        <scheme val="minor"/>
      </rPr>
      <t xml:space="preserve">   valor   FACTURA  26,547.01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5,452.99   usd</t>
    </r>
  </si>
  <si>
    <t>NLSE21-211</t>
  </si>
  <si>
    <r>
      <t xml:space="preserve">Compra de 33,000.00  usd t.c. 20.755     A SEABOARD    </t>
    </r>
    <r>
      <rPr>
        <b/>
        <sz val="18"/>
        <color rgb="FF0000FF"/>
        <rFont val="Calibri"/>
        <family val="2"/>
        <scheme val="minor"/>
      </rPr>
      <t xml:space="preserve"> </t>
    </r>
    <r>
      <rPr>
        <b/>
        <sz val="16"/>
        <color rgb="FF0000FF"/>
        <rFont val="Calibri"/>
        <family val="2"/>
        <scheme val="minor"/>
      </rPr>
      <t xml:space="preserve"> NLSE21-213</t>
    </r>
    <r>
      <rPr>
        <b/>
        <sz val="12"/>
        <color theme="1"/>
        <rFont val="Calibri"/>
        <family val="2"/>
        <scheme val="minor"/>
      </rPr>
      <t xml:space="preserve">     FACTURA</t>
    </r>
    <r>
      <rPr>
        <b/>
        <sz val="14"/>
        <color theme="1"/>
        <rFont val="Calibri"/>
        <family val="2"/>
        <scheme val="minor"/>
      </rPr>
      <t xml:space="preserve"> --1984771--</t>
    </r>
    <r>
      <rPr>
        <b/>
        <sz val="12"/>
        <color theme="1"/>
        <rFont val="Calibri"/>
        <family val="2"/>
        <scheme val="minor"/>
      </rPr>
      <t xml:space="preserve">   valor   FACTURA  26,684.26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6,315.74   usd</t>
    </r>
  </si>
  <si>
    <t>NLSE21-213</t>
  </si>
  <si>
    <r>
      <t xml:space="preserve">Compra de 30,000.00  usd t.c. 20.770     A SEABOARD    </t>
    </r>
    <r>
      <rPr>
        <b/>
        <sz val="18"/>
        <color rgb="FF0000FF"/>
        <rFont val="Calibri"/>
        <family val="2"/>
        <scheme val="minor"/>
      </rPr>
      <t xml:space="preserve"> </t>
    </r>
    <r>
      <rPr>
        <b/>
        <sz val="16"/>
        <color rgb="FF0000FF"/>
        <rFont val="Calibri"/>
        <family val="2"/>
        <scheme val="minor"/>
      </rPr>
      <t xml:space="preserve"> NLSE21-210</t>
    </r>
    <r>
      <rPr>
        <b/>
        <sz val="12"/>
        <color theme="1"/>
        <rFont val="Calibri"/>
        <family val="2"/>
        <scheme val="minor"/>
      </rPr>
      <t xml:space="preserve">    FACTURA</t>
    </r>
    <r>
      <rPr>
        <b/>
        <sz val="14"/>
        <color theme="1"/>
        <rFont val="Calibri"/>
        <family val="2"/>
        <scheme val="minor"/>
      </rPr>
      <t xml:space="preserve"> --1984414--</t>
    </r>
    <r>
      <rPr>
        <b/>
        <sz val="12"/>
        <color theme="1"/>
        <rFont val="Calibri"/>
        <family val="2"/>
        <scheme val="minor"/>
      </rPr>
      <t xml:space="preserve">   valor   FACTURA  28,022.48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1,977.52   usd</t>
    </r>
  </si>
  <si>
    <t>NLSE21-210</t>
  </si>
  <si>
    <r>
      <t xml:space="preserve">Compra de 27,500.00  usd t.c. 20.980     A SEABOARD    </t>
    </r>
    <r>
      <rPr>
        <b/>
        <sz val="18"/>
        <color rgb="FF0000FF"/>
        <rFont val="Calibri"/>
        <family val="2"/>
        <scheme val="minor"/>
      </rPr>
      <t xml:space="preserve"> </t>
    </r>
    <r>
      <rPr>
        <b/>
        <sz val="16"/>
        <color rgb="FF0000FF"/>
        <rFont val="Calibri"/>
        <family val="2"/>
        <scheme val="minor"/>
      </rPr>
      <t xml:space="preserve"> NLSE21-209</t>
    </r>
    <r>
      <rPr>
        <b/>
        <sz val="12"/>
        <color theme="1"/>
        <rFont val="Calibri"/>
        <family val="2"/>
        <scheme val="minor"/>
      </rPr>
      <t xml:space="preserve">     FACTURA</t>
    </r>
    <r>
      <rPr>
        <b/>
        <sz val="14"/>
        <color theme="1"/>
        <rFont val="Calibri"/>
        <family val="2"/>
        <scheme val="minor"/>
      </rPr>
      <t xml:space="preserve"> --1984413--</t>
    </r>
    <r>
      <rPr>
        <b/>
        <sz val="12"/>
        <color theme="1"/>
        <rFont val="Calibri"/>
        <family val="2"/>
        <scheme val="minor"/>
      </rPr>
      <t xml:space="preserve">   valor   FACTURA  27,980.44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480.44  usd</t>
    </r>
  </si>
  <si>
    <t>NLSE21-209</t>
  </si>
  <si>
    <t>NLSE21-212</t>
  </si>
  <si>
    <r>
      <t xml:space="preserve">Compra de 32,000.00  usd t.c. 20.785     A SEABOARD    </t>
    </r>
    <r>
      <rPr>
        <b/>
        <sz val="18"/>
        <color rgb="FF0000FF"/>
        <rFont val="Calibri"/>
        <family val="2"/>
        <scheme val="minor"/>
      </rPr>
      <t xml:space="preserve"> </t>
    </r>
    <r>
      <rPr>
        <b/>
        <sz val="16"/>
        <color rgb="FF0000FF"/>
        <rFont val="Calibri"/>
        <family val="2"/>
        <scheme val="minor"/>
      </rPr>
      <t xml:space="preserve"> NLSE21-212</t>
    </r>
    <r>
      <rPr>
        <b/>
        <sz val="12"/>
        <color theme="1"/>
        <rFont val="Calibri"/>
        <family val="2"/>
        <scheme val="minor"/>
      </rPr>
      <t xml:space="preserve">     FACTURA</t>
    </r>
    <r>
      <rPr>
        <b/>
        <sz val="14"/>
        <color theme="1"/>
        <rFont val="Calibri"/>
        <family val="2"/>
        <scheme val="minor"/>
      </rPr>
      <t xml:space="preserve"> --1984770--</t>
    </r>
    <r>
      <rPr>
        <b/>
        <sz val="12"/>
        <color theme="1"/>
        <rFont val="Calibri"/>
        <family val="2"/>
        <scheme val="minor"/>
      </rPr>
      <t xml:space="preserve">   valor   FACTURA  26,777.03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5,222.97   usd</t>
    </r>
  </si>
  <si>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NLSE21-214</t>
    </r>
    <r>
      <rPr>
        <b/>
        <sz val="12"/>
        <color theme="1"/>
        <rFont val="Calibri"/>
        <family val="2"/>
        <scheme val="minor"/>
      </rPr>
      <t xml:space="preserve">     FACTURA</t>
    </r>
    <r>
      <rPr>
        <b/>
        <sz val="14"/>
        <color theme="1"/>
        <rFont val="Calibri"/>
        <family val="2"/>
        <scheme val="minor"/>
      </rPr>
      <t xml:space="preserve"> --1986038--</t>
    </r>
    <r>
      <rPr>
        <b/>
        <sz val="12"/>
        <color theme="1"/>
        <rFont val="Calibri"/>
        <family val="2"/>
        <scheme val="minor"/>
      </rPr>
      <t xml:space="preserve">   valor   FACTURA  27,282.20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2,282.20   usd</t>
    </r>
  </si>
  <si>
    <t>NLSE21-214</t>
  </si>
  <si>
    <t xml:space="preserve">Compra de  28,692.69    usd    tc   20.775    PAGO A TYSON FRESH MEATS. INC  C-3997    FACTURA  711702      VALOR FACTURA     28,692.69   usd   </t>
  </si>
  <si>
    <t>C-3997</t>
  </si>
  <si>
    <t xml:space="preserve">Compra de  27,910.10    usd    tc   20.753    PAGO A TYSON FRESH MEATS. INC  C-3998    FACTURA  714606      VALOR FACTURA     27,910.10   usd   </t>
  </si>
  <si>
    <t>C-3998</t>
  </si>
  <si>
    <t xml:space="preserve">Compra de  25,229.18   usd    tc   20.630    PAGO A TYSON FRESH MEATS. INC  D-0823    FACTURA  717863      VALOR FACTURA     25,229.18   usd   </t>
  </si>
  <si>
    <t>D-0823</t>
  </si>
  <si>
    <t>NLSE21-215</t>
  </si>
  <si>
    <r>
      <t xml:space="preserve">Compra de 25,000.00  usd t.c. 20.775     A SEABOARD    </t>
    </r>
    <r>
      <rPr>
        <b/>
        <sz val="18"/>
        <color rgb="FF0000FF"/>
        <rFont val="Calibri"/>
        <family val="2"/>
        <scheme val="minor"/>
      </rPr>
      <t xml:space="preserve"> </t>
    </r>
    <r>
      <rPr>
        <b/>
        <sz val="16"/>
        <color rgb="FF0000FF"/>
        <rFont val="Calibri"/>
        <family val="2"/>
        <scheme val="minor"/>
      </rPr>
      <t xml:space="preserve"> NLSE21-216</t>
    </r>
    <r>
      <rPr>
        <b/>
        <sz val="12"/>
        <color theme="1"/>
        <rFont val="Calibri"/>
        <family val="2"/>
        <scheme val="minor"/>
      </rPr>
      <t xml:space="preserve">     FACTURA</t>
    </r>
    <r>
      <rPr>
        <b/>
        <sz val="14"/>
        <color theme="1"/>
        <rFont val="Calibri"/>
        <family val="2"/>
        <scheme val="minor"/>
      </rPr>
      <t xml:space="preserve"> --1986972--</t>
    </r>
    <r>
      <rPr>
        <b/>
        <sz val="12"/>
        <color theme="1"/>
        <rFont val="Calibri"/>
        <family val="2"/>
        <scheme val="minor"/>
      </rPr>
      <t xml:space="preserve">   valor   FACTURA  27,354.71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2,354.71   usd</t>
    </r>
  </si>
  <si>
    <t>NLSE21-216</t>
  </si>
  <si>
    <t>NLSE21-217</t>
  </si>
  <si>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NLSE21-217</t>
    </r>
    <r>
      <rPr>
        <b/>
        <sz val="12"/>
        <color theme="1"/>
        <rFont val="Calibri"/>
        <family val="2"/>
        <scheme val="minor"/>
      </rPr>
      <t xml:space="preserve">     FACTURA</t>
    </r>
    <r>
      <rPr>
        <b/>
        <sz val="14"/>
        <color theme="1"/>
        <rFont val="Calibri"/>
        <family val="2"/>
        <scheme val="minor"/>
      </rPr>
      <t xml:space="preserve"> --1987349--</t>
    </r>
    <r>
      <rPr>
        <b/>
        <sz val="12"/>
        <color theme="1"/>
        <rFont val="Calibri"/>
        <family val="2"/>
        <scheme val="minor"/>
      </rPr>
      <t xml:space="preserve">   valor   FACTURA  25,297.88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202.12   usd</t>
    </r>
  </si>
  <si>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NLSE21-218</t>
    </r>
    <r>
      <rPr>
        <b/>
        <sz val="12"/>
        <color theme="1"/>
        <rFont val="Calibri"/>
        <family val="2"/>
        <scheme val="minor"/>
      </rPr>
      <t xml:space="preserve">     FACTURA</t>
    </r>
    <r>
      <rPr>
        <b/>
        <sz val="14"/>
        <color theme="1"/>
        <rFont val="Calibri"/>
        <family val="2"/>
        <scheme val="minor"/>
      </rPr>
      <t xml:space="preserve"> --1986973--</t>
    </r>
    <r>
      <rPr>
        <b/>
        <sz val="12"/>
        <color theme="1"/>
        <rFont val="Calibri"/>
        <family val="2"/>
        <scheme val="minor"/>
      </rPr>
      <t xml:space="preserve">   valor   FACTURA  25,000.09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499.91   usd</t>
    </r>
  </si>
  <si>
    <t>NLSE21-218</t>
  </si>
  <si>
    <r>
      <t xml:space="preserve">Compra de 25,500.00  usd t.c. 20.620     A SEABOARD    </t>
    </r>
    <r>
      <rPr>
        <b/>
        <sz val="18"/>
        <color rgb="FF0000FF"/>
        <rFont val="Calibri"/>
        <family val="2"/>
        <scheme val="minor"/>
      </rPr>
      <t xml:space="preserve"> </t>
    </r>
    <r>
      <rPr>
        <b/>
        <sz val="16"/>
        <color rgb="FF0000FF"/>
        <rFont val="Calibri"/>
        <family val="2"/>
        <scheme val="minor"/>
      </rPr>
      <t xml:space="preserve"> NLSE21-219</t>
    </r>
    <r>
      <rPr>
        <b/>
        <sz val="12"/>
        <color theme="1"/>
        <rFont val="Calibri"/>
        <family val="2"/>
        <scheme val="minor"/>
      </rPr>
      <t xml:space="preserve">     FACTURA</t>
    </r>
    <r>
      <rPr>
        <b/>
        <sz val="14"/>
        <color theme="1"/>
        <rFont val="Calibri"/>
        <family val="2"/>
        <scheme val="minor"/>
      </rPr>
      <t xml:space="preserve"> --1986974--</t>
    </r>
    <r>
      <rPr>
        <b/>
        <sz val="12"/>
        <color theme="1"/>
        <rFont val="Calibri"/>
        <family val="2"/>
        <scheme val="minor"/>
      </rPr>
      <t xml:space="preserve">   valor   FACTURA  25,359.24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140.76   usd</t>
    </r>
  </si>
  <si>
    <t>NLSE21-219</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</si>
  <si>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NLSE22-01</t>
    </r>
    <r>
      <rPr>
        <b/>
        <sz val="12"/>
        <color theme="1"/>
        <rFont val="Calibri"/>
        <family val="2"/>
        <scheme val="minor"/>
      </rPr>
      <t xml:space="preserve">     FACTURA</t>
    </r>
    <r>
      <rPr>
        <b/>
        <sz val="14"/>
        <color theme="1"/>
        <rFont val="Calibri"/>
        <family val="2"/>
        <scheme val="minor"/>
      </rPr>
      <t xml:space="preserve"> --1988027--</t>
    </r>
    <r>
      <rPr>
        <b/>
        <sz val="12"/>
        <color theme="1"/>
        <rFont val="Calibri"/>
        <family val="2"/>
        <scheme val="minor"/>
      </rPr>
      <t xml:space="preserve">   valor   FACTURA  26,242.05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5,242.05   usd</t>
    </r>
  </si>
  <si>
    <t>NLSE22-01</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</si>
  <si>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NLSE22-02</t>
    </r>
    <r>
      <rPr>
        <b/>
        <sz val="12"/>
        <color theme="1"/>
        <rFont val="Calibri"/>
        <family val="2"/>
        <scheme val="minor"/>
      </rPr>
      <t xml:space="preserve">     FACTURA</t>
    </r>
    <r>
      <rPr>
        <b/>
        <sz val="14"/>
        <color theme="1"/>
        <rFont val="Calibri"/>
        <family val="2"/>
        <scheme val="minor"/>
      </rPr>
      <t xml:space="preserve"> --1988028--</t>
    </r>
    <r>
      <rPr>
        <b/>
        <sz val="12"/>
        <color theme="1"/>
        <rFont val="Calibri"/>
        <family val="2"/>
        <scheme val="minor"/>
      </rPr>
      <t xml:space="preserve">   valor   FACTURA  26,725.23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5,725.23   usd</t>
    </r>
  </si>
  <si>
    <t>NLSE22-02</t>
  </si>
  <si>
    <t>C-3999</t>
  </si>
  <si>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NLSE21-215</t>
    </r>
    <r>
      <rPr>
        <b/>
        <sz val="12"/>
        <color theme="1"/>
        <rFont val="Calibri"/>
        <family val="2"/>
        <scheme val="minor"/>
      </rPr>
      <t xml:space="preserve">     FACTURA</t>
    </r>
    <r>
      <rPr>
        <b/>
        <sz val="14"/>
        <color theme="1"/>
        <rFont val="Calibri"/>
        <family val="2"/>
        <scheme val="minor"/>
      </rPr>
      <t xml:space="preserve"> --1985712--</t>
    </r>
    <r>
      <rPr>
        <b/>
        <sz val="12"/>
        <color theme="1"/>
        <rFont val="Calibri"/>
        <family val="2"/>
        <scheme val="minor"/>
      </rPr>
      <t xml:space="preserve">   valor   FACTURA  27,472.94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2,472.94  usd</t>
    </r>
  </si>
  <si>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NLSE22-03</t>
    </r>
    <r>
      <rPr>
        <b/>
        <sz val="12"/>
        <color theme="1"/>
        <rFont val="Calibri"/>
        <family val="2"/>
        <scheme val="minor"/>
      </rPr>
      <t xml:space="preserve">     FACTURA</t>
    </r>
    <r>
      <rPr>
        <b/>
        <sz val="14"/>
        <color theme="1"/>
        <rFont val="Calibri"/>
        <family val="2"/>
        <scheme val="minor"/>
      </rPr>
      <t xml:space="preserve"> --1989191--</t>
    </r>
    <r>
      <rPr>
        <b/>
        <sz val="12"/>
        <color theme="1"/>
        <rFont val="Calibri"/>
        <family val="2"/>
        <scheme val="minor"/>
      </rPr>
      <t xml:space="preserve">   valor   FACTURA  25,696.56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2,303.44   usd</t>
    </r>
  </si>
  <si>
    <t>NLSE22-03</t>
  </si>
  <si>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NLSE22-04</t>
    </r>
    <r>
      <rPr>
        <b/>
        <sz val="12"/>
        <color theme="1"/>
        <rFont val="Calibri"/>
        <family val="2"/>
        <scheme val="minor"/>
      </rPr>
      <t xml:space="preserve">     FACTURA</t>
    </r>
    <r>
      <rPr>
        <b/>
        <sz val="14"/>
        <color theme="1"/>
        <rFont val="Calibri"/>
        <family val="2"/>
        <scheme val="minor"/>
      </rPr>
      <t xml:space="preserve"> --1989561--</t>
    </r>
    <r>
      <rPr>
        <b/>
        <sz val="12"/>
        <color theme="1"/>
        <rFont val="Calibri"/>
        <family val="2"/>
        <scheme val="minor"/>
      </rPr>
      <t xml:space="preserve">   valor   FACTURA  25,875.92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2,124.08   usd</t>
    </r>
  </si>
  <si>
    <t>NLSE22-04</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</si>
  <si>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NLSE22-05</t>
    </r>
    <r>
      <rPr>
        <b/>
        <sz val="12"/>
        <color theme="1"/>
        <rFont val="Calibri"/>
        <family val="2"/>
        <scheme val="minor"/>
      </rPr>
      <t xml:space="preserve">     FACTURA</t>
    </r>
    <r>
      <rPr>
        <b/>
        <sz val="14"/>
        <color theme="1"/>
        <rFont val="Calibri"/>
        <family val="2"/>
        <scheme val="minor"/>
      </rPr>
      <t xml:space="preserve"> --1990822--</t>
    </r>
    <r>
      <rPr>
        <b/>
        <sz val="12"/>
        <color theme="1"/>
        <rFont val="Calibri"/>
        <family val="2"/>
        <scheme val="minor"/>
      </rPr>
      <t xml:space="preserve">   valor   FACTURA  24,490.72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2,509.28   usd</t>
    </r>
  </si>
  <si>
    <t>NLSE22-05</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</si>
  <si>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NLSE22-06</t>
    </r>
    <r>
      <rPr>
        <b/>
        <sz val="12"/>
        <color theme="1"/>
        <rFont val="Calibri"/>
        <family val="2"/>
        <scheme val="minor"/>
      </rPr>
      <t xml:space="preserve">     FACTURA</t>
    </r>
    <r>
      <rPr>
        <b/>
        <sz val="14"/>
        <color theme="1"/>
        <rFont val="Calibri"/>
        <family val="2"/>
        <scheme val="minor"/>
      </rPr>
      <t xml:space="preserve"> --1990823--</t>
    </r>
    <r>
      <rPr>
        <b/>
        <sz val="12"/>
        <color theme="1"/>
        <rFont val="Calibri"/>
        <family val="2"/>
        <scheme val="minor"/>
      </rPr>
      <t xml:space="preserve">   valor   FACTURA  24,306.56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2,693.44   usd</t>
    </r>
  </si>
  <si>
    <t>NLSE22-06</t>
  </si>
  <si>
    <r>
      <t xml:space="preserve">Compra de 25,000.00  usd t.c. 20.390     A SEABOARD    </t>
    </r>
    <r>
      <rPr>
        <b/>
        <sz val="18"/>
        <color rgb="FF0000FF"/>
        <rFont val="Calibri"/>
        <family val="2"/>
        <scheme val="minor"/>
      </rPr>
      <t xml:space="preserve"> </t>
    </r>
    <r>
      <rPr>
        <b/>
        <sz val="16"/>
        <color rgb="FF0000FF"/>
        <rFont val="Calibri"/>
        <family val="2"/>
        <scheme val="minor"/>
      </rPr>
      <t xml:space="preserve"> NLSE22-07</t>
    </r>
    <r>
      <rPr>
        <b/>
        <sz val="12"/>
        <color theme="1"/>
        <rFont val="Calibri"/>
        <family val="2"/>
        <scheme val="minor"/>
      </rPr>
      <t xml:space="preserve">     FACTURA</t>
    </r>
    <r>
      <rPr>
        <b/>
        <sz val="14"/>
        <color theme="1"/>
        <rFont val="Calibri"/>
        <family val="2"/>
        <scheme val="minor"/>
      </rPr>
      <t xml:space="preserve"> --1991512--</t>
    </r>
    <r>
      <rPr>
        <b/>
        <sz val="12"/>
        <color theme="1"/>
        <rFont val="Calibri"/>
        <family val="2"/>
        <scheme val="minor"/>
      </rPr>
      <t xml:space="preserve">   valor   FACTURA  23,548.04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1,451.96   usd</t>
    </r>
  </si>
  <si>
    <t>NLSE22-07</t>
  </si>
  <si>
    <t xml:space="preserve">Compra de  26,373.92   usd    tc   20.440    PAGO A TYSON FRESH MEATS. INC  J-8095    FACTURA  34484      VALOR FACTURA   26,373.92  usd   </t>
  </si>
  <si>
    <t xml:space="preserve">Compra de  26,915.77   usd    tc   20.620    PAGO A TYSON FRESH MEATS. INC  C-3999    FACTURA  721621      VALOR FACTURA     26,915.77   usd   </t>
  </si>
  <si>
    <t>J-8095</t>
  </si>
  <si>
    <r>
      <t xml:space="preserve">Compra de 23,000.00  usd t.c. 20.440     A SEABOARD    </t>
    </r>
    <r>
      <rPr>
        <b/>
        <sz val="18"/>
        <color rgb="FF0000FF"/>
        <rFont val="Calibri"/>
        <family val="2"/>
        <scheme val="minor"/>
      </rPr>
      <t xml:space="preserve"> </t>
    </r>
    <r>
      <rPr>
        <b/>
        <sz val="16"/>
        <color rgb="FF0000FF"/>
        <rFont val="Calibri"/>
        <family val="2"/>
        <scheme val="minor"/>
      </rPr>
      <t xml:space="preserve"> NLSE22-08</t>
    </r>
    <r>
      <rPr>
        <b/>
        <sz val="12"/>
        <color theme="1"/>
        <rFont val="Calibri"/>
        <family val="2"/>
        <scheme val="minor"/>
      </rPr>
      <t xml:space="preserve">     FACTURA</t>
    </r>
    <r>
      <rPr>
        <b/>
        <sz val="14"/>
        <color theme="1"/>
        <rFont val="Calibri"/>
        <family val="2"/>
        <scheme val="minor"/>
      </rPr>
      <t xml:space="preserve"> --1992138--</t>
    </r>
    <r>
      <rPr>
        <b/>
        <sz val="12"/>
        <color theme="1"/>
        <rFont val="Calibri"/>
        <family val="2"/>
        <scheme val="minor"/>
      </rPr>
      <t xml:space="preserve">   valor   FACTURA  21,910.92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1,089.08   usd</t>
    </r>
  </si>
  <si>
    <t>NLSE22-08</t>
  </si>
  <si>
    <t>NOTA DE CREDITO  185.00  usd   APLICADA EN LA CARGA J-8102</t>
  </si>
  <si>
    <t>Compra de  25,208.84   usd    tc   20.410    PAGO A TYSON FRESH MEATS. INC  J-8102    FACTURA  36007      VALOR FACTURA   25,393.84  usd    Y  NC/18288---185.00 usd   sobre papeleo de  Z-9804  Del  28 Oct-2021</t>
  </si>
  <si>
    <t>J-8102</t>
  </si>
  <si>
    <r>
      <t xml:space="preserve">Compra de 23,000.00  usd t.c. 20.410     A SEABOARD    </t>
    </r>
    <r>
      <rPr>
        <b/>
        <sz val="18"/>
        <color rgb="FF0000FF"/>
        <rFont val="Calibri"/>
        <family val="2"/>
        <scheme val="minor"/>
      </rPr>
      <t xml:space="preserve"> </t>
    </r>
    <r>
      <rPr>
        <b/>
        <sz val="16"/>
        <color rgb="FF0000FF"/>
        <rFont val="Calibri"/>
        <family val="2"/>
        <scheme val="minor"/>
      </rPr>
      <t xml:space="preserve"> NLSE22-09</t>
    </r>
    <r>
      <rPr>
        <b/>
        <sz val="12"/>
        <color theme="1"/>
        <rFont val="Calibri"/>
        <family val="2"/>
        <scheme val="minor"/>
      </rPr>
      <t xml:space="preserve">     FACTURA</t>
    </r>
    <r>
      <rPr>
        <b/>
        <sz val="14"/>
        <color theme="1"/>
        <rFont val="Calibri"/>
        <family val="2"/>
        <scheme val="minor"/>
      </rPr>
      <t xml:space="preserve"> --1992291--</t>
    </r>
    <r>
      <rPr>
        <b/>
        <sz val="12"/>
        <color theme="1"/>
        <rFont val="Calibri"/>
        <family val="2"/>
        <scheme val="minor"/>
      </rPr>
      <t xml:space="preserve">   valor   FACTURA  22,023.02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976.98   usd</t>
    </r>
  </si>
  <si>
    <t>NLSE22-09</t>
  </si>
  <si>
    <t xml:space="preserve">Compra de  23,473.39   usd    tc   20.350    PAGO A TYSON FRESH MEATS. INC  J-8115    FACTURA  39023      VALOR FACTURA   23,473.39  usd    </t>
  </si>
  <si>
    <t>J-8115</t>
  </si>
  <si>
    <t xml:space="preserve">Compra de  22,184.94   usd    tc   20.350    PAGO A TYSON FRESH MEATS. INC  J-8117    FACTURA  741321      VALOR FACTURA   22,184.94  usd    </t>
  </si>
  <si>
    <t>J-8117</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</si>
  <si>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NLSE22-12</t>
    </r>
    <r>
      <rPr>
        <b/>
        <sz val="12"/>
        <color theme="1"/>
        <rFont val="Calibri"/>
        <family val="2"/>
        <scheme val="minor"/>
      </rPr>
      <t xml:space="preserve">     FACTURA</t>
    </r>
    <r>
      <rPr>
        <b/>
        <sz val="14"/>
        <color theme="1"/>
        <rFont val="Calibri"/>
        <family val="2"/>
        <scheme val="minor"/>
      </rPr>
      <t xml:space="preserve"> --1994580--</t>
    </r>
    <r>
      <rPr>
        <b/>
        <sz val="12"/>
        <color theme="1"/>
        <rFont val="Calibri"/>
        <family val="2"/>
        <scheme val="minor"/>
      </rPr>
      <t xml:space="preserve">   valor   FACTURA  23,078.79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1,078.79   usd</t>
    </r>
  </si>
  <si>
    <t>NLSE22-12</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</si>
  <si>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NLSE22-13</t>
    </r>
    <r>
      <rPr>
        <b/>
        <sz val="12"/>
        <color theme="1"/>
        <rFont val="Calibri"/>
        <family val="2"/>
        <scheme val="minor"/>
      </rPr>
      <t xml:space="preserve">     FACTURA</t>
    </r>
    <r>
      <rPr>
        <b/>
        <sz val="14"/>
        <color theme="1"/>
        <rFont val="Calibri"/>
        <family val="2"/>
        <scheme val="minor"/>
      </rPr>
      <t xml:space="preserve"> --1994915--</t>
    </r>
    <r>
      <rPr>
        <b/>
        <sz val="12"/>
        <color theme="1"/>
        <rFont val="Calibri"/>
        <family val="2"/>
        <scheme val="minor"/>
      </rPr>
      <t xml:space="preserve">   valor   FACTURA  23,592.85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1,592.85   usd</t>
    </r>
  </si>
  <si>
    <t>NLSE22-13</t>
  </si>
  <si>
    <t xml:space="preserve">Compra de  22,236.34  usd    tc   20.430    PAGO A TYSON FRESH MEATS. INC  J-8118    FACTURA  750757      VALOR FACTURA   22,911.34  usd    Menos NC-22561   Sobre ADUANA J-8117  $ 13,487.20  bonifica 675.00 USD  </t>
  </si>
  <si>
    <t>J-8118</t>
  </si>
  <si>
    <t xml:space="preserve">Compra de  23,495.13 usd    tc   20.430    PAGO A TYSON FRESH MEATS. INC  J-8119    FACTURA  752882      VALOR FACTURA   23,495.13  usd     </t>
  </si>
  <si>
    <t>J-8119</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</si>
  <si>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NLSE22-10</t>
    </r>
    <r>
      <rPr>
        <b/>
        <sz val="12"/>
        <color theme="1"/>
        <rFont val="Calibri"/>
        <family val="2"/>
        <scheme val="minor"/>
      </rPr>
      <t xml:space="preserve">     FACTURA</t>
    </r>
    <r>
      <rPr>
        <b/>
        <sz val="14"/>
        <color theme="1"/>
        <rFont val="Calibri"/>
        <family val="2"/>
        <scheme val="minor"/>
      </rPr>
      <t xml:space="preserve"> --1995871--</t>
    </r>
    <r>
      <rPr>
        <b/>
        <sz val="12"/>
        <color theme="1"/>
        <rFont val="Calibri"/>
        <family val="2"/>
        <scheme val="minor"/>
      </rPr>
      <t xml:space="preserve">   valor   FACTURA  26,227.91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6,227.91   usd</t>
    </r>
  </si>
  <si>
    <t>NLSE22-10</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</si>
  <si>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NLSE22-11</t>
    </r>
    <r>
      <rPr>
        <b/>
        <sz val="12"/>
        <color theme="1"/>
        <rFont val="Calibri"/>
        <family val="2"/>
        <scheme val="minor"/>
      </rPr>
      <t xml:space="preserve">     FACTURA</t>
    </r>
    <r>
      <rPr>
        <b/>
        <sz val="14"/>
        <color theme="1"/>
        <rFont val="Calibri"/>
        <family val="2"/>
        <scheme val="minor"/>
      </rPr>
      <t xml:space="preserve"> --1996584--</t>
    </r>
    <r>
      <rPr>
        <b/>
        <sz val="12"/>
        <color theme="1"/>
        <rFont val="Calibri"/>
        <family val="2"/>
        <scheme val="minor"/>
      </rPr>
      <t xml:space="preserve">   valor   FACTURA  26,426.47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6,426.47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</si>
  <si>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NLSE22-14</t>
    </r>
    <r>
      <rPr>
        <b/>
        <sz val="12"/>
        <color theme="1"/>
        <rFont val="Calibri"/>
        <family val="2"/>
        <scheme val="minor"/>
      </rPr>
      <t xml:space="preserve">     FACTURA</t>
    </r>
    <r>
      <rPr>
        <b/>
        <sz val="14"/>
        <color theme="1"/>
        <rFont val="Calibri"/>
        <family val="2"/>
        <scheme val="minor"/>
      </rPr>
      <t xml:space="preserve"> --1995872--</t>
    </r>
    <r>
      <rPr>
        <b/>
        <sz val="12"/>
        <color theme="1"/>
        <rFont val="Calibri"/>
        <family val="2"/>
        <scheme val="minor"/>
      </rPr>
      <t xml:space="preserve">   valor   FACTURA  25,956.76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1,956.76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</si>
  <si>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NLSE22-15</t>
    </r>
    <r>
      <rPr>
        <b/>
        <sz val="12"/>
        <color theme="1"/>
        <rFont val="Calibri"/>
        <family val="2"/>
        <scheme val="minor"/>
      </rPr>
      <t xml:space="preserve">     FACTURA</t>
    </r>
    <r>
      <rPr>
        <b/>
        <sz val="14"/>
        <color theme="1"/>
        <rFont val="Calibri"/>
        <family val="2"/>
        <scheme val="minor"/>
      </rPr>
      <t xml:space="preserve"> --1995873--</t>
    </r>
    <r>
      <rPr>
        <b/>
        <sz val="12"/>
        <color theme="1"/>
        <rFont val="Calibri"/>
        <family val="2"/>
        <scheme val="minor"/>
      </rPr>
      <t xml:space="preserve">   valor   FACTURA  26,011.98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2,011.98   usd</t>
    </r>
  </si>
  <si>
    <r>
      <t xml:space="preserve">Compra de 30,000.00  usd t.c. 20.445     A SEABOARD    </t>
    </r>
    <r>
      <rPr>
        <b/>
        <sz val="18"/>
        <color rgb="FF0000FF"/>
        <rFont val="Calibri"/>
        <family val="2"/>
        <scheme val="minor"/>
      </rPr>
      <t xml:space="preserve"> </t>
    </r>
    <r>
      <rPr>
        <b/>
        <sz val="16"/>
        <color rgb="FF0000FF"/>
        <rFont val="Calibri"/>
        <family val="2"/>
        <scheme val="minor"/>
      </rPr>
      <t xml:space="preserve"> NLSE22-16</t>
    </r>
    <r>
      <rPr>
        <b/>
        <sz val="12"/>
        <color theme="1"/>
        <rFont val="Calibri"/>
        <family val="2"/>
        <scheme val="minor"/>
      </rPr>
      <t xml:space="preserve">     FACTURA</t>
    </r>
    <r>
      <rPr>
        <b/>
        <sz val="14"/>
        <color theme="1"/>
        <rFont val="Calibri"/>
        <family val="2"/>
        <scheme val="minor"/>
      </rPr>
      <t xml:space="preserve"> --1997314--</t>
    </r>
    <r>
      <rPr>
        <b/>
        <sz val="12"/>
        <color theme="1"/>
        <rFont val="Calibri"/>
        <family val="2"/>
        <scheme val="minor"/>
      </rPr>
      <t xml:space="preserve">   valor   FACTURA  27,039.36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2,960.64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</si>
  <si>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NLSE22-17</t>
    </r>
    <r>
      <rPr>
        <b/>
        <sz val="12"/>
        <color theme="1"/>
        <rFont val="Calibri"/>
        <family val="2"/>
        <scheme val="minor"/>
      </rPr>
      <t xml:space="preserve">     FACTURA</t>
    </r>
    <r>
      <rPr>
        <b/>
        <sz val="14"/>
        <color theme="1"/>
        <rFont val="Calibri"/>
        <family val="2"/>
        <scheme val="minor"/>
      </rPr>
      <t xml:space="preserve"> --1997315--</t>
    </r>
    <r>
      <rPr>
        <b/>
        <sz val="12"/>
        <color theme="1"/>
        <rFont val="Calibri"/>
        <family val="2"/>
        <scheme val="minor"/>
      </rPr>
      <t xml:space="preserve">   valor   FACTURA  26,942.35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2,057.65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</si>
  <si>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NLSE22-18</t>
    </r>
    <r>
      <rPr>
        <b/>
        <sz val="12"/>
        <color theme="1"/>
        <rFont val="Calibri"/>
        <family val="2"/>
        <scheme val="minor"/>
      </rPr>
      <t xml:space="preserve">     FACTURA</t>
    </r>
    <r>
      <rPr>
        <b/>
        <sz val="14"/>
        <color theme="1"/>
        <rFont val="Calibri"/>
        <family val="2"/>
        <scheme val="minor"/>
      </rPr>
      <t xml:space="preserve"> --1997815--</t>
    </r>
    <r>
      <rPr>
        <b/>
        <sz val="12"/>
        <color theme="1"/>
        <rFont val="Calibri"/>
        <family val="2"/>
        <scheme val="minor"/>
      </rPr>
      <t xml:space="preserve">   valor   FACTURA  26,878.94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2,121.06   usd</t>
    </r>
  </si>
  <si>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NLSE22-19</t>
    </r>
    <r>
      <rPr>
        <b/>
        <sz val="12"/>
        <color theme="1"/>
        <rFont val="Calibri"/>
        <family val="2"/>
        <scheme val="minor"/>
      </rPr>
      <t xml:space="preserve">     FACTURA</t>
    </r>
    <r>
      <rPr>
        <b/>
        <sz val="14"/>
        <color theme="1"/>
        <rFont val="Calibri"/>
        <family val="2"/>
        <scheme val="minor"/>
      </rPr>
      <t xml:space="preserve"> --1998878--</t>
    </r>
    <r>
      <rPr>
        <b/>
        <sz val="12"/>
        <color theme="1"/>
        <rFont val="Calibri"/>
        <family val="2"/>
        <scheme val="minor"/>
      </rPr>
      <t xml:space="preserve">   valor   FACTURA  27,652.88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152.88   usd</t>
    </r>
  </si>
  <si>
    <t>NLSE22-19</t>
  </si>
  <si>
    <t>NLSE22-18</t>
  </si>
  <si>
    <t>NLSE22-17</t>
  </si>
  <si>
    <t>NLSE22-16</t>
  </si>
  <si>
    <t>NLSE22-14</t>
  </si>
  <si>
    <t>NLSE22-15</t>
  </si>
  <si>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NLSE22-20</t>
    </r>
    <r>
      <rPr>
        <b/>
        <sz val="12"/>
        <color theme="1"/>
        <rFont val="Calibri"/>
        <family val="2"/>
        <scheme val="minor"/>
      </rPr>
      <t xml:space="preserve">     FACTURA</t>
    </r>
    <r>
      <rPr>
        <b/>
        <sz val="14"/>
        <color theme="1"/>
        <rFont val="Calibri"/>
        <family val="2"/>
        <scheme val="minor"/>
      </rPr>
      <t xml:space="preserve"> --1998879--</t>
    </r>
    <r>
      <rPr>
        <b/>
        <sz val="12"/>
        <color theme="1"/>
        <rFont val="Calibri"/>
        <family val="2"/>
        <scheme val="minor"/>
      </rPr>
      <t xml:space="preserve">   valor   FACTURA  27,491.52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8.48   usd</t>
    </r>
  </si>
  <si>
    <t>NLSE22-20</t>
  </si>
  <si>
    <t xml:space="preserve">Compra de  25,975.96 usd    tc   20.580    PAGO A TYSON FRESH MEATS. INC  J-8120    FACTURA  761468      VALOR FACTURA   25,975.96   </t>
  </si>
  <si>
    <t>J-8120</t>
  </si>
  <si>
    <t>Compra de  26,515.80     usd    tc   20.780    PAGO A TYSON FRESH MEATS. INC  J-8098    FACTURA  762558      VALOR FACTURA   26,515.80</t>
  </si>
  <si>
    <t>J-8098</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</si>
  <si>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NLSE22-22</t>
    </r>
    <r>
      <rPr>
        <b/>
        <sz val="12"/>
        <color theme="1"/>
        <rFont val="Calibri"/>
        <family val="2"/>
        <scheme val="minor"/>
      </rPr>
      <t xml:space="preserve">     FACTURA</t>
    </r>
    <r>
      <rPr>
        <b/>
        <sz val="14"/>
        <color theme="1"/>
        <rFont val="Calibri"/>
        <family val="2"/>
        <scheme val="minor"/>
      </rPr>
      <t xml:space="preserve"> --2000715--</t>
    </r>
    <r>
      <rPr>
        <b/>
        <sz val="12"/>
        <color theme="1"/>
        <rFont val="Calibri"/>
        <family val="2"/>
        <scheme val="minor"/>
      </rPr>
      <t xml:space="preserve">   valor   FACTURA  23,661.51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4,838.49  usd</t>
    </r>
  </si>
  <si>
    <t>NLSE22-22</t>
  </si>
  <si>
    <r>
      <t xml:space="preserve">Compra de 27,000.00  usd t.c. 20.710     A SEABOARD    </t>
    </r>
    <r>
      <rPr>
        <b/>
        <sz val="18"/>
        <color rgb="FF0000FF"/>
        <rFont val="Calibri"/>
        <family val="2"/>
        <scheme val="minor"/>
      </rPr>
      <t xml:space="preserve"> </t>
    </r>
    <r>
      <rPr>
        <b/>
        <sz val="16"/>
        <color rgb="FF0000FF"/>
        <rFont val="Calibri"/>
        <family val="2"/>
        <scheme val="minor"/>
      </rPr>
      <t xml:space="preserve"> NLSE22-23</t>
    </r>
    <r>
      <rPr>
        <b/>
        <sz val="12"/>
        <color theme="1"/>
        <rFont val="Calibri"/>
        <family val="2"/>
        <scheme val="minor"/>
      </rPr>
      <t xml:space="preserve">     FACTURA</t>
    </r>
    <r>
      <rPr>
        <b/>
        <sz val="14"/>
        <color theme="1"/>
        <rFont val="Calibri"/>
        <family val="2"/>
        <scheme val="minor"/>
      </rPr>
      <t xml:space="preserve"> --2001066--</t>
    </r>
    <r>
      <rPr>
        <b/>
        <sz val="12"/>
        <color theme="1"/>
        <rFont val="Calibri"/>
        <family val="2"/>
        <scheme val="minor"/>
      </rPr>
      <t xml:space="preserve">   valor   FACTURA  22,942.52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4,057.48   usd</t>
    </r>
  </si>
  <si>
    <t>NLSE22-23</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</si>
  <si>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NLSE22-24</t>
    </r>
    <r>
      <rPr>
        <b/>
        <sz val="12"/>
        <color theme="1"/>
        <rFont val="Calibri"/>
        <family val="2"/>
        <scheme val="minor"/>
      </rPr>
      <t xml:space="preserve">     FACTURA</t>
    </r>
    <r>
      <rPr>
        <b/>
        <sz val="14"/>
        <color theme="1"/>
        <rFont val="Calibri"/>
        <family val="2"/>
        <scheme val="minor"/>
      </rPr>
      <t xml:space="preserve"> --2001498--</t>
    </r>
    <r>
      <rPr>
        <b/>
        <sz val="12"/>
        <color theme="1"/>
        <rFont val="Calibri"/>
        <family val="2"/>
        <scheme val="minor"/>
      </rPr>
      <t xml:space="preserve">   valor   FACTURA  21,824.00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1,824.00   usd</t>
    </r>
  </si>
  <si>
    <t>NLSE22-24</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</si>
  <si>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NLSE22-25</t>
    </r>
    <r>
      <rPr>
        <b/>
        <sz val="12"/>
        <color theme="1"/>
        <rFont val="Calibri"/>
        <family val="2"/>
        <scheme val="minor"/>
      </rPr>
      <t xml:space="preserve">     FACTURA</t>
    </r>
    <r>
      <rPr>
        <b/>
        <sz val="14"/>
        <color theme="1"/>
        <rFont val="Calibri"/>
        <family val="2"/>
        <scheme val="minor"/>
      </rPr>
      <t xml:space="preserve"> --2001499--</t>
    </r>
    <r>
      <rPr>
        <b/>
        <sz val="12"/>
        <color theme="1"/>
        <rFont val="Calibri"/>
        <family val="2"/>
        <scheme val="minor"/>
      </rPr>
      <t xml:space="preserve">   valor   FACTURA  21,854.63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1,854.63   usd</t>
    </r>
  </si>
  <si>
    <t>NLSE22-25</t>
  </si>
  <si>
    <t>NLSE22-21-----NLSE22-29</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</si>
  <si>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NLSE22-29</t>
    </r>
    <r>
      <rPr>
        <b/>
        <sz val="12"/>
        <color theme="1"/>
        <rFont val="Calibri"/>
        <family val="2"/>
        <scheme val="minor"/>
      </rPr>
      <t xml:space="preserve">    FACTURA</t>
    </r>
    <r>
      <rPr>
        <b/>
        <sz val="14"/>
        <color theme="1"/>
        <rFont val="Calibri"/>
        <family val="2"/>
        <scheme val="minor"/>
      </rPr>
      <t xml:space="preserve"> --2004338--</t>
    </r>
    <r>
      <rPr>
        <b/>
        <sz val="12"/>
        <color theme="1"/>
        <rFont val="Calibri"/>
        <family val="2"/>
        <scheme val="minor"/>
      </rPr>
      <t xml:space="preserve">   valor   FACTURA  23,633.04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4,866.96  usd</t>
    </r>
  </si>
  <si>
    <t>Compra de  27,284.43     usd    tc   20.550    PAGO A TYSON FRESH MEATS. INC  J-8099    FACTURA  773118      VALOR FACTURA   27,284.43</t>
  </si>
  <si>
    <t>J-8099</t>
  </si>
  <si>
    <t>Compra de  25,693.49     usd    tc   20.530    PAGO A TYSON FRESH MEATS. INC  J-8100    FACTURA  771480      VALOR FACTURA   25,693.49</t>
  </si>
  <si>
    <t>J-8100</t>
  </si>
  <si>
    <r>
      <t xml:space="preserve">Compra de 20,000.00  usd t.c. 20.600     A SEABOARD    </t>
    </r>
    <r>
      <rPr>
        <b/>
        <sz val="18"/>
        <color rgb="FF0000FF"/>
        <rFont val="Calibri"/>
        <family val="2"/>
        <scheme val="minor"/>
      </rPr>
      <t xml:space="preserve"> </t>
    </r>
    <r>
      <rPr>
        <b/>
        <sz val="16"/>
        <color rgb="FF0000FF"/>
        <rFont val="Calibri"/>
        <family val="2"/>
        <scheme val="minor"/>
      </rPr>
      <t xml:space="preserve"> NLSE22-26</t>
    </r>
    <r>
      <rPr>
        <b/>
        <sz val="12"/>
        <color theme="1"/>
        <rFont val="Calibri"/>
        <family val="2"/>
        <scheme val="minor"/>
      </rPr>
      <t xml:space="preserve">     FACTURA</t>
    </r>
    <r>
      <rPr>
        <b/>
        <sz val="14"/>
        <color theme="1"/>
        <rFont val="Calibri"/>
        <family val="2"/>
        <scheme val="minor"/>
      </rPr>
      <t xml:space="preserve"> --2002546--</t>
    </r>
    <r>
      <rPr>
        <b/>
        <sz val="12"/>
        <color theme="1"/>
        <rFont val="Calibri"/>
        <family val="2"/>
        <scheme val="minor"/>
      </rPr>
      <t xml:space="preserve">   valor   FACTURA  21,868.18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1,868.18   usd</t>
    </r>
  </si>
  <si>
    <t>NLSE22-26</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</si>
  <si>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NLSE22-28</t>
    </r>
    <r>
      <rPr>
        <b/>
        <sz val="12"/>
        <color theme="1"/>
        <rFont val="Calibri"/>
        <family val="2"/>
        <scheme val="minor"/>
      </rPr>
      <t xml:space="preserve">     FACTURA</t>
    </r>
    <r>
      <rPr>
        <b/>
        <sz val="14"/>
        <color theme="1"/>
        <rFont val="Calibri"/>
        <family val="2"/>
        <scheme val="minor"/>
      </rPr>
      <t xml:space="preserve"> --2003665--</t>
    </r>
    <r>
      <rPr>
        <b/>
        <sz val="12"/>
        <color theme="1"/>
        <rFont val="Calibri"/>
        <family val="2"/>
        <scheme val="minor"/>
      </rPr>
      <t xml:space="preserve">   valor   FACTURA  22,157.22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2,157.22   usd</t>
    </r>
  </si>
  <si>
    <t>NLSE22-28</t>
  </si>
  <si>
    <t>Compra de  22,271.10     usd    tc   20.638    PAGO A TYSON FRESH MEATS. INC  R-3271    FACTURA  779580      VALOR FACTURA   22,521.10 Menos  NC-24711  Sobre    D-0823  250.00</t>
  </si>
  <si>
    <t>R-3271</t>
  </si>
  <si>
    <t>NC-24711</t>
  </si>
  <si>
    <t xml:space="preserve">Compra de  21,164.75     usd    tc   20,473    PAGO A TYSON FRESH MEATS. INC  R-3279   FACTURA  782885      VALOR FACTURA  21,164.75    </t>
  </si>
  <si>
    <t>R-3279</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</si>
  <si>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NLSE22-27</t>
    </r>
    <r>
      <rPr>
        <b/>
        <sz val="12"/>
        <color theme="1"/>
        <rFont val="Calibri"/>
        <family val="2"/>
        <scheme val="minor"/>
      </rPr>
      <t xml:space="preserve">     FACTURA</t>
    </r>
    <r>
      <rPr>
        <b/>
        <sz val="14"/>
        <color theme="1"/>
        <rFont val="Calibri"/>
        <family val="2"/>
        <scheme val="minor"/>
      </rPr>
      <t xml:space="preserve"> --2004337--</t>
    </r>
    <r>
      <rPr>
        <b/>
        <sz val="12"/>
        <color theme="1"/>
        <rFont val="Calibri"/>
        <family val="2"/>
        <scheme val="minor"/>
      </rPr>
      <t xml:space="preserve">   valor   FACTURA  23,597.92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3,597.92   usd</t>
    </r>
  </si>
  <si>
    <t>NLSE22-27</t>
  </si>
  <si>
    <r>
      <t xml:space="preserve">Compra de 20,000.00  usd t.c. 20.640     A SEABOARD    </t>
    </r>
    <r>
      <rPr>
        <b/>
        <sz val="18"/>
        <color rgb="FF0000FF"/>
        <rFont val="Calibri"/>
        <family val="2"/>
        <scheme val="minor"/>
      </rPr>
      <t xml:space="preserve"> </t>
    </r>
    <r>
      <rPr>
        <b/>
        <sz val="16"/>
        <color rgb="FF0000FF"/>
        <rFont val="Calibri"/>
        <family val="2"/>
        <scheme val="minor"/>
      </rPr>
      <t xml:space="preserve"> NLSE22-30</t>
    </r>
    <r>
      <rPr>
        <b/>
        <sz val="12"/>
        <color theme="1"/>
        <rFont val="Calibri"/>
        <family val="2"/>
        <scheme val="minor"/>
      </rPr>
      <t xml:space="preserve">     FACTURA</t>
    </r>
    <r>
      <rPr>
        <b/>
        <sz val="14"/>
        <color theme="1"/>
        <rFont val="Calibri"/>
        <family val="2"/>
        <scheme val="minor"/>
      </rPr>
      <t xml:space="preserve"> --2004339--</t>
    </r>
    <r>
      <rPr>
        <b/>
        <sz val="12"/>
        <color theme="1"/>
        <rFont val="Calibri"/>
        <family val="2"/>
        <scheme val="minor"/>
      </rPr>
      <t xml:space="preserve">   valor   FACTURA  23,868.66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3,868.66   usd</t>
    </r>
  </si>
  <si>
    <t>NLSE22-30</t>
  </si>
  <si>
    <r>
      <t xml:space="preserve">Compra de 22,000.00  usd t.c. 20.473     A SEABOARD    </t>
    </r>
    <r>
      <rPr>
        <b/>
        <sz val="18"/>
        <color rgb="FF0000FF"/>
        <rFont val="Calibri"/>
        <family val="2"/>
        <scheme val="minor"/>
      </rPr>
      <t xml:space="preserve"> </t>
    </r>
    <r>
      <rPr>
        <b/>
        <sz val="16"/>
        <color rgb="FF0000FF"/>
        <rFont val="Calibri"/>
        <family val="2"/>
        <scheme val="minor"/>
      </rPr>
      <t xml:space="preserve"> NLSE22-31</t>
    </r>
    <r>
      <rPr>
        <b/>
        <sz val="12"/>
        <color theme="1"/>
        <rFont val="Calibri"/>
        <family val="2"/>
        <scheme val="minor"/>
      </rPr>
      <t xml:space="preserve">     FACTURA</t>
    </r>
    <r>
      <rPr>
        <b/>
        <sz val="14"/>
        <color theme="1"/>
        <rFont val="Calibri"/>
        <family val="2"/>
        <scheme val="minor"/>
      </rPr>
      <t xml:space="preserve"> --2004340--</t>
    </r>
    <r>
      <rPr>
        <b/>
        <sz val="12"/>
        <color theme="1"/>
        <rFont val="Calibri"/>
        <family val="2"/>
        <scheme val="minor"/>
      </rPr>
      <t xml:space="preserve">   valor   FACTURA  25,224.66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3,224.66   usd</t>
    </r>
  </si>
  <si>
    <t>NLSE22-31</t>
  </si>
  <si>
    <r>
      <t xml:space="preserve">Compra de 26,000.00  usd t.c. 20.465     A SEABOARD    </t>
    </r>
    <r>
      <rPr>
        <b/>
        <sz val="18"/>
        <color rgb="FF0000FF"/>
        <rFont val="Calibri"/>
        <family val="2"/>
        <scheme val="minor"/>
      </rPr>
      <t xml:space="preserve"> </t>
    </r>
    <r>
      <rPr>
        <b/>
        <sz val="16"/>
        <color rgb="FF0000FF"/>
        <rFont val="Calibri"/>
        <family val="2"/>
        <scheme val="minor"/>
      </rPr>
      <t xml:space="preserve"> NLSE22-32</t>
    </r>
    <r>
      <rPr>
        <b/>
        <sz val="12"/>
        <color theme="1"/>
        <rFont val="Calibri"/>
        <family val="2"/>
        <scheme val="minor"/>
      </rPr>
      <t xml:space="preserve">     FACTURA</t>
    </r>
    <r>
      <rPr>
        <b/>
        <sz val="14"/>
        <color theme="1"/>
        <rFont val="Calibri"/>
        <family val="2"/>
        <scheme val="minor"/>
      </rPr>
      <t xml:space="preserve"> --2005731--</t>
    </r>
    <r>
      <rPr>
        <b/>
        <sz val="12"/>
        <color theme="1"/>
        <rFont val="Calibri"/>
        <family val="2"/>
        <scheme val="minor"/>
      </rPr>
      <t xml:space="preserve">   valor   FACTURA  25,902.18   </t>
    </r>
    <r>
      <rPr>
        <b/>
        <sz val="14"/>
        <color rgb="FF0000FF"/>
        <rFont val="Calibri"/>
        <family val="2"/>
        <scheme val="minor"/>
      </rPr>
      <t xml:space="preserve"> </t>
    </r>
    <r>
      <rPr>
        <b/>
        <sz val="12"/>
        <color theme="1"/>
        <rFont val="Calibri"/>
        <family val="2"/>
        <scheme val="minor"/>
      </rPr>
      <t>SALDO  A FAVOR 97.82   usd</t>
    </r>
  </si>
  <si>
    <r>
      <t xml:space="preserve">Compra de 26,000.00  usd t.c. 20.460     A SEABOARD    </t>
    </r>
    <r>
      <rPr>
        <b/>
        <sz val="18"/>
        <color rgb="FF0000FF"/>
        <rFont val="Calibri"/>
        <family val="2"/>
        <scheme val="minor"/>
      </rPr>
      <t xml:space="preserve"> </t>
    </r>
    <r>
      <rPr>
        <b/>
        <sz val="16"/>
        <color rgb="FF0000FF"/>
        <rFont val="Calibri"/>
        <family val="2"/>
        <scheme val="minor"/>
      </rPr>
      <t xml:space="preserve"> NLSE22-33</t>
    </r>
    <r>
      <rPr>
        <b/>
        <sz val="12"/>
        <color theme="1"/>
        <rFont val="Calibri"/>
        <family val="2"/>
        <scheme val="minor"/>
      </rPr>
      <t xml:space="preserve">     FACTURA</t>
    </r>
    <r>
      <rPr>
        <b/>
        <sz val="14"/>
        <color theme="1"/>
        <rFont val="Calibri"/>
        <family val="2"/>
        <scheme val="minor"/>
      </rPr>
      <t xml:space="preserve"> --2006110--</t>
    </r>
    <r>
      <rPr>
        <b/>
        <sz val="12"/>
        <color theme="1"/>
        <rFont val="Calibri"/>
        <family val="2"/>
        <scheme val="minor"/>
      </rPr>
      <t xml:space="preserve">   valor   FACTURA  26,166.81   </t>
    </r>
    <r>
      <rPr>
        <b/>
        <sz val="14"/>
        <color rgb="FF0000FF"/>
        <rFont val="Calibri"/>
        <family val="2"/>
        <scheme val="minor"/>
      </rPr>
      <t xml:space="preserve"> </t>
    </r>
    <r>
      <rPr>
        <b/>
        <sz val="12"/>
        <color theme="1"/>
        <rFont val="Calibri"/>
        <family val="2"/>
        <scheme val="minor"/>
      </rPr>
      <t>SALDO  PENDIENTE   166.81   usd</t>
    </r>
  </si>
  <si>
    <t>NLSE22-33</t>
  </si>
  <si>
    <t>Compra de  24,746.27     usd    tc   20,400    PAGO A TYSON FRESH MEATS. INC  R-3280   FACTURA  790025     VALOR FACTURA  24,746.27</t>
  </si>
  <si>
    <t>R-3280</t>
  </si>
  <si>
    <t>Compra de  24,402.61   usd  tc   20,320    PAGO A TYSON FRESH MEATS. INC  R-3281   FACTURA  793889     VALOR FACTURA  24,402.61</t>
  </si>
  <si>
    <t>R-3281</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</si>
  <si>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NLSE22-37</t>
    </r>
    <r>
      <rPr>
        <b/>
        <sz val="12"/>
        <color theme="1"/>
        <rFont val="Calibri"/>
        <family val="2"/>
        <scheme val="minor"/>
      </rPr>
      <t xml:space="preserve">     FACTURA</t>
    </r>
    <r>
      <rPr>
        <b/>
        <sz val="14"/>
        <color theme="1"/>
        <rFont val="Calibri"/>
        <family val="2"/>
        <scheme val="minor"/>
      </rPr>
      <t xml:space="preserve"> --2009067--</t>
    </r>
    <r>
      <rPr>
        <b/>
        <sz val="12"/>
        <color theme="1"/>
        <rFont val="Calibri"/>
        <family val="2"/>
        <scheme val="minor"/>
      </rPr>
      <t xml:space="preserve">   valor   FACTURA  29,343.97   </t>
    </r>
    <r>
      <rPr>
        <b/>
        <sz val="14"/>
        <color rgb="FF0000FF"/>
        <rFont val="Calibri"/>
        <family val="2"/>
        <scheme val="minor"/>
      </rPr>
      <t xml:space="preserve"> </t>
    </r>
    <r>
      <rPr>
        <b/>
        <sz val="12"/>
        <color theme="1"/>
        <rFont val="Calibri"/>
        <family val="2"/>
        <scheme val="minor"/>
      </rPr>
      <t>SALDO  A FAVOR   3,656.03   usd</t>
    </r>
  </si>
  <si>
    <t>NLSE22-37</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</si>
  <si>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NLSE22-38</t>
    </r>
    <r>
      <rPr>
        <b/>
        <sz val="12"/>
        <color theme="1"/>
        <rFont val="Calibri"/>
        <family val="2"/>
        <scheme val="minor"/>
      </rPr>
      <t xml:space="preserve">     FACTURA</t>
    </r>
    <r>
      <rPr>
        <b/>
        <sz val="14"/>
        <color theme="1"/>
        <rFont val="Calibri"/>
        <family val="2"/>
        <scheme val="minor"/>
      </rPr>
      <t xml:space="preserve"> --2009121--</t>
    </r>
    <r>
      <rPr>
        <b/>
        <sz val="12"/>
        <color theme="1"/>
        <rFont val="Calibri"/>
        <family val="2"/>
        <scheme val="minor"/>
      </rPr>
      <t xml:space="preserve">   valor   FACTURA  29,317.36   </t>
    </r>
    <r>
      <rPr>
        <b/>
        <sz val="14"/>
        <color rgb="FF0000FF"/>
        <rFont val="Calibri"/>
        <family val="2"/>
        <scheme val="minor"/>
      </rPr>
      <t xml:space="preserve"> </t>
    </r>
    <r>
      <rPr>
        <b/>
        <sz val="12"/>
        <color theme="1"/>
        <rFont val="Calibri"/>
        <family val="2"/>
        <scheme val="minor"/>
      </rPr>
      <t>SALDO  A FAVOR   3,682.64   usd</t>
    </r>
  </si>
  <si>
    <t>NLSE22-38</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</si>
  <si>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NLSE22-42</t>
    </r>
    <r>
      <rPr>
        <b/>
        <sz val="12"/>
        <color theme="1"/>
        <rFont val="Calibri"/>
        <family val="2"/>
        <scheme val="minor"/>
      </rPr>
      <t xml:space="preserve">     FACTURA</t>
    </r>
    <r>
      <rPr>
        <b/>
        <sz val="14"/>
        <color theme="1"/>
        <rFont val="Calibri"/>
        <family val="2"/>
        <scheme val="minor"/>
      </rPr>
      <t xml:space="preserve"> --2011409--</t>
    </r>
    <r>
      <rPr>
        <b/>
        <sz val="12"/>
        <color theme="1"/>
        <rFont val="Calibri"/>
        <family val="2"/>
        <scheme val="minor"/>
      </rPr>
      <t xml:space="preserve">   valor   FACTURA  31,888.13   </t>
    </r>
    <r>
      <rPr>
        <b/>
        <sz val="14"/>
        <color rgb="FF0000FF"/>
        <rFont val="Calibri"/>
        <family val="2"/>
        <scheme val="minor"/>
      </rPr>
      <t xml:space="preserve"> </t>
    </r>
    <r>
      <rPr>
        <b/>
        <sz val="12"/>
        <color theme="1"/>
        <rFont val="Calibri"/>
        <family val="2"/>
        <scheme val="minor"/>
      </rPr>
      <t>SALDO  A FAVOR   2,111.87   usd</t>
    </r>
  </si>
  <si>
    <t>NLSE22-42</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</si>
  <si>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NLSE22-43</t>
    </r>
    <r>
      <rPr>
        <b/>
        <sz val="12"/>
        <color theme="1"/>
        <rFont val="Calibri"/>
        <family val="2"/>
        <scheme val="minor"/>
      </rPr>
      <t xml:space="preserve">     FACTURA</t>
    </r>
    <r>
      <rPr>
        <b/>
        <sz val="14"/>
        <color theme="1"/>
        <rFont val="Calibri"/>
        <family val="2"/>
        <scheme val="minor"/>
      </rPr>
      <t xml:space="preserve"> --2011410--</t>
    </r>
    <r>
      <rPr>
        <b/>
        <sz val="12"/>
        <color theme="1"/>
        <rFont val="Calibri"/>
        <family val="2"/>
        <scheme val="minor"/>
      </rPr>
      <t xml:space="preserve">   valor   FACTURA  31,571.86   </t>
    </r>
    <r>
      <rPr>
        <b/>
        <sz val="14"/>
        <color rgb="FF0000FF"/>
        <rFont val="Calibri"/>
        <family val="2"/>
        <scheme val="minor"/>
      </rPr>
      <t xml:space="preserve"> </t>
    </r>
    <r>
      <rPr>
        <b/>
        <sz val="12"/>
        <color theme="1"/>
        <rFont val="Calibri"/>
        <family val="2"/>
        <scheme val="minor"/>
      </rPr>
      <t>SALDO  A FAVOR   2,428.14   usd</t>
    </r>
  </si>
  <si>
    <t>NLSE22-43</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</si>
  <si>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NLSE22-34</t>
    </r>
    <r>
      <rPr>
        <b/>
        <sz val="12"/>
        <color theme="1"/>
        <rFont val="Calibri"/>
        <family val="2"/>
        <scheme val="minor"/>
      </rPr>
      <t xml:space="preserve">     FACTURA</t>
    </r>
    <r>
      <rPr>
        <b/>
        <sz val="14"/>
        <color theme="1"/>
        <rFont val="Calibri"/>
        <family val="2"/>
        <scheme val="minor"/>
      </rPr>
      <t xml:space="preserve"> --2007084--</t>
    </r>
    <r>
      <rPr>
        <b/>
        <sz val="12"/>
        <color theme="1"/>
        <rFont val="Calibri"/>
        <family val="2"/>
        <scheme val="minor"/>
      </rPr>
      <t xml:space="preserve">   valor   FACTURA  28,880.86   </t>
    </r>
    <r>
      <rPr>
        <b/>
        <sz val="14"/>
        <color rgb="FF0000FF"/>
        <rFont val="Calibri"/>
        <family val="2"/>
        <scheme val="minor"/>
      </rPr>
      <t xml:space="preserve"> </t>
    </r>
    <r>
      <rPr>
        <b/>
        <sz val="12"/>
        <color theme="1"/>
        <rFont val="Calibri"/>
        <family val="2"/>
        <scheme val="minor"/>
      </rPr>
      <t>SALDO  A FAVOR  1,119.14   usd</t>
    </r>
  </si>
  <si>
    <t>NLSE22-34</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</si>
  <si>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NLSE22-35</t>
    </r>
    <r>
      <rPr>
        <b/>
        <sz val="12"/>
        <color theme="1"/>
        <rFont val="Calibri"/>
        <family val="2"/>
        <scheme val="minor"/>
      </rPr>
      <t xml:space="preserve">     FACTURA</t>
    </r>
    <r>
      <rPr>
        <b/>
        <sz val="14"/>
        <color theme="1"/>
        <rFont val="Calibri"/>
        <family val="2"/>
        <scheme val="minor"/>
      </rPr>
      <t xml:space="preserve"> --2007085--</t>
    </r>
    <r>
      <rPr>
        <b/>
        <sz val="12"/>
        <color theme="1"/>
        <rFont val="Calibri"/>
        <family val="2"/>
        <scheme val="minor"/>
      </rPr>
      <t xml:space="preserve">   valor   FACTURA  28,538.32   </t>
    </r>
    <r>
      <rPr>
        <b/>
        <sz val="14"/>
        <color rgb="FF0000FF"/>
        <rFont val="Calibri"/>
        <family val="2"/>
        <scheme val="minor"/>
      </rPr>
      <t xml:space="preserve"> </t>
    </r>
    <r>
      <rPr>
        <b/>
        <sz val="12"/>
        <color theme="1"/>
        <rFont val="Calibri"/>
        <family val="2"/>
        <scheme val="minor"/>
      </rPr>
      <t>SALDO  A FAVOR  1,461.68   usd</t>
    </r>
  </si>
  <si>
    <t>NLSE22-35</t>
  </si>
  <si>
    <r>
      <t xml:space="preserve">Compra de 27,500.00  usd t.c. 20.     A SEABOARD    </t>
    </r>
    <r>
      <rPr>
        <b/>
        <sz val="18"/>
        <color rgb="FF0000FF"/>
        <rFont val="Calibri"/>
        <family val="2"/>
        <scheme val="minor"/>
      </rPr>
      <t xml:space="preserve"> </t>
    </r>
    <r>
      <rPr>
        <b/>
        <sz val="16"/>
        <color rgb="FF0000FF"/>
        <rFont val="Calibri"/>
        <family val="2"/>
        <scheme val="minor"/>
      </rPr>
      <t xml:space="preserve"> NLSE22-36</t>
    </r>
    <r>
      <rPr>
        <b/>
        <sz val="12"/>
        <color theme="1"/>
        <rFont val="Calibri"/>
        <family val="2"/>
        <scheme val="minor"/>
      </rPr>
      <t xml:space="preserve">     FACTURA</t>
    </r>
    <r>
      <rPr>
        <b/>
        <sz val="14"/>
        <color theme="1"/>
        <rFont val="Calibri"/>
        <family val="2"/>
        <scheme val="minor"/>
      </rPr>
      <t xml:space="preserve"> --2007751--</t>
    </r>
    <r>
      <rPr>
        <b/>
        <sz val="12"/>
        <color theme="1"/>
        <rFont val="Calibri"/>
        <family val="2"/>
        <scheme val="minor"/>
      </rPr>
      <t xml:space="preserve">   valor   FACTURA  28,761.21   </t>
    </r>
    <r>
      <rPr>
        <b/>
        <sz val="14"/>
        <color rgb="FF0000FF"/>
        <rFont val="Calibri"/>
        <family val="2"/>
        <scheme val="minor"/>
      </rPr>
      <t xml:space="preserve"> </t>
    </r>
    <r>
      <rPr>
        <b/>
        <sz val="12"/>
        <color theme="1"/>
        <rFont val="Calibri"/>
        <family val="2"/>
        <scheme val="minor"/>
      </rPr>
      <t>SALDO  PENDIENTE   1,261.21   usd</t>
    </r>
  </si>
  <si>
    <t>NLSE22-36</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</si>
  <si>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NLSE22-39</t>
    </r>
    <r>
      <rPr>
        <b/>
        <sz val="12"/>
        <color theme="1"/>
        <rFont val="Calibri"/>
        <family val="2"/>
        <scheme val="minor"/>
      </rPr>
      <t xml:space="preserve">     FACTURA</t>
    </r>
    <r>
      <rPr>
        <b/>
        <sz val="14"/>
        <color theme="1"/>
        <rFont val="Calibri"/>
        <family val="2"/>
        <scheme val="minor"/>
      </rPr>
      <t xml:space="preserve"> --2010181--</t>
    </r>
    <r>
      <rPr>
        <b/>
        <sz val="12"/>
        <color theme="1"/>
        <rFont val="Calibri"/>
        <family val="2"/>
        <scheme val="minor"/>
      </rPr>
      <t xml:space="preserve">   valor   FACTURA  31,653.80   </t>
    </r>
    <r>
      <rPr>
        <b/>
        <sz val="14"/>
        <color rgb="FF0000FF"/>
        <rFont val="Calibri"/>
        <family val="2"/>
        <scheme val="minor"/>
      </rPr>
      <t xml:space="preserve"> </t>
    </r>
    <r>
      <rPr>
        <b/>
        <sz val="12"/>
        <color theme="1"/>
        <rFont val="Calibri"/>
        <family val="2"/>
        <scheme val="minor"/>
      </rPr>
      <t>SALDO  PENDIENTE   2,153.80   usd</t>
    </r>
  </si>
  <si>
    <t>NLSE22-39</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</si>
  <si>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NLSE22-40</t>
    </r>
    <r>
      <rPr>
        <b/>
        <sz val="12"/>
        <color theme="1"/>
        <rFont val="Calibri"/>
        <family val="2"/>
        <scheme val="minor"/>
      </rPr>
      <t xml:space="preserve">     FACTURA</t>
    </r>
    <r>
      <rPr>
        <b/>
        <sz val="14"/>
        <color theme="1"/>
        <rFont val="Calibri"/>
        <family val="2"/>
        <scheme val="minor"/>
      </rPr>
      <t xml:space="preserve"> --2010182--</t>
    </r>
    <r>
      <rPr>
        <b/>
        <sz val="12"/>
        <color theme="1"/>
        <rFont val="Calibri"/>
        <family val="2"/>
        <scheme val="minor"/>
      </rPr>
      <t xml:space="preserve">   valor   FACTURA  31,775.08   </t>
    </r>
    <r>
      <rPr>
        <b/>
        <sz val="14"/>
        <color rgb="FF0000FF"/>
        <rFont val="Calibri"/>
        <family val="2"/>
        <scheme val="minor"/>
      </rPr>
      <t xml:space="preserve"> </t>
    </r>
    <r>
      <rPr>
        <b/>
        <sz val="12"/>
        <color theme="1"/>
        <rFont val="Calibri"/>
        <family val="2"/>
        <scheme val="minor"/>
      </rPr>
      <t>SALDO  PENDIENTE   2,275.08   usd</t>
    </r>
  </si>
  <si>
    <t>NLSE22-40</t>
  </si>
  <si>
    <t>Compra de  29,042.30   usd  tc   20,313    PAGO A TYSON FRESH MEATS. INC  R-3282   FACTURA  804979     VALOR FACTURA  29,042.30</t>
  </si>
  <si>
    <t>R-3282</t>
  </si>
  <si>
    <t>Compra de  29,539.04   usd  tc   20,570   PAGO A TYSON FRESH MEATS. INC  R-3283   FACTURA  805125     VALOR FACTURA  29,539.04</t>
  </si>
  <si>
    <t>R-3283</t>
  </si>
  <si>
    <r>
      <t xml:space="preserve">Compra de 31,000.00  usd t.c. 20.570     A SEABOARD    </t>
    </r>
    <r>
      <rPr>
        <b/>
        <sz val="18"/>
        <color rgb="FF0000FF"/>
        <rFont val="Calibri"/>
        <family val="2"/>
        <scheme val="minor"/>
      </rPr>
      <t xml:space="preserve"> </t>
    </r>
    <r>
      <rPr>
        <b/>
        <sz val="16"/>
        <color rgb="FF0000FF"/>
        <rFont val="Calibri"/>
        <family val="2"/>
        <scheme val="minor"/>
      </rPr>
      <t xml:space="preserve"> NLSE22-41</t>
    </r>
    <r>
      <rPr>
        <b/>
        <sz val="12"/>
        <color theme="1"/>
        <rFont val="Calibri"/>
        <family val="2"/>
        <scheme val="minor"/>
      </rPr>
      <t xml:space="preserve">    FACTURA</t>
    </r>
    <r>
      <rPr>
        <b/>
        <sz val="14"/>
        <color theme="1"/>
        <rFont val="Calibri"/>
        <family val="2"/>
        <scheme val="minor"/>
      </rPr>
      <t xml:space="preserve"> --2011060--</t>
    </r>
    <r>
      <rPr>
        <b/>
        <sz val="12"/>
        <color theme="1"/>
        <rFont val="Calibri"/>
        <family val="2"/>
        <scheme val="minor"/>
      </rPr>
      <t xml:space="preserve">   valor   FACTURA  32,271.62   </t>
    </r>
    <r>
      <rPr>
        <b/>
        <sz val="14"/>
        <color rgb="FF0000FF"/>
        <rFont val="Calibri"/>
        <family val="2"/>
        <scheme val="minor"/>
      </rPr>
      <t xml:space="preserve"> </t>
    </r>
    <r>
      <rPr>
        <b/>
        <sz val="12"/>
        <color theme="1"/>
        <rFont val="Calibri"/>
        <family val="2"/>
        <scheme val="minor"/>
      </rPr>
      <t>SALDO  PENDIENTE    1,271.62   usd</t>
    </r>
  </si>
  <si>
    <t>NLSE22-41</t>
  </si>
  <si>
    <t>NLSE22-44</t>
  </si>
  <si>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NLSE22-44</t>
    </r>
    <r>
      <rPr>
        <b/>
        <sz val="12"/>
        <color theme="1"/>
        <rFont val="Calibri"/>
        <family val="2"/>
        <scheme val="minor"/>
      </rPr>
      <t xml:space="preserve">     FACTURA</t>
    </r>
    <r>
      <rPr>
        <b/>
        <sz val="14"/>
        <color theme="1"/>
        <rFont val="Calibri"/>
        <family val="2"/>
        <scheme val="minor"/>
      </rPr>
      <t xml:space="preserve"> --2013290--</t>
    </r>
    <r>
      <rPr>
        <b/>
        <sz val="12"/>
        <color theme="1"/>
        <rFont val="Calibri"/>
        <family val="2"/>
        <scheme val="minor"/>
      </rPr>
      <t xml:space="preserve">   valor   FACTURA  34,087.72   </t>
    </r>
    <r>
      <rPr>
        <b/>
        <sz val="14"/>
        <color rgb="FF0000FF"/>
        <rFont val="Calibri"/>
        <family val="2"/>
        <scheme val="minor"/>
      </rPr>
      <t xml:space="preserve"> </t>
    </r>
    <r>
      <rPr>
        <b/>
        <sz val="12"/>
        <color theme="1"/>
        <rFont val="Calibri"/>
        <family val="2"/>
        <scheme val="minor"/>
      </rPr>
      <t>SALDO  PENDIENTE  1,087.72   usd</t>
    </r>
  </si>
  <si>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NLSE22-45</t>
    </r>
    <r>
      <rPr>
        <b/>
        <sz val="12"/>
        <color theme="1"/>
        <rFont val="Calibri"/>
        <family val="2"/>
        <scheme val="minor"/>
      </rPr>
      <t xml:space="preserve">     FACTURA</t>
    </r>
    <r>
      <rPr>
        <b/>
        <sz val="14"/>
        <color theme="1"/>
        <rFont val="Calibri"/>
        <family val="2"/>
        <scheme val="minor"/>
      </rPr>
      <t xml:space="preserve"> --2013291--</t>
    </r>
    <r>
      <rPr>
        <b/>
        <sz val="12"/>
        <color theme="1"/>
        <rFont val="Calibri"/>
        <family val="2"/>
        <scheme val="minor"/>
      </rPr>
      <t xml:space="preserve">   valor   FACTURA  33,684.68   </t>
    </r>
    <r>
      <rPr>
        <b/>
        <sz val="14"/>
        <color rgb="FF0000FF"/>
        <rFont val="Calibri"/>
        <family val="2"/>
        <scheme val="minor"/>
      </rPr>
      <t xml:space="preserve"> </t>
    </r>
    <r>
      <rPr>
        <b/>
        <sz val="12"/>
        <color theme="1"/>
        <rFont val="Calibri"/>
        <family val="2"/>
        <scheme val="minor"/>
      </rPr>
      <t>SALDO  PENDIENTE      684.68   usd</t>
    </r>
  </si>
  <si>
    <t>NLSE22-45</t>
  </si>
  <si>
    <t>Compra de  32,261.55   usd  tc   20.625   PAGO A TYSON FRESH MEATS. INC  R-3285   FACTURA  817197     VALOR FACTURA  32,261.55</t>
  </si>
  <si>
    <t>R-3285</t>
  </si>
  <si>
    <t>Compra de  34,530.48   usd  tc   21.170   PAGO A TYSON FRESH MEATS. INC  Y-1295   FACTURA  822322     VALOR FACTURA  34,530.48</t>
  </si>
  <si>
    <t>Y-1295</t>
  </si>
  <si>
    <r>
      <t xml:space="preserve">Compra de 33,000.00  usd t.c. 20.626     A SEABOARD    </t>
    </r>
    <r>
      <rPr>
        <b/>
        <sz val="18"/>
        <color rgb="FF0000FF"/>
        <rFont val="Calibri"/>
        <family val="2"/>
        <scheme val="minor"/>
      </rPr>
      <t xml:space="preserve"> </t>
    </r>
    <r>
      <rPr>
        <b/>
        <sz val="16"/>
        <color rgb="FF0000FF"/>
        <rFont val="Calibri"/>
        <family val="2"/>
        <scheme val="minor"/>
      </rPr>
      <t xml:space="preserve"> NLSE22-46</t>
    </r>
    <r>
      <rPr>
        <b/>
        <sz val="12"/>
        <color theme="1"/>
        <rFont val="Calibri"/>
        <family val="2"/>
        <scheme val="minor"/>
      </rPr>
      <t xml:space="preserve">     FACTURA</t>
    </r>
    <r>
      <rPr>
        <b/>
        <sz val="14"/>
        <color theme="1"/>
        <rFont val="Calibri"/>
        <family val="2"/>
        <scheme val="minor"/>
      </rPr>
      <t xml:space="preserve"> --2013685--</t>
    </r>
    <r>
      <rPr>
        <b/>
        <sz val="12"/>
        <color theme="1"/>
        <rFont val="Calibri"/>
        <family val="2"/>
        <scheme val="minor"/>
      </rPr>
      <t xml:space="preserve">   valor   FACTURA  33,299.26   </t>
    </r>
    <r>
      <rPr>
        <b/>
        <sz val="14"/>
        <color rgb="FF0000FF"/>
        <rFont val="Calibri"/>
        <family val="2"/>
        <scheme val="minor"/>
      </rPr>
      <t xml:space="preserve"> </t>
    </r>
    <r>
      <rPr>
        <b/>
        <sz val="12"/>
        <color theme="1"/>
        <rFont val="Calibri"/>
        <family val="2"/>
        <scheme val="minor"/>
      </rPr>
      <t>SALDO  PENDIENTE      299.26   usd</t>
    </r>
  </si>
  <si>
    <t>NLSE22-46</t>
  </si>
  <si>
    <t>Compra de  33,497.65   usd  tc   21.160   PAGO A TYSON FRESH MEATS. INC  Y-1296   FACTURA  824039     VALOR FACTURA  33,497.65</t>
  </si>
  <si>
    <t>Y-1296</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</si>
  <si>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NLSE22-47</t>
    </r>
    <r>
      <rPr>
        <b/>
        <sz val="12"/>
        <color theme="1"/>
        <rFont val="Calibri"/>
        <family val="2"/>
        <scheme val="minor"/>
      </rPr>
      <t xml:space="preserve">     FACTURA</t>
    </r>
    <r>
      <rPr>
        <b/>
        <sz val="14"/>
        <color theme="1"/>
        <rFont val="Calibri"/>
        <family val="2"/>
        <scheme val="minor"/>
      </rPr>
      <t xml:space="preserve"> --2014499--</t>
    </r>
    <r>
      <rPr>
        <b/>
        <sz val="12"/>
        <color theme="1"/>
        <rFont val="Calibri"/>
        <family val="2"/>
        <scheme val="minor"/>
      </rPr>
      <t xml:space="preserve">   valor   FACTURA  32,064.91   </t>
    </r>
    <r>
      <rPr>
        <b/>
        <sz val="14"/>
        <color rgb="FF0000FF"/>
        <rFont val="Calibri"/>
        <family val="2"/>
        <scheme val="minor"/>
      </rPr>
      <t xml:space="preserve"> </t>
    </r>
    <r>
      <rPr>
        <b/>
        <sz val="12"/>
        <color theme="1"/>
        <rFont val="Calibri"/>
        <family val="2"/>
        <scheme val="minor"/>
      </rPr>
      <t>SALDO  A FVOR  2,935.09   usd</t>
    </r>
  </si>
  <si>
    <t>NLSE22-47</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</si>
  <si>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NLSE22-48</t>
    </r>
    <r>
      <rPr>
        <b/>
        <sz val="12"/>
        <color theme="1"/>
        <rFont val="Calibri"/>
        <family val="2"/>
        <scheme val="minor"/>
      </rPr>
      <t xml:space="preserve">     FACTURA</t>
    </r>
    <r>
      <rPr>
        <b/>
        <sz val="14"/>
        <color theme="1"/>
        <rFont val="Calibri"/>
        <family val="2"/>
        <scheme val="minor"/>
      </rPr>
      <t xml:space="preserve"> --2014500--</t>
    </r>
    <r>
      <rPr>
        <b/>
        <sz val="12"/>
        <color theme="1"/>
        <rFont val="Calibri"/>
        <family val="2"/>
        <scheme val="minor"/>
      </rPr>
      <t xml:space="preserve">   valor   FACTURA  32,293.34   </t>
    </r>
    <r>
      <rPr>
        <b/>
        <sz val="14"/>
        <color rgb="FF0000FF"/>
        <rFont val="Calibri"/>
        <family val="2"/>
        <scheme val="minor"/>
      </rPr>
      <t xml:space="preserve"> </t>
    </r>
    <r>
      <rPr>
        <b/>
        <sz val="12"/>
        <color theme="1"/>
        <rFont val="Calibri"/>
        <family val="2"/>
        <scheme val="minor"/>
      </rPr>
      <t>SALDO  A FVOR  2,706.66   usd</t>
    </r>
  </si>
  <si>
    <t>NLSE22-48</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</si>
  <si>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NLSE22-49</t>
    </r>
    <r>
      <rPr>
        <b/>
        <sz val="12"/>
        <color theme="1"/>
        <rFont val="Calibri"/>
        <family val="2"/>
        <scheme val="minor"/>
      </rPr>
      <t xml:space="preserve">     FACTURA</t>
    </r>
    <r>
      <rPr>
        <b/>
        <sz val="14"/>
        <color theme="1"/>
        <rFont val="Calibri"/>
        <family val="2"/>
        <scheme val="minor"/>
      </rPr>
      <t xml:space="preserve"> --2016002--</t>
    </r>
    <r>
      <rPr>
        <b/>
        <sz val="12"/>
        <color theme="1"/>
        <rFont val="Calibri"/>
        <family val="2"/>
        <scheme val="minor"/>
      </rPr>
      <t xml:space="preserve">   valor   FACTURA  32,366.39   </t>
    </r>
    <r>
      <rPr>
        <b/>
        <sz val="14"/>
        <color rgb="FF0000FF"/>
        <rFont val="Calibri"/>
        <family val="2"/>
        <scheme val="minor"/>
      </rPr>
      <t xml:space="preserve"> </t>
    </r>
    <r>
      <rPr>
        <b/>
        <sz val="12"/>
        <color theme="1"/>
        <rFont val="Calibri"/>
        <family val="2"/>
        <scheme val="minor"/>
      </rPr>
      <t>SALDO  PENDIENTE    866.39  usd</t>
    </r>
  </si>
  <si>
    <t>NLSE22-49</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</si>
  <si>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NLSE22-50</t>
    </r>
    <r>
      <rPr>
        <b/>
        <sz val="12"/>
        <color theme="1"/>
        <rFont val="Calibri"/>
        <family val="2"/>
        <scheme val="minor"/>
      </rPr>
      <t xml:space="preserve">     FACTURA</t>
    </r>
    <r>
      <rPr>
        <b/>
        <sz val="14"/>
        <color theme="1"/>
        <rFont val="Calibri"/>
        <family val="2"/>
        <scheme val="minor"/>
      </rPr>
      <t xml:space="preserve"> --2016003--</t>
    </r>
    <r>
      <rPr>
        <b/>
        <sz val="12"/>
        <color theme="1"/>
        <rFont val="Calibri"/>
        <family val="2"/>
        <scheme val="minor"/>
      </rPr>
      <t xml:space="preserve">   valor   FACTURA  31,486.92   </t>
    </r>
    <r>
      <rPr>
        <b/>
        <sz val="14"/>
        <color rgb="FF0000FF"/>
        <rFont val="Calibri"/>
        <family val="2"/>
        <scheme val="minor"/>
      </rPr>
      <t xml:space="preserve"> </t>
    </r>
    <r>
      <rPr>
        <b/>
        <sz val="12"/>
        <color theme="1"/>
        <rFont val="Calibri"/>
        <family val="2"/>
        <scheme val="minor"/>
      </rPr>
      <t>SALDO  A FAVOR     13.08  usd</t>
    </r>
  </si>
  <si>
    <t>NLSE22-50</t>
  </si>
  <si>
    <t>Y-1299</t>
  </si>
  <si>
    <t>Compra de  31,508.97   usd  tc   20.860   PAGO A TYSON FRESH MEATS. INC  Y-1299   FACTURA  833940     VALOR FACTURA  31,508.97</t>
  </si>
  <si>
    <t>NLSE22-51</t>
  </si>
  <si>
    <r>
      <t xml:space="preserve">Compra de 31,000.00  usd t.c. 20.968     A SEABOARD    </t>
    </r>
    <r>
      <rPr>
        <b/>
        <sz val="18"/>
        <color rgb="FF0000FF"/>
        <rFont val="Calibri"/>
        <family val="2"/>
        <scheme val="minor"/>
      </rPr>
      <t xml:space="preserve"> </t>
    </r>
    <r>
      <rPr>
        <b/>
        <sz val="16"/>
        <color rgb="FF0000FF"/>
        <rFont val="Calibri"/>
        <family val="2"/>
        <scheme val="minor"/>
      </rPr>
      <t xml:space="preserve"> NLSE22-51</t>
    </r>
    <r>
      <rPr>
        <b/>
        <sz val="12"/>
        <color theme="1"/>
        <rFont val="Calibri"/>
        <family val="2"/>
        <scheme val="minor"/>
      </rPr>
      <t xml:space="preserve">     FACTURA</t>
    </r>
    <r>
      <rPr>
        <b/>
        <sz val="14"/>
        <color theme="1"/>
        <rFont val="Calibri"/>
        <family val="2"/>
        <scheme val="minor"/>
      </rPr>
      <t xml:space="preserve"> --2016805--</t>
    </r>
    <r>
      <rPr>
        <b/>
        <sz val="12"/>
        <color theme="1"/>
        <rFont val="Calibri"/>
        <family val="2"/>
        <scheme val="minor"/>
      </rPr>
      <t xml:space="preserve">   valor   FACTURA  30,802.41   </t>
    </r>
    <r>
      <rPr>
        <b/>
        <sz val="14"/>
        <color rgb="FF0000FF"/>
        <rFont val="Calibri"/>
        <family val="2"/>
        <scheme val="minor"/>
      </rPr>
      <t xml:space="preserve"> </t>
    </r>
    <r>
      <rPr>
        <b/>
        <sz val="12"/>
        <color theme="1"/>
        <rFont val="Calibri"/>
        <family val="2"/>
        <scheme val="minor"/>
      </rPr>
      <t>SALDO  A FAVOR     197.59  usd</t>
    </r>
  </si>
  <si>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NLSE22-52</t>
    </r>
    <r>
      <rPr>
        <b/>
        <sz val="12"/>
        <color theme="1"/>
        <rFont val="Calibri"/>
        <family val="2"/>
        <scheme val="minor"/>
      </rPr>
      <t xml:space="preserve">    FACTURA</t>
    </r>
    <r>
      <rPr>
        <b/>
        <sz val="14"/>
        <color theme="1"/>
        <rFont val="Calibri"/>
        <family val="2"/>
        <scheme val="minor"/>
      </rPr>
      <t xml:space="preserve"> --2016806--</t>
    </r>
    <r>
      <rPr>
        <b/>
        <sz val="12"/>
        <color theme="1"/>
        <rFont val="Calibri"/>
        <family val="2"/>
        <scheme val="minor"/>
      </rPr>
      <t xml:space="preserve">   valor   FACTURA  31,057.99   </t>
    </r>
    <r>
      <rPr>
        <b/>
        <sz val="14"/>
        <color rgb="FF0000FF"/>
        <rFont val="Calibri"/>
        <family val="2"/>
        <scheme val="minor"/>
      </rPr>
      <t xml:space="preserve"> </t>
    </r>
    <r>
      <rPr>
        <b/>
        <sz val="12"/>
        <color theme="1"/>
        <rFont val="Calibri"/>
        <family val="2"/>
        <scheme val="minor"/>
      </rPr>
      <t>SALDO  PENDIENTE     57.99  usd</t>
    </r>
  </si>
  <si>
    <t>NLSE22-52</t>
  </si>
  <si>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NLSE22-53</t>
    </r>
    <r>
      <rPr>
        <b/>
        <sz val="12"/>
        <color theme="1"/>
        <rFont val="Calibri"/>
        <family val="2"/>
        <scheme val="minor"/>
      </rPr>
      <t xml:space="preserve">    FACTURA</t>
    </r>
    <r>
      <rPr>
        <b/>
        <sz val="14"/>
        <color theme="1"/>
        <rFont val="Calibri"/>
        <family val="2"/>
        <scheme val="minor"/>
      </rPr>
      <t xml:space="preserve"> --2016807--</t>
    </r>
    <r>
      <rPr>
        <b/>
        <sz val="12"/>
        <color theme="1"/>
        <rFont val="Calibri"/>
        <family val="2"/>
        <scheme val="minor"/>
      </rPr>
      <t xml:space="preserve">   valor   FACTURA  30,725.74   </t>
    </r>
    <r>
      <rPr>
        <b/>
        <sz val="14"/>
        <color rgb="FF0000FF"/>
        <rFont val="Calibri"/>
        <family val="2"/>
        <scheme val="minor"/>
      </rPr>
      <t xml:space="preserve"> </t>
    </r>
    <r>
      <rPr>
        <b/>
        <sz val="12"/>
        <color theme="1"/>
        <rFont val="Calibri"/>
        <family val="2"/>
        <scheme val="minor"/>
      </rPr>
      <t>SALDO  A FAVOR       274.26  usd</t>
    </r>
  </si>
  <si>
    <t>NLSE22-53</t>
  </si>
  <si>
    <r>
      <t xml:space="preserve">Compra de 33,000.00  usd t.c. 20.860     A SEABOARD    </t>
    </r>
    <r>
      <rPr>
        <b/>
        <sz val="18"/>
        <color rgb="FF0000FF"/>
        <rFont val="Calibri"/>
        <family val="2"/>
        <scheme val="minor"/>
      </rPr>
      <t xml:space="preserve"> </t>
    </r>
    <r>
      <rPr>
        <b/>
        <sz val="16"/>
        <color rgb="FF0000FF"/>
        <rFont val="Calibri"/>
        <family val="2"/>
        <scheme val="minor"/>
      </rPr>
      <t xml:space="preserve"> NLSE22-54</t>
    </r>
    <r>
      <rPr>
        <b/>
        <sz val="12"/>
        <color theme="1"/>
        <rFont val="Calibri"/>
        <family val="2"/>
        <scheme val="minor"/>
      </rPr>
      <t xml:space="preserve">    FACTURA</t>
    </r>
    <r>
      <rPr>
        <b/>
        <sz val="14"/>
        <color theme="1"/>
        <rFont val="Calibri"/>
        <family val="2"/>
        <scheme val="minor"/>
      </rPr>
      <t xml:space="preserve"> --2017123--</t>
    </r>
    <r>
      <rPr>
        <b/>
        <sz val="12"/>
        <color theme="1"/>
        <rFont val="Calibri"/>
        <family val="2"/>
        <scheme val="minor"/>
      </rPr>
      <t xml:space="preserve">   valor   FACTURA  30,702.98   </t>
    </r>
    <r>
      <rPr>
        <b/>
        <sz val="14"/>
        <color rgb="FF0000FF"/>
        <rFont val="Calibri"/>
        <family val="2"/>
        <scheme val="minor"/>
      </rPr>
      <t xml:space="preserve"> </t>
    </r>
    <r>
      <rPr>
        <b/>
        <sz val="12"/>
        <color theme="1"/>
        <rFont val="Calibri"/>
        <family val="2"/>
        <scheme val="minor"/>
      </rPr>
      <t>SALDO  A FAVOR       2,297.62  usd</t>
    </r>
  </si>
  <si>
    <t>NLSE22-54</t>
  </si>
  <si>
    <r>
      <t xml:space="preserve">Compra de 30,000.00  usd t.c. 20.880     A SEABOARD    </t>
    </r>
    <r>
      <rPr>
        <b/>
        <sz val="18"/>
        <color rgb="FF0000FF"/>
        <rFont val="Calibri"/>
        <family val="2"/>
        <scheme val="minor"/>
      </rPr>
      <t xml:space="preserve"> </t>
    </r>
    <r>
      <rPr>
        <b/>
        <sz val="16"/>
        <color rgb="FF0000FF"/>
        <rFont val="Calibri"/>
        <family val="2"/>
        <scheme val="minor"/>
      </rPr>
      <t xml:space="preserve"> NLSE22-55</t>
    </r>
    <r>
      <rPr>
        <b/>
        <sz val="12"/>
        <color theme="1"/>
        <rFont val="Calibri"/>
        <family val="2"/>
        <scheme val="minor"/>
      </rPr>
      <t xml:space="preserve">    FACTURA</t>
    </r>
    <r>
      <rPr>
        <b/>
        <sz val="14"/>
        <color theme="1"/>
        <rFont val="Calibri"/>
        <family val="2"/>
        <scheme val="minor"/>
      </rPr>
      <t xml:space="preserve"> --2018170--</t>
    </r>
    <r>
      <rPr>
        <b/>
        <sz val="12"/>
        <color theme="1"/>
        <rFont val="Calibri"/>
        <family val="2"/>
        <scheme val="minor"/>
      </rPr>
      <t xml:space="preserve">   valor   FACTURA 29,083.73   </t>
    </r>
    <r>
      <rPr>
        <b/>
        <sz val="14"/>
        <color rgb="FF0000FF"/>
        <rFont val="Calibri"/>
        <family val="2"/>
        <scheme val="minor"/>
      </rPr>
      <t xml:space="preserve"> </t>
    </r>
    <r>
      <rPr>
        <b/>
        <sz val="12"/>
        <color theme="1"/>
        <rFont val="Calibri"/>
        <family val="2"/>
        <scheme val="minor"/>
      </rPr>
      <t>SALDO  A FAVOR       916.27  usd</t>
    </r>
  </si>
  <si>
    <t>NLSE22-55</t>
  </si>
  <si>
    <t>Compra de  31,106.49   usd  tc   20.810   PAGO A TYSON FRESH MEATS. INC  Y-1300   FACTURA  834246     VALOR FACTURA  31,106.49</t>
  </si>
  <si>
    <t>Y-1300</t>
  </si>
  <si>
    <r>
      <t xml:space="preserve">Compra de 30,000.00  usd t.c. 20.810     A SEABOARD    </t>
    </r>
    <r>
      <rPr>
        <b/>
        <sz val="18"/>
        <color rgb="FF0000FF"/>
        <rFont val="Calibri"/>
        <family val="2"/>
        <scheme val="minor"/>
      </rPr>
      <t xml:space="preserve"> </t>
    </r>
    <r>
      <rPr>
        <b/>
        <sz val="16"/>
        <color rgb="FF0000FF"/>
        <rFont val="Calibri"/>
        <family val="2"/>
        <scheme val="minor"/>
      </rPr>
      <t xml:space="preserve"> NLSE22-56</t>
    </r>
    <r>
      <rPr>
        <b/>
        <sz val="12"/>
        <color theme="1"/>
        <rFont val="Calibri"/>
        <family val="2"/>
        <scheme val="minor"/>
      </rPr>
      <t xml:space="preserve">    FACTURA</t>
    </r>
    <r>
      <rPr>
        <b/>
        <sz val="14"/>
        <color theme="1"/>
        <rFont val="Calibri"/>
        <family val="2"/>
        <scheme val="minor"/>
      </rPr>
      <t xml:space="preserve"> --2019062--</t>
    </r>
    <r>
      <rPr>
        <b/>
        <sz val="12"/>
        <color theme="1"/>
        <rFont val="Calibri"/>
        <family val="2"/>
        <scheme val="minor"/>
      </rPr>
      <t xml:space="preserve">   valor   FACTURA 29,275.50   </t>
    </r>
    <r>
      <rPr>
        <b/>
        <sz val="14"/>
        <color rgb="FF0000FF"/>
        <rFont val="Calibri"/>
        <family val="2"/>
        <scheme val="minor"/>
      </rPr>
      <t xml:space="preserve"> </t>
    </r>
    <r>
      <rPr>
        <b/>
        <sz val="12"/>
        <color theme="1"/>
        <rFont val="Calibri"/>
        <family val="2"/>
        <scheme val="minor"/>
      </rPr>
      <t>SALDO  A FAVOR       724.50 usd</t>
    </r>
  </si>
  <si>
    <t>NLSE22-56</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</si>
  <si>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NLSE22-57</t>
    </r>
    <r>
      <rPr>
        <b/>
        <sz val="12"/>
        <color theme="1"/>
        <rFont val="Calibri"/>
        <family val="2"/>
        <scheme val="minor"/>
      </rPr>
      <t xml:space="preserve">    FACTURA</t>
    </r>
    <r>
      <rPr>
        <b/>
        <sz val="14"/>
        <color theme="1"/>
        <rFont val="Calibri"/>
        <family val="2"/>
        <scheme val="minor"/>
      </rPr>
      <t xml:space="preserve"> --2019463--</t>
    </r>
    <r>
      <rPr>
        <b/>
        <sz val="12"/>
        <color theme="1"/>
        <rFont val="Calibri"/>
        <family val="2"/>
        <scheme val="minor"/>
      </rPr>
      <t xml:space="preserve">   valor   FACTURA 30,014.88   </t>
    </r>
    <r>
      <rPr>
        <b/>
        <sz val="14"/>
        <color rgb="FF0000FF"/>
        <rFont val="Calibri"/>
        <family val="2"/>
        <scheme val="minor"/>
      </rPr>
      <t xml:space="preserve"> </t>
    </r>
    <r>
      <rPr>
        <b/>
        <sz val="12"/>
        <color theme="1"/>
        <rFont val="Calibri"/>
        <family val="2"/>
        <scheme val="minor"/>
      </rPr>
      <t>SALDO  PENDIENTE  3,014.88 usd</t>
    </r>
  </si>
  <si>
    <t>NLSE22-57</t>
  </si>
  <si>
    <t>Y-1301</t>
  </si>
  <si>
    <t>Compra de  28,975.58   usd  tc   20.298   PAGO A TYSON FRESH MEATS. INC  Y-1301   FACTURA  842495     VALOR FACTURA  28,975.58  usd</t>
  </si>
  <si>
    <t>Compra de  29,612.44   usd  tc   20.185   PAGO A TYSON FRESH MEATS. INC  Y-1307   FACTURA  843804     VALOR FACTURA  29,612.44  usd</t>
  </si>
  <si>
    <t>Y-1307</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</si>
  <si>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NLSE22-61</t>
    </r>
    <r>
      <rPr>
        <b/>
        <sz val="12"/>
        <color theme="1"/>
        <rFont val="Calibri"/>
        <family val="2"/>
        <scheme val="minor"/>
      </rPr>
      <t xml:space="preserve">    FACTURA</t>
    </r>
    <r>
      <rPr>
        <b/>
        <sz val="14"/>
        <color theme="1"/>
        <rFont val="Calibri"/>
        <family val="2"/>
        <scheme val="minor"/>
      </rPr>
      <t xml:space="preserve"> --2022023--</t>
    </r>
    <r>
      <rPr>
        <b/>
        <sz val="12"/>
        <color theme="1"/>
        <rFont val="Calibri"/>
        <family val="2"/>
        <scheme val="minor"/>
      </rPr>
      <t xml:space="preserve">   valor   FACTURA 31,533.61   </t>
    </r>
    <r>
      <rPr>
        <b/>
        <sz val="14"/>
        <color rgb="FF0000FF"/>
        <rFont val="Calibri"/>
        <family val="2"/>
        <scheme val="minor"/>
      </rPr>
      <t xml:space="preserve"> </t>
    </r>
    <r>
      <rPr>
        <b/>
        <sz val="12"/>
        <color theme="1"/>
        <rFont val="Calibri"/>
        <family val="2"/>
        <scheme val="minor"/>
      </rPr>
      <t>SALDO  PENDIENTE  3 4,533.61 usd</t>
    </r>
  </si>
  <si>
    <t>NLSE22-58------NLSE22-61</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</si>
  <si>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NLSE22-59</t>
    </r>
    <r>
      <rPr>
        <b/>
        <sz val="12"/>
        <color theme="1"/>
        <rFont val="Calibri"/>
        <family val="2"/>
        <scheme val="minor"/>
      </rPr>
      <t xml:space="preserve">    FACTURA</t>
    </r>
    <r>
      <rPr>
        <b/>
        <sz val="14"/>
        <color theme="1"/>
        <rFont val="Calibri"/>
        <family val="2"/>
        <scheme val="minor"/>
      </rPr>
      <t xml:space="preserve"> --2021308--</t>
    </r>
    <r>
      <rPr>
        <b/>
        <sz val="12"/>
        <color theme="1"/>
        <rFont val="Calibri"/>
        <family val="2"/>
        <scheme val="minor"/>
      </rPr>
      <t xml:space="preserve">   valor   FACTURA      31,685.33   </t>
    </r>
    <r>
      <rPr>
        <b/>
        <sz val="14"/>
        <color rgb="FF0000FF"/>
        <rFont val="Calibri"/>
        <family val="2"/>
        <scheme val="minor"/>
      </rPr>
      <t xml:space="preserve"> </t>
    </r>
    <r>
      <rPr>
        <b/>
        <sz val="12"/>
        <color theme="1"/>
        <rFont val="Calibri"/>
        <family val="2"/>
        <scheme val="minor"/>
      </rPr>
      <t>SALDO  PENDIENTE  1,685.33    usd</t>
    </r>
  </si>
  <si>
    <t>NLSE22-59</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</si>
  <si>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NLSE22-60</t>
    </r>
    <r>
      <rPr>
        <b/>
        <sz val="12"/>
        <color theme="1"/>
        <rFont val="Calibri"/>
        <family val="2"/>
        <scheme val="minor"/>
      </rPr>
      <t xml:space="preserve">   FACTURA</t>
    </r>
    <r>
      <rPr>
        <b/>
        <sz val="14"/>
        <color theme="1"/>
        <rFont val="Calibri"/>
        <family val="2"/>
        <scheme val="minor"/>
      </rPr>
      <t xml:space="preserve"> --2021309--</t>
    </r>
    <r>
      <rPr>
        <b/>
        <sz val="12"/>
        <color theme="1"/>
        <rFont val="Calibri"/>
        <family val="2"/>
        <scheme val="minor"/>
      </rPr>
      <t xml:space="preserve">   valor   FACTURA      31,722.14   </t>
    </r>
    <r>
      <rPr>
        <b/>
        <sz val="14"/>
        <color rgb="FF0000FF"/>
        <rFont val="Calibri"/>
        <family val="2"/>
        <scheme val="minor"/>
      </rPr>
      <t xml:space="preserve"> </t>
    </r>
    <r>
      <rPr>
        <b/>
        <sz val="12"/>
        <color theme="1"/>
        <rFont val="Calibri"/>
        <family val="2"/>
        <scheme val="minor"/>
      </rPr>
      <t>SALDO  PENDIENTE  1,722.14    usd</t>
    </r>
  </si>
  <si>
    <t>NLSE22-60</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</si>
  <si>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NLSE22-62</t>
    </r>
    <r>
      <rPr>
        <b/>
        <sz val="12"/>
        <color theme="1"/>
        <rFont val="Calibri"/>
        <family val="2"/>
        <scheme val="minor"/>
      </rPr>
      <t xml:space="preserve">   FACTURA</t>
    </r>
    <r>
      <rPr>
        <b/>
        <sz val="14"/>
        <color theme="1"/>
        <rFont val="Calibri"/>
        <family val="2"/>
        <scheme val="minor"/>
      </rPr>
      <t xml:space="preserve"> --2022024--</t>
    </r>
    <r>
      <rPr>
        <b/>
        <sz val="12"/>
        <color theme="1"/>
        <rFont val="Calibri"/>
        <family val="2"/>
        <scheme val="minor"/>
      </rPr>
      <t xml:space="preserve">   valor   FACTURA      31,652.04   </t>
    </r>
    <r>
      <rPr>
        <b/>
        <sz val="14"/>
        <color rgb="FF0000FF"/>
        <rFont val="Calibri"/>
        <family val="2"/>
        <scheme val="minor"/>
      </rPr>
      <t xml:space="preserve"> </t>
    </r>
    <r>
      <rPr>
        <b/>
        <sz val="12"/>
        <color theme="1"/>
        <rFont val="Calibri"/>
        <family val="2"/>
        <scheme val="minor"/>
      </rPr>
      <t>SALDO  A FAVOR    2,347.96    usd</t>
    </r>
  </si>
  <si>
    <t>NLSE22-62</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</si>
  <si>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NLSE22-63</t>
    </r>
    <r>
      <rPr>
        <b/>
        <sz val="12"/>
        <color theme="1"/>
        <rFont val="Calibri"/>
        <family val="2"/>
        <scheme val="minor"/>
      </rPr>
      <t xml:space="preserve">   FACTURA</t>
    </r>
    <r>
      <rPr>
        <b/>
        <sz val="14"/>
        <color theme="1"/>
        <rFont val="Calibri"/>
        <family val="2"/>
        <scheme val="minor"/>
      </rPr>
      <t xml:space="preserve"> --2022025--</t>
    </r>
    <r>
      <rPr>
        <b/>
        <sz val="12"/>
        <color theme="1"/>
        <rFont val="Calibri"/>
        <family val="2"/>
        <scheme val="minor"/>
      </rPr>
      <t xml:space="preserve">   valor   FACTURA      32,196.49   </t>
    </r>
    <r>
      <rPr>
        <b/>
        <sz val="14"/>
        <color rgb="FF0000FF"/>
        <rFont val="Calibri"/>
        <family val="2"/>
        <scheme val="minor"/>
      </rPr>
      <t xml:space="preserve"> </t>
    </r>
    <r>
      <rPr>
        <b/>
        <sz val="12"/>
        <color theme="1"/>
        <rFont val="Calibri"/>
        <family val="2"/>
        <scheme val="minor"/>
      </rPr>
      <t>SALDO  A FAVOR    1,803.51    usd</t>
    </r>
  </si>
  <si>
    <t>NLSE22-63</t>
  </si>
  <si>
    <t>Compra de  30,377.45   usd  tc   19.980   PAGO A TYSON FRESH MEATS. INC  Y-1302   FACTURA  852660     VALOR FACTURA    30,377.45  usd</t>
  </si>
  <si>
    <t>Y-1302</t>
  </si>
  <si>
    <t>Compra de  30,971.87   usd  tc   19.977   PAGO A TYSON FRESH MEATS. INC  Y-1304   FACTURA  853742     VALOR FACTURA    30,971.87  usd</t>
  </si>
  <si>
    <t>Y-1304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</si>
  <si>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NLSE22-64</t>
    </r>
    <r>
      <rPr>
        <b/>
        <sz val="12"/>
        <color theme="1"/>
        <rFont val="Calibri"/>
        <family val="2"/>
        <scheme val="minor"/>
      </rPr>
      <t xml:space="preserve">   FACTURA</t>
    </r>
    <r>
      <rPr>
        <b/>
        <sz val="14"/>
        <color theme="1"/>
        <rFont val="Calibri"/>
        <family val="2"/>
        <scheme val="minor"/>
      </rPr>
      <t xml:space="preserve"> --2023973--</t>
    </r>
    <r>
      <rPr>
        <b/>
        <sz val="12"/>
        <color theme="1"/>
        <rFont val="Calibri"/>
        <family val="2"/>
        <scheme val="minor"/>
      </rPr>
      <t xml:space="preserve">   valor   FACTURA      31,966.20   </t>
    </r>
    <r>
      <rPr>
        <b/>
        <sz val="14"/>
        <color rgb="FF0000FF"/>
        <rFont val="Calibri"/>
        <family val="2"/>
        <scheme val="minor"/>
      </rPr>
      <t xml:space="preserve"> </t>
    </r>
    <r>
      <rPr>
        <b/>
        <sz val="12"/>
        <color theme="1"/>
        <rFont val="Calibri"/>
        <family val="2"/>
        <scheme val="minor"/>
      </rPr>
      <t>SALDO  A FAVOR    1,533.80   usd</t>
    </r>
  </si>
  <si>
    <t>NLSE22-64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</si>
  <si>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NLSE22-65</t>
    </r>
    <r>
      <rPr>
        <b/>
        <sz val="12"/>
        <color theme="1"/>
        <rFont val="Calibri"/>
        <family val="2"/>
        <scheme val="minor"/>
      </rPr>
      <t xml:space="preserve">   FACTURA</t>
    </r>
    <r>
      <rPr>
        <b/>
        <sz val="14"/>
        <color theme="1"/>
        <rFont val="Calibri"/>
        <family val="2"/>
        <scheme val="minor"/>
      </rPr>
      <t xml:space="preserve"> --2023974--</t>
    </r>
    <r>
      <rPr>
        <b/>
        <sz val="12"/>
        <color theme="1"/>
        <rFont val="Calibri"/>
        <family val="2"/>
        <scheme val="minor"/>
      </rPr>
      <t xml:space="preserve">   valor   FACTURA      32,259.70   </t>
    </r>
    <r>
      <rPr>
        <b/>
        <sz val="14"/>
        <color rgb="FF0000FF"/>
        <rFont val="Calibri"/>
        <family val="2"/>
        <scheme val="minor"/>
      </rPr>
      <t xml:space="preserve"> </t>
    </r>
    <r>
      <rPr>
        <b/>
        <sz val="12"/>
        <color theme="1"/>
        <rFont val="Calibri"/>
        <family val="2"/>
        <scheme val="minor"/>
      </rPr>
      <t>SALDO  A FAVOR    1,240.30   usd</t>
    </r>
  </si>
  <si>
    <t>NLSE22-65</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</si>
  <si>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NLSE22-66</t>
    </r>
    <r>
      <rPr>
        <b/>
        <sz val="12"/>
        <color theme="1"/>
        <rFont val="Calibri"/>
        <family val="2"/>
        <scheme val="minor"/>
      </rPr>
      <t xml:space="preserve">   FACTURA</t>
    </r>
    <r>
      <rPr>
        <b/>
        <sz val="14"/>
        <color theme="1"/>
        <rFont val="Calibri"/>
        <family val="2"/>
        <scheme val="minor"/>
      </rPr>
      <t xml:space="preserve"> --2023975--</t>
    </r>
    <r>
      <rPr>
        <b/>
        <sz val="12"/>
        <color theme="1"/>
        <rFont val="Calibri"/>
        <family val="2"/>
        <scheme val="minor"/>
      </rPr>
      <t xml:space="preserve">   valor   FACTURA      31,885.28   </t>
    </r>
    <r>
      <rPr>
        <b/>
        <sz val="14"/>
        <color rgb="FF0000FF"/>
        <rFont val="Calibri"/>
        <family val="2"/>
        <scheme val="minor"/>
      </rPr>
      <t xml:space="preserve"> </t>
    </r>
    <r>
      <rPr>
        <b/>
        <sz val="12"/>
        <color theme="1"/>
        <rFont val="Calibri"/>
        <family val="2"/>
        <scheme val="minor"/>
      </rPr>
      <t>SALDO  A FAVOR    614.72   usd</t>
    </r>
  </si>
  <si>
    <t>NLSE22-66</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</si>
  <si>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NLSE22-67</t>
    </r>
    <r>
      <rPr>
        <b/>
        <sz val="12"/>
        <color theme="1"/>
        <rFont val="Calibri"/>
        <family val="2"/>
        <scheme val="minor"/>
      </rPr>
      <t xml:space="preserve">   FACTURA</t>
    </r>
    <r>
      <rPr>
        <b/>
        <sz val="14"/>
        <color theme="1"/>
        <rFont val="Calibri"/>
        <family val="2"/>
        <scheme val="minor"/>
      </rPr>
      <t xml:space="preserve"> --2024602--</t>
    </r>
    <r>
      <rPr>
        <b/>
        <sz val="12"/>
        <color theme="1"/>
        <rFont val="Calibri"/>
        <family val="2"/>
        <scheme val="minor"/>
      </rPr>
      <t xml:space="preserve">   valor   FACTURA      31,149.18   </t>
    </r>
    <r>
      <rPr>
        <b/>
        <sz val="14"/>
        <color rgb="FF0000FF"/>
        <rFont val="Calibri"/>
        <family val="2"/>
        <scheme val="minor"/>
      </rPr>
      <t xml:space="preserve"> </t>
    </r>
    <r>
      <rPr>
        <b/>
        <sz val="12"/>
        <color theme="1"/>
        <rFont val="Calibri"/>
        <family val="2"/>
        <scheme val="minor"/>
      </rPr>
      <t>SALDO  A FAVOR    1,350.82  usd</t>
    </r>
  </si>
  <si>
    <t>NLSE22-67</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</si>
  <si>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NLSE22-68</t>
    </r>
    <r>
      <rPr>
        <b/>
        <sz val="12"/>
        <color theme="1"/>
        <rFont val="Calibri"/>
        <family val="2"/>
        <scheme val="minor"/>
      </rPr>
      <t xml:space="preserve">   FACTURA</t>
    </r>
    <r>
      <rPr>
        <b/>
        <sz val="14"/>
        <color theme="1"/>
        <rFont val="Calibri"/>
        <family val="2"/>
        <scheme val="minor"/>
      </rPr>
      <t xml:space="preserve"> --2024603--</t>
    </r>
    <r>
      <rPr>
        <b/>
        <sz val="12"/>
        <color theme="1"/>
        <rFont val="Calibri"/>
        <family val="2"/>
        <scheme val="minor"/>
      </rPr>
      <t xml:space="preserve">   valor   FACTURA      31,103.21   </t>
    </r>
    <r>
      <rPr>
        <b/>
        <sz val="14"/>
        <color rgb="FF0000FF"/>
        <rFont val="Calibri"/>
        <family val="2"/>
        <scheme val="minor"/>
      </rPr>
      <t xml:space="preserve"> </t>
    </r>
    <r>
      <rPr>
        <b/>
        <sz val="12"/>
        <color theme="1"/>
        <rFont val="Calibri"/>
        <family val="2"/>
        <scheme val="minor"/>
      </rPr>
      <t>SALDO  A FAVOR    1,396.79  usd</t>
    </r>
  </si>
  <si>
    <t>NLSE22-68</t>
  </si>
  <si>
    <t>Compra de  30,522.47   usd  tc   20.135   PAGO A TYSON FRESH MEATS. INC  Y-1306   FACTURA  865435     VALOR FACTURA    30,522.47  usd</t>
  </si>
  <si>
    <t>Y-1306</t>
  </si>
  <si>
    <t>Compra de  31,648.00   usd  tc   20.180   PAGO A TYSON FRESH MEATS. INC  Y-1305   FACTURA  862839     VALOR FACTURA    31,648.00  usd</t>
  </si>
  <si>
    <t>Y-1305</t>
  </si>
  <si>
    <r>
      <t xml:space="preserve">Compra de 28,000.00    usd t.c. 20.180     A SEABOARD    </t>
    </r>
    <r>
      <rPr>
        <b/>
        <sz val="18"/>
        <color rgb="FF0000FF"/>
        <rFont val="Calibri"/>
        <family val="2"/>
        <scheme val="minor"/>
      </rPr>
      <t xml:space="preserve"> </t>
    </r>
    <r>
      <rPr>
        <b/>
        <sz val="16"/>
        <color rgb="FF0000FF"/>
        <rFont val="Calibri"/>
        <family val="2"/>
        <scheme val="minor"/>
      </rPr>
      <t xml:space="preserve"> NLSE22-71</t>
    </r>
    <r>
      <rPr>
        <b/>
        <sz val="12"/>
        <color theme="1"/>
        <rFont val="Calibri"/>
        <family val="2"/>
        <scheme val="minor"/>
      </rPr>
      <t xml:space="preserve">   FACTURA</t>
    </r>
    <r>
      <rPr>
        <b/>
        <sz val="14"/>
        <color theme="1"/>
        <rFont val="Calibri"/>
        <family val="2"/>
        <scheme val="minor"/>
      </rPr>
      <t xml:space="preserve"> --206432--</t>
    </r>
    <r>
      <rPr>
        <b/>
        <sz val="12"/>
        <color theme="1"/>
        <rFont val="Calibri"/>
        <family val="2"/>
        <scheme val="minor"/>
      </rPr>
      <t xml:space="preserve">   valor   FACTURA      31,398.73   </t>
    </r>
    <r>
      <rPr>
        <b/>
        <sz val="14"/>
        <color rgb="FF0000FF"/>
        <rFont val="Calibri"/>
        <family val="2"/>
        <scheme val="minor"/>
      </rPr>
      <t xml:space="preserve"> </t>
    </r>
    <r>
      <rPr>
        <b/>
        <sz val="12"/>
        <color theme="1"/>
        <rFont val="Calibri"/>
        <family val="2"/>
        <scheme val="minor"/>
      </rPr>
      <t>SALDO  PENDIENTE  3,398.73  usd</t>
    </r>
  </si>
  <si>
    <t>NLSE22-71</t>
  </si>
  <si>
    <r>
      <t xml:space="preserve">Compra de 32,000.00    usd t.c. 20.135     A SEABOARD    </t>
    </r>
    <r>
      <rPr>
        <b/>
        <sz val="18"/>
        <color rgb="FF0000FF"/>
        <rFont val="Calibri"/>
        <family val="2"/>
        <scheme val="minor"/>
      </rPr>
      <t xml:space="preserve"> </t>
    </r>
    <r>
      <rPr>
        <b/>
        <sz val="16"/>
        <color rgb="FF0000FF"/>
        <rFont val="Calibri"/>
        <family val="2"/>
        <scheme val="minor"/>
      </rPr>
      <t xml:space="preserve"> NLSE22-72</t>
    </r>
    <r>
      <rPr>
        <b/>
        <sz val="12"/>
        <color theme="1"/>
        <rFont val="Calibri"/>
        <family val="2"/>
        <scheme val="minor"/>
      </rPr>
      <t xml:space="preserve">   FACTURA</t>
    </r>
    <r>
      <rPr>
        <b/>
        <sz val="14"/>
        <color theme="1"/>
        <rFont val="Calibri"/>
        <family val="2"/>
        <scheme val="minor"/>
      </rPr>
      <t xml:space="preserve"> --2026433--</t>
    </r>
    <r>
      <rPr>
        <b/>
        <sz val="12"/>
        <color theme="1"/>
        <rFont val="Calibri"/>
        <family val="2"/>
        <scheme val="minor"/>
      </rPr>
      <t xml:space="preserve">   valor   FACTURA      31,625.64   </t>
    </r>
    <r>
      <rPr>
        <b/>
        <sz val="14"/>
        <color rgb="FF0000FF"/>
        <rFont val="Calibri"/>
        <family val="2"/>
        <scheme val="minor"/>
      </rPr>
      <t xml:space="preserve"> </t>
    </r>
    <r>
      <rPr>
        <b/>
        <sz val="12"/>
        <color theme="1"/>
        <rFont val="Calibri"/>
        <family val="2"/>
        <scheme val="minor"/>
      </rPr>
      <t>SALDO  A FAVOR    374.36  usd</t>
    </r>
  </si>
  <si>
    <t>NLSE22-72</t>
  </si>
  <si>
    <t>Compra de  31,339.62   usd  tc   19.860   PAGO A TYSON FRESH MEATS. INC     35030        FACTURA  873775     VALOR FACTURA    31,339.62  usd</t>
  </si>
  <si>
    <t>Compra de  33,437.17   usd  tc   20.035      PAGO A TYSON FRESH MEATS. INC     35040        FACTURA  884106     VALOR FACTURA    33,437.17  usd</t>
  </si>
  <si>
    <t>Compra de  34,453.91   usd  tc   20.035      PAGO A TYSON FRESH MEATS. INC     35041        FACTURA  885698     VALOR FACTURA      34,453.91  usd</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</si>
  <si>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NLSE22-73</t>
    </r>
    <r>
      <rPr>
        <b/>
        <sz val="12"/>
        <color theme="1"/>
        <rFont val="Calibri"/>
        <family val="2"/>
        <scheme val="minor"/>
      </rPr>
      <t xml:space="preserve">  FACTURA</t>
    </r>
    <r>
      <rPr>
        <b/>
        <sz val="14"/>
        <color theme="1"/>
        <rFont val="Calibri"/>
        <family val="2"/>
        <scheme val="minor"/>
      </rPr>
      <t xml:space="preserve"> --2028701--</t>
    </r>
    <r>
      <rPr>
        <b/>
        <sz val="12"/>
        <color theme="1"/>
        <rFont val="Calibri"/>
        <family val="2"/>
        <scheme val="minor"/>
      </rPr>
      <t xml:space="preserve">   valor   FACTURA      34,338.97   </t>
    </r>
    <r>
      <rPr>
        <b/>
        <sz val="14"/>
        <color rgb="FF0000FF"/>
        <rFont val="Calibri"/>
        <family val="2"/>
        <scheme val="minor"/>
      </rPr>
      <t xml:space="preserve"> </t>
    </r>
    <r>
      <rPr>
        <b/>
        <sz val="12"/>
        <color theme="1"/>
        <rFont val="Calibri"/>
        <family val="2"/>
        <scheme val="minor"/>
      </rPr>
      <t>SALDO  PENDIENTE  3,338.97  usd</t>
    </r>
  </si>
  <si>
    <t>NLSE22-69--------NLSE22-73</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</si>
  <si>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NLSE22-74</t>
    </r>
    <r>
      <rPr>
        <b/>
        <sz val="12"/>
        <color theme="1"/>
        <rFont val="Calibri"/>
        <family val="2"/>
        <scheme val="minor"/>
      </rPr>
      <t xml:space="preserve">  FACTURA</t>
    </r>
    <r>
      <rPr>
        <b/>
        <sz val="14"/>
        <color theme="1"/>
        <rFont val="Calibri"/>
        <family val="2"/>
        <scheme val="minor"/>
      </rPr>
      <t xml:space="preserve"> --2028702--</t>
    </r>
    <r>
      <rPr>
        <b/>
        <sz val="12"/>
        <color theme="1"/>
        <rFont val="Calibri"/>
        <family val="2"/>
        <scheme val="minor"/>
      </rPr>
      <t xml:space="preserve">   valor   FACTURA      34,089.87   </t>
    </r>
    <r>
      <rPr>
        <b/>
        <sz val="14"/>
        <color rgb="FF0000FF"/>
        <rFont val="Calibri"/>
        <family val="2"/>
        <scheme val="minor"/>
      </rPr>
      <t xml:space="preserve"> </t>
    </r>
    <r>
      <rPr>
        <b/>
        <sz val="12"/>
        <color theme="1"/>
        <rFont val="Calibri"/>
        <family val="2"/>
        <scheme val="minor"/>
      </rPr>
      <t>SALDO  PENDIENTE  3,089.87  usd</t>
    </r>
  </si>
  <si>
    <t>NLSE22-70------NLSE22-74</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</si>
  <si>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NLSE22-75</t>
    </r>
    <r>
      <rPr>
        <b/>
        <sz val="12"/>
        <color theme="1"/>
        <rFont val="Calibri"/>
        <family val="2"/>
        <scheme val="minor"/>
      </rPr>
      <t xml:space="preserve">   FACTURA</t>
    </r>
    <r>
      <rPr>
        <b/>
        <sz val="14"/>
        <color theme="1"/>
        <rFont val="Calibri"/>
        <family val="2"/>
        <scheme val="minor"/>
      </rPr>
      <t xml:space="preserve"> --2028703--</t>
    </r>
    <r>
      <rPr>
        <b/>
        <sz val="12"/>
        <color theme="1"/>
        <rFont val="Calibri"/>
        <family val="2"/>
        <scheme val="minor"/>
      </rPr>
      <t xml:space="preserve">   valor   FACTURA      35,381.30   </t>
    </r>
    <r>
      <rPr>
        <b/>
        <sz val="14"/>
        <color rgb="FF0000FF"/>
        <rFont val="Calibri"/>
        <family val="2"/>
        <scheme val="minor"/>
      </rPr>
      <t xml:space="preserve"> </t>
    </r>
    <r>
      <rPr>
        <b/>
        <sz val="12"/>
        <color theme="1"/>
        <rFont val="Calibri"/>
        <family val="2"/>
        <scheme val="minor"/>
      </rPr>
      <t>SALDO  A FAVOR   618.70  usd</t>
    </r>
  </si>
  <si>
    <t>NLSE22-75</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</si>
  <si>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NLSE22-76</t>
    </r>
    <r>
      <rPr>
        <b/>
        <sz val="12"/>
        <color theme="1"/>
        <rFont val="Calibri"/>
        <family val="2"/>
        <scheme val="minor"/>
      </rPr>
      <t xml:space="preserve">   FACTURA</t>
    </r>
    <r>
      <rPr>
        <b/>
        <sz val="14"/>
        <color theme="1"/>
        <rFont val="Calibri"/>
        <family val="2"/>
        <scheme val="minor"/>
      </rPr>
      <t xml:space="preserve"> --2029949--</t>
    </r>
    <r>
      <rPr>
        <b/>
        <sz val="12"/>
        <color theme="1"/>
        <rFont val="Calibri"/>
        <family val="2"/>
        <scheme val="minor"/>
      </rPr>
      <t xml:space="preserve">   valor   FACTURA      36,164.67   </t>
    </r>
    <r>
      <rPr>
        <b/>
        <sz val="14"/>
        <color rgb="FF0000FF"/>
        <rFont val="Calibri"/>
        <family val="2"/>
        <scheme val="minor"/>
      </rPr>
      <t xml:space="preserve"> </t>
    </r>
    <r>
      <rPr>
        <b/>
        <sz val="12"/>
        <color theme="1"/>
        <rFont val="Calibri"/>
        <family val="2"/>
        <scheme val="minor"/>
      </rPr>
      <t>SALDO  PENDIENTE    164.67    usd</t>
    </r>
  </si>
  <si>
    <t>NLSE22-76</t>
  </si>
  <si>
    <t>Compra de  34,557.08   usd  tc   19.860   PAGO A TYSON FRESH MEATS. INC    44122        FACTURA  883477     VALOR FACTURA    34,557.08  usd</t>
  </si>
  <si>
    <t>Compra de  36,057.84   usd  tc   20.330      PAGO A TYSON FRESH MEATS. INC     35049        FACTURA  889592     VALOR FACTURA      36,057.84  usd</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</si>
  <si>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NLSE22-77</t>
    </r>
    <r>
      <rPr>
        <b/>
        <sz val="12"/>
        <color theme="1"/>
        <rFont val="Calibri"/>
        <family val="2"/>
        <scheme val="minor"/>
      </rPr>
      <t xml:space="preserve">   FACTURA</t>
    </r>
    <r>
      <rPr>
        <b/>
        <sz val="14"/>
        <color theme="1"/>
        <rFont val="Calibri"/>
        <family val="2"/>
        <scheme val="minor"/>
      </rPr>
      <t xml:space="preserve"> --2030689--</t>
    </r>
    <r>
      <rPr>
        <b/>
        <sz val="12"/>
        <color theme="1"/>
        <rFont val="Calibri"/>
        <family val="2"/>
        <scheme val="minor"/>
      </rPr>
      <t xml:space="preserve">   valor   FACTURA      38,537.48   </t>
    </r>
    <r>
      <rPr>
        <b/>
        <sz val="14"/>
        <color rgb="FF0000FF"/>
        <rFont val="Calibri"/>
        <family val="2"/>
        <scheme val="minor"/>
      </rPr>
      <t xml:space="preserve"> </t>
    </r>
    <r>
      <rPr>
        <b/>
        <sz val="12"/>
        <color theme="1"/>
        <rFont val="Calibri"/>
        <family val="2"/>
        <scheme val="minor"/>
      </rPr>
      <t>SALDO  PENDIENTE    1,037.48    usd</t>
    </r>
  </si>
  <si>
    <t>NLSE22-77</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</si>
  <si>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NLSE22-78</t>
    </r>
    <r>
      <rPr>
        <b/>
        <sz val="12"/>
        <color theme="1"/>
        <rFont val="Calibri"/>
        <family val="2"/>
        <scheme val="minor"/>
      </rPr>
      <t xml:space="preserve">   FACTURA</t>
    </r>
    <r>
      <rPr>
        <b/>
        <sz val="14"/>
        <color theme="1"/>
        <rFont val="Calibri"/>
        <family val="2"/>
        <scheme val="minor"/>
      </rPr>
      <t xml:space="preserve"> --2031305--</t>
    </r>
    <r>
      <rPr>
        <b/>
        <sz val="12"/>
        <color theme="1"/>
        <rFont val="Calibri"/>
        <family val="2"/>
        <scheme val="minor"/>
      </rPr>
      <t xml:space="preserve">   valor   FACTURA      38,397.69   </t>
    </r>
    <r>
      <rPr>
        <b/>
        <sz val="14"/>
        <color rgb="FF0000FF"/>
        <rFont val="Calibri"/>
        <family val="2"/>
        <scheme val="minor"/>
      </rPr>
      <t xml:space="preserve"> </t>
    </r>
    <r>
      <rPr>
        <b/>
        <sz val="12"/>
        <color theme="1"/>
        <rFont val="Calibri"/>
        <family val="2"/>
        <scheme val="minor"/>
      </rPr>
      <t>SALDO  PENDIENTE    897.69    usd</t>
    </r>
  </si>
  <si>
    <t>NLSE22-78</t>
  </si>
  <si>
    <t>Compra de  38,628.99   usd  tc   20.470      PAGO A TYSON FRESH MEATS. INC     35043       FACTURA  899661     VALOR FACTURA      38,628.99  usd</t>
  </si>
  <si>
    <t>Compra de  38,343.71   usd  tc   20.505      PAGO A TYSON FRESH MEATS. INC     35095        FACTURA  895110     VALOR FACTURA      38,343.71 usd</t>
  </si>
  <si>
    <r>
      <t xml:space="preserve">Compra de 39,000.00    usd t.c. 20.090     A SEABOARD    </t>
    </r>
    <r>
      <rPr>
        <b/>
        <sz val="18"/>
        <color rgb="FF0000FF"/>
        <rFont val="Calibri"/>
        <family val="2"/>
        <scheme val="minor"/>
      </rPr>
      <t xml:space="preserve"> </t>
    </r>
    <r>
      <rPr>
        <b/>
        <sz val="16"/>
        <color rgb="FF0000FF"/>
        <rFont val="Calibri"/>
        <family val="2"/>
        <scheme val="minor"/>
      </rPr>
      <t xml:space="preserve"> NLSE22-79</t>
    </r>
    <r>
      <rPr>
        <b/>
        <sz val="12"/>
        <color theme="1"/>
        <rFont val="Calibri"/>
        <family val="2"/>
        <scheme val="minor"/>
      </rPr>
      <t xml:space="preserve">   FACTURA</t>
    </r>
    <r>
      <rPr>
        <b/>
        <sz val="14"/>
        <color theme="1"/>
        <rFont val="Calibri"/>
        <family val="2"/>
        <scheme val="minor"/>
      </rPr>
      <t xml:space="preserve"> --2031785--</t>
    </r>
    <r>
      <rPr>
        <b/>
        <sz val="12"/>
        <color theme="1"/>
        <rFont val="Calibri"/>
        <family val="2"/>
        <scheme val="minor"/>
      </rPr>
      <t xml:space="preserve">   valor   FACTURA      38,385.82   </t>
    </r>
    <r>
      <rPr>
        <b/>
        <sz val="14"/>
        <color rgb="FF0000FF"/>
        <rFont val="Calibri"/>
        <family val="2"/>
        <scheme val="minor"/>
      </rPr>
      <t xml:space="preserve"> </t>
    </r>
    <r>
      <rPr>
        <b/>
        <sz val="12"/>
        <color theme="1"/>
        <rFont val="Calibri"/>
        <family val="2"/>
        <scheme val="minor"/>
      </rPr>
      <t>SALDO  A FAVOR    614.18    usd</t>
    </r>
  </si>
  <si>
    <t>NLSE22-79</t>
  </si>
  <si>
    <r>
      <t xml:space="preserve">Compra de 39,000.00    usd t.c. 20.330     A SEABOARD    </t>
    </r>
    <r>
      <rPr>
        <b/>
        <sz val="18"/>
        <color rgb="FF0000FF"/>
        <rFont val="Calibri"/>
        <family val="2"/>
        <scheme val="minor"/>
      </rPr>
      <t xml:space="preserve"> </t>
    </r>
    <r>
      <rPr>
        <b/>
        <sz val="16"/>
        <color rgb="FF0000FF"/>
        <rFont val="Calibri"/>
        <family val="2"/>
        <scheme val="minor"/>
      </rPr>
      <t xml:space="preserve"> NLSE22-80</t>
    </r>
    <r>
      <rPr>
        <b/>
        <sz val="12"/>
        <color theme="1"/>
        <rFont val="Calibri"/>
        <family val="2"/>
        <scheme val="minor"/>
      </rPr>
      <t xml:space="preserve">   FACTURA</t>
    </r>
    <r>
      <rPr>
        <b/>
        <sz val="14"/>
        <color theme="1"/>
        <rFont val="Calibri"/>
        <family val="2"/>
        <scheme val="minor"/>
      </rPr>
      <t xml:space="preserve"> --2032677--</t>
    </r>
    <r>
      <rPr>
        <b/>
        <sz val="12"/>
        <color theme="1"/>
        <rFont val="Calibri"/>
        <family val="2"/>
        <scheme val="minor"/>
      </rPr>
      <t xml:space="preserve">   valor   FACTURA      39,022.50   </t>
    </r>
    <r>
      <rPr>
        <b/>
        <sz val="14"/>
        <color rgb="FF0000FF"/>
        <rFont val="Calibri"/>
        <family val="2"/>
        <scheme val="minor"/>
      </rPr>
      <t xml:space="preserve"> </t>
    </r>
    <r>
      <rPr>
        <b/>
        <sz val="12"/>
        <color theme="1"/>
        <rFont val="Calibri"/>
        <family val="2"/>
        <scheme val="minor"/>
      </rPr>
      <t>SALDO  PENDIENTE    22.50    usd</t>
    </r>
  </si>
  <si>
    <t>NLSE22-80</t>
  </si>
  <si>
    <t>Compra de  37,175.37   usd  tc   20.450      PAGO A TYSON FRESH MEATS. INC     35042        FACTURA  893672     VALOR FACTURA      37,175.37  usd</t>
  </si>
  <si>
    <r>
      <t xml:space="preserve">Compra de 41,000.00    usd t.c. 20.233     A SEABOARD    </t>
    </r>
    <r>
      <rPr>
        <b/>
        <sz val="18"/>
        <color rgb="FF0000FF"/>
        <rFont val="Calibri"/>
        <family val="2"/>
        <scheme val="minor"/>
      </rPr>
      <t xml:space="preserve"> </t>
    </r>
    <r>
      <rPr>
        <b/>
        <sz val="16"/>
        <color rgb="FF0000FF"/>
        <rFont val="Calibri"/>
        <family val="2"/>
        <scheme val="minor"/>
      </rPr>
      <t xml:space="preserve"> NLSE22-81</t>
    </r>
    <r>
      <rPr>
        <b/>
        <sz val="12"/>
        <color theme="1"/>
        <rFont val="Calibri"/>
        <family val="2"/>
        <scheme val="minor"/>
      </rPr>
      <t xml:space="preserve">   FACTURA</t>
    </r>
    <r>
      <rPr>
        <b/>
        <sz val="14"/>
        <color theme="1"/>
        <rFont val="Calibri"/>
        <family val="2"/>
        <scheme val="minor"/>
      </rPr>
      <t xml:space="preserve"> --2034539--</t>
    </r>
    <r>
      <rPr>
        <b/>
        <sz val="12"/>
        <color theme="1"/>
        <rFont val="Calibri"/>
        <family val="2"/>
        <scheme val="minor"/>
      </rPr>
      <t xml:space="preserve">   valor   FACTURA     42,975.68   </t>
    </r>
    <r>
      <rPr>
        <b/>
        <sz val="14"/>
        <color rgb="FF0000FF"/>
        <rFont val="Calibri"/>
        <family val="2"/>
        <scheme val="minor"/>
      </rPr>
      <t xml:space="preserve"> </t>
    </r>
    <r>
      <rPr>
        <b/>
        <sz val="12"/>
        <color theme="1"/>
        <rFont val="Calibri"/>
        <family val="2"/>
        <scheme val="minor"/>
      </rPr>
      <t>SALDO  PENDIENTE   1,975.68    usd</t>
    </r>
  </si>
  <si>
    <t>NLSE22-81</t>
  </si>
  <si>
    <r>
      <t xml:space="preserve">Compra de 41,000.00    usd t.c. 20.210     A SEABOARD    </t>
    </r>
    <r>
      <rPr>
        <b/>
        <sz val="18"/>
        <color rgb="FF0000FF"/>
        <rFont val="Calibri"/>
        <family val="2"/>
        <scheme val="minor"/>
      </rPr>
      <t xml:space="preserve"> </t>
    </r>
    <r>
      <rPr>
        <b/>
        <sz val="16"/>
        <color rgb="FF0000FF"/>
        <rFont val="Calibri"/>
        <family val="2"/>
        <scheme val="minor"/>
      </rPr>
      <t xml:space="preserve"> NLSE22-82</t>
    </r>
    <r>
      <rPr>
        <b/>
        <sz val="12"/>
        <color theme="1"/>
        <rFont val="Calibri"/>
        <family val="2"/>
        <scheme val="minor"/>
      </rPr>
      <t xml:space="preserve">   FACTURA</t>
    </r>
    <r>
      <rPr>
        <b/>
        <sz val="14"/>
        <color theme="1"/>
        <rFont val="Calibri"/>
        <family val="2"/>
        <scheme val="minor"/>
      </rPr>
      <t xml:space="preserve"> --2034540--</t>
    </r>
    <r>
      <rPr>
        <b/>
        <sz val="12"/>
        <color theme="1"/>
        <rFont val="Calibri"/>
        <family val="2"/>
        <scheme val="minor"/>
      </rPr>
      <t xml:space="preserve">   valor   FACTURA     42,356.04  </t>
    </r>
    <r>
      <rPr>
        <b/>
        <sz val="14"/>
        <color rgb="FF0000FF"/>
        <rFont val="Calibri"/>
        <family val="2"/>
        <scheme val="minor"/>
      </rPr>
      <t xml:space="preserve"> </t>
    </r>
    <r>
      <rPr>
        <b/>
        <sz val="12"/>
        <color theme="1"/>
        <rFont val="Calibri"/>
        <family val="2"/>
        <scheme val="minor"/>
      </rPr>
      <t>SALDO  PENDIENTE   1,356.04    usd</t>
    </r>
  </si>
  <si>
    <t>NLSE22-82</t>
  </si>
  <si>
    <r>
      <t xml:space="preserve">Compra de 45,000.00    usd t.c. 20.505     A SEABOARD    </t>
    </r>
    <r>
      <rPr>
        <b/>
        <sz val="18"/>
        <color rgb="FF0000FF"/>
        <rFont val="Calibri"/>
        <family val="2"/>
        <scheme val="minor"/>
      </rPr>
      <t xml:space="preserve"> </t>
    </r>
    <r>
      <rPr>
        <b/>
        <sz val="16"/>
        <color rgb="FF0000FF"/>
        <rFont val="Calibri"/>
        <family val="2"/>
        <scheme val="minor"/>
      </rPr>
      <t xml:space="preserve"> NLSE22-83</t>
    </r>
    <r>
      <rPr>
        <b/>
        <sz val="12"/>
        <color theme="1"/>
        <rFont val="Calibri"/>
        <family val="2"/>
        <scheme val="minor"/>
      </rPr>
      <t xml:space="preserve">   FACTURA</t>
    </r>
    <r>
      <rPr>
        <b/>
        <sz val="14"/>
        <color theme="1"/>
        <rFont val="Calibri"/>
        <family val="2"/>
        <scheme val="minor"/>
      </rPr>
      <t xml:space="preserve"> --2035329--</t>
    </r>
    <r>
      <rPr>
        <b/>
        <sz val="12"/>
        <color theme="1"/>
        <rFont val="Calibri"/>
        <family val="2"/>
        <scheme val="minor"/>
      </rPr>
      <t xml:space="preserve">   valor   FACTURA     41,169.69  </t>
    </r>
    <r>
      <rPr>
        <b/>
        <sz val="14"/>
        <color rgb="FF0000FF"/>
        <rFont val="Calibri"/>
        <family val="2"/>
        <scheme val="minor"/>
      </rPr>
      <t xml:space="preserve"> </t>
    </r>
    <r>
      <rPr>
        <b/>
        <sz val="12"/>
        <color theme="1"/>
        <rFont val="Calibri"/>
        <family val="2"/>
        <scheme val="minor"/>
      </rPr>
      <t>SALDO  A  FAVOR    3,830.31    usd</t>
    </r>
  </si>
  <si>
    <t>NLSE22-83</t>
  </si>
  <si>
    <r>
      <t xml:space="preserve">Compra de 45,000.00    usd t.c. 20.350     A SEABOARD    </t>
    </r>
    <r>
      <rPr>
        <b/>
        <sz val="18"/>
        <color rgb="FF0000FF"/>
        <rFont val="Calibri"/>
        <family val="2"/>
        <scheme val="minor"/>
      </rPr>
      <t xml:space="preserve"> </t>
    </r>
    <r>
      <rPr>
        <b/>
        <sz val="16"/>
        <color rgb="FF0000FF"/>
        <rFont val="Calibri"/>
        <family val="2"/>
        <scheme val="minor"/>
      </rPr>
      <t xml:space="preserve"> NLSE22-84</t>
    </r>
    <r>
      <rPr>
        <b/>
        <sz val="12"/>
        <color theme="1"/>
        <rFont val="Calibri"/>
        <family val="2"/>
        <scheme val="minor"/>
      </rPr>
      <t xml:space="preserve">   FACTURA</t>
    </r>
    <r>
      <rPr>
        <b/>
        <sz val="14"/>
        <color theme="1"/>
        <rFont val="Calibri"/>
        <family val="2"/>
        <scheme val="minor"/>
      </rPr>
      <t xml:space="preserve"> --2035370--</t>
    </r>
    <r>
      <rPr>
        <b/>
        <sz val="12"/>
        <color theme="1"/>
        <rFont val="Calibri"/>
        <family val="2"/>
        <scheme val="minor"/>
      </rPr>
      <t xml:space="preserve">   valor   FACTURA     41,941.68  </t>
    </r>
    <r>
      <rPr>
        <b/>
        <sz val="14"/>
        <color rgb="FF0000FF"/>
        <rFont val="Calibri"/>
        <family val="2"/>
        <scheme val="minor"/>
      </rPr>
      <t xml:space="preserve"> </t>
    </r>
    <r>
      <rPr>
        <b/>
        <sz val="12"/>
        <color theme="1"/>
        <rFont val="Calibri"/>
        <family val="2"/>
        <scheme val="minor"/>
      </rPr>
      <t>SALDO  A  FAVOR    3,058.32    usd</t>
    </r>
  </si>
  <si>
    <t>NLSE22-84</t>
  </si>
  <si>
    <r>
      <t xml:space="preserve">Compra de 51,000.00    usd t.c. 20.320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--2037125--</t>
    </r>
    <r>
      <rPr>
        <b/>
        <sz val="12"/>
        <color theme="1"/>
        <rFont val="Calibri"/>
        <family val="2"/>
        <scheme val="minor"/>
      </rPr>
      <t xml:space="preserve">   valor   FACTURA     48,197.32  </t>
    </r>
    <r>
      <rPr>
        <b/>
        <sz val="14"/>
        <color rgb="FF0000FF"/>
        <rFont val="Calibri"/>
        <family val="2"/>
        <scheme val="minor"/>
      </rPr>
      <t xml:space="preserve"> </t>
    </r>
    <r>
      <rPr>
        <b/>
        <sz val="12"/>
        <color theme="1"/>
        <rFont val="Calibri"/>
        <family val="2"/>
        <scheme val="minor"/>
      </rPr>
      <t>SALDO  A  FAVOR    2,802.68    usd</t>
    </r>
  </si>
  <si>
    <t>NLSE22-101</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</si>
  <si>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NLSE22-85</t>
    </r>
    <r>
      <rPr>
        <b/>
        <sz val="12"/>
        <color theme="1"/>
        <rFont val="Calibri"/>
        <family val="2"/>
        <scheme val="minor"/>
      </rPr>
      <t xml:space="preserve">   FACTURA</t>
    </r>
    <r>
      <rPr>
        <b/>
        <sz val="14"/>
        <color theme="1"/>
        <rFont val="Calibri"/>
        <family val="2"/>
        <scheme val="minor"/>
      </rPr>
      <t xml:space="preserve"> --2037122--</t>
    </r>
    <r>
      <rPr>
        <b/>
        <sz val="12"/>
        <color theme="1"/>
        <rFont val="Calibri"/>
        <family val="2"/>
        <scheme val="minor"/>
      </rPr>
      <t xml:space="preserve">   valor   FACTURA     42,338.06  </t>
    </r>
    <r>
      <rPr>
        <b/>
        <sz val="14"/>
        <color rgb="FF0000FF"/>
        <rFont val="Calibri"/>
        <family val="2"/>
        <scheme val="minor"/>
      </rPr>
      <t xml:space="preserve"> </t>
    </r>
    <r>
      <rPr>
        <b/>
        <sz val="12"/>
        <color theme="1"/>
        <rFont val="Calibri"/>
        <family val="2"/>
        <scheme val="minor"/>
      </rPr>
      <t>SALDO  PENDIENTE       338.06    usd</t>
    </r>
  </si>
  <si>
    <t>NLSE22-85</t>
  </si>
  <si>
    <t>Compra de  41,894.55   usd  tc   20.314      PAGO A TYSON FRESH MEATS. INC     35044       FACTURA  903432     VALOR FACTURA     41,894.55  usd</t>
  </si>
  <si>
    <t>Compra de  41,365.30   usd  tc   20.365      PAGO A TYSON FRESH MEATS. INC     35045       FACTURA  910052     VALOR FACTURA     41,365.30  usd</t>
  </si>
  <si>
    <t>Compra de  41,175.48  usd  tc   20.280      PAGO A TYSON FRESH MEATS. INC     A-9437       FACTURA  914168     VALOR FACTURA     41,175.48  usd</t>
  </si>
  <si>
    <t>A-9437</t>
  </si>
  <si>
    <t>Compra de  43,242.15 usd  tc   20.150      PAGO A TYSON FRESH MEATS. INC     A-9609       FACTURA  915976     VALOR FACTURA     43,242.15  usd</t>
  </si>
  <si>
    <t>A-9609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</si>
  <si>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NLSE22-69   </t>
    </r>
    <r>
      <rPr>
        <b/>
        <sz val="12"/>
        <color theme="1"/>
        <rFont val="Calibri"/>
        <family val="2"/>
        <scheme val="minor"/>
      </rPr>
      <t xml:space="preserve">  FACTURA</t>
    </r>
    <r>
      <rPr>
        <b/>
        <sz val="14"/>
        <color theme="1"/>
        <rFont val="Calibri"/>
        <family val="2"/>
        <scheme val="minor"/>
      </rPr>
      <t xml:space="preserve"> --2035233--</t>
    </r>
    <r>
      <rPr>
        <b/>
        <sz val="12"/>
        <color theme="1"/>
        <rFont val="Calibri"/>
        <family val="2"/>
        <scheme val="minor"/>
      </rPr>
      <t xml:space="preserve">   valor   FACTURA     42,437.94  </t>
    </r>
    <r>
      <rPr>
        <b/>
        <sz val="14"/>
        <color rgb="FF0000FF"/>
        <rFont val="Calibri"/>
        <family val="2"/>
        <scheme val="minor"/>
      </rPr>
      <t xml:space="preserve"> </t>
    </r>
    <r>
      <rPr>
        <b/>
        <sz val="12"/>
        <color theme="1"/>
        <rFont val="Calibri"/>
        <family val="2"/>
        <scheme val="minor"/>
      </rPr>
      <t>SALDO  A FAVOR       1,224.00    usd</t>
    </r>
  </si>
  <si>
    <t>NLSE22-69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</si>
  <si>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NLSE22-70   </t>
    </r>
    <r>
      <rPr>
        <b/>
        <sz val="12"/>
        <color theme="1"/>
        <rFont val="Calibri"/>
        <family val="2"/>
        <scheme val="minor"/>
      </rPr>
      <t xml:space="preserve">  FACTURA</t>
    </r>
    <r>
      <rPr>
        <b/>
        <sz val="14"/>
        <color theme="1"/>
        <rFont val="Calibri"/>
        <family val="2"/>
        <scheme val="minor"/>
      </rPr>
      <t xml:space="preserve"> --2035234--</t>
    </r>
    <r>
      <rPr>
        <b/>
        <sz val="12"/>
        <color theme="1"/>
        <rFont val="Calibri"/>
        <family val="2"/>
        <scheme val="minor"/>
      </rPr>
      <t xml:space="preserve">   valor   FACTURA     42,613.57  </t>
    </r>
    <r>
      <rPr>
        <b/>
        <sz val="14"/>
        <color rgb="FF0000FF"/>
        <rFont val="Calibri"/>
        <family val="2"/>
        <scheme val="minor"/>
      </rPr>
      <t xml:space="preserve"> </t>
    </r>
    <r>
      <rPr>
        <b/>
        <sz val="12"/>
        <color theme="1"/>
        <rFont val="Calibri"/>
        <family val="2"/>
        <scheme val="minor"/>
      </rPr>
      <t>SALDO  A FAVOR       1,386.43    usd</t>
    </r>
  </si>
  <si>
    <t>NLSE22-70</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</si>
  <si>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NLSE22-86</t>
    </r>
    <r>
      <rPr>
        <b/>
        <sz val="12"/>
        <color theme="1"/>
        <rFont val="Calibri"/>
        <family val="2"/>
        <scheme val="minor"/>
      </rPr>
      <t xml:space="preserve">   FACTURA</t>
    </r>
    <r>
      <rPr>
        <b/>
        <sz val="14"/>
        <color theme="1"/>
        <rFont val="Calibri"/>
        <family val="2"/>
        <scheme val="minor"/>
      </rPr>
      <t xml:space="preserve"> --2037123--</t>
    </r>
    <r>
      <rPr>
        <b/>
        <sz val="12"/>
        <color theme="1"/>
        <rFont val="Calibri"/>
        <family val="2"/>
        <scheme val="minor"/>
      </rPr>
      <t xml:space="preserve">   valor   FACTURA     42,724.90  </t>
    </r>
    <r>
      <rPr>
        <b/>
        <sz val="14"/>
        <color rgb="FF0000FF"/>
        <rFont val="Calibri"/>
        <family val="2"/>
        <scheme val="minor"/>
      </rPr>
      <t xml:space="preserve"> </t>
    </r>
    <r>
      <rPr>
        <b/>
        <sz val="12"/>
        <color theme="1"/>
        <rFont val="Calibri"/>
        <family val="2"/>
        <scheme val="minor"/>
      </rPr>
      <t>SALDO  PENDIENTE       724.90   usd</t>
    </r>
  </si>
  <si>
    <t>NLSE22-86</t>
  </si>
  <si>
    <r>
      <t xml:space="preserve">Compra de 43,500.00    usd t.c. 20.224     A SEABOARD    </t>
    </r>
    <r>
      <rPr>
        <b/>
        <sz val="18"/>
        <color rgb="FF0000FF"/>
        <rFont val="Calibri"/>
        <family val="2"/>
        <scheme val="minor"/>
      </rPr>
      <t xml:space="preserve"> </t>
    </r>
    <r>
      <rPr>
        <b/>
        <sz val="16"/>
        <color rgb="FF0000FF"/>
        <rFont val="Calibri"/>
        <family val="2"/>
        <scheme val="minor"/>
      </rPr>
      <t xml:space="preserve"> NLSE22-87</t>
    </r>
    <r>
      <rPr>
        <b/>
        <sz val="12"/>
        <color theme="1"/>
        <rFont val="Calibri"/>
        <family val="2"/>
        <scheme val="minor"/>
      </rPr>
      <t xml:space="preserve">   FACTURA</t>
    </r>
    <r>
      <rPr>
        <b/>
        <sz val="14"/>
        <color theme="1"/>
        <rFont val="Calibri"/>
        <family val="2"/>
        <scheme val="minor"/>
      </rPr>
      <t xml:space="preserve"> --2037124--</t>
    </r>
    <r>
      <rPr>
        <b/>
        <sz val="12"/>
        <color theme="1"/>
        <rFont val="Calibri"/>
        <family val="2"/>
        <scheme val="minor"/>
      </rPr>
      <t xml:space="preserve">   valor   FACTURA     43,898.40  </t>
    </r>
    <r>
      <rPr>
        <b/>
        <sz val="14"/>
        <color rgb="FF0000FF"/>
        <rFont val="Calibri"/>
        <family val="2"/>
        <scheme val="minor"/>
      </rPr>
      <t xml:space="preserve"> </t>
    </r>
    <r>
      <rPr>
        <b/>
        <sz val="12"/>
        <color theme="1"/>
        <rFont val="Calibri"/>
        <family val="2"/>
        <scheme val="minor"/>
      </rPr>
      <t>SALDO  PENDIENTE    398.40    usd</t>
    </r>
  </si>
  <si>
    <t>NLSE22-87</t>
  </si>
  <si>
    <r>
      <t xml:space="preserve">Compra de 41,000.00    usd t.c. 20.130     A SEABOARD    </t>
    </r>
    <r>
      <rPr>
        <b/>
        <sz val="18"/>
        <color rgb="FF0000FF"/>
        <rFont val="Calibri"/>
        <family val="2"/>
        <scheme val="minor"/>
      </rPr>
      <t xml:space="preserve"> </t>
    </r>
    <r>
      <rPr>
        <b/>
        <sz val="16"/>
        <color rgb="FF0000FF"/>
        <rFont val="Calibri"/>
        <family val="2"/>
        <scheme val="minor"/>
      </rPr>
      <t xml:space="preserve"> NLSE22-88</t>
    </r>
    <r>
      <rPr>
        <b/>
        <sz val="12"/>
        <color theme="1"/>
        <rFont val="Calibri"/>
        <family val="2"/>
        <scheme val="minor"/>
      </rPr>
      <t xml:space="preserve">   FACTURA</t>
    </r>
    <r>
      <rPr>
        <b/>
        <sz val="14"/>
        <color theme="1"/>
        <rFont val="Calibri"/>
        <family val="2"/>
        <scheme val="minor"/>
      </rPr>
      <t xml:space="preserve"> --2037945--</t>
    </r>
    <r>
      <rPr>
        <b/>
        <sz val="12"/>
        <color theme="1"/>
        <rFont val="Calibri"/>
        <family val="2"/>
        <scheme val="minor"/>
      </rPr>
      <t xml:space="preserve">   valor   FACTURA     41,757.34  </t>
    </r>
    <r>
      <rPr>
        <b/>
        <sz val="14"/>
        <color rgb="FF0000FF"/>
        <rFont val="Calibri"/>
        <family val="2"/>
        <scheme val="minor"/>
      </rPr>
      <t xml:space="preserve"> </t>
    </r>
    <r>
      <rPr>
        <b/>
        <sz val="12"/>
        <color theme="1"/>
        <rFont val="Calibri"/>
        <family val="2"/>
        <scheme val="minor"/>
      </rPr>
      <t>SALDO  PENDIENTE    757.34    usd</t>
    </r>
  </si>
  <si>
    <t>NLSE22-88</t>
  </si>
  <si>
    <t>Compra de  41,446.41   usd  tc   20.130      PAGO A TYSON FRESH MEATS. INC     35089       FACTURA  905937     VALOR FACTURA     41,446.41  usd</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</si>
  <si>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NLSE22-89</t>
    </r>
    <r>
      <rPr>
        <b/>
        <sz val="12"/>
        <color theme="1"/>
        <rFont val="Calibri"/>
        <family val="2"/>
        <scheme val="minor"/>
      </rPr>
      <t xml:space="preserve">   FACTURA</t>
    </r>
    <r>
      <rPr>
        <b/>
        <sz val="14"/>
        <color theme="1"/>
        <rFont val="Calibri"/>
        <family val="2"/>
        <scheme val="minor"/>
      </rPr>
      <t xml:space="preserve"> --2039914--</t>
    </r>
    <r>
      <rPr>
        <b/>
        <sz val="12"/>
        <color theme="1"/>
        <rFont val="Calibri"/>
        <family val="2"/>
        <scheme val="minor"/>
      </rPr>
      <t xml:space="preserve">   valor   FACTURA     36,858.58  </t>
    </r>
    <r>
      <rPr>
        <b/>
        <sz val="14"/>
        <color rgb="FF0000FF"/>
        <rFont val="Calibri"/>
        <family val="2"/>
        <scheme val="minor"/>
      </rPr>
      <t xml:space="preserve"> </t>
    </r>
    <r>
      <rPr>
        <b/>
        <sz val="12"/>
        <color theme="1"/>
        <rFont val="Calibri"/>
        <family val="2"/>
        <scheme val="minor"/>
      </rPr>
      <t>SALDO  A FAVOR   2,141.42    usd</t>
    </r>
  </si>
  <si>
    <t>NLSE22-89</t>
  </si>
  <si>
    <t>Compra de  40,322.38 usd  tc   20.120      PAGO A TYSON FRESH MEATS. INC     A-9462       FACTURA  919903     VALOR FACTURA     40,322.38  usd</t>
  </si>
  <si>
    <t>A-9462</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</si>
  <si>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NLSE22-90</t>
    </r>
    <r>
      <rPr>
        <b/>
        <sz val="12"/>
        <color theme="1"/>
        <rFont val="Calibri"/>
        <family val="2"/>
        <scheme val="minor"/>
      </rPr>
      <t xml:space="preserve">   FACTURA</t>
    </r>
    <r>
      <rPr>
        <b/>
        <sz val="14"/>
        <color theme="1"/>
        <rFont val="Calibri"/>
        <family val="2"/>
        <scheme val="minor"/>
      </rPr>
      <t xml:space="preserve"> --2039915--</t>
    </r>
    <r>
      <rPr>
        <b/>
        <sz val="12"/>
        <color theme="1"/>
        <rFont val="Calibri"/>
        <family val="2"/>
        <scheme val="minor"/>
      </rPr>
      <t xml:space="preserve">   valor   FACTURA     36,647.88 </t>
    </r>
    <r>
      <rPr>
        <b/>
        <sz val="14"/>
        <color rgb="FF0000FF"/>
        <rFont val="Calibri"/>
        <family val="2"/>
        <scheme val="minor"/>
      </rPr>
      <t xml:space="preserve"> </t>
    </r>
    <r>
      <rPr>
        <b/>
        <sz val="12"/>
        <color theme="1"/>
        <rFont val="Calibri"/>
        <family val="2"/>
        <scheme val="minor"/>
      </rPr>
      <t>SALDO  A FAVOR   2,352.12   usd</t>
    </r>
  </si>
  <si>
    <t>NLSE22-90</t>
  </si>
  <si>
    <r>
      <t xml:space="preserve">Compra de 30,000.00    usd t.c. 20.290     A SEABOARD    </t>
    </r>
    <r>
      <rPr>
        <b/>
        <sz val="18"/>
        <color rgb="FF0000FF"/>
        <rFont val="Calibri"/>
        <family val="2"/>
        <scheme val="minor"/>
      </rPr>
      <t xml:space="preserve"> </t>
    </r>
    <r>
      <rPr>
        <b/>
        <sz val="16"/>
        <color rgb="FF0000FF"/>
        <rFont val="Calibri"/>
        <family val="2"/>
        <scheme val="minor"/>
      </rPr>
      <t xml:space="preserve"> NLSE22-91</t>
    </r>
    <r>
      <rPr>
        <b/>
        <sz val="12"/>
        <color theme="1"/>
        <rFont val="Calibri"/>
        <family val="2"/>
        <scheme val="minor"/>
      </rPr>
      <t xml:space="preserve">   FACTURA</t>
    </r>
    <r>
      <rPr>
        <b/>
        <sz val="14"/>
        <color theme="1"/>
        <rFont val="Calibri"/>
        <family val="2"/>
        <scheme val="minor"/>
      </rPr>
      <t xml:space="preserve"> --2040333--</t>
    </r>
    <r>
      <rPr>
        <b/>
        <sz val="12"/>
        <color theme="1"/>
        <rFont val="Calibri"/>
        <family val="2"/>
        <scheme val="minor"/>
      </rPr>
      <t xml:space="preserve">   valor   FACTURA     36,399.11 </t>
    </r>
    <r>
      <rPr>
        <b/>
        <sz val="14"/>
        <color rgb="FF0000FF"/>
        <rFont val="Calibri"/>
        <family val="2"/>
        <scheme val="minor"/>
      </rPr>
      <t xml:space="preserve"> </t>
    </r>
    <r>
      <rPr>
        <b/>
        <sz val="12"/>
        <color theme="1"/>
        <rFont val="Calibri"/>
        <family val="2"/>
        <scheme val="minor"/>
      </rPr>
      <t>SALDO  PENDIENTE      6,399.11   usd</t>
    </r>
  </si>
  <si>
    <t>NLSE22-91</t>
  </si>
  <si>
    <r>
      <t xml:space="preserve">Compra de 35,000.00    usd t.c. 20.250     A SEABOARD    </t>
    </r>
    <r>
      <rPr>
        <b/>
        <sz val="18"/>
        <color rgb="FF0000FF"/>
        <rFont val="Calibri"/>
        <family val="2"/>
        <scheme val="minor"/>
      </rPr>
      <t xml:space="preserve"> </t>
    </r>
    <r>
      <rPr>
        <b/>
        <sz val="16"/>
        <color rgb="FF0000FF"/>
        <rFont val="Calibri"/>
        <family val="2"/>
        <scheme val="minor"/>
      </rPr>
      <t xml:space="preserve"> NLSE22-92</t>
    </r>
    <r>
      <rPr>
        <b/>
        <sz val="12"/>
        <color theme="1"/>
        <rFont val="Calibri"/>
        <family val="2"/>
        <scheme val="minor"/>
      </rPr>
      <t xml:space="preserve">   FACTURA</t>
    </r>
    <r>
      <rPr>
        <b/>
        <sz val="14"/>
        <color theme="1"/>
        <rFont val="Calibri"/>
        <family val="2"/>
        <scheme val="minor"/>
      </rPr>
      <t xml:space="preserve"> --2041114--</t>
    </r>
    <r>
      <rPr>
        <b/>
        <sz val="12"/>
        <color theme="1"/>
        <rFont val="Calibri"/>
        <family val="2"/>
        <scheme val="minor"/>
      </rPr>
      <t xml:space="preserve">   valor   FACTURA     35,639.17 </t>
    </r>
    <r>
      <rPr>
        <b/>
        <sz val="14"/>
        <color rgb="FF0000FF"/>
        <rFont val="Calibri"/>
        <family val="2"/>
        <scheme val="minor"/>
      </rPr>
      <t xml:space="preserve"> </t>
    </r>
    <r>
      <rPr>
        <b/>
        <sz val="12"/>
        <color theme="1"/>
        <rFont val="Calibri"/>
        <family val="2"/>
        <scheme val="minor"/>
      </rPr>
      <t>SALDO  PENDIENTE      639.17   usd</t>
    </r>
  </si>
  <si>
    <t>NLSE22-92</t>
  </si>
  <si>
    <t>Compra de  36,511.54   usd  tc   19.9685      PAGO A TYSON FRESH MEATS. INC     A-9614       FACTURA  925770     VALOR FACTURA     36,511.54  usd</t>
  </si>
  <si>
    <t>A-9614</t>
  </si>
  <si>
    <t>Compra de  36,025.94   usd  tc   19.925      PAGO A TYSON FRESH MEATS. INC     A-9621       FACTURA  927952     VALOR FACTURA     36,025.94  usd</t>
  </si>
  <si>
    <t>A-9621</t>
  </si>
  <si>
    <t>Compra de  37,787.68   usd  tc   19.864      PAGO A TYSON FRESH MEATS. INC     B-2511       FACTURA  934165     VALOR FACTURA     37,787.68  usd</t>
  </si>
  <si>
    <t>B-2511</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</si>
  <si>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NLSE22-94</t>
    </r>
    <r>
      <rPr>
        <b/>
        <sz val="12"/>
        <color theme="1"/>
        <rFont val="Calibri"/>
        <family val="2"/>
        <scheme val="minor"/>
      </rPr>
      <t xml:space="preserve">   FACTURA</t>
    </r>
    <r>
      <rPr>
        <b/>
        <sz val="14"/>
        <color theme="1"/>
        <rFont val="Calibri"/>
        <family val="2"/>
        <scheme val="minor"/>
      </rPr>
      <t xml:space="preserve"> --2042657--</t>
    </r>
    <r>
      <rPr>
        <b/>
        <sz val="12"/>
        <color theme="1"/>
        <rFont val="Calibri"/>
        <family val="2"/>
        <scheme val="minor"/>
      </rPr>
      <t xml:space="preserve">   valor   FACTURA     39,381.65 </t>
    </r>
    <r>
      <rPr>
        <b/>
        <sz val="14"/>
        <color rgb="FF0000FF"/>
        <rFont val="Calibri"/>
        <family val="2"/>
        <scheme val="minor"/>
      </rPr>
      <t xml:space="preserve"> </t>
    </r>
    <r>
      <rPr>
        <b/>
        <sz val="12"/>
        <color theme="1"/>
        <rFont val="Calibri"/>
        <family val="2"/>
        <scheme val="minor"/>
      </rPr>
      <t>SALDO  PENDIENTE     4,381.65   usd</t>
    </r>
  </si>
  <si>
    <t>NLSE22-94</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</si>
  <si>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NLSE22-93</t>
    </r>
    <r>
      <rPr>
        <b/>
        <sz val="12"/>
        <color theme="1"/>
        <rFont val="Calibri"/>
        <family val="2"/>
        <scheme val="minor"/>
      </rPr>
      <t xml:space="preserve">   FACTURA</t>
    </r>
    <r>
      <rPr>
        <b/>
        <sz val="14"/>
        <color theme="1"/>
        <rFont val="Calibri"/>
        <family val="2"/>
        <scheme val="minor"/>
      </rPr>
      <t xml:space="preserve"> --2042656--</t>
    </r>
    <r>
      <rPr>
        <b/>
        <sz val="12"/>
        <color theme="1"/>
        <rFont val="Calibri"/>
        <family val="2"/>
        <scheme val="minor"/>
      </rPr>
      <t xml:space="preserve">   valor   FACTURA     38,821.39 </t>
    </r>
    <r>
      <rPr>
        <b/>
        <sz val="14"/>
        <color rgb="FF0000FF"/>
        <rFont val="Calibri"/>
        <family val="2"/>
        <scheme val="minor"/>
      </rPr>
      <t xml:space="preserve"> </t>
    </r>
    <r>
      <rPr>
        <b/>
        <sz val="12"/>
        <color theme="1"/>
        <rFont val="Calibri"/>
        <family val="2"/>
        <scheme val="minor"/>
      </rPr>
      <t>SALDO  PENDIENTE     3,821.39   usd</t>
    </r>
  </si>
  <si>
    <t>NLSE22-93</t>
  </si>
  <si>
    <r>
      <t xml:space="preserve">Compra de 42,000.00    usd t.c. 19,925     A SEABOARD    </t>
    </r>
    <r>
      <rPr>
        <b/>
        <sz val="18"/>
        <color rgb="FF0000FF"/>
        <rFont val="Calibri"/>
        <family val="2"/>
        <scheme val="minor"/>
      </rPr>
      <t xml:space="preserve"> </t>
    </r>
    <r>
      <rPr>
        <b/>
        <sz val="16"/>
        <color rgb="FF0000FF"/>
        <rFont val="Calibri"/>
        <family val="2"/>
        <scheme val="minor"/>
      </rPr>
      <t xml:space="preserve"> NLSE22-95</t>
    </r>
    <r>
      <rPr>
        <b/>
        <sz val="12"/>
        <color theme="1"/>
        <rFont val="Calibri"/>
        <family val="2"/>
        <scheme val="minor"/>
      </rPr>
      <t xml:space="preserve">   FACTURA</t>
    </r>
    <r>
      <rPr>
        <b/>
        <sz val="14"/>
        <color theme="1"/>
        <rFont val="Calibri"/>
        <family val="2"/>
        <scheme val="minor"/>
      </rPr>
      <t xml:space="preserve"> --2043087--</t>
    </r>
    <r>
      <rPr>
        <b/>
        <sz val="12"/>
        <color theme="1"/>
        <rFont val="Calibri"/>
        <family val="2"/>
        <scheme val="minor"/>
      </rPr>
      <t xml:space="preserve">   valor   FACTURA     40,748.59 </t>
    </r>
    <r>
      <rPr>
        <b/>
        <sz val="14"/>
        <color rgb="FF0000FF"/>
        <rFont val="Calibri"/>
        <family val="2"/>
        <scheme val="minor"/>
      </rPr>
      <t xml:space="preserve"> </t>
    </r>
    <r>
      <rPr>
        <b/>
        <sz val="12"/>
        <color theme="1"/>
        <rFont val="Calibri"/>
        <family val="2"/>
        <scheme val="minor"/>
      </rPr>
      <t>SALDO  A FAVOR      1,251.41   usd</t>
    </r>
  </si>
  <si>
    <t>NLSE22-95</t>
  </si>
  <si>
    <r>
      <t xml:space="preserve">Compra de 43,000.00    usd t.c. 19,910     A SEABOARD    </t>
    </r>
    <r>
      <rPr>
        <b/>
        <sz val="18"/>
        <color rgb="FF0000FF"/>
        <rFont val="Calibri"/>
        <family val="2"/>
        <scheme val="minor"/>
      </rPr>
      <t xml:space="preserve"> </t>
    </r>
    <r>
      <rPr>
        <b/>
        <sz val="16"/>
        <color rgb="FF0000FF"/>
        <rFont val="Calibri"/>
        <family val="2"/>
        <scheme val="minor"/>
      </rPr>
      <t xml:space="preserve"> NLSE22-96</t>
    </r>
    <r>
      <rPr>
        <b/>
        <sz val="12"/>
        <color theme="1"/>
        <rFont val="Calibri"/>
        <family val="2"/>
        <scheme val="minor"/>
      </rPr>
      <t xml:space="preserve">   FACTURA</t>
    </r>
    <r>
      <rPr>
        <b/>
        <sz val="14"/>
        <color theme="1"/>
        <rFont val="Calibri"/>
        <family val="2"/>
        <scheme val="minor"/>
      </rPr>
      <t xml:space="preserve"> --2043406--</t>
    </r>
    <r>
      <rPr>
        <b/>
        <sz val="12"/>
        <color theme="1"/>
        <rFont val="Calibri"/>
        <family val="2"/>
        <scheme val="minor"/>
      </rPr>
      <t xml:space="preserve">   valor   FACTURA     41,470.11    </t>
    </r>
    <r>
      <rPr>
        <b/>
        <sz val="14"/>
        <color rgb="FF0000FF"/>
        <rFont val="Calibri"/>
        <family val="2"/>
        <scheme val="minor"/>
      </rPr>
      <t xml:space="preserve"> </t>
    </r>
    <r>
      <rPr>
        <b/>
        <sz val="12"/>
        <color theme="1"/>
        <rFont val="Calibri"/>
        <family val="2"/>
        <scheme val="minor"/>
      </rPr>
      <t>SALDO  A FAVOR      1,529.89   usd</t>
    </r>
  </si>
  <si>
    <t>NLSE22-96</t>
  </si>
  <si>
    <t>Compra de  35,955.86  usd  tc   19.880      PAGO A TYSON FRESH MEATS. INC     A-9463       FACTURA  929667     VALOR FACTURA     35,955.86  usd</t>
  </si>
  <si>
    <t>A-9463</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</si>
  <si>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NLSE22-97</t>
    </r>
    <r>
      <rPr>
        <b/>
        <sz val="12"/>
        <color theme="1"/>
        <rFont val="Calibri"/>
        <family val="2"/>
        <scheme val="minor"/>
      </rPr>
      <t xml:space="preserve">   FACTURA</t>
    </r>
    <r>
      <rPr>
        <b/>
        <sz val="14"/>
        <color theme="1"/>
        <rFont val="Calibri"/>
        <family val="2"/>
        <scheme val="minor"/>
      </rPr>
      <t xml:space="preserve"> --2045265--</t>
    </r>
    <r>
      <rPr>
        <b/>
        <sz val="12"/>
        <color theme="1"/>
        <rFont val="Calibri"/>
        <family val="2"/>
        <scheme val="minor"/>
      </rPr>
      <t xml:space="preserve">   valor   FACTURA     41,999.17    </t>
    </r>
    <r>
      <rPr>
        <b/>
        <sz val="14"/>
        <color rgb="FF0000FF"/>
        <rFont val="Calibri"/>
        <family val="2"/>
        <scheme val="minor"/>
      </rPr>
      <t xml:space="preserve"> </t>
    </r>
    <r>
      <rPr>
        <b/>
        <sz val="12"/>
        <color theme="1"/>
        <rFont val="Calibri"/>
        <family val="2"/>
        <scheme val="minor"/>
      </rPr>
      <t>SALDO  A FAVOR      2,000.83   usd</t>
    </r>
  </si>
  <si>
    <t>NLSE22-97</t>
  </si>
  <si>
    <t>NLSE22-98</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</si>
  <si>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NLSE22-98</t>
    </r>
    <r>
      <rPr>
        <b/>
        <sz val="12"/>
        <color theme="1"/>
        <rFont val="Calibri"/>
        <family val="2"/>
        <scheme val="minor"/>
      </rPr>
      <t xml:space="preserve">   FACTURA</t>
    </r>
    <r>
      <rPr>
        <b/>
        <sz val="14"/>
        <color theme="1"/>
        <rFont val="Calibri"/>
        <family val="2"/>
        <scheme val="minor"/>
      </rPr>
      <t xml:space="preserve"> --2045266--</t>
    </r>
    <r>
      <rPr>
        <b/>
        <sz val="12"/>
        <color theme="1"/>
        <rFont val="Calibri"/>
        <family val="2"/>
        <scheme val="minor"/>
      </rPr>
      <t xml:space="preserve">   valor   FACTURA     41,799.81    </t>
    </r>
    <r>
      <rPr>
        <b/>
        <sz val="14"/>
        <color rgb="FF0000FF"/>
        <rFont val="Calibri"/>
        <family val="2"/>
        <scheme val="minor"/>
      </rPr>
      <t xml:space="preserve"> </t>
    </r>
    <r>
      <rPr>
        <b/>
        <sz val="12"/>
        <color theme="1"/>
        <rFont val="Calibri"/>
        <family val="2"/>
        <scheme val="minor"/>
      </rPr>
      <t>SALDO  A FAVOR      2,200.19  usd</t>
    </r>
  </si>
  <si>
    <t>Compra de  40,530.62  usd  tc   19.620      PAGO A TYSON FRESH MEATS. INC     A-9465       FACTURA  939702     VALOR FACTURA     40.530.62  usd</t>
  </si>
  <si>
    <t>A-9465</t>
  </si>
  <si>
    <t>Compra de  39,006.89  usd  tc   19.789      PAGO A TYSON FRESH MEATS. INC     A-9464       FACTURA  936161     VALOR FACTURA     39,006.89  usd</t>
  </si>
  <si>
    <t>A-9464</t>
  </si>
  <si>
    <t>B-2515</t>
  </si>
  <si>
    <t>Compra de  41,100.06  usd  tc   19.710      PAGO A TYSON FRESH MEATS. INC     B-2515       FACTURA  944817     VALOR FACTURA     41,100.06  usd</t>
  </si>
  <si>
    <r>
      <t xml:space="preserve">Compra de 46,000.00    usd t.c. 19,810    A SEABOARD    </t>
    </r>
    <r>
      <rPr>
        <b/>
        <sz val="18"/>
        <color rgb="FF0000FF"/>
        <rFont val="Calibri"/>
        <family val="2"/>
        <scheme val="minor"/>
      </rPr>
      <t xml:space="preserve"> </t>
    </r>
    <r>
      <rPr>
        <b/>
        <sz val="16"/>
        <color rgb="FF0000FF"/>
        <rFont val="Calibri"/>
        <family val="2"/>
        <scheme val="minor"/>
      </rPr>
      <t xml:space="preserve"> NLSE22-99</t>
    </r>
    <r>
      <rPr>
        <b/>
        <sz val="12"/>
        <color theme="1"/>
        <rFont val="Calibri"/>
        <family val="2"/>
        <scheme val="minor"/>
      </rPr>
      <t xml:space="preserve">   FACTURA</t>
    </r>
    <r>
      <rPr>
        <b/>
        <sz val="14"/>
        <color theme="1"/>
        <rFont val="Calibri"/>
        <family val="2"/>
        <scheme val="minor"/>
      </rPr>
      <t xml:space="preserve"> --2045267--</t>
    </r>
    <r>
      <rPr>
        <b/>
        <sz val="12"/>
        <color theme="1"/>
        <rFont val="Calibri"/>
        <family val="2"/>
        <scheme val="minor"/>
      </rPr>
      <t xml:space="preserve">   valor   FACTURA     43,042.41    </t>
    </r>
    <r>
      <rPr>
        <b/>
        <sz val="14"/>
        <color rgb="FF0000FF"/>
        <rFont val="Calibri"/>
        <family val="2"/>
        <scheme val="minor"/>
      </rPr>
      <t xml:space="preserve"> </t>
    </r>
    <r>
      <rPr>
        <b/>
        <sz val="12"/>
        <color theme="1"/>
        <rFont val="Calibri"/>
        <family val="2"/>
        <scheme val="minor"/>
      </rPr>
      <t>SALDO  A  FAVOR      2,957.59  usd</t>
    </r>
  </si>
  <si>
    <t>NLSE22-99</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</si>
  <si>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NLSE22-100</t>
    </r>
    <r>
      <rPr>
        <b/>
        <sz val="12"/>
        <color theme="1"/>
        <rFont val="Calibri"/>
        <family val="2"/>
        <scheme val="minor"/>
      </rPr>
      <t xml:space="preserve">   FACTURA</t>
    </r>
    <r>
      <rPr>
        <b/>
        <sz val="14"/>
        <color theme="1"/>
        <rFont val="Calibri"/>
        <family val="2"/>
        <scheme val="minor"/>
      </rPr>
      <t xml:space="preserve"> --2047580--</t>
    </r>
    <r>
      <rPr>
        <b/>
        <sz val="12"/>
        <color theme="1"/>
        <rFont val="Calibri"/>
        <family val="2"/>
        <scheme val="minor"/>
      </rPr>
      <t xml:space="preserve">   valor   FACTURA     46,238.55    </t>
    </r>
    <r>
      <rPr>
        <b/>
        <sz val="14"/>
        <color rgb="FF0000FF"/>
        <rFont val="Calibri"/>
        <family val="2"/>
        <scheme val="minor"/>
      </rPr>
      <t xml:space="preserve"> </t>
    </r>
    <r>
      <rPr>
        <b/>
        <sz val="12"/>
        <color theme="1"/>
        <rFont val="Calibri"/>
        <family val="2"/>
        <scheme val="minor"/>
      </rPr>
      <t>SALDO  PENDIENTE       4,238.55  usd</t>
    </r>
  </si>
  <si>
    <t>NLSE22-100</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</si>
  <si>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--2047757--</t>
    </r>
    <r>
      <rPr>
        <b/>
        <sz val="12"/>
        <color theme="1"/>
        <rFont val="Calibri"/>
        <family val="2"/>
        <scheme val="minor"/>
      </rPr>
      <t xml:space="preserve">   valor   FACTURA     45,624.40    </t>
    </r>
    <r>
      <rPr>
        <b/>
        <sz val="14"/>
        <color rgb="FF0000FF"/>
        <rFont val="Calibri"/>
        <family val="2"/>
        <scheme val="minor"/>
      </rPr>
      <t xml:space="preserve"> </t>
    </r>
    <r>
      <rPr>
        <b/>
        <sz val="12"/>
        <color theme="1"/>
        <rFont val="Calibri"/>
        <family val="2"/>
        <scheme val="minor"/>
      </rPr>
      <t>SALDO  PENDIENTE       3,624.40  usd</t>
    </r>
  </si>
  <si>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--2047582--</t>
    </r>
    <r>
      <rPr>
        <b/>
        <sz val="12"/>
        <color theme="1"/>
        <rFont val="Calibri"/>
        <family val="2"/>
        <scheme val="minor"/>
      </rPr>
      <t xml:space="preserve">   valor   FACTURA     45,650.63    </t>
    </r>
    <r>
      <rPr>
        <b/>
        <sz val="14"/>
        <color rgb="FF0000FF"/>
        <rFont val="Calibri"/>
        <family val="2"/>
        <scheme val="minor"/>
      </rPr>
      <t xml:space="preserve"> </t>
    </r>
    <r>
      <rPr>
        <b/>
        <sz val="12"/>
        <color theme="1"/>
        <rFont val="Calibri"/>
        <family val="2"/>
        <scheme val="minor"/>
      </rPr>
      <t>SALDO  PENDIENTE        1,650.63  usd</t>
    </r>
  </si>
  <si>
    <t>NLSE22-117</t>
  </si>
  <si>
    <r>
      <t xml:space="preserve">Compra de 50,000.00    usd t.c. 19,660    A SEABOARD    </t>
    </r>
    <r>
      <rPr>
        <b/>
        <sz val="18"/>
        <color rgb="FF0000FF"/>
        <rFont val="Calibri"/>
        <family val="2"/>
        <scheme val="minor"/>
      </rPr>
      <t xml:space="preserve"> </t>
    </r>
    <r>
      <rPr>
        <b/>
        <sz val="16"/>
        <color rgb="FF0000FF"/>
        <rFont val="Calibri"/>
        <family val="2"/>
        <scheme val="minor"/>
      </rPr>
      <t xml:space="preserve"> NLSE22-103</t>
    </r>
    <r>
      <rPr>
        <b/>
        <sz val="12"/>
        <color theme="1"/>
        <rFont val="Calibri"/>
        <family val="2"/>
        <scheme val="minor"/>
      </rPr>
      <t xml:space="preserve">      FACTURA</t>
    </r>
    <r>
      <rPr>
        <b/>
        <sz val="14"/>
        <color theme="1"/>
        <rFont val="Calibri"/>
        <family val="2"/>
        <scheme val="minor"/>
      </rPr>
      <t xml:space="preserve"> --2047758--</t>
    </r>
    <r>
      <rPr>
        <b/>
        <sz val="12"/>
        <color theme="1"/>
        <rFont val="Calibri"/>
        <family val="2"/>
        <scheme val="minor"/>
      </rPr>
      <t xml:space="preserve">   valor   FACTURA     45,137.20    </t>
    </r>
    <r>
      <rPr>
        <b/>
        <sz val="14"/>
        <color rgb="FF0000FF"/>
        <rFont val="Calibri"/>
        <family val="2"/>
        <scheme val="minor"/>
      </rPr>
      <t xml:space="preserve"> </t>
    </r>
    <r>
      <rPr>
        <b/>
        <sz val="12"/>
        <color theme="1"/>
        <rFont val="Calibri"/>
        <family val="2"/>
        <scheme val="minor"/>
      </rPr>
      <t>SALDO  A FAVOR   4,862.80  usd</t>
    </r>
  </si>
  <si>
    <t>NLSE22-103</t>
  </si>
  <si>
    <t>Compra de  40,869.80  usd  tc   19.585      PAGO A TYSON FRESH MEATS. INC     A-9466       FACTURA  946483     VALOR FACTURA     40,869.80  usd</t>
  </si>
  <si>
    <t>A-9466</t>
  </si>
  <si>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NLSE22-102</t>
    </r>
    <r>
      <rPr>
        <b/>
        <sz val="12"/>
        <color theme="1"/>
        <rFont val="Calibri"/>
        <family val="2"/>
        <scheme val="minor"/>
      </rPr>
      <t xml:space="preserve">      FACTURA</t>
    </r>
    <r>
      <rPr>
        <b/>
        <sz val="14"/>
        <color theme="1"/>
        <rFont val="Calibri"/>
        <family val="2"/>
        <scheme val="minor"/>
      </rPr>
      <t xml:space="preserve"> --2047581--</t>
    </r>
    <r>
      <rPr>
        <b/>
        <sz val="12"/>
        <color theme="1"/>
        <rFont val="Calibri"/>
        <family val="2"/>
        <scheme val="minor"/>
      </rPr>
      <t xml:space="preserve">   valor   FACTURA     45,770.84    </t>
    </r>
    <r>
      <rPr>
        <b/>
        <sz val="14"/>
        <color rgb="FF0000FF"/>
        <rFont val="Calibri"/>
        <family val="2"/>
        <scheme val="minor"/>
      </rPr>
      <t xml:space="preserve"> </t>
    </r>
    <r>
      <rPr>
        <b/>
        <sz val="12"/>
        <color theme="1"/>
        <rFont val="Calibri"/>
        <family val="2"/>
        <scheme val="minor"/>
      </rPr>
      <t>SALDO  PENDIENTE        1,770.84  usd</t>
    </r>
  </si>
  <si>
    <t>NLSE22-102</t>
  </si>
  <si>
    <r>
      <t xml:space="preserve">Compra de 49,000.00    usd t.c. 19,540    A SEABOARD    </t>
    </r>
    <r>
      <rPr>
        <b/>
        <sz val="18"/>
        <color rgb="FF0000FF"/>
        <rFont val="Calibri"/>
        <family val="2"/>
        <scheme val="minor"/>
      </rPr>
      <t xml:space="preserve"> </t>
    </r>
    <r>
      <rPr>
        <b/>
        <sz val="16"/>
        <color rgb="FF0000FF"/>
        <rFont val="Calibri"/>
        <family val="2"/>
        <scheme val="minor"/>
      </rPr>
      <t xml:space="preserve"> NLSE22-104</t>
    </r>
    <r>
      <rPr>
        <b/>
        <sz val="12"/>
        <color theme="1"/>
        <rFont val="Calibri"/>
        <family val="2"/>
        <scheme val="minor"/>
      </rPr>
      <t xml:space="preserve">      FACTURA</t>
    </r>
    <r>
      <rPr>
        <b/>
        <sz val="14"/>
        <color theme="1"/>
        <rFont val="Calibri"/>
        <family val="2"/>
        <scheme val="minor"/>
      </rPr>
      <t xml:space="preserve"> --2048370--</t>
    </r>
    <r>
      <rPr>
        <b/>
        <sz val="12"/>
        <color theme="1"/>
        <rFont val="Calibri"/>
        <family val="2"/>
        <scheme val="minor"/>
      </rPr>
      <t xml:space="preserve">   valor   FACTURA     41,042.79    </t>
    </r>
    <r>
      <rPr>
        <b/>
        <sz val="14"/>
        <color rgb="FF0000FF"/>
        <rFont val="Calibri"/>
        <family val="2"/>
        <scheme val="minor"/>
      </rPr>
      <t xml:space="preserve"> </t>
    </r>
    <r>
      <rPr>
        <b/>
        <sz val="12"/>
        <color theme="1"/>
        <rFont val="Calibri"/>
        <family val="2"/>
        <scheme val="minor"/>
      </rPr>
      <t>SALDO  A FAVOR    7,957.21  usd</t>
    </r>
  </si>
  <si>
    <t>NLSE22-104</t>
  </si>
  <si>
    <t>H-7151</t>
  </si>
  <si>
    <t>Compra de  41,529.42  usd  tc   20.438      PAGO A TYSON FRESH MEATS. INC     H-7197       FACTURA  966130     VALOR FACTURA     41,529.42  usd</t>
  </si>
  <si>
    <t>H-7197</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</si>
  <si>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NLSE22-106</t>
    </r>
    <r>
      <rPr>
        <b/>
        <sz val="12"/>
        <color theme="1"/>
        <rFont val="Calibri"/>
        <family val="2"/>
        <scheme val="minor"/>
      </rPr>
      <t xml:space="preserve">      FACTURA</t>
    </r>
    <r>
      <rPr>
        <b/>
        <sz val="14"/>
        <color theme="1"/>
        <rFont val="Calibri"/>
        <family val="2"/>
        <scheme val="minor"/>
      </rPr>
      <t xml:space="preserve"> --2050311--</t>
    </r>
    <r>
      <rPr>
        <b/>
        <sz val="12"/>
        <color theme="1"/>
        <rFont val="Calibri"/>
        <family val="2"/>
        <scheme val="minor"/>
      </rPr>
      <t xml:space="preserve">   valor   FACTURA     43,095.68    </t>
    </r>
    <r>
      <rPr>
        <b/>
        <sz val="14"/>
        <color rgb="FF0000FF"/>
        <rFont val="Calibri"/>
        <family val="2"/>
        <scheme val="minor"/>
      </rPr>
      <t xml:space="preserve"> </t>
    </r>
    <r>
      <rPr>
        <b/>
        <sz val="12"/>
        <color theme="1"/>
        <rFont val="Calibri"/>
        <family val="2"/>
        <scheme val="minor"/>
      </rPr>
      <t>SALDO  PENDIENTE     3,095.68  usd</t>
    </r>
  </si>
  <si>
    <t>NLSE22-106</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</si>
  <si>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NLSE22-105</t>
    </r>
    <r>
      <rPr>
        <b/>
        <sz val="12"/>
        <color theme="1"/>
        <rFont val="Calibri"/>
        <family val="2"/>
        <scheme val="minor"/>
      </rPr>
      <t xml:space="preserve">      FACTURA</t>
    </r>
    <r>
      <rPr>
        <b/>
        <sz val="14"/>
        <color theme="1"/>
        <rFont val="Calibri"/>
        <family val="2"/>
        <scheme val="minor"/>
      </rPr>
      <t xml:space="preserve"> --2050310--</t>
    </r>
    <r>
      <rPr>
        <b/>
        <sz val="12"/>
        <color theme="1"/>
        <rFont val="Calibri"/>
        <family val="2"/>
        <scheme val="minor"/>
      </rPr>
      <t xml:space="preserve">   valor   FACTURA     43,676.96    </t>
    </r>
    <r>
      <rPr>
        <b/>
        <sz val="14"/>
        <color rgb="FF0000FF"/>
        <rFont val="Calibri"/>
        <family val="2"/>
        <scheme val="minor"/>
      </rPr>
      <t xml:space="preserve"> </t>
    </r>
    <r>
      <rPr>
        <b/>
        <sz val="12"/>
        <color theme="1"/>
        <rFont val="Calibri"/>
        <family val="2"/>
        <scheme val="minor"/>
      </rPr>
      <t>SALDO  PENDIENTE     3,676.96  usd</t>
    </r>
  </si>
  <si>
    <t>NLSE22-105</t>
  </si>
  <si>
    <r>
      <t xml:space="preserve">Compra de 41,000.00    usd t.c. 19,570    A SEABOARD    </t>
    </r>
    <r>
      <rPr>
        <b/>
        <sz val="18"/>
        <color rgb="FF0000FF"/>
        <rFont val="Calibri"/>
        <family val="2"/>
        <scheme val="minor"/>
      </rPr>
      <t xml:space="preserve"> </t>
    </r>
    <r>
      <rPr>
        <b/>
        <sz val="16"/>
        <color rgb="FF0000FF"/>
        <rFont val="Calibri"/>
        <family val="2"/>
        <scheme val="minor"/>
      </rPr>
      <t xml:space="preserve"> NLSE22-107</t>
    </r>
    <r>
      <rPr>
        <b/>
        <sz val="12"/>
        <color theme="1"/>
        <rFont val="Calibri"/>
        <family val="2"/>
        <scheme val="minor"/>
      </rPr>
      <t xml:space="preserve">      FACTURA</t>
    </r>
    <r>
      <rPr>
        <b/>
        <sz val="14"/>
        <color theme="1"/>
        <rFont val="Calibri"/>
        <family val="2"/>
        <scheme val="minor"/>
      </rPr>
      <t xml:space="preserve"> --2050312--</t>
    </r>
    <r>
      <rPr>
        <b/>
        <sz val="12"/>
        <color theme="1"/>
        <rFont val="Calibri"/>
        <family val="2"/>
        <scheme val="minor"/>
      </rPr>
      <t xml:space="preserve">   valor   FACTURA     37,188.14    </t>
    </r>
    <r>
      <rPr>
        <b/>
        <sz val="14"/>
        <color rgb="FF0000FF"/>
        <rFont val="Calibri"/>
        <family val="2"/>
        <scheme val="minor"/>
      </rPr>
      <t xml:space="preserve"> </t>
    </r>
    <r>
      <rPr>
        <b/>
        <sz val="12"/>
        <color theme="1"/>
        <rFont val="Calibri"/>
        <family val="2"/>
        <scheme val="minor"/>
      </rPr>
      <t>SALDO   A FAVOR  3,811.86  usd</t>
    </r>
  </si>
  <si>
    <t>NLSE22-107</t>
  </si>
  <si>
    <r>
      <t xml:space="preserve">Compra de 43,000.00    usd t.c. 20.010    A SEABOARD    </t>
    </r>
    <r>
      <rPr>
        <b/>
        <sz val="18"/>
        <color rgb="FF0000FF"/>
        <rFont val="Calibri"/>
        <family val="2"/>
        <scheme val="minor"/>
      </rPr>
      <t xml:space="preserve"> </t>
    </r>
    <r>
      <rPr>
        <b/>
        <sz val="16"/>
        <color rgb="FF0000FF"/>
        <rFont val="Calibri"/>
        <family val="2"/>
        <scheme val="minor"/>
      </rPr>
      <t xml:space="preserve"> NLSE22-108</t>
    </r>
    <r>
      <rPr>
        <b/>
        <sz val="12"/>
        <color theme="1"/>
        <rFont val="Calibri"/>
        <family val="2"/>
        <scheme val="minor"/>
      </rPr>
      <t xml:space="preserve">      FACTURA</t>
    </r>
    <r>
      <rPr>
        <b/>
        <sz val="14"/>
        <color theme="1"/>
        <rFont val="Calibri"/>
        <family val="2"/>
        <scheme val="minor"/>
      </rPr>
      <t xml:space="preserve"> --2051070--</t>
    </r>
    <r>
      <rPr>
        <b/>
        <sz val="12"/>
        <color theme="1"/>
        <rFont val="Calibri"/>
        <family val="2"/>
        <scheme val="minor"/>
      </rPr>
      <t xml:space="preserve">   valor   FACTURA     44,228.62    </t>
    </r>
    <r>
      <rPr>
        <b/>
        <sz val="14"/>
        <color rgb="FF0000FF"/>
        <rFont val="Calibri"/>
        <family val="2"/>
        <scheme val="minor"/>
      </rPr>
      <t xml:space="preserve"> </t>
    </r>
    <r>
      <rPr>
        <b/>
        <sz val="12"/>
        <color theme="1"/>
        <rFont val="Calibri"/>
        <family val="2"/>
        <scheme val="minor"/>
      </rPr>
      <t>SALDO   PENDIENTE    1,228.62  usd</t>
    </r>
  </si>
  <si>
    <t>NLSE22-108</t>
  </si>
  <si>
    <t>Compra de  43,651.68  usd  tc   20.650      PAGO A TYSON FRESH MEATS. INC     H-7180      FACTURA  960299     VALOR FACTURA     43,651.68  usd</t>
  </si>
  <si>
    <t>H-7180</t>
  </si>
  <si>
    <t>Compra de  42,636.89  usd  tc   20.568      PAGO A TYSON FRESH MEATS. INC     H-7175      FACTURA  964588     VALOR FACTURA     42,636.89  usd</t>
  </si>
  <si>
    <t>H-7175</t>
  </si>
  <si>
    <t>Compra de  44,347.48  usd  tc   20.280      PAGO A TYSON FRESH MEATS. INC     H-7211       FACTURA  969708     VALOR FACTURA     44,347.48  usd</t>
  </si>
  <si>
    <t>H-7211</t>
  </si>
  <si>
    <r>
      <t xml:space="preserve">Compra de 44,500.00    usd t.c. 20.600    A SEABOARD    </t>
    </r>
    <r>
      <rPr>
        <b/>
        <sz val="18"/>
        <color rgb="FF0000FF"/>
        <rFont val="Calibri"/>
        <family val="2"/>
        <scheme val="minor"/>
      </rPr>
      <t xml:space="preserve"> </t>
    </r>
    <r>
      <rPr>
        <b/>
        <sz val="16"/>
        <color rgb="FF0000FF"/>
        <rFont val="Calibri"/>
        <family val="2"/>
        <scheme val="minor"/>
      </rPr>
      <t xml:space="preserve"> NLSE22-110</t>
    </r>
    <r>
      <rPr>
        <b/>
        <sz val="12"/>
        <color theme="1"/>
        <rFont val="Calibri"/>
        <family val="2"/>
        <scheme val="minor"/>
      </rPr>
      <t xml:space="preserve">      FACTURA</t>
    </r>
    <r>
      <rPr>
        <b/>
        <sz val="14"/>
        <color theme="1"/>
        <rFont val="Calibri"/>
        <family val="2"/>
        <scheme val="minor"/>
      </rPr>
      <t xml:space="preserve"> --2052447--</t>
    </r>
    <r>
      <rPr>
        <b/>
        <sz val="12"/>
        <color theme="1"/>
        <rFont val="Calibri"/>
        <family val="2"/>
        <scheme val="minor"/>
      </rPr>
      <t xml:space="preserve">   valor   FACTURA     46,624.42    </t>
    </r>
    <r>
      <rPr>
        <b/>
        <sz val="14"/>
        <color rgb="FF0000FF"/>
        <rFont val="Calibri"/>
        <family val="2"/>
        <scheme val="minor"/>
      </rPr>
      <t xml:space="preserve"> </t>
    </r>
    <r>
      <rPr>
        <b/>
        <sz val="12"/>
        <color theme="1"/>
        <rFont val="Calibri"/>
        <family val="2"/>
        <scheme val="minor"/>
      </rPr>
      <t>SALDO   PENDIENTE    2,124.42  usd</t>
    </r>
  </si>
  <si>
    <t>NLSE22-110</t>
  </si>
  <si>
    <t>Compra de  45,354.06  usd  tc   19.890      PAGO A TYSON FRESH MEATS. INC     H-7224       FACTURA  976537     VALOR FACTURA     45,354.06  usd</t>
  </si>
  <si>
    <t>H-7224</t>
  </si>
  <si>
    <r>
      <t xml:space="preserve">Compra de 44,500.00    usd t.c. 20.650    A SEABOARD    </t>
    </r>
    <r>
      <rPr>
        <b/>
        <sz val="18"/>
        <color rgb="FF0000FF"/>
        <rFont val="Calibri"/>
        <family val="2"/>
        <scheme val="minor"/>
      </rPr>
      <t xml:space="preserve"> </t>
    </r>
    <r>
      <rPr>
        <b/>
        <sz val="16"/>
        <color rgb="FF0000FF"/>
        <rFont val="Calibri"/>
        <family val="2"/>
        <scheme val="minor"/>
      </rPr>
      <t xml:space="preserve"> NLSE22-109</t>
    </r>
    <r>
      <rPr>
        <b/>
        <sz val="12"/>
        <color theme="1"/>
        <rFont val="Calibri"/>
        <family val="2"/>
        <scheme val="minor"/>
      </rPr>
      <t xml:space="preserve">      FACTURA</t>
    </r>
    <r>
      <rPr>
        <b/>
        <sz val="14"/>
        <color theme="1"/>
        <rFont val="Calibri"/>
        <family val="2"/>
        <scheme val="minor"/>
      </rPr>
      <t xml:space="preserve"> --2051828-</t>
    </r>
    <r>
      <rPr>
        <b/>
        <sz val="12"/>
        <color theme="1"/>
        <rFont val="Calibri"/>
        <family val="2"/>
        <scheme val="minor"/>
      </rPr>
      <t xml:space="preserve">   valor   FACTURA     45,739.45    </t>
    </r>
    <r>
      <rPr>
        <b/>
        <sz val="14"/>
        <color rgb="FF0000FF"/>
        <rFont val="Calibri"/>
        <family val="2"/>
        <scheme val="minor"/>
      </rPr>
      <t xml:space="preserve"> </t>
    </r>
    <r>
      <rPr>
        <b/>
        <sz val="12"/>
        <color theme="1"/>
        <rFont val="Calibri"/>
        <family val="2"/>
        <scheme val="minor"/>
      </rPr>
      <t>SALDO   PENDIENTE    1,239.45  usd</t>
    </r>
  </si>
  <si>
    <t>NLSE22-109</t>
  </si>
  <si>
    <r>
      <t xml:space="preserve">Compra de 44,500.00    usd t.c. 20.640    A SEABOARD    </t>
    </r>
    <r>
      <rPr>
        <b/>
        <sz val="18"/>
        <color rgb="FF0000FF"/>
        <rFont val="Calibri"/>
        <family val="2"/>
        <scheme val="minor"/>
      </rPr>
      <t xml:space="preserve"> </t>
    </r>
    <r>
      <rPr>
        <b/>
        <sz val="16"/>
        <color rgb="FF0000FF"/>
        <rFont val="Calibri"/>
        <family val="2"/>
        <scheme val="minor"/>
      </rPr>
      <t xml:space="preserve"> NLSE22-111</t>
    </r>
    <r>
      <rPr>
        <b/>
        <sz val="12"/>
        <color theme="1"/>
        <rFont val="Calibri"/>
        <family val="2"/>
        <scheme val="minor"/>
      </rPr>
      <t xml:space="preserve">      FACTURA</t>
    </r>
    <r>
      <rPr>
        <b/>
        <sz val="14"/>
        <color theme="1"/>
        <rFont val="Calibri"/>
        <family val="2"/>
        <scheme val="minor"/>
      </rPr>
      <t xml:space="preserve"> --2052922--</t>
    </r>
    <r>
      <rPr>
        <b/>
        <sz val="12"/>
        <color theme="1"/>
        <rFont val="Calibri"/>
        <family val="2"/>
        <scheme val="minor"/>
      </rPr>
      <t xml:space="preserve">   valor   FACTURA     46,599.07    </t>
    </r>
    <r>
      <rPr>
        <b/>
        <sz val="14"/>
        <color rgb="FF0000FF"/>
        <rFont val="Calibri"/>
        <family val="2"/>
        <scheme val="minor"/>
      </rPr>
      <t xml:space="preserve"> </t>
    </r>
    <r>
      <rPr>
        <b/>
        <sz val="12"/>
        <color theme="1"/>
        <rFont val="Calibri"/>
        <family val="2"/>
        <scheme val="minor"/>
      </rPr>
      <t>SALDO   PENDIENTE    2,099.07  usd</t>
    </r>
  </si>
  <si>
    <t>NLSE22-111</t>
  </si>
  <si>
    <r>
      <t xml:space="preserve">Compra de 48,000.00    usd t.c. 20.280   A SEABOARD    </t>
    </r>
    <r>
      <rPr>
        <b/>
        <sz val="18"/>
        <color rgb="FF0000FF"/>
        <rFont val="Calibri"/>
        <family val="2"/>
        <scheme val="minor"/>
      </rPr>
      <t xml:space="preserve"> </t>
    </r>
    <r>
      <rPr>
        <b/>
        <sz val="16"/>
        <color rgb="FF0000FF"/>
        <rFont val="Calibri"/>
        <family val="2"/>
        <scheme val="minor"/>
      </rPr>
      <t xml:space="preserve"> NLSE22-112</t>
    </r>
    <r>
      <rPr>
        <b/>
        <sz val="12"/>
        <color theme="1"/>
        <rFont val="Calibri"/>
        <family val="2"/>
        <scheme val="minor"/>
      </rPr>
      <t xml:space="preserve">      FACTURA</t>
    </r>
    <r>
      <rPr>
        <b/>
        <sz val="14"/>
        <color theme="1"/>
        <rFont val="Calibri"/>
        <family val="2"/>
        <scheme val="minor"/>
      </rPr>
      <t xml:space="preserve"> --2054054--</t>
    </r>
    <r>
      <rPr>
        <b/>
        <sz val="12"/>
        <color theme="1"/>
        <rFont val="Calibri"/>
        <family val="2"/>
        <scheme val="minor"/>
      </rPr>
      <t xml:space="preserve">   valor   FACTURA     45,270.95    </t>
    </r>
    <r>
      <rPr>
        <b/>
        <sz val="14"/>
        <color rgb="FF0000FF"/>
        <rFont val="Calibri"/>
        <family val="2"/>
        <scheme val="minor"/>
      </rPr>
      <t xml:space="preserve"> </t>
    </r>
    <r>
      <rPr>
        <b/>
        <sz val="12"/>
        <color theme="1"/>
        <rFont val="Calibri"/>
        <family val="2"/>
        <scheme val="minor"/>
      </rPr>
      <t>SALDO  A FAVRO     2,729.05  usd</t>
    </r>
  </si>
  <si>
    <t>NLSE22-112</t>
  </si>
  <si>
    <r>
      <t xml:space="preserve">Compra de 48,000.00    usd t.c. 20.180   A SEABOARD    </t>
    </r>
    <r>
      <rPr>
        <b/>
        <sz val="18"/>
        <color rgb="FF0000FF"/>
        <rFont val="Calibri"/>
        <family val="2"/>
        <scheme val="minor"/>
      </rPr>
      <t xml:space="preserve"> </t>
    </r>
    <r>
      <rPr>
        <b/>
        <sz val="16"/>
        <color rgb="FF0000FF"/>
        <rFont val="Calibri"/>
        <family val="2"/>
        <scheme val="minor"/>
      </rPr>
      <t xml:space="preserve"> NLSE22-113</t>
    </r>
    <r>
      <rPr>
        <b/>
        <sz val="12"/>
        <color theme="1"/>
        <rFont val="Calibri"/>
        <family val="2"/>
        <scheme val="minor"/>
      </rPr>
      <t xml:space="preserve">      FACTURA</t>
    </r>
    <r>
      <rPr>
        <b/>
        <sz val="14"/>
        <color theme="1"/>
        <rFont val="Calibri"/>
        <family val="2"/>
        <scheme val="minor"/>
      </rPr>
      <t xml:space="preserve"> --2055423--</t>
    </r>
    <r>
      <rPr>
        <b/>
        <sz val="12"/>
        <color theme="1"/>
        <rFont val="Calibri"/>
        <family val="2"/>
        <scheme val="minor"/>
      </rPr>
      <t xml:space="preserve">   valor   FACTURA     48,095.26    </t>
    </r>
    <r>
      <rPr>
        <b/>
        <sz val="14"/>
        <color rgb="FF0000FF"/>
        <rFont val="Calibri"/>
        <family val="2"/>
        <scheme val="minor"/>
      </rPr>
      <t xml:space="preserve"> </t>
    </r>
    <r>
      <rPr>
        <b/>
        <sz val="12"/>
        <color theme="1"/>
        <rFont val="Calibri"/>
        <family val="2"/>
        <scheme val="minor"/>
      </rPr>
      <t>SALDO  PENDIENTE     95.26  usd</t>
    </r>
  </si>
  <si>
    <t>NLSE22-113</t>
  </si>
  <si>
    <r>
      <t xml:space="preserve">Compra de 48,000.00    usd t.c. 20.165   A SEABOARD    </t>
    </r>
    <r>
      <rPr>
        <b/>
        <sz val="18"/>
        <color rgb="FF0000FF"/>
        <rFont val="Calibri"/>
        <family val="2"/>
        <scheme val="minor"/>
      </rPr>
      <t xml:space="preserve"> </t>
    </r>
    <r>
      <rPr>
        <b/>
        <sz val="16"/>
        <color rgb="FF0000FF"/>
        <rFont val="Calibri"/>
        <family val="2"/>
        <scheme val="minor"/>
      </rPr>
      <t xml:space="preserve"> NLSE22-114</t>
    </r>
    <r>
      <rPr>
        <b/>
        <sz val="12"/>
        <color theme="1"/>
        <rFont val="Calibri"/>
        <family val="2"/>
        <scheme val="minor"/>
      </rPr>
      <t xml:space="preserve">      FACTURA</t>
    </r>
    <r>
      <rPr>
        <b/>
        <sz val="14"/>
        <color theme="1"/>
        <rFont val="Calibri"/>
        <family val="2"/>
        <scheme val="minor"/>
      </rPr>
      <t xml:space="preserve"> --2055424--</t>
    </r>
    <r>
      <rPr>
        <b/>
        <sz val="12"/>
        <color theme="1"/>
        <rFont val="Calibri"/>
        <family val="2"/>
        <scheme val="minor"/>
      </rPr>
      <t xml:space="preserve">   valor   FACTURA     48,113.68    </t>
    </r>
    <r>
      <rPr>
        <b/>
        <sz val="14"/>
        <color rgb="FF0000FF"/>
        <rFont val="Calibri"/>
        <family val="2"/>
        <scheme val="minor"/>
      </rPr>
      <t xml:space="preserve"> </t>
    </r>
    <r>
      <rPr>
        <b/>
        <sz val="12"/>
        <color theme="1"/>
        <rFont val="Calibri"/>
        <family val="2"/>
        <scheme val="minor"/>
      </rPr>
      <t>SALDO  PENDIENTE     113.68    usd</t>
    </r>
  </si>
  <si>
    <t>NLSE22-114</t>
  </si>
  <si>
    <t>H-7218</t>
  </si>
  <si>
    <t>Compra de  46,224.58  usd  tc   20.030      PAGO A TYSON FRESH MEATS. INC     H-7218       FACTURA  974312    VALOR FACTURA     46,224.58  usd</t>
  </si>
  <si>
    <t>Compra de  45,067.39  usd  tc   19,902      PAGO A TYSON FRESH MEATS. INC     H-7198       FACTURA  979973    VALOR FACTURA     45,067.39  usd</t>
  </si>
  <si>
    <t>H-7198</t>
  </si>
  <si>
    <r>
      <t xml:space="preserve">Compra de 49,000.00    usd t.c. 20.050   A SEABOARD    </t>
    </r>
    <r>
      <rPr>
        <b/>
        <sz val="18"/>
        <color rgb="FF0000FF"/>
        <rFont val="Calibri"/>
        <family val="2"/>
        <scheme val="minor"/>
      </rPr>
      <t xml:space="preserve"> </t>
    </r>
    <r>
      <rPr>
        <b/>
        <sz val="16"/>
        <color rgb="FF0000FF"/>
        <rFont val="Calibri"/>
        <family val="2"/>
        <scheme val="minor"/>
      </rPr>
      <t xml:space="preserve"> NLSE22-115</t>
    </r>
    <r>
      <rPr>
        <b/>
        <sz val="12"/>
        <color theme="1"/>
        <rFont val="Calibri"/>
        <family val="2"/>
        <scheme val="minor"/>
      </rPr>
      <t xml:space="preserve">      FACTURA</t>
    </r>
    <r>
      <rPr>
        <b/>
        <sz val="14"/>
        <color theme="1"/>
        <rFont val="Calibri"/>
        <family val="2"/>
        <scheme val="minor"/>
      </rPr>
      <t xml:space="preserve"> --2055425--</t>
    </r>
    <r>
      <rPr>
        <b/>
        <sz val="12"/>
        <color theme="1"/>
        <rFont val="Calibri"/>
        <family val="2"/>
        <scheme val="minor"/>
      </rPr>
      <t xml:space="preserve">   valor   FACTURA     46,700.35    </t>
    </r>
    <r>
      <rPr>
        <b/>
        <sz val="14"/>
        <color rgb="FF0000FF"/>
        <rFont val="Calibri"/>
        <family val="2"/>
        <scheme val="minor"/>
      </rPr>
      <t xml:space="preserve"> </t>
    </r>
    <r>
      <rPr>
        <b/>
        <sz val="12"/>
        <color theme="1"/>
        <rFont val="Calibri"/>
        <family val="2"/>
        <scheme val="minor"/>
      </rPr>
      <t>SALDO   A FAVOR   2,299.65    usd</t>
    </r>
  </si>
  <si>
    <t>NLSE22-115</t>
  </si>
  <si>
    <r>
      <t xml:space="preserve">Compra de 48,000.00    usd t.c. 19,920   A SEABOARD    </t>
    </r>
    <r>
      <rPr>
        <b/>
        <sz val="18"/>
        <color rgb="FF0000FF"/>
        <rFont val="Calibri"/>
        <family val="2"/>
        <scheme val="minor"/>
      </rPr>
      <t xml:space="preserve"> </t>
    </r>
    <r>
      <rPr>
        <b/>
        <sz val="16"/>
        <color rgb="FF0000FF"/>
        <rFont val="Calibri"/>
        <family val="2"/>
        <scheme val="minor"/>
      </rPr>
      <t xml:space="preserve"> NLSE22-116</t>
    </r>
    <r>
      <rPr>
        <b/>
        <sz val="12"/>
        <color theme="1"/>
        <rFont val="Calibri"/>
        <family val="2"/>
        <scheme val="minor"/>
      </rPr>
      <t xml:space="preserve">      FACTURA</t>
    </r>
    <r>
      <rPr>
        <b/>
        <sz val="14"/>
        <color theme="1"/>
        <rFont val="Calibri"/>
        <family val="2"/>
        <scheme val="minor"/>
      </rPr>
      <t xml:space="preserve"> --2056227--</t>
    </r>
    <r>
      <rPr>
        <b/>
        <sz val="12"/>
        <color theme="1"/>
        <rFont val="Calibri"/>
        <family val="2"/>
        <scheme val="minor"/>
      </rPr>
      <t xml:space="preserve">   valor   FACTURA     46,770.39    </t>
    </r>
    <r>
      <rPr>
        <b/>
        <sz val="14"/>
        <color rgb="FF0000FF"/>
        <rFont val="Calibri"/>
        <family val="2"/>
        <scheme val="minor"/>
      </rPr>
      <t xml:space="preserve"> </t>
    </r>
    <r>
      <rPr>
        <b/>
        <sz val="12"/>
        <color theme="1"/>
        <rFont val="Calibri"/>
        <family val="2"/>
        <scheme val="minor"/>
      </rPr>
      <t>SALDO   A FAVOR   1,229.61    usd</t>
    </r>
  </si>
  <si>
    <t>NLSE22-116</t>
  </si>
  <si>
    <r>
      <t xml:space="preserve">Compra de 42,000.00    usd t.c. 20,050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--2056891--</t>
    </r>
    <r>
      <rPr>
        <b/>
        <sz val="12"/>
        <color theme="1"/>
        <rFont val="Calibri"/>
        <family val="2"/>
        <scheme val="minor"/>
      </rPr>
      <t xml:space="preserve">   valor   FACTURA     44,546.93    </t>
    </r>
    <r>
      <rPr>
        <b/>
        <sz val="14"/>
        <color rgb="FF0000FF"/>
        <rFont val="Calibri"/>
        <family val="2"/>
        <scheme val="minor"/>
      </rPr>
      <t xml:space="preserve"> </t>
    </r>
    <r>
      <rPr>
        <b/>
        <sz val="12"/>
        <color theme="1"/>
        <rFont val="Calibri"/>
        <family val="2"/>
        <scheme val="minor"/>
      </rPr>
      <t>SALDO PENDIENTE     2,546.93    usd</t>
    </r>
  </si>
  <si>
    <t>Compra de  42,965.96  usd  tc   20,120      PAGO A TYSON FRESH MEATS. INC     H-7176       FACTURA  986432   VALOR FACTURA     42,965.96  usd</t>
  </si>
  <si>
    <t>H-7176</t>
  </si>
  <si>
    <r>
      <t xml:space="preserve">Compra de 47,000.00    usd t.c. 20,165   A SEABOARD    </t>
    </r>
    <r>
      <rPr>
        <b/>
        <sz val="18"/>
        <color rgb="FF0000FF"/>
        <rFont val="Calibri"/>
        <family val="2"/>
        <scheme val="minor"/>
      </rPr>
      <t xml:space="preserve"> </t>
    </r>
    <r>
      <rPr>
        <b/>
        <sz val="16"/>
        <color rgb="FF0000FF"/>
        <rFont val="Calibri"/>
        <family val="2"/>
        <scheme val="minor"/>
      </rPr>
      <t xml:space="preserve"> NLSE22-118</t>
    </r>
    <r>
      <rPr>
        <b/>
        <sz val="12"/>
        <color theme="1"/>
        <rFont val="Calibri"/>
        <family val="2"/>
        <scheme val="minor"/>
      </rPr>
      <t xml:space="preserve">      FACTURA</t>
    </r>
    <r>
      <rPr>
        <b/>
        <sz val="14"/>
        <color theme="1"/>
        <rFont val="Calibri"/>
        <family val="2"/>
        <scheme val="minor"/>
      </rPr>
      <t xml:space="preserve"> --2057923--</t>
    </r>
    <r>
      <rPr>
        <b/>
        <sz val="12"/>
        <color theme="1"/>
        <rFont val="Calibri"/>
        <family val="2"/>
        <scheme val="minor"/>
      </rPr>
      <t xml:space="preserve">   valor   FACTURA     46,240.91    </t>
    </r>
    <r>
      <rPr>
        <b/>
        <sz val="14"/>
        <color rgb="FF0000FF"/>
        <rFont val="Calibri"/>
        <family val="2"/>
        <scheme val="minor"/>
      </rPr>
      <t xml:space="preserve"> </t>
    </r>
    <r>
      <rPr>
        <b/>
        <sz val="12"/>
        <color theme="1"/>
        <rFont val="Calibri"/>
        <family val="2"/>
        <scheme val="minor"/>
      </rPr>
      <t>SALDO A FAVOR      759.309    usd</t>
    </r>
  </si>
  <si>
    <t>NLSE22-118</t>
  </si>
  <si>
    <t>Compra de  45,916.40    usd  tc   20,350      PAGO A TYSON FRESH MEATS. INC     H-7177       FACTURA  986432   VALOR FACTURA     45,916.40  usd</t>
  </si>
  <si>
    <t>H-7177</t>
  </si>
  <si>
    <t>Compra de  44,866.98    usd  tc   20,596      PAGO A TYSON FRESH MEATS. INC     H-7200       FACTURA  9990728  VALOR FACTURA     44,866.98  usd</t>
  </si>
  <si>
    <t>H-7200</t>
  </si>
  <si>
    <t>Compra de  45,557.88    usd  tc   20,445      PAGO A TYSON FRESH MEATS. INC     I-7662       FACTURA  9990728  VALOR FACTURA     45,557.88  usd</t>
  </si>
  <si>
    <t>I-7662</t>
  </si>
  <si>
    <t>Compra de  46,283.95    usd  tc   20,610      PAGO A TYSON FRESH MEATS. INC     H-7178       FACTURA  994851  VALOR FACTURA     46,283.95  usd</t>
  </si>
  <si>
    <t>H-7178</t>
  </si>
  <si>
    <r>
      <t xml:space="preserve">Compra de 47,000.00    usd t.c. 20,350   A SEABOARD    </t>
    </r>
    <r>
      <rPr>
        <b/>
        <sz val="18"/>
        <color rgb="FF0000FF"/>
        <rFont val="Calibri"/>
        <family val="2"/>
        <scheme val="minor"/>
      </rPr>
      <t xml:space="preserve"> </t>
    </r>
    <r>
      <rPr>
        <b/>
        <sz val="16"/>
        <color rgb="FF0000FF"/>
        <rFont val="Calibri"/>
        <family val="2"/>
        <scheme val="minor"/>
      </rPr>
      <t xml:space="preserve"> NLSE22-120</t>
    </r>
    <r>
      <rPr>
        <b/>
        <sz val="12"/>
        <color theme="1"/>
        <rFont val="Calibri"/>
        <family val="2"/>
        <scheme val="minor"/>
      </rPr>
      <t xml:space="preserve">      FACTURA</t>
    </r>
    <r>
      <rPr>
        <b/>
        <sz val="14"/>
        <color theme="1"/>
        <rFont val="Calibri"/>
        <family val="2"/>
        <scheme val="minor"/>
      </rPr>
      <t xml:space="preserve"> --2058724--</t>
    </r>
    <r>
      <rPr>
        <b/>
        <sz val="12"/>
        <color theme="1"/>
        <rFont val="Calibri"/>
        <family val="2"/>
        <scheme val="minor"/>
      </rPr>
      <t xml:space="preserve">   valor   FACTURA     45,680.31    </t>
    </r>
    <r>
      <rPr>
        <b/>
        <sz val="14"/>
        <color rgb="FF0000FF"/>
        <rFont val="Calibri"/>
        <family val="2"/>
        <scheme val="minor"/>
      </rPr>
      <t xml:space="preserve"> </t>
    </r>
    <r>
      <rPr>
        <b/>
        <sz val="12"/>
        <color theme="1"/>
        <rFont val="Calibri"/>
        <family val="2"/>
        <scheme val="minor"/>
      </rPr>
      <t>SALDO A FAVOR      1,319.69   usd</t>
    </r>
  </si>
  <si>
    <t>NLSE22-120</t>
  </si>
  <si>
    <t>Compra de  49,611.70    usd  tc   20,728      PAGO A TYSON FRESH MEATS. INC     N-3737       FACTURA  1003624      VALOR FACTURA     49,611.70  usd</t>
  </si>
  <si>
    <t>N-3737</t>
  </si>
  <si>
    <t>Compra de  49,285.20    usd  tc   20,545      PAGO A TYSON FRESH MEATS. INC     N-1762      FACTURA  1006845      VALOR FACTURA     49,285.20  usd</t>
  </si>
  <si>
    <t>N-1762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</si>
  <si>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NLSE22-122</t>
    </r>
    <r>
      <rPr>
        <b/>
        <sz val="12"/>
        <color theme="1"/>
        <rFont val="Calibri"/>
        <family val="2"/>
        <scheme val="minor"/>
      </rPr>
      <t xml:space="preserve">      FACTURA</t>
    </r>
    <r>
      <rPr>
        <b/>
        <sz val="14"/>
        <color theme="1"/>
        <rFont val="Calibri"/>
        <family val="2"/>
        <scheme val="minor"/>
      </rPr>
      <t xml:space="preserve"> --2060227--</t>
    </r>
    <r>
      <rPr>
        <b/>
        <sz val="12"/>
        <color theme="1"/>
        <rFont val="Calibri"/>
        <family val="2"/>
        <scheme val="minor"/>
      </rPr>
      <t xml:space="preserve">   valor   FACTURA     47,615.90    </t>
    </r>
    <r>
      <rPr>
        <b/>
        <sz val="14"/>
        <color rgb="FF0000FF"/>
        <rFont val="Calibri"/>
        <family val="2"/>
        <scheme val="minor"/>
      </rPr>
      <t xml:space="preserve"> </t>
    </r>
    <r>
      <rPr>
        <b/>
        <sz val="12"/>
        <color theme="1"/>
        <rFont val="Calibri"/>
        <family val="2"/>
        <scheme val="minor"/>
      </rPr>
      <t>SALDO     115.90   usd</t>
    </r>
  </si>
  <si>
    <t>NLSE22-122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</si>
  <si>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NLSE22-121</t>
    </r>
    <r>
      <rPr>
        <b/>
        <sz val="12"/>
        <color theme="1"/>
        <rFont val="Calibri"/>
        <family val="2"/>
        <scheme val="minor"/>
      </rPr>
      <t xml:space="preserve">     FACTURA</t>
    </r>
    <r>
      <rPr>
        <b/>
        <sz val="14"/>
        <color theme="1"/>
        <rFont val="Calibri"/>
        <family val="2"/>
        <scheme val="minor"/>
      </rPr>
      <t xml:space="preserve"> --2060226--</t>
    </r>
    <r>
      <rPr>
        <b/>
        <sz val="12"/>
        <color theme="1"/>
        <rFont val="Calibri"/>
        <family val="2"/>
        <scheme val="minor"/>
      </rPr>
      <t xml:space="preserve">   valor   FACTURA     47,825.36    </t>
    </r>
    <r>
      <rPr>
        <b/>
        <sz val="14"/>
        <color rgb="FF0000FF"/>
        <rFont val="Calibri"/>
        <family val="2"/>
        <scheme val="minor"/>
      </rPr>
      <t xml:space="preserve"> </t>
    </r>
    <r>
      <rPr>
        <b/>
        <sz val="12"/>
        <color theme="1"/>
        <rFont val="Calibri"/>
        <family val="2"/>
        <scheme val="minor"/>
      </rPr>
      <t>SALDO     325.36  usd</t>
    </r>
  </si>
  <si>
    <t>NLSE22-121</t>
  </si>
  <si>
    <t>NLSE22-119</t>
  </si>
  <si>
    <r>
      <t xml:space="preserve">Compra de 48,000.00    usd t.c. 20,532   A SEABOARD    </t>
    </r>
    <r>
      <rPr>
        <b/>
        <sz val="18"/>
        <color rgb="FF0000FF"/>
        <rFont val="Calibri"/>
        <family val="2"/>
        <scheme val="minor"/>
      </rPr>
      <t xml:space="preserve"> </t>
    </r>
    <r>
      <rPr>
        <b/>
        <sz val="16"/>
        <color rgb="FF0000FF"/>
        <rFont val="Calibri"/>
        <family val="2"/>
        <scheme val="minor"/>
      </rPr>
      <t xml:space="preserve"> NLSE22-123</t>
    </r>
    <r>
      <rPr>
        <b/>
        <sz val="12"/>
        <color theme="1"/>
        <rFont val="Calibri"/>
        <family val="2"/>
        <scheme val="minor"/>
      </rPr>
      <t xml:space="preserve">      FACTURA</t>
    </r>
    <r>
      <rPr>
        <b/>
        <sz val="14"/>
        <color theme="1"/>
        <rFont val="Calibri"/>
        <family val="2"/>
        <scheme val="minor"/>
      </rPr>
      <t xml:space="preserve"> --2060228--</t>
    </r>
    <r>
      <rPr>
        <b/>
        <sz val="12"/>
        <color theme="1"/>
        <rFont val="Calibri"/>
        <family val="2"/>
        <scheme val="minor"/>
      </rPr>
      <t xml:space="preserve">   valor   FACTURA     49,966.80    </t>
    </r>
    <r>
      <rPr>
        <b/>
        <sz val="14"/>
        <color rgb="FF0000FF"/>
        <rFont val="Calibri"/>
        <family val="2"/>
        <scheme val="minor"/>
      </rPr>
      <t xml:space="preserve"> </t>
    </r>
    <r>
      <rPr>
        <b/>
        <sz val="12"/>
        <color theme="1"/>
        <rFont val="Calibri"/>
        <family val="2"/>
        <scheme val="minor"/>
      </rPr>
      <t>SALDO     1,966.80   usd</t>
    </r>
  </si>
  <si>
    <r>
      <t xml:space="preserve">Compra de 49,000.00    usd t.c. 20,690   A SEABOARD    </t>
    </r>
    <r>
      <rPr>
        <b/>
        <sz val="18"/>
        <color rgb="FF0000FF"/>
        <rFont val="Calibri"/>
        <family val="2"/>
        <scheme val="minor"/>
      </rPr>
      <t xml:space="preserve"> </t>
    </r>
    <r>
      <rPr>
        <b/>
        <sz val="16"/>
        <color rgb="FF0000FF"/>
        <rFont val="Calibri"/>
        <family val="2"/>
        <scheme val="minor"/>
      </rPr>
      <t xml:space="preserve"> NLSE22-119</t>
    </r>
    <r>
      <rPr>
        <b/>
        <sz val="12"/>
        <color theme="1"/>
        <rFont val="Calibri"/>
        <family val="2"/>
        <scheme val="minor"/>
      </rPr>
      <t xml:space="preserve">     FACTURA</t>
    </r>
    <r>
      <rPr>
        <b/>
        <sz val="14"/>
        <color theme="1"/>
        <rFont val="Calibri"/>
        <family val="2"/>
        <scheme val="minor"/>
      </rPr>
      <t xml:space="preserve"> --2060225--</t>
    </r>
    <r>
      <rPr>
        <b/>
        <sz val="12"/>
        <color theme="1"/>
        <rFont val="Calibri"/>
        <family val="2"/>
        <scheme val="minor"/>
      </rPr>
      <t xml:space="preserve">   valor   FACTURA     50,476.90    </t>
    </r>
    <r>
      <rPr>
        <b/>
        <sz val="14"/>
        <color rgb="FF0000FF"/>
        <rFont val="Calibri"/>
        <family val="2"/>
        <scheme val="minor"/>
      </rPr>
      <t xml:space="preserve"> </t>
    </r>
    <r>
      <rPr>
        <b/>
        <sz val="12"/>
        <color theme="1"/>
        <rFont val="Calibri"/>
        <family val="2"/>
        <scheme val="minor"/>
      </rPr>
      <t>SALDO     1,476.90   usd</t>
    </r>
  </si>
  <si>
    <t>NLSE22-123</t>
  </si>
  <si>
    <r>
      <t xml:space="preserve">Compra de 49,000.00    usd t.c. 20,760   A SEABOARD    </t>
    </r>
    <r>
      <rPr>
        <b/>
        <sz val="18"/>
        <color rgb="FF0000FF"/>
        <rFont val="Calibri"/>
        <family val="2"/>
        <scheme val="minor"/>
      </rPr>
      <t xml:space="preserve"> </t>
    </r>
    <r>
      <rPr>
        <b/>
        <sz val="16"/>
        <color rgb="FF0000FF"/>
        <rFont val="Calibri"/>
        <family val="2"/>
        <scheme val="minor"/>
      </rPr>
      <t xml:space="preserve"> NLSE22-124</t>
    </r>
    <r>
      <rPr>
        <b/>
        <sz val="12"/>
        <color theme="1"/>
        <rFont val="Calibri"/>
        <family val="2"/>
        <scheme val="minor"/>
      </rPr>
      <t xml:space="preserve">      FACTURA</t>
    </r>
    <r>
      <rPr>
        <b/>
        <sz val="14"/>
        <color theme="1"/>
        <rFont val="Calibri"/>
        <family val="2"/>
        <scheme val="minor"/>
      </rPr>
      <t xml:space="preserve"> --2060776-</t>
    </r>
    <r>
      <rPr>
        <b/>
        <sz val="12"/>
        <color theme="1"/>
        <rFont val="Calibri"/>
        <family val="2"/>
        <scheme val="minor"/>
      </rPr>
      <t xml:space="preserve">   valor   FACTURA     49,623.64    </t>
    </r>
    <r>
      <rPr>
        <b/>
        <sz val="14"/>
        <color rgb="FF0000FF"/>
        <rFont val="Calibri"/>
        <family val="2"/>
        <scheme val="minor"/>
      </rPr>
      <t xml:space="preserve"> </t>
    </r>
    <r>
      <rPr>
        <b/>
        <sz val="12"/>
        <color theme="1"/>
        <rFont val="Calibri"/>
        <family val="2"/>
        <scheme val="minor"/>
      </rPr>
      <t>SALDO     623.64   usd</t>
    </r>
  </si>
  <si>
    <t>NLSE22-124</t>
  </si>
  <si>
    <t>Compra de  46,080.03    usd  tc   20,760     PAGO A TYSON FRESH MEATS. INC     H-7201      FACTURA  996652      VALOR FACTURA     46,080.03  usd</t>
  </si>
  <si>
    <t>H-7201</t>
  </si>
  <si>
    <r>
      <t xml:space="preserve">Compra de 53,000.00    usd t.c. 20,760   A SEABOARD    </t>
    </r>
    <r>
      <rPr>
        <b/>
        <sz val="18"/>
        <color rgb="FF0000FF"/>
        <rFont val="Calibri"/>
        <family val="2"/>
        <scheme val="minor"/>
      </rPr>
      <t xml:space="preserve"> </t>
    </r>
    <r>
      <rPr>
        <b/>
        <sz val="16"/>
        <color rgb="FF0000FF"/>
        <rFont val="Calibri"/>
        <family val="2"/>
        <scheme val="minor"/>
      </rPr>
      <t xml:space="preserve"> NLSE22-126</t>
    </r>
    <r>
      <rPr>
        <b/>
        <sz val="12"/>
        <color theme="1"/>
        <rFont val="Calibri"/>
        <family val="2"/>
        <scheme val="minor"/>
      </rPr>
      <t xml:space="preserve">      FACTURA</t>
    </r>
    <r>
      <rPr>
        <b/>
        <sz val="14"/>
        <color theme="1"/>
        <rFont val="Calibri"/>
        <family val="2"/>
        <scheme val="minor"/>
      </rPr>
      <t xml:space="preserve"> --2062644-</t>
    </r>
    <r>
      <rPr>
        <b/>
        <sz val="12"/>
        <color theme="1"/>
        <rFont val="Calibri"/>
        <family val="2"/>
        <scheme val="minor"/>
      </rPr>
      <t xml:space="preserve">   valor   FACTURA     49,789.86    </t>
    </r>
    <r>
      <rPr>
        <b/>
        <sz val="14"/>
        <color rgb="FF0000FF"/>
        <rFont val="Calibri"/>
        <family val="2"/>
        <scheme val="minor"/>
      </rPr>
      <t xml:space="preserve"> </t>
    </r>
    <r>
      <rPr>
        <b/>
        <sz val="12"/>
        <color theme="1"/>
        <rFont val="Calibri"/>
        <family val="2"/>
        <scheme val="minor"/>
      </rPr>
      <t>SALDO  A FAVOR     3,210.14  usd</t>
    </r>
  </si>
  <si>
    <t>NLSE22-126</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</si>
  <si>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NLSE22-128</t>
    </r>
    <r>
      <rPr>
        <b/>
        <sz val="12"/>
        <color theme="1"/>
        <rFont val="Calibri"/>
        <family val="2"/>
        <scheme val="minor"/>
      </rPr>
      <t xml:space="preserve">      FACTURA</t>
    </r>
    <r>
      <rPr>
        <b/>
        <sz val="14"/>
        <color theme="1"/>
        <rFont val="Calibri"/>
        <family val="2"/>
        <scheme val="minor"/>
      </rPr>
      <t xml:space="preserve"> --2063364-</t>
    </r>
    <r>
      <rPr>
        <b/>
        <sz val="12"/>
        <color theme="1"/>
        <rFont val="Calibri"/>
        <family val="2"/>
        <scheme val="minor"/>
      </rPr>
      <t xml:space="preserve">   valor   FACTURA     51,750.19    </t>
    </r>
    <r>
      <rPr>
        <b/>
        <sz val="14"/>
        <color rgb="FF0000FF"/>
        <rFont val="Calibri"/>
        <family val="2"/>
        <scheme val="minor"/>
      </rPr>
      <t xml:space="preserve"> </t>
    </r>
    <r>
      <rPr>
        <b/>
        <sz val="12"/>
        <color theme="1"/>
        <rFont val="Calibri"/>
        <family val="2"/>
        <scheme val="minor"/>
      </rPr>
      <t>SALDO  PENDIENTE      3,750.19  usd</t>
    </r>
  </si>
  <si>
    <t>NLSE22-128</t>
  </si>
  <si>
    <r>
      <t xml:space="preserve">Compra de 51,000.00    usd t.c. 20,430   A SEABOARD    </t>
    </r>
    <r>
      <rPr>
        <b/>
        <sz val="18"/>
        <color rgb="FF0000FF"/>
        <rFont val="Calibri"/>
        <family val="2"/>
        <scheme val="minor"/>
      </rPr>
      <t xml:space="preserve"> </t>
    </r>
    <r>
      <rPr>
        <b/>
        <sz val="16"/>
        <color rgb="FF0000FF"/>
        <rFont val="Calibri"/>
        <family val="2"/>
        <scheme val="minor"/>
      </rPr>
      <t xml:space="preserve"> NLSE22-129</t>
    </r>
    <r>
      <rPr>
        <b/>
        <sz val="12"/>
        <color theme="1"/>
        <rFont val="Calibri"/>
        <family val="2"/>
        <scheme val="minor"/>
      </rPr>
      <t xml:space="preserve">      FACTURA</t>
    </r>
    <r>
      <rPr>
        <b/>
        <sz val="14"/>
        <color theme="1"/>
        <rFont val="Calibri"/>
        <family val="2"/>
        <scheme val="minor"/>
      </rPr>
      <t xml:space="preserve"> --2065121-</t>
    </r>
    <r>
      <rPr>
        <b/>
        <sz val="12"/>
        <color theme="1"/>
        <rFont val="Calibri"/>
        <family val="2"/>
        <scheme val="minor"/>
      </rPr>
      <t xml:space="preserve">   valor   FACTURA     54,786.07    </t>
    </r>
    <r>
      <rPr>
        <b/>
        <sz val="14"/>
        <color rgb="FF0000FF"/>
        <rFont val="Calibri"/>
        <family val="2"/>
        <scheme val="minor"/>
      </rPr>
      <t xml:space="preserve"> </t>
    </r>
    <r>
      <rPr>
        <b/>
        <sz val="12"/>
        <color theme="1"/>
        <rFont val="Calibri"/>
        <family val="2"/>
        <scheme val="minor"/>
      </rPr>
      <t>SALDO  PENDIENTE      3,786.07  usd</t>
    </r>
  </si>
  <si>
    <t>NLSE22-129</t>
  </si>
  <si>
    <r>
      <t xml:space="preserve">Compra de 53,000.00    usd t.c. 20,790   A SEABOARD    </t>
    </r>
    <r>
      <rPr>
        <b/>
        <sz val="18"/>
        <color rgb="FF0000FF"/>
        <rFont val="Calibri"/>
        <family val="2"/>
        <scheme val="minor"/>
      </rPr>
      <t xml:space="preserve"> </t>
    </r>
    <r>
      <rPr>
        <b/>
        <sz val="16"/>
        <color rgb="FF0000FF"/>
        <rFont val="Calibri"/>
        <family val="2"/>
        <scheme val="minor"/>
      </rPr>
      <t xml:space="preserve"> NLSE22-125</t>
    </r>
    <r>
      <rPr>
        <b/>
        <sz val="12"/>
        <color theme="1"/>
        <rFont val="Calibri"/>
        <family val="2"/>
        <scheme val="minor"/>
      </rPr>
      <t xml:space="preserve">      FACTURA</t>
    </r>
    <r>
      <rPr>
        <b/>
        <sz val="14"/>
        <color theme="1"/>
        <rFont val="Calibri"/>
        <family val="2"/>
        <scheme val="minor"/>
      </rPr>
      <t xml:space="preserve"> --2062643-</t>
    </r>
    <r>
      <rPr>
        <b/>
        <sz val="12"/>
        <color theme="1"/>
        <rFont val="Calibri"/>
        <family val="2"/>
        <scheme val="minor"/>
      </rPr>
      <t xml:space="preserve">   valor   FACTURA     49,461.89    </t>
    </r>
    <r>
      <rPr>
        <b/>
        <sz val="14"/>
        <color rgb="FF0000FF"/>
        <rFont val="Calibri"/>
        <family val="2"/>
        <scheme val="minor"/>
      </rPr>
      <t xml:space="preserve"> </t>
    </r>
    <r>
      <rPr>
        <b/>
        <sz val="12"/>
        <color theme="1"/>
        <rFont val="Calibri"/>
        <family val="2"/>
        <scheme val="minor"/>
      </rPr>
      <t>SALDO    A FAVOR     3,538.11  usd</t>
    </r>
  </si>
  <si>
    <t>NLSE22-125</t>
  </si>
  <si>
    <r>
      <t xml:space="preserve">Compra de 53,000.00    usd t.c. 20,780   A SEABOARD    </t>
    </r>
    <r>
      <rPr>
        <b/>
        <sz val="18"/>
        <color rgb="FF0000FF"/>
        <rFont val="Calibri"/>
        <family val="2"/>
        <scheme val="minor"/>
      </rPr>
      <t xml:space="preserve"> </t>
    </r>
    <r>
      <rPr>
        <b/>
        <sz val="16"/>
        <color rgb="FF0000FF"/>
        <rFont val="Calibri"/>
        <family val="2"/>
        <scheme val="minor"/>
      </rPr>
      <t xml:space="preserve"> NLSE22-127</t>
    </r>
    <r>
      <rPr>
        <b/>
        <sz val="12"/>
        <color theme="1"/>
        <rFont val="Calibri"/>
        <family val="2"/>
        <scheme val="minor"/>
      </rPr>
      <t xml:space="preserve">      FACTURA</t>
    </r>
    <r>
      <rPr>
        <b/>
        <sz val="14"/>
        <color theme="1"/>
        <rFont val="Calibri"/>
        <family val="2"/>
        <scheme val="minor"/>
      </rPr>
      <t xml:space="preserve"> --2062645-</t>
    </r>
    <r>
      <rPr>
        <b/>
        <sz val="12"/>
        <color theme="1"/>
        <rFont val="Calibri"/>
        <family val="2"/>
        <scheme val="minor"/>
      </rPr>
      <t xml:space="preserve">   valor   FACTURA     50,556.70    </t>
    </r>
    <r>
      <rPr>
        <b/>
        <sz val="14"/>
        <color rgb="FF0000FF"/>
        <rFont val="Calibri"/>
        <family val="2"/>
        <scheme val="minor"/>
      </rPr>
      <t xml:space="preserve"> </t>
    </r>
    <r>
      <rPr>
        <b/>
        <sz val="12"/>
        <color theme="1"/>
        <rFont val="Calibri"/>
        <family val="2"/>
        <scheme val="minor"/>
      </rPr>
      <t>SALDO  A FAVOR     2,443.30  usd</t>
    </r>
  </si>
  <si>
    <t>NLSE22-127</t>
  </si>
  <si>
    <t>Compra de  51,167.48    usd  tc   20,420      PAGO A TYSON FRESH MEATS. INC     N-1764      FACTURA  1009475      VALOR FACTURA     51,167.48  usd</t>
  </si>
  <si>
    <t>N-1764</t>
  </si>
  <si>
    <t>Compra de  49,390.34    usd  tc   20,560      PAGO A TYSON FRESH MEATS. INC     N-3749      FACTURA  1013353      VALOR FACTURA    49,390.34  usd</t>
  </si>
  <si>
    <t>N-3749</t>
  </si>
  <si>
    <t>Compra de  49,740.13    usd  tc   20,460      PAGO A TYSON FRESH MEATS. INC     N-1768      FACTURA  1015646     VALOR FACTURA    49,740.13  usd</t>
  </si>
  <si>
    <t>N-1768</t>
  </si>
  <si>
    <r>
      <t xml:space="preserve">Compra de 54,000.00    usd t.c. 20,680   A SEABOARD    </t>
    </r>
    <r>
      <rPr>
        <b/>
        <sz val="18"/>
        <color rgb="FF0000FF"/>
        <rFont val="Calibri"/>
        <family val="2"/>
        <scheme val="minor"/>
      </rPr>
      <t xml:space="preserve"> </t>
    </r>
    <r>
      <rPr>
        <b/>
        <sz val="16"/>
        <color rgb="FF0000FF"/>
        <rFont val="Calibri"/>
        <family val="2"/>
        <scheme val="minor"/>
      </rPr>
      <t xml:space="preserve"> NLSE22-131</t>
    </r>
    <r>
      <rPr>
        <b/>
        <sz val="12"/>
        <color theme="1"/>
        <rFont val="Calibri"/>
        <family val="2"/>
        <scheme val="minor"/>
      </rPr>
      <t xml:space="preserve">      FACTURA</t>
    </r>
    <r>
      <rPr>
        <b/>
        <sz val="14"/>
        <color theme="1"/>
        <rFont val="Calibri"/>
        <family val="2"/>
        <scheme val="minor"/>
      </rPr>
      <t xml:space="preserve"> --2065122-</t>
    </r>
    <r>
      <rPr>
        <b/>
        <sz val="12"/>
        <color theme="1"/>
        <rFont val="Calibri"/>
        <family val="2"/>
        <scheme val="minor"/>
      </rPr>
      <t xml:space="preserve">   valor   FACTURA     54,411.98    </t>
    </r>
    <r>
      <rPr>
        <b/>
        <sz val="14"/>
        <color rgb="FF0000FF"/>
        <rFont val="Calibri"/>
        <family val="2"/>
        <scheme val="minor"/>
      </rPr>
      <t xml:space="preserve"> </t>
    </r>
    <r>
      <rPr>
        <b/>
        <sz val="12"/>
        <color theme="1"/>
        <rFont val="Calibri"/>
        <family val="2"/>
        <scheme val="minor"/>
      </rPr>
      <t>SALDO  PENDIENTE      411.98  usd</t>
    </r>
  </si>
  <si>
    <t>NLSE22-131</t>
  </si>
  <si>
    <t>Compra de  53,209.74    usd  tc   20,398      PAGO A TYSON FRESH MEATS. INC     N-1770      FACTURA  1024116     VALOR FACTURA    53,209.74  usd</t>
  </si>
  <si>
    <t>N-1770</t>
  </si>
  <si>
    <t>Compra de  53,757.19    usd  tc   20,430      PAGO A TYSON FRESH MEATS. INC     N-3751      FACTURA  1023492     VALOR FACTURA    53,757.19  usd</t>
  </si>
  <si>
    <t>N-3751</t>
  </si>
  <si>
    <r>
      <t xml:space="preserve">Compra de 51,000.00    usd t.c. 20,510   A SEABOARD    </t>
    </r>
    <r>
      <rPr>
        <b/>
        <sz val="18"/>
        <color rgb="FF0000FF"/>
        <rFont val="Calibri"/>
        <family val="2"/>
        <scheme val="minor"/>
      </rPr>
      <t xml:space="preserve"> </t>
    </r>
    <r>
      <rPr>
        <b/>
        <sz val="16"/>
        <color rgb="FF0000FF"/>
        <rFont val="Calibri"/>
        <family val="2"/>
        <scheme val="minor"/>
      </rPr>
      <t xml:space="preserve"> NLSE22-130</t>
    </r>
    <r>
      <rPr>
        <b/>
        <sz val="12"/>
        <color theme="1"/>
        <rFont val="Calibri"/>
        <family val="2"/>
        <scheme val="minor"/>
      </rPr>
      <t xml:space="preserve">      FACTURA</t>
    </r>
    <r>
      <rPr>
        <b/>
        <sz val="14"/>
        <color theme="1"/>
        <rFont val="Calibri"/>
        <family val="2"/>
        <scheme val="minor"/>
      </rPr>
      <t xml:space="preserve"> --2065822-</t>
    </r>
    <r>
      <rPr>
        <b/>
        <sz val="12"/>
        <color theme="1"/>
        <rFont val="Calibri"/>
        <family val="2"/>
        <scheme val="minor"/>
      </rPr>
      <t xml:space="preserve">   valor   FACTURA     54,669.34    </t>
    </r>
    <r>
      <rPr>
        <b/>
        <sz val="14"/>
        <color rgb="FF0000FF"/>
        <rFont val="Calibri"/>
        <family val="2"/>
        <scheme val="minor"/>
      </rPr>
      <t xml:space="preserve"> </t>
    </r>
    <r>
      <rPr>
        <b/>
        <sz val="12"/>
        <color theme="1"/>
        <rFont val="Calibri"/>
        <family val="2"/>
        <scheme val="minor"/>
      </rPr>
      <t>SALDO  PENDIENTE      3,369.34  usd</t>
    </r>
  </si>
  <si>
    <t>NLSE22-130</t>
  </si>
  <si>
    <r>
      <t xml:space="preserve">Compra de 56,000.00    usd t.c. 20,460   A SEABOARD    </t>
    </r>
    <r>
      <rPr>
        <b/>
        <sz val="18"/>
        <color rgb="FF0000FF"/>
        <rFont val="Calibri"/>
        <family val="2"/>
        <scheme val="minor"/>
      </rPr>
      <t xml:space="preserve"> </t>
    </r>
    <r>
      <rPr>
        <b/>
        <sz val="16"/>
        <color rgb="FF0000FF"/>
        <rFont val="Calibri"/>
        <family val="2"/>
        <scheme val="minor"/>
      </rPr>
      <t xml:space="preserve"> NLSE22-132</t>
    </r>
    <r>
      <rPr>
        <b/>
        <sz val="12"/>
        <color theme="1"/>
        <rFont val="Calibri"/>
        <family val="2"/>
        <scheme val="minor"/>
      </rPr>
      <t xml:space="preserve">      FACTURA</t>
    </r>
    <r>
      <rPr>
        <b/>
        <sz val="14"/>
        <color theme="1"/>
        <rFont val="Calibri"/>
        <family val="2"/>
        <scheme val="minor"/>
      </rPr>
      <t xml:space="preserve"> --2065823-</t>
    </r>
    <r>
      <rPr>
        <b/>
        <sz val="12"/>
        <color theme="1"/>
        <rFont val="Calibri"/>
        <family val="2"/>
        <scheme val="minor"/>
      </rPr>
      <t xml:space="preserve">   valor   FACTURA     55,272.83    </t>
    </r>
    <r>
      <rPr>
        <b/>
        <sz val="14"/>
        <color rgb="FF0000FF"/>
        <rFont val="Calibri"/>
        <family val="2"/>
        <scheme val="minor"/>
      </rPr>
      <t xml:space="preserve"> </t>
    </r>
    <r>
      <rPr>
        <b/>
        <sz val="12"/>
        <color theme="1"/>
        <rFont val="Calibri"/>
        <family val="2"/>
        <scheme val="minor"/>
      </rPr>
      <t>SALDO  A FAVOR   727.17  usd</t>
    </r>
  </si>
  <si>
    <t>NLSE22-132</t>
  </si>
  <si>
    <r>
      <t xml:space="preserve">Compra de 57,000.00    usd t.c. 20,460   A SEABOARD    </t>
    </r>
    <r>
      <rPr>
        <b/>
        <sz val="18"/>
        <color rgb="FF0000FF"/>
        <rFont val="Calibri"/>
        <family val="2"/>
        <scheme val="minor"/>
      </rPr>
      <t xml:space="preserve"> </t>
    </r>
    <r>
      <rPr>
        <b/>
        <sz val="16"/>
        <color rgb="FF0000FF"/>
        <rFont val="Calibri"/>
        <family val="2"/>
        <scheme val="minor"/>
      </rPr>
      <t xml:space="preserve"> NLSE22-133</t>
    </r>
    <r>
      <rPr>
        <b/>
        <sz val="12"/>
        <color theme="1"/>
        <rFont val="Calibri"/>
        <family val="2"/>
        <scheme val="minor"/>
      </rPr>
      <t xml:space="preserve">      FACTURA</t>
    </r>
    <r>
      <rPr>
        <b/>
        <sz val="14"/>
        <color theme="1"/>
        <rFont val="Calibri"/>
        <family val="2"/>
        <scheme val="minor"/>
      </rPr>
      <t xml:space="preserve"> --2067512-</t>
    </r>
    <r>
      <rPr>
        <b/>
        <sz val="12"/>
        <color theme="1"/>
        <rFont val="Calibri"/>
        <family val="2"/>
        <scheme val="minor"/>
      </rPr>
      <t xml:space="preserve">   valor   FACTURA     56,617.02    </t>
    </r>
    <r>
      <rPr>
        <b/>
        <sz val="14"/>
        <color rgb="FF0000FF"/>
        <rFont val="Calibri"/>
        <family val="2"/>
        <scheme val="minor"/>
      </rPr>
      <t xml:space="preserve"> </t>
    </r>
    <r>
      <rPr>
        <b/>
        <sz val="12"/>
        <color theme="1"/>
        <rFont val="Calibri"/>
        <family val="2"/>
        <scheme val="minor"/>
      </rPr>
      <t>SALDO  A FAVOR   382.98  usd</t>
    </r>
  </si>
  <si>
    <t>NLSE22-133</t>
  </si>
  <si>
    <r>
      <t xml:space="preserve">Compra de 57,000.00    usd t.c. 20,470   A SEABOARD    </t>
    </r>
    <r>
      <rPr>
        <b/>
        <sz val="18"/>
        <color rgb="FF0000FF"/>
        <rFont val="Calibri"/>
        <family val="2"/>
        <scheme val="minor"/>
      </rPr>
      <t xml:space="preserve"> </t>
    </r>
    <r>
      <rPr>
        <b/>
        <sz val="16"/>
        <color rgb="FF0000FF"/>
        <rFont val="Calibri"/>
        <family val="2"/>
        <scheme val="minor"/>
      </rPr>
      <t xml:space="preserve"> NLSE22-134</t>
    </r>
    <r>
      <rPr>
        <b/>
        <sz val="12"/>
        <color theme="1"/>
        <rFont val="Calibri"/>
        <family val="2"/>
        <scheme val="minor"/>
      </rPr>
      <t xml:space="preserve">      FACTURA</t>
    </r>
    <r>
      <rPr>
        <b/>
        <sz val="14"/>
        <color theme="1"/>
        <rFont val="Calibri"/>
        <family val="2"/>
        <scheme val="minor"/>
      </rPr>
      <t xml:space="preserve"> --2067513-</t>
    </r>
    <r>
      <rPr>
        <b/>
        <sz val="12"/>
        <color theme="1"/>
        <rFont val="Calibri"/>
        <family val="2"/>
        <scheme val="minor"/>
      </rPr>
      <t xml:space="preserve">   valor   FACTURA     56,788.67    </t>
    </r>
    <r>
      <rPr>
        <b/>
        <sz val="14"/>
        <color rgb="FF0000FF"/>
        <rFont val="Calibri"/>
        <family val="2"/>
        <scheme val="minor"/>
      </rPr>
      <t xml:space="preserve"> </t>
    </r>
    <r>
      <rPr>
        <b/>
        <sz val="12"/>
        <color theme="1"/>
        <rFont val="Calibri"/>
        <family val="2"/>
        <scheme val="minor"/>
      </rPr>
      <t>SALDO  A FAVOR   211.33  usd</t>
    </r>
  </si>
  <si>
    <t>NLSE22-134</t>
  </si>
  <si>
    <r>
      <t xml:space="preserve">Compra de 57,000.00    usd t.c. 20,430   A SEABOARD    </t>
    </r>
    <r>
      <rPr>
        <b/>
        <sz val="18"/>
        <color rgb="FF0000FF"/>
        <rFont val="Calibri"/>
        <family val="2"/>
        <scheme val="minor"/>
      </rPr>
      <t xml:space="preserve"> </t>
    </r>
    <r>
      <rPr>
        <b/>
        <sz val="16"/>
        <color rgb="FF0000FF"/>
        <rFont val="Calibri"/>
        <family val="2"/>
        <scheme val="minor"/>
      </rPr>
      <t xml:space="preserve"> NLSE22-135</t>
    </r>
    <r>
      <rPr>
        <b/>
        <sz val="12"/>
        <color theme="1"/>
        <rFont val="Calibri"/>
        <family val="2"/>
        <scheme val="minor"/>
      </rPr>
      <t xml:space="preserve">      FACTURA</t>
    </r>
    <r>
      <rPr>
        <b/>
        <sz val="14"/>
        <color theme="1"/>
        <rFont val="Calibri"/>
        <family val="2"/>
        <scheme val="minor"/>
      </rPr>
      <t xml:space="preserve"> --2068382-</t>
    </r>
    <r>
      <rPr>
        <b/>
        <sz val="12"/>
        <color theme="1"/>
        <rFont val="Calibri"/>
        <family val="2"/>
        <scheme val="minor"/>
      </rPr>
      <t xml:space="preserve">   valor   FACTURA     56,961.29    </t>
    </r>
    <r>
      <rPr>
        <b/>
        <sz val="14"/>
        <color rgb="FF0000FF"/>
        <rFont val="Calibri"/>
        <family val="2"/>
        <scheme val="minor"/>
      </rPr>
      <t xml:space="preserve"> </t>
    </r>
    <r>
      <rPr>
        <b/>
        <sz val="12"/>
        <color theme="1"/>
        <rFont val="Calibri"/>
        <family val="2"/>
        <scheme val="minor"/>
      </rPr>
      <t>SALDO  A FAVOR   38.71  usd</t>
    </r>
  </si>
  <si>
    <t>NLSE22-135</t>
  </si>
  <si>
    <t>NLSE22-136</t>
  </si>
  <si>
    <r>
      <t xml:space="preserve">Compra de 57,000.00    usd t.c. 20,380   A SEABOARD    </t>
    </r>
    <r>
      <rPr>
        <b/>
        <sz val="18"/>
        <color rgb="FF0000FF"/>
        <rFont val="Calibri"/>
        <family val="2"/>
        <scheme val="minor"/>
      </rPr>
      <t xml:space="preserve"> </t>
    </r>
    <r>
      <rPr>
        <b/>
        <sz val="16"/>
        <color rgb="FF0000FF"/>
        <rFont val="Calibri"/>
        <family val="2"/>
        <scheme val="minor"/>
      </rPr>
      <t xml:space="preserve"> NLSE22-136</t>
    </r>
    <r>
      <rPr>
        <b/>
        <sz val="12"/>
        <color theme="1"/>
        <rFont val="Calibri"/>
        <family val="2"/>
        <scheme val="minor"/>
      </rPr>
      <t xml:space="preserve">      FACTURA</t>
    </r>
    <r>
      <rPr>
        <b/>
        <sz val="14"/>
        <color theme="1"/>
        <rFont val="Calibri"/>
        <family val="2"/>
        <scheme val="minor"/>
      </rPr>
      <t xml:space="preserve"> --2068383-</t>
    </r>
    <r>
      <rPr>
        <b/>
        <sz val="12"/>
        <color theme="1"/>
        <rFont val="Calibri"/>
        <family val="2"/>
        <scheme val="minor"/>
      </rPr>
      <t xml:space="preserve">   valor   FACTURA     52,896.67    </t>
    </r>
    <r>
      <rPr>
        <b/>
        <sz val="14"/>
        <color rgb="FF0000FF"/>
        <rFont val="Calibri"/>
        <family val="2"/>
        <scheme val="minor"/>
      </rPr>
      <t xml:space="preserve"> </t>
    </r>
    <r>
      <rPr>
        <b/>
        <sz val="12"/>
        <color theme="1"/>
        <rFont val="Calibri"/>
        <family val="2"/>
        <scheme val="minor"/>
      </rPr>
      <t>SALDO  A FAVOR   4,103.33 usd</t>
    </r>
  </si>
  <si>
    <r>
      <t xml:space="preserve">Compra de 55,000.00    usd t.c. 20,385   A SEABOARD    </t>
    </r>
    <r>
      <rPr>
        <b/>
        <sz val="18"/>
        <color rgb="FF0000FF"/>
        <rFont val="Calibri"/>
        <family val="2"/>
        <scheme val="minor"/>
      </rPr>
      <t xml:space="preserve"> </t>
    </r>
    <r>
      <rPr>
        <b/>
        <sz val="16"/>
        <color rgb="FF0000FF"/>
        <rFont val="Calibri"/>
        <family val="2"/>
        <scheme val="minor"/>
      </rPr>
      <t xml:space="preserve"> NLSE22-139</t>
    </r>
    <r>
      <rPr>
        <b/>
        <sz val="12"/>
        <color theme="1"/>
        <rFont val="Calibri"/>
        <family val="2"/>
        <scheme val="minor"/>
      </rPr>
      <t xml:space="preserve">      FACTURA</t>
    </r>
    <r>
      <rPr>
        <b/>
        <sz val="14"/>
        <color theme="1"/>
        <rFont val="Calibri"/>
        <family val="2"/>
        <scheme val="minor"/>
      </rPr>
      <t xml:space="preserve"> --2070366-</t>
    </r>
    <r>
      <rPr>
        <b/>
        <sz val="12"/>
        <color theme="1"/>
        <rFont val="Calibri"/>
        <family val="2"/>
        <scheme val="minor"/>
      </rPr>
      <t xml:space="preserve">   valor   FACTURA     54,711.55    </t>
    </r>
    <r>
      <rPr>
        <b/>
        <sz val="14"/>
        <color rgb="FF0000FF"/>
        <rFont val="Calibri"/>
        <family val="2"/>
        <scheme val="minor"/>
      </rPr>
      <t xml:space="preserve"> </t>
    </r>
    <r>
      <rPr>
        <b/>
        <sz val="12"/>
        <color theme="1"/>
        <rFont val="Calibri"/>
        <family val="2"/>
        <scheme val="minor"/>
      </rPr>
      <t>SALDO  A FAVOR    288.45   usd</t>
    </r>
  </si>
  <si>
    <t>NLSE22-139</t>
  </si>
  <si>
    <t>N-3752</t>
  </si>
  <si>
    <r>
      <t xml:space="preserve">Compra de  53,757.19    usd  tc   20,320      PAGO A TYSON FRESH MEATS. INC     N-1765      FACTURA  1025187     VALOR FACTURA    53,261.67 </t>
    </r>
    <r>
      <rPr>
        <b/>
        <sz val="12"/>
        <color rgb="FFFF0000"/>
        <rFont val="Calibri"/>
        <family val="2"/>
        <scheme val="minor"/>
      </rPr>
      <t xml:space="preserve">  SALDO A FAVOR    495.52  </t>
    </r>
    <r>
      <rPr>
        <b/>
        <sz val="12"/>
        <color theme="1"/>
        <rFont val="Calibri"/>
        <family val="2"/>
        <scheme val="minor"/>
      </rPr>
      <t>usd</t>
    </r>
  </si>
  <si>
    <t>N-1765</t>
  </si>
  <si>
    <r>
      <t xml:space="preserve">Compra de 56,500.00    usd t.c. 20,790   A SEABOARD    </t>
    </r>
    <r>
      <rPr>
        <b/>
        <sz val="18"/>
        <color rgb="FF0000FF"/>
        <rFont val="Calibri"/>
        <family val="2"/>
        <scheme val="minor"/>
      </rPr>
      <t xml:space="preserve"> </t>
    </r>
    <r>
      <rPr>
        <b/>
        <sz val="16"/>
        <color rgb="FF0000FF"/>
        <rFont val="Calibri"/>
        <family val="2"/>
        <scheme val="minor"/>
      </rPr>
      <t xml:space="preserve"> NLSE22-137</t>
    </r>
    <r>
      <rPr>
        <b/>
        <sz val="12"/>
        <color theme="1"/>
        <rFont val="Calibri"/>
        <family val="2"/>
        <scheme val="minor"/>
      </rPr>
      <t xml:space="preserve">      FACTURA</t>
    </r>
    <r>
      <rPr>
        <b/>
        <sz val="14"/>
        <color theme="1"/>
        <rFont val="Calibri"/>
        <family val="2"/>
        <scheme val="minor"/>
      </rPr>
      <t xml:space="preserve"> --2070117-</t>
    </r>
    <r>
      <rPr>
        <b/>
        <sz val="12"/>
        <color theme="1"/>
        <rFont val="Calibri"/>
        <family val="2"/>
        <scheme val="minor"/>
      </rPr>
      <t xml:space="preserve">   valor   FACTURA     53,797.24    </t>
    </r>
    <r>
      <rPr>
        <b/>
        <sz val="14"/>
        <color rgb="FF0000FF"/>
        <rFont val="Calibri"/>
        <family val="2"/>
        <scheme val="minor"/>
      </rPr>
      <t xml:space="preserve"> </t>
    </r>
    <r>
      <rPr>
        <b/>
        <sz val="12"/>
        <color theme="1"/>
        <rFont val="Calibri"/>
        <family val="2"/>
        <scheme val="minor"/>
      </rPr>
      <t>SALDO  A FAVOR   2,702.76 usd</t>
    </r>
  </si>
  <si>
    <t>NLSE22-137</t>
  </si>
  <si>
    <r>
      <t xml:space="preserve">Compra de 56,000.00    usd t.c. 20,700   A SEABOARD    </t>
    </r>
    <r>
      <rPr>
        <b/>
        <sz val="18"/>
        <color rgb="FF0000FF"/>
        <rFont val="Calibri"/>
        <family val="2"/>
        <scheme val="minor"/>
      </rPr>
      <t xml:space="preserve"> </t>
    </r>
    <r>
      <rPr>
        <b/>
        <sz val="16"/>
        <color rgb="FF0000FF"/>
        <rFont val="Calibri"/>
        <family val="2"/>
        <scheme val="minor"/>
      </rPr>
      <t xml:space="preserve"> NLSE22-138</t>
    </r>
    <r>
      <rPr>
        <b/>
        <sz val="12"/>
        <color theme="1"/>
        <rFont val="Calibri"/>
        <family val="2"/>
        <scheme val="minor"/>
      </rPr>
      <t xml:space="preserve">      FACTURA</t>
    </r>
    <r>
      <rPr>
        <b/>
        <sz val="14"/>
        <color theme="1"/>
        <rFont val="Calibri"/>
        <family val="2"/>
        <scheme val="minor"/>
      </rPr>
      <t xml:space="preserve"> --2070118-</t>
    </r>
    <r>
      <rPr>
        <b/>
        <sz val="12"/>
        <color theme="1"/>
        <rFont val="Calibri"/>
        <family val="2"/>
        <scheme val="minor"/>
      </rPr>
      <t xml:space="preserve">   valor   FACTURA     53,604.16    </t>
    </r>
    <r>
      <rPr>
        <b/>
        <sz val="14"/>
        <color rgb="FF0000FF"/>
        <rFont val="Calibri"/>
        <family val="2"/>
        <scheme val="minor"/>
      </rPr>
      <t xml:space="preserve"> </t>
    </r>
    <r>
      <rPr>
        <b/>
        <sz val="12"/>
        <color theme="1"/>
        <rFont val="Calibri"/>
        <family val="2"/>
        <scheme val="minor"/>
      </rPr>
      <t>SALDO  A FAVOR   2,395.84 usd</t>
    </r>
  </si>
  <si>
    <t>NLSE22-138</t>
  </si>
  <si>
    <r>
      <t xml:space="preserve">Compra de  55,288.61    usd  tc   20,410      PAGO A TYSON FRESH MEATS. INC     N-1766      FACTURA  1035579     VALOR FACTURA    55,288.61 </t>
    </r>
    <r>
      <rPr>
        <b/>
        <sz val="12"/>
        <color rgb="FFFF0000"/>
        <rFont val="Calibri"/>
        <family val="2"/>
        <scheme val="minor"/>
      </rPr>
      <t xml:space="preserve">  </t>
    </r>
    <r>
      <rPr>
        <b/>
        <sz val="12"/>
        <color theme="1"/>
        <rFont val="Calibri"/>
        <family val="2"/>
        <scheme val="minor"/>
      </rPr>
      <t>usd</t>
    </r>
  </si>
  <si>
    <t>N-1766</t>
  </si>
  <si>
    <r>
      <t xml:space="preserve">Compra de 53,000.00    usd t.c. 20,440   A SEABOARD    </t>
    </r>
    <r>
      <rPr>
        <b/>
        <sz val="18"/>
        <color rgb="FF0000FF"/>
        <rFont val="Calibri"/>
        <family val="2"/>
        <scheme val="minor"/>
      </rPr>
      <t xml:space="preserve"> </t>
    </r>
    <r>
      <rPr>
        <b/>
        <sz val="16"/>
        <color rgb="FF0000FF"/>
        <rFont val="Calibri"/>
        <family val="2"/>
        <scheme val="minor"/>
      </rPr>
      <t xml:space="preserve"> NLSE22-140</t>
    </r>
    <r>
      <rPr>
        <b/>
        <sz val="12"/>
        <color theme="1"/>
        <rFont val="Calibri"/>
        <family val="2"/>
        <scheme val="minor"/>
      </rPr>
      <t xml:space="preserve">      FACTURA</t>
    </r>
    <r>
      <rPr>
        <b/>
        <sz val="14"/>
        <color theme="1"/>
        <rFont val="Calibri"/>
        <family val="2"/>
        <scheme val="minor"/>
      </rPr>
      <t xml:space="preserve"> --2070843-</t>
    </r>
    <r>
      <rPr>
        <b/>
        <sz val="12"/>
        <color theme="1"/>
        <rFont val="Calibri"/>
        <family val="2"/>
        <scheme val="minor"/>
      </rPr>
      <t xml:space="preserve">   valor   FACTURA     51,313.89    </t>
    </r>
    <r>
      <rPr>
        <b/>
        <sz val="14"/>
        <color rgb="FF0000FF"/>
        <rFont val="Calibri"/>
        <family val="2"/>
        <scheme val="minor"/>
      </rPr>
      <t xml:space="preserve"> </t>
    </r>
    <r>
      <rPr>
        <b/>
        <sz val="12"/>
        <color theme="1"/>
        <rFont val="Calibri"/>
        <family val="2"/>
        <scheme val="minor"/>
      </rPr>
      <t>SALDO  A FAVOR    1,686.11   usd</t>
    </r>
  </si>
  <si>
    <t>NLSE22-140</t>
  </si>
  <si>
    <r>
      <t xml:space="preserve">Compra de  54,916.53    usd  tc   20,310      PAGO A TYSON FRESH MEATS. INC     N-1767      FACTURA  1038821     VALOR FACTURA    54,916.53 </t>
    </r>
    <r>
      <rPr>
        <b/>
        <sz val="12"/>
        <color rgb="FFFF0000"/>
        <rFont val="Calibri"/>
        <family val="2"/>
        <scheme val="minor"/>
      </rPr>
      <t xml:space="preserve">  </t>
    </r>
    <r>
      <rPr>
        <b/>
        <sz val="12"/>
        <color theme="1"/>
        <rFont val="Calibri"/>
        <family val="2"/>
        <scheme val="minor"/>
      </rPr>
      <t>usd</t>
    </r>
  </si>
  <si>
    <t>N-1767</t>
  </si>
  <si>
    <r>
      <t xml:space="preserve">Compra de  54,332.69    usd  tc   20,260      PAGO A TYSON FRESH MEATS. INC     V-3571     FACTURA  1041436     VALOR FACTURA    54,332.69 </t>
    </r>
    <r>
      <rPr>
        <b/>
        <sz val="12"/>
        <color rgb="FFFF0000"/>
        <rFont val="Calibri"/>
        <family val="2"/>
        <scheme val="minor"/>
      </rPr>
      <t xml:space="preserve">  </t>
    </r>
    <r>
      <rPr>
        <b/>
        <sz val="12"/>
        <color theme="1"/>
        <rFont val="Calibri"/>
        <family val="2"/>
        <scheme val="minor"/>
      </rPr>
      <t>usd</t>
    </r>
  </si>
  <si>
    <t>V-3571</t>
  </si>
  <si>
    <r>
      <t xml:space="preserve">Compra de 55,000.00    usd t.c. 20,050   A SEABOARD    </t>
    </r>
    <r>
      <rPr>
        <b/>
        <sz val="18"/>
        <color rgb="FF0000FF"/>
        <rFont val="Calibri"/>
        <family val="2"/>
        <scheme val="minor"/>
      </rPr>
      <t xml:space="preserve"> </t>
    </r>
    <r>
      <rPr>
        <b/>
        <sz val="16"/>
        <color rgb="FF0000FF"/>
        <rFont val="Calibri"/>
        <family val="2"/>
        <scheme val="minor"/>
      </rPr>
      <t xml:space="preserve"> NLSE22-141</t>
    </r>
    <r>
      <rPr>
        <b/>
        <sz val="12"/>
        <color theme="1"/>
        <rFont val="Calibri"/>
        <family val="2"/>
        <scheme val="minor"/>
      </rPr>
      <t xml:space="preserve">      FACTURA</t>
    </r>
    <r>
      <rPr>
        <b/>
        <sz val="14"/>
        <color theme="1"/>
        <rFont val="Calibri"/>
        <family val="2"/>
        <scheme val="minor"/>
      </rPr>
      <t xml:space="preserve"> --2070844</t>
    </r>
    <r>
      <rPr>
        <b/>
        <sz val="12"/>
        <color theme="1"/>
        <rFont val="Calibri"/>
        <family val="2"/>
        <scheme val="minor"/>
      </rPr>
      <t xml:space="preserve">   valor   FACTURA     51,559.23    </t>
    </r>
    <r>
      <rPr>
        <b/>
        <sz val="14"/>
        <color rgb="FF0000FF"/>
        <rFont val="Calibri"/>
        <family val="2"/>
        <scheme val="minor"/>
      </rPr>
      <t xml:space="preserve"> </t>
    </r>
    <r>
      <rPr>
        <b/>
        <sz val="12"/>
        <color theme="1"/>
        <rFont val="Calibri"/>
        <family val="2"/>
        <scheme val="minor"/>
      </rPr>
      <t>SALDO  A FAVOR    3,440.77   usd</t>
    </r>
  </si>
  <si>
    <t>NLSE22-141</t>
  </si>
  <si>
    <r>
      <t xml:space="preserve">Compra de  55,412.11    usd  tc   20,482      PAGO A TYSON FRESH MEATS. INC     N-3752      FACTURA  1023492     VALOR FACTURA    55,907.63 </t>
    </r>
    <r>
      <rPr>
        <b/>
        <sz val="12"/>
        <color rgb="FFFF0000"/>
        <rFont val="Calibri"/>
        <family val="2"/>
        <scheme val="minor"/>
      </rPr>
      <t xml:space="preserve"> Menos saldo a favor      495.52  </t>
    </r>
    <r>
      <rPr>
        <b/>
        <sz val="12"/>
        <color theme="1"/>
        <rFont val="Calibri"/>
        <family val="2"/>
        <scheme val="minor"/>
      </rPr>
      <t>usd</t>
    </r>
  </si>
  <si>
    <r>
      <t xml:space="preserve">Compra de 55,000.00    usd t.c. 19.990   A SEABOARD    </t>
    </r>
    <r>
      <rPr>
        <b/>
        <sz val="18"/>
        <color rgb="FF0000FF"/>
        <rFont val="Calibri"/>
        <family val="2"/>
        <scheme val="minor"/>
      </rPr>
      <t xml:space="preserve"> </t>
    </r>
    <r>
      <rPr>
        <b/>
        <sz val="16"/>
        <color rgb="FF0000FF"/>
        <rFont val="Calibri"/>
        <family val="2"/>
        <scheme val="minor"/>
      </rPr>
      <t xml:space="preserve"> NLSE22-142</t>
    </r>
    <r>
      <rPr>
        <b/>
        <sz val="12"/>
        <color theme="1"/>
        <rFont val="Calibri"/>
        <family val="2"/>
        <scheme val="minor"/>
      </rPr>
      <t xml:space="preserve">      FACTURA</t>
    </r>
    <r>
      <rPr>
        <b/>
        <sz val="14"/>
        <color theme="1"/>
        <rFont val="Calibri"/>
        <family val="2"/>
        <scheme val="minor"/>
      </rPr>
      <t xml:space="preserve"> --2072081</t>
    </r>
    <r>
      <rPr>
        <b/>
        <sz val="12"/>
        <color theme="1"/>
        <rFont val="Calibri"/>
        <family val="2"/>
        <scheme val="minor"/>
      </rPr>
      <t xml:space="preserve">   valor   FACTURA     49,535.16    </t>
    </r>
    <r>
      <rPr>
        <b/>
        <sz val="14"/>
        <color rgb="FF0000FF"/>
        <rFont val="Calibri"/>
        <family val="2"/>
        <scheme val="minor"/>
      </rPr>
      <t xml:space="preserve"> </t>
    </r>
    <r>
      <rPr>
        <b/>
        <sz val="12"/>
        <color theme="1"/>
        <rFont val="Calibri"/>
        <family val="2"/>
        <scheme val="minor"/>
      </rPr>
      <t>SALDO  A FAVOR    5,464.84  usd</t>
    </r>
  </si>
  <si>
    <r>
      <t xml:space="preserve">Compra de 55,000.00    usd t.c. 19.970   A SEABOARD    </t>
    </r>
    <r>
      <rPr>
        <b/>
        <sz val="18"/>
        <color rgb="FF0000FF"/>
        <rFont val="Calibri"/>
        <family val="2"/>
        <scheme val="minor"/>
      </rPr>
      <t xml:space="preserve"> </t>
    </r>
    <r>
      <rPr>
        <b/>
        <sz val="16"/>
        <color rgb="FF0000FF"/>
        <rFont val="Calibri"/>
        <family val="2"/>
        <scheme val="minor"/>
      </rPr>
      <t xml:space="preserve"> NLSE22-143</t>
    </r>
    <r>
      <rPr>
        <b/>
        <sz val="12"/>
        <color theme="1"/>
        <rFont val="Calibri"/>
        <family val="2"/>
        <scheme val="minor"/>
      </rPr>
      <t xml:space="preserve">      FACTURA</t>
    </r>
    <r>
      <rPr>
        <b/>
        <sz val="14"/>
        <color theme="1"/>
        <rFont val="Calibri"/>
        <family val="2"/>
        <scheme val="minor"/>
      </rPr>
      <t xml:space="preserve"> --2072082</t>
    </r>
    <r>
      <rPr>
        <b/>
        <sz val="12"/>
        <color theme="1"/>
        <rFont val="Calibri"/>
        <family val="2"/>
        <scheme val="minor"/>
      </rPr>
      <t xml:space="preserve">   valor   FACTURA     50,769.66    </t>
    </r>
    <r>
      <rPr>
        <b/>
        <sz val="14"/>
        <color rgb="FF0000FF"/>
        <rFont val="Calibri"/>
        <family val="2"/>
        <scheme val="minor"/>
      </rPr>
      <t xml:space="preserve"> </t>
    </r>
    <r>
      <rPr>
        <b/>
        <sz val="12"/>
        <color theme="1"/>
        <rFont val="Calibri"/>
        <family val="2"/>
        <scheme val="minor"/>
      </rPr>
      <t>SALDO  A FAVOR    4,230.34  usd</t>
    </r>
  </si>
  <si>
    <t>NLSE22-142</t>
  </si>
  <si>
    <t>NLSE22-143</t>
  </si>
  <si>
    <r>
      <t xml:space="preserve">Compra de 55,000.00    usd t.c. 19.960   A SEABOARD    </t>
    </r>
    <r>
      <rPr>
        <b/>
        <sz val="18"/>
        <color rgb="FF0000FF"/>
        <rFont val="Calibri"/>
        <family val="2"/>
        <scheme val="minor"/>
      </rPr>
      <t xml:space="preserve"> </t>
    </r>
    <r>
      <rPr>
        <b/>
        <sz val="16"/>
        <color rgb="FF0000FF"/>
        <rFont val="Calibri"/>
        <family val="2"/>
        <scheme val="minor"/>
      </rPr>
      <t xml:space="preserve"> NLSE22-144</t>
    </r>
    <r>
      <rPr>
        <b/>
        <sz val="12"/>
        <color theme="1"/>
        <rFont val="Calibri"/>
        <family val="2"/>
        <scheme val="minor"/>
      </rPr>
      <t xml:space="preserve">      FACTURA</t>
    </r>
    <r>
      <rPr>
        <b/>
        <sz val="14"/>
        <color theme="1"/>
        <rFont val="Calibri"/>
        <family val="2"/>
        <scheme val="minor"/>
      </rPr>
      <t xml:space="preserve"> --2073043</t>
    </r>
    <r>
      <rPr>
        <b/>
        <sz val="12"/>
        <color theme="1"/>
        <rFont val="Calibri"/>
        <family val="2"/>
        <scheme val="minor"/>
      </rPr>
      <t xml:space="preserve">   valor   FACTURA     50,136.61    </t>
    </r>
    <r>
      <rPr>
        <b/>
        <sz val="14"/>
        <color rgb="FF0000FF"/>
        <rFont val="Calibri"/>
        <family val="2"/>
        <scheme val="minor"/>
      </rPr>
      <t xml:space="preserve"> </t>
    </r>
    <r>
      <rPr>
        <b/>
        <sz val="12"/>
        <color theme="1"/>
        <rFont val="Calibri"/>
        <family val="2"/>
        <scheme val="minor"/>
      </rPr>
      <t>SALDO  PENDIENTE  136.61  usd</t>
    </r>
  </si>
  <si>
    <t>NLSE22-144</t>
  </si>
  <si>
    <r>
      <t xml:space="preserve">Compra de 55,000.00    usd t.c. 19.890   A SEABOARD    </t>
    </r>
    <r>
      <rPr>
        <b/>
        <sz val="18"/>
        <color rgb="FF0000FF"/>
        <rFont val="Calibri"/>
        <family val="2"/>
        <scheme val="minor"/>
      </rPr>
      <t xml:space="preserve"> </t>
    </r>
    <r>
      <rPr>
        <b/>
        <sz val="16"/>
        <color rgb="FF0000FF"/>
        <rFont val="Calibri"/>
        <family val="2"/>
        <scheme val="minor"/>
      </rPr>
      <t xml:space="preserve"> NLSE22-145</t>
    </r>
    <r>
      <rPr>
        <b/>
        <sz val="12"/>
        <color theme="1"/>
        <rFont val="Calibri"/>
        <family val="2"/>
        <scheme val="minor"/>
      </rPr>
      <t xml:space="preserve">      FACTURA</t>
    </r>
    <r>
      <rPr>
        <b/>
        <sz val="14"/>
        <color theme="1"/>
        <rFont val="Calibri"/>
        <family val="2"/>
        <scheme val="minor"/>
      </rPr>
      <t xml:space="preserve"> --2073551</t>
    </r>
    <r>
      <rPr>
        <b/>
        <sz val="12"/>
        <color theme="1"/>
        <rFont val="Calibri"/>
        <family val="2"/>
        <scheme val="minor"/>
      </rPr>
      <t xml:space="preserve">   valor   FACTURA     50,275.47    </t>
    </r>
    <r>
      <rPr>
        <b/>
        <sz val="14"/>
        <color rgb="FF0000FF"/>
        <rFont val="Calibri"/>
        <family val="2"/>
        <scheme val="minor"/>
      </rPr>
      <t xml:space="preserve"> </t>
    </r>
    <r>
      <rPr>
        <b/>
        <sz val="12"/>
        <color theme="1"/>
        <rFont val="Calibri"/>
        <family val="2"/>
        <scheme val="minor"/>
      </rPr>
      <t>SALDO  A FAVOR   4,724.53  usd</t>
    </r>
  </si>
  <si>
    <t>NLSE22-145</t>
  </si>
  <si>
    <r>
      <t xml:space="preserve">Compra de 50,000.00    usd t.c. 19.890   A SEABOARD    </t>
    </r>
    <r>
      <rPr>
        <b/>
        <sz val="18"/>
        <color rgb="FF0000FF"/>
        <rFont val="Calibri"/>
        <family val="2"/>
        <scheme val="minor"/>
      </rPr>
      <t xml:space="preserve"> </t>
    </r>
    <r>
      <rPr>
        <b/>
        <sz val="16"/>
        <color rgb="FF0000FF"/>
        <rFont val="Calibri"/>
        <family val="2"/>
        <scheme val="minor"/>
      </rPr>
      <t xml:space="preserve"> NLSE22-146</t>
    </r>
    <r>
      <rPr>
        <b/>
        <sz val="12"/>
        <color theme="1"/>
        <rFont val="Calibri"/>
        <family val="2"/>
        <scheme val="minor"/>
      </rPr>
      <t xml:space="preserve">      FACTURA</t>
    </r>
    <r>
      <rPr>
        <b/>
        <sz val="14"/>
        <color theme="1"/>
        <rFont val="Calibri"/>
        <family val="2"/>
        <scheme val="minor"/>
      </rPr>
      <t xml:space="preserve"> --2073546</t>
    </r>
    <r>
      <rPr>
        <b/>
        <sz val="12"/>
        <color theme="1"/>
        <rFont val="Calibri"/>
        <family val="2"/>
        <scheme val="minor"/>
      </rPr>
      <t xml:space="preserve">  valor   FACTURA     49,954.28    </t>
    </r>
    <r>
      <rPr>
        <b/>
        <sz val="14"/>
        <color rgb="FF0000FF"/>
        <rFont val="Calibri"/>
        <family val="2"/>
        <scheme val="minor"/>
      </rPr>
      <t xml:space="preserve"> </t>
    </r>
    <r>
      <rPr>
        <b/>
        <sz val="12"/>
        <color theme="1"/>
        <rFont val="Calibri"/>
        <family val="2"/>
        <scheme val="minor"/>
      </rPr>
      <t>SALDO  A FAVOR   45.72  usd</t>
    </r>
  </si>
  <si>
    <t>NLSE22-146</t>
  </si>
  <si>
    <r>
      <t xml:space="preserve">Compra de  49,575.59    usd  tc   20,110      PAGO A TYSON FRESH MEATS. INC     V-3572     FACTURA  1054010     VALOR FACTURA    49,575.59 </t>
    </r>
    <r>
      <rPr>
        <b/>
        <sz val="12"/>
        <color rgb="FFFF0000"/>
        <rFont val="Calibri"/>
        <family val="2"/>
        <scheme val="minor"/>
      </rPr>
      <t xml:space="preserve">  </t>
    </r>
    <r>
      <rPr>
        <b/>
        <sz val="12"/>
        <color theme="1"/>
        <rFont val="Calibri"/>
        <family val="2"/>
        <scheme val="minor"/>
      </rPr>
      <t>usd</t>
    </r>
  </si>
  <si>
    <t>V-3572</t>
  </si>
  <si>
    <r>
      <t xml:space="preserve">Compra de 50,075.52    usd t.c. 19.860003   A SEABOARD    </t>
    </r>
    <r>
      <rPr>
        <b/>
        <sz val="18"/>
        <color rgb="FF0000FF"/>
        <rFont val="Calibri"/>
        <family val="2"/>
        <scheme val="minor"/>
      </rPr>
      <t xml:space="preserve"> </t>
    </r>
    <r>
      <rPr>
        <b/>
        <sz val="16"/>
        <color rgb="FF0000FF"/>
        <rFont val="Calibri"/>
        <family val="2"/>
        <scheme val="minor"/>
      </rPr>
      <t xml:space="preserve"> NLSE22-147</t>
    </r>
    <r>
      <rPr>
        <b/>
        <sz val="12"/>
        <color theme="1"/>
        <rFont val="Calibri"/>
        <family val="2"/>
        <scheme val="minor"/>
      </rPr>
      <t xml:space="preserve">      FACTURA</t>
    </r>
    <r>
      <rPr>
        <b/>
        <sz val="14"/>
        <color theme="1"/>
        <rFont val="Calibri"/>
        <family val="2"/>
        <scheme val="minor"/>
      </rPr>
      <t xml:space="preserve"> --2075151</t>
    </r>
    <r>
      <rPr>
        <b/>
        <sz val="12"/>
        <color theme="1"/>
        <rFont val="Calibri"/>
        <family val="2"/>
        <scheme val="minor"/>
      </rPr>
      <t xml:space="preserve">  valor   FACTURA     47,690.58    </t>
    </r>
    <r>
      <rPr>
        <b/>
        <sz val="14"/>
        <color rgb="FF0000FF"/>
        <rFont val="Calibri"/>
        <family val="2"/>
        <scheme val="minor"/>
      </rPr>
      <t xml:space="preserve"> </t>
    </r>
    <r>
      <rPr>
        <b/>
        <sz val="12"/>
        <color theme="1"/>
        <rFont val="Calibri"/>
        <family val="2"/>
        <scheme val="minor"/>
      </rPr>
      <t>SALDO  A FAVOR   2,384.94  usd</t>
    </r>
  </si>
  <si>
    <t>NLSE22-147</t>
  </si>
  <si>
    <r>
      <t xml:space="preserve">Compra de 50,000.00    usd t.c. 20.070   A SEABOARD    </t>
    </r>
    <r>
      <rPr>
        <b/>
        <sz val="18"/>
        <color rgb="FF0000FF"/>
        <rFont val="Calibri"/>
        <family val="2"/>
        <scheme val="minor"/>
      </rPr>
      <t xml:space="preserve"> </t>
    </r>
    <r>
      <rPr>
        <b/>
        <sz val="16"/>
        <color rgb="FF0000FF"/>
        <rFont val="Calibri"/>
        <family val="2"/>
        <scheme val="minor"/>
      </rPr>
      <t xml:space="preserve"> NLSE22-148</t>
    </r>
    <r>
      <rPr>
        <b/>
        <sz val="12"/>
        <color theme="1"/>
        <rFont val="Calibri"/>
        <family val="2"/>
        <scheme val="minor"/>
      </rPr>
      <t xml:space="preserve">      FACTURA</t>
    </r>
    <r>
      <rPr>
        <b/>
        <sz val="14"/>
        <color theme="1"/>
        <rFont val="Calibri"/>
        <family val="2"/>
        <scheme val="minor"/>
      </rPr>
      <t xml:space="preserve"> --2074870    </t>
    </r>
    <r>
      <rPr>
        <b/>
        <sz val="12"/>
        <color theme="1"/>
        <rFont val="Calibri"/>
        <family val="2"/>
        <scheme val="minor"/>
      </rPr>
      <t xml:space="preserve">  valor   FACTURA     47,353.67    </t>
    </r>
    <r>
      <rPr>
        <b/>
        <sz val="14"/>
        <color rgb="FF0000FF"/>
        <rFont val="Calibri"/>
        <family val="2"/>
        <scheme val="minor"/>
      </rPr>
      <t xml:space="preserve"> </t>
    </r>
    <r>
      <rPr>
        <b/>
        <sz val="12"/>
        <color theme="1"/>
        <rFont val="Calibri"/>
        <family val="2"/>
        <scheme val="minor"/>
      </rPr>
      <t>SALDO  A FAVOR   2,646.33  usd</t>
    </r>
  </si>
  <si>
    <t>NLSE22-148</t>
  </si>
  <si>
    <r>
      <t xml:space="preserve">Compra de 50,000.00    usd t.c. 20.180   A SEABOARD    </t>
    </r>
    <r>
      <rPr>
        <b/>
        <sz val="18"/>
        <color rgb="FF0000FF"/>
        <rFont val="Calibri"/>
        <family val="2"/>
        <scheme val="minor"/>
      </rPr>
      <t xml:space="preserve"> </t>
    </r>
    <r>
      <rPr>
        <b/>
        <sz val="16"/>
        <color rgb="FF0000FF"/>
        <rFont val="Calibri"/>
        <family val="2"/>
        <scheme val="minor"/>
      </rPr>
      <t xml:space="preserve"> NLSE22-149</t>
    </r>
    <r>
      <rPr>
        <b/>
        <sz val="12"/>
        <color theme="1"/>
        <rFont val="Calibri"/>
        <family val="2"/>
        <scheme val="minor"/>
      </rPr>
      <t xml:space="preserve">      FACTURA</t>
    </r>
    <r>
      <rPr>
        <b/>
        <sz val="14"/>
        <color theme="1"/>
        <rFont val="Calibri"/>
        <family val="2"/>
        <scheme val="minor"/>
      </rPr>
      <t xml:space="preserve"> --2075152    </t>
    </r>
    <r>
      <rPr>
        <b/>
        <sz val="12"/>
        <color theme="1"/>
        <rFont val="Calibri"/>
        <family val="2"/>
        <scheme val="minor"/>
      </rPr>
      <t xml:space="preserve">  valor   FACTURA     48,147.96    </t>
    </r>
    <r>
      <rPr>
        <b/>
        <sz val="14"/>
        <color rgb="FF0000FF"/>
        <rFont val="Calibri"/>
        <family val="2"/>
        <scheme val="minor"/>
      </rPr>
      <t xml:space="preserve"> </t>
    </r>
    <r>
      <rPr>
        <b/>
        <sz val="12"/>
        <color theme="1"/>
        <rFont val="Calibri"/>
        <family val="2"/>
        <scheme val="minor"/>
      </rPr>
      <t>SALDO  A FAVOR   1,852.04  usd</t>
    </r>
  </si>
  <si>
    <t>NLSE22-149</t>
  </si>
  <si>
    <r>
      <t xml:space="preserve">Compra de 50,000.00    usd t.c. 20.210   A SEABOARD    </t>
    </r>
    <r>
      <rPr>
        <b/>
        <sz val="18"/>
        <color rgb="FF0000FF"/>
        <rFont val="Calibri"/>
        <family val="2"/>
        <scheme val="minor"/>
      </rPr>
      <t xml:space="preserve"> </t>
    </r>
    <r>
      <rPr>
        <b/>
        <sz val="16"/>
        <color rgb="FF0000FF"/>
        <rFont val="Calibri"/>
        <family val="2"/>
        <scheme val="minor"/>
      </rPr>
      <t xml:space="preserve"> NLSE22-150</t>
    </r>
    <r>
      <rPr>
        <b/>
        <sz val="12"/>
        <color theme="1"/>
        <rFont val="Calibri"/>
        <family val="2"/>
        <scheme val="minor"/>
      </rPr>
      <t xml:space="preserve">      FACTURA</t>
    </r>
    <r>
      <rPr>
        <b/>
        <sz val="14"/>
        <color theme="1"/>
        <rFont val="Calibri"/>
        <family val="2"/>
        <scheme val="minor"/>
      </rPr>
      <t xml:space="preserve"> --2076206    </t>
    </r>
    <r>
      <rPr>
        <b/>
        <sz val="12"/>
        <color theme="1"/>
        <rFont val="Calibri"/>
        <family val="2"/>
        <scheme val="minor"/>
      </rPr>
      <t xml:space="preserve">  valor   FACTURA     43,712.36    </t>
    </r>
    <r>
      <rPr>
        <b/>
        <sz val="14"/>
        <color rgb="FF0000FF"/>
        <rFont val="Calibri"/>
        <family val="2"/>
        <scheme val="minor"/>
      </rPr>
      <t xml:space="preserve"> </t>
    </r>
    <r>
      <rPr>
        <b/>
        <sz val="12"/>
        <color theme="1"/>
        <rFont val="Calibri"/>
        <family val="2"/>
        <scheme val="minor"/>
      </rPr>
      <t>SALDO  A FAVOR   6,287.64  usd</t>
    </r>
  </si>
  <si>
    <t>NLSE22-150</t>
  </si>
  <si>
    <r>
      <t xml:space="preserve">Compra de 16,000.00    usd t.c. 20.160   A SEABOARD    </t>
    </r>
    <r>
      <rPr>
        <b/>
        <sz val="18"/>
        <color rgb="FF0000FF"/>
        <rFont val="Calibri"/>
        <family val="2"/>
        <scheme val="minor"/>
      </rPr>
      <t xml:space="preserve"> </t>
    </r>
    <r>
      <rPr>
        <b/>
        <sz val="16"/>
        <color rgb="FF0000FF"/>
        <rFont val="Calibri"/>
        <family val="2"/>
        <scheme val="minor"/>
      </rPr>
      <t xml:space="preserve"> NLSE22-151</t>
    </r>
    <r>
      <rPr>
        <b/>
        <sz val="12"/>
        <color theme="1"/>
        <rFont val="Calibri"/>
        <family val="2"/>
        <scheme val="minor"/>
      </rPr>
      <t xml:space="preserve">      FACTURA</t>
    </r>
    <r>
      <rPr>
        <b/>
        <sz val="14"/>
        <color theme="1"/>
        <rFont val="Calibri"/>
        <family val="2"/>
        <scheme val="minor"/>
      </rPr>
      <t xml:space="preserve"> --2076207    </t>
    </r>
    <r>
      <rPr>
        <b/>
        <sz val="12"/>
        <color theme="1"/>
        <rFont val="Calibri"/>
        <family val="2"/>
        <scheme val="minor"/>
      </rPr>
      <t xml:space="preserve">  valor   FACTURA     43,367.41    </t>
    </r>
    <r>
      <rPr>
        <b/>
        <sz val="14"/>
        <color rgb="FF0000FF"/>
        <rFont val="Calibri"/>
        <family val="2"/>
        <scheme val="minor"/>
      </rPr>
      <t xml:space="preserve"> </t>
    </r>
    <r>
      <rPr>
        <b/>
        <sz val="12"/>
        <color theme="1"/>
        <rFont val="Calibri"/>
        <family val="2"/>
        <scheme val="minor"/>
      </rPr>
      <t>SALDO PENDIENTE    27,367.41  usd</t>
    </r>
  </si>
  <si>
    <t>NLSE22-151</t>
  </si>
  <si>
    <r>
      <t xml:space="preserve">Compra de  49,361.80    usd  tc   19.900      PAGO A TYSON FRESH MEATS. INC     V-3573     FACTURA  1061869     VALOR FACTURA    49,361.80 </t>
    </r>
    <r>
      <rPr>
        <b/>
        <sz val="12"/>
        <color rgb="FFFF0000"/>
        <rFont val="Calibri"/>
        <family val="2"/>
        <scheme val="minor"/>
      </rPr>
      <t xml:space="preserve">  </t>
    </r>
    <r>
      <rPr>
        <b/>
        <sz val="12"/>
        <color theme="1"/>
        <rFont val="Calibri"/>
        <family val="2"/>
        <scheme val="minor"/>
      </rPr>
      <t>usd</t>
    </r>
  </si>
  <si>
    <t>V-3573</t>
  </si>
  <si>
    <r>
      <t xml:space="preserve">Compra de 42,000.00    usd t.c. 20.090   A SEABOARD    </t>
    </r>
    <r>
      <rPr>
        <b/>
        <sz val="18"/>
        <color rgb="FF0000FF"/>
        <rFont val="Calibri"/>
        <family val="2"/>
        <scheme val="minor"/>
      </rPr>
      <t xml:space="preserve"> </t>
    </r>
    <r>
      <rPr>
        <b/>
        <sz val="16"/>
        <color rgb="FF0000FF"/>
        <rFont val="Calibri"/>
        <family val="2"/>
        <scheme val="minor"/>
      </rPr>
      <t xml:space="preserve"> NLSE22-152</t>
    </r>
    <r>
      <rPr>
        <b/>
        <sz val="12"/>
        <color theme="1"/>
        <rFont val="Calibri"/>
        <family val="2"/>
        <scheme val="minor"/>
      </rPr>
      <t xml:space="preserve">      FACTURA</t>
    </r>
    <r>
      <rPr>
        <b/>
        <sz val="14"/>
        <color theme="1"/>
        <rFont val="Calibri"/>
        <family val="2"/>
        <scheme val="minor"/>
      </rPr>
      <t xml:space="preserve"> --2077680    </t>
    </r>
    <r>
      <rPr>
        <b/>
        <sz val="12"/>
        <color theme="1"/>
        <rFont val="Calibri"/>
        <family val="2"/>
        <scheme val="minor"/>
      </rPr>
      <t xml:space="preserve">  valor   FACTURA     43,470.56    </t>
    </r>
    <r>
      <rPr>
        <b/>
        <sz val="14"/>
        <color rgb="FF0000FF"/>
        <rFont val="Calibri"/>
        <family val="2"/>
        <scheme val="minor"/>
      </rPr>
      <t xml:space="preserve"> </t>
    </r>
    <r>
      <rPr>
        <b/>
        <sz val="12"/>
        <color theme="1"/>
        <rFont val="Calibri"/>
        <family val="2"/>
        <scheme val="minor"/>
      </rPr>
      <t>SALDO PENDIENTE   1,470.56 usd</t>
    </r>
  </si>
  <si>
    <t>NLSE22-152</t>
  </si>
  <si>
    <r>
      <t xml:space="preserve">Compra de 42,000.00    usd t.c. 20.023   A SEABOARD    </t>
    </r>
    <r>
      <rPr>
        <b/>
        <sz val="18"/>
        <color rgb="FF0000FF"/>
        <rFont val="Calibri"/>
        <family val="2"/>
        <scheme val="minor"/>
      </rPr>
      <t xml:space="preserve"> </t>
    </r>
    <r>
      <rPr>
        <b/>
        <sz val="16"/>
        <color rgb="FF0000FF"/>
        <rFont val="Calibri"/>
        <family val="2"/>
        <scheme val="minor"/>
      </rPr>
      <t xml:space="preserve"> NLSE22-153</t>
    </r>
    <r>
      <rPr>
        <b/>
        <sz val="12"/>
        <color theme="1"/>
        <rFont val="Calibri"/>
        <family val="2"/>
        <scheme val="minor"/>
      </rPr>
      <t xml:space="preserve">      FACTURA</t>
    </r>
    <r>
      <rPr>
        <b/>
        <sz val="14"/>
        <color theme="1"/>
        <rFont val="Calibri"/>
        <family val="2"/>
        <scheme val="minor"/>
      </rPr>
      <t xml:space="preserve"> --2077681    </t>
    </r>
    <r>
      <rPr>
        <b/>
        <sz val="12"/>
        <color theme="1"/>
        <rFont val="Calibri"/>
        <family val="2"/>
        <scheme val="minor"/>
      </rPr>
      <t xml:space="preserve">  valor   FACTURA     43,331.74    </t>
    </r>
    <r>
      <rPr>
        <b/>
        <sz val="14"/>
        <color rgb="FF0000FF"/>
        <rFont val="Calibri"/>
        <family val="2"/>
        <scheme val="minor"/>
      </rPr>
      <t xml:space="preserve"> </t>
    </r>
    <r>
      <rPr>
        <b/>
        <sz val="12"/>
        <color theme="1"/>
        <rFont val="Calibri"/>
        <family val="2"/>
        <scheme val="minor"/>
      </rPr>
      <t>SALDO PENDIENTE   1,331.74   usd</t>
    </r>
  </si>
  <si>
    <t>NLSE22-153</t>
  </si>
  <si>
    <r>
      <t xml:space="preserve">Compra de 37,000.00    usd t.c. 19,945   A SEABOARD    </t>
    </r>
    <r>
      <rPr>
        <b/>
        <sz val="18"/>
        <color rgb="FF0000FF"/>
        <rFont val="Calibri"/>
        <family val="2"/>
        <scheme val="minor"/>
      </rPr>
      <t xml:space="preserve"> </t>
    </r>
    <r>
      <rPr>
        <b/>
        <sz val="16"/>
        <color rgb="FF0000FF"/>
        <rFont val="Calibri"/>
        <family val="2"/>
        <scheme val="minor"/>
      </rPr>
      <t xml:space="preserve"> NLSE22-154</t>
    </r>
    <r>
      <rPr>
        <b/>
        <sz val="12"/>
        <color theme="1"/>
        <rFont val="Calibri"/>
        <family val="2"/>
        <scheme val="minor"/>
      </rPr>
      <t xml:space="preserve">      FACTURA</t>
    </r>
    <r>
      <rPr>
        <b/>
        <sz val="14"/>
        <color theme="1"/>
        <rFont val="Calibri"/>
        <family val="2"/>
        <scheme val="minor"/>
      </rPr>
      <t xml:space="preserve"> --2076810    </t>
    </r>
    <r>
      <rPr>
        <b/>
        <sz val="12"/>
        <color theme="1"/>
        <rFont val="Calibri"/>
        <family val="2"/>
        <scheme val="minor"/>
      </rPr>
      <t xml:space="preserve">  valor   FACTURA     43,918.11   </t>
    </r>
    <r>
      <rPr>
        <b/>
        <sz val="14"/>
        <color rgb="FF0000FF"/>
        <rFont val="Calibri"/>
        <family val="2"/>
        <scheme val="minor"/>
      </rPr>
      <t xml:space="preserve"> </t>
    </r>
    <r>
      <rPr>
        <b/>
        <sz val="12"/>
        <color theme="1"/>
        <rFont val="Calibri"/>
        <family val="2"/>
        <scheme val="minor"/>
      </rPr>
      <t>SALDO PENDIENTE   6,918.11   usd</t>
    </r>
  </si>
  <si>
    <t>NL22-154</t>
  </si>
  <si>
    <r>
      <t xml:space="preserve">Compra de 42,000.00    usd t.c. 19,900   A SEABOARD    </t>
    </r>
    <r>
      <rPr>
        <b/>
        <sz val="18"/>
        <color rgb="FF0000FF"/>
        <rFont val="Calibri"/>
        <family val="2"/>
        <scheme val="minor"/>
      </rPr>
      <t xml:space="preserve"> </t>
    </r>
    <r>
      <rPr>
        <b/>
        <sz val="16"/>
        <color rgb="FF0000FF"/>
        <rFont val="Calibri"/>
        <family val="2"/>
        <scheme val="minor"/>
      </rPr>
      <t xml:space="preserve"> NLSE22-155</t>
    </r>
    <r>
      <rPr>
        <b/>
        <sz val="12"/>
        <color theme="1"/>
        <rFont val="Calibri"/>
        <family val="2"/>
        <scheme val="minor"/>
      </rPr>
      <t xml:space="preserve">      FACTURA</t>
    </r>
    <r>
      <rPr>
        <b/>
        <sz val="14"/>
        <color theme="1"/>
        <rFont val="Calibri"/>
        <family val="2"/>
        <scheme val="minor"/>
      </rPr>
      <t xml:space="preserve"> --2078341    </t>
    </r>
    <r>
      <rPr>
        <b/>
        <sz val="12"/>
        <color theme="1"/>
        <rFont val="Calibri"/>
        <family val="2"/>
        <scheme val="minor"/>
      </rPr>
      <t xml:space="preserve">  valor   FACTURA     42,994.36   </t>
    </r>
    <r>
      <rPr>
        <b/>
        <sz val="14"/>
        <color rgb="FF0000FF"/>
        <rFont val="Calibri"/>
        <family val="2"/>
        <scheme val="minor"/>
      </rPr>
      <t xml:space="preserve"> </t>
    </r>
    <r>
      <rPr>
        <b/>
        <sz val="12"/>
        <color theme="1"/>
        <rFont val="Calibri"/>
        <family val="2"/>
        <scheme val="minor"/>
      </rPr>
      <t>SALDO PENDIENTE   994.36  usd</t>
    </r>
  </si>
  <si>
    <t>NLSE22-155</t>
  </si>
  <si>
    <t>NLSE22-157</t>
  </si>
  <si>
    <r>
      <t xml:space="preserve">Compra de 43,000.00    usd t.c.    20.140   A SEABOARD    </t>
    </r>
    <r>
      <rPr>
        <b/>
        <sz val="18"/>
        <color rgb="FF0000FF"/>
        <rFont val="Calibri"/>
        <family val="2"/>
        <scheme val="minor"/>
      </rPr>
      <t xml:space="preserve"> </t>
    </r>
    <r>
      <rPr>
        <b/>
        <sz val="16"/>
        <color rgb="FF0000FF"/>
        <rFont val="Calibri"/>
        <family val="2"/>
        <scheme val="minor"/>
      </rPr>
      <t xml:space="preserve"> NLSE22-158</t>
    </r>
    <r>
      <rPr>
        <b/>
        <sz val="12"/>
        <color theme="1"/>
        <rFont val="Calibri"/>
        <family val="2"/>
        <scheme val="minor"/>
      </rPr>
      <t xml:space="preserve">      FACTURA</t>
    </r>
    <r>
      <rPr>
        <b/>
        <sz val="14"/>
        <color theme="1"/>
        <rFont val="Calibri"/>
        <family val="2"/>
        <scheme val="minor"/>
      </rPr>
      <t xml:space="preserve"> --2080206  </t>
    </r>
    <r>
      <rPr>
        <b/>
        <sz val="12"/>
        <color theme="1"/>
        <rFont val="Calibri"/>
        <family val="2"/>
        <scheme val="minor"/>
      </rPr>
      <t xml:space="preserve">  valor   FACTURA     45,445.73</t>
    </r>
    <r>
      <rPr>
        <b/>
        <sz val="14"/>
        <color rgb="FF0000FF"/>
        <rFont val="Calibri"/>
        <family val="2"/>
        <scheme val="minor"/>
      </rPr>
      <t xml:space="preserve"> </t>
    </r>
    <r>
      <rPr>
        <b/>
        <sz val="12"/>
        <color theme="1"/>
        <rFont val="Calibri"/>
        <family val="2"/>
        <scheme val="minor"/>
      </rPr>
      <t>SALDO PENDIENTE   2,445.73 usd</t>
    </r>
  </si>
  <si>
    <r>
      <t xml:space="preserve">Compra de 43,000.00    usd t.c. 19.980   A SEABOARD    </t>
    </r>
    <r>
      <rPr>
        <b/>
        <sz val="18"/>
        <color rgb="FF0000FF"/>
        <rFont val="Calibri"/>
        <family val="2"/>
        <scheme val="minor"/>
      </rPr>
      <t xml:space="preserve"> </t>
    </r>
    <r>
      <rPr>
        <b/>
        <sz val="16"/>
        <color rgb="FF0000FF"/>
        <rFont val="Calibri"/>
        <family val="2"/>
        <scheme val="minor"/>
      </rPr>
      <t xml:space="preserve"> NLSE22-157</t>
    </r>
    <r>
      <rPr>
        <b/>
        <sz val="12"/>
        <color theme="1"/>
        <rFont val="Calibri"/>
        <family val="2"/>
        <scheme val="minor"/>
      </rPr>
      <t xml:space="preserve">      FACTURA</t>
    </r>
    <r>
      <rPr>
        <b/>
        <sz val="14"/>
        <color theme="1"/>
        <rFont val="Calibri"/>
        <family val="2"/>
        <scheme val="minor"/>
      </rPr>
      <t xml:space="preserve"> --2080205  </t>
    </r>
    <r>
      <rPr>
        <b/>
        <sz val="12"/>
        <color theme="1"/>
        <rFont val="Calibri"/>
        <family val="2"/>
        <scheme val="minor"/>
      </rPr>
      <t xml:space="preserve">  valor   FACTURA     45,115.68  </t>
    </r>
    <r>
      <rPr>
        <b/>
        <sz val="14"/>
        <color rgb="FF0000FF"/>
        <rFont val="Calibri"/>
        <family val="2"/>
        <scheme val="minor"/>
      </rPr>
      <t xml:space="preserve"> </t>
    </r>
    <r>
      <rPr>
        <b/>
        <sz val="12"/>
        <color theme="1"/>
        <rFont val="Calibri"/>
        <family val="2"/>
        <scheme val="minor"/>
      </rPr>
      <t>SALDO PENDIENTE   2,115.68 usd</t>
    </r>
  </si>
  <si>
    <t>NLSE22-158</t>
  </si>
  <si>
    <r>
      <t xml:space="preserve">Compra de 42,000.00    usd t.c. 19,995   A SEABOARD    </t>
    </r>
    <r>
      <rPr>
        <b/>
        <sz val="18"/>
        <color rgb="FF0000FF"/>
        <rFont val="Calibri"/>
        <family val="2"/>
        <scheme val="minor"/>
      </rPr>
      <t xml:space="preserve"> </t>
    </r>
    <r>
      <rPr>
        <b/>
        <sz val="16"/>
        <color rgb="FF0000FF"/>
        <rFont val="Calibri"/>
        <family val="2"/>
        <scheme val="minor"/>
      </rPr>
      <t xml:space="preserve"> NLSE22-160</t>
    </r>
    <r>
      <rPr>
        <b/>
        <sz val="12"/>
        <color theme="1"/>
        <rFont val="Calibri"/>
        <family val="2"/>
        <scheme val="minor"/>
      </rPr>
      <t xml:space="preserve">      FACTURA</t>
    </r>
    <r>
      <rPr>
        <b/>
        <sz val="14"/>
        <color theme="1"/>
        <rFont val="Calibri"/>
        <family val="2"/>
        <scheme val="minor"/>
      </rPr>
      <t xml:space="preserve"> --2082097    </t>
    </r>
    <r>
      <rPr>
        <b/>
        <sz val="12"/>
        <color theme="1"/>
        <rFont val="Calibri"/>
        <family val="2"/>
        <scheme val="minor"/>
      </rPr>
      <t xml:space="preserve">  valor   FACTURA     47,231.41   </t>
    </r>
    <r>
      <rPr>
        <b/>
        <sz val="14"/>
        <color rgb="FF0000FF"/>
        <rFont val="Calibri"/>
        <family val="2"/>
        <scheme val="minor"/>
      </rPr>
      <t xml:space="preserve"> </t>
    </r>
    <r>
      <rPr>
        <b/>
        <sz val="12"/>
        <color theme="1"/>
        <rFont val="Calibri"/>
        <family val="2"/>
        <scheme val="minor"/>
      </rPr>
      <t>SALDO PENDIENTE   5,231.41  usd</t>
    </r>
  </si>
  <si>
    <t>NLSE22-156----NLSE22-160</t>
  </si>
  <si>
    <r>
      <t xml:space="preserve">Compra de 45,000.00    usd t.c.    20.200   A SEABOARD    </t>
    </r>
    <r>
      <rPr>
        <b/>
        <sz val="18"/>
        <color rgb="FF0000FF"/>
        <rFont val="Calibri"/>
        <family val="2"/>
        <scheme val="minor"/>
      </rPr>
      <t xml:space="preserve"> </t>
    </r>
    <r>
      <rPr>
        <b/>
        <sz val="16"/>
        <color rgb="FF0000FF"/>
        <rFont val="Calibri"/>
        <family val="2"/>
        <scheme val="minor"/>
      </rPr>
      <t xml:space="preserve"> NLSE22-159</t>
    </r>
    <r>
      <rPr>
        <b/>
        <sz val="12"/>
        <color theme="1"/>
        <rFont val="Calibri"/>
        <family val="2"/>
        <scheme val="minor"/>
      </rPr>
      <t xml:space="preserve">      FACTURA</t>
    </r>
    <r>
      <rPr>
        <b/>
        <sz val="14"/>
        <color theme="1"/>
        <rFont val="Calibri"/>
        <family val="2"/>
        <scheme val="minor"/>
      </rPr>
      <t xml:space="preserve"> --2080207  </t>
    </r>
    <r>
      <rPr>
        <b/>
        <sz val="12"/>
        <color theme="1"/>
        <rFont val="Calibri"/>
        <family val="2"/>
        <scheme val="minor"/>
      </rPr>
      <t xml:space="preserve">  valor   FACTURA     45,695.65   </t>
    </r>
    <r>
      <rPr>
        <b/>
        <sz val="14"/>
        <color rgb="FF0000FF"/>
        <rFont val="Calibri"/>
        <family val="2"/>
        <scheme val="minor"/>
      </rPr>
      <t xml:space="preserve"> </t>
    </r>
    <r>
      <rPr>
        <b/>
        <sz val="12"/>
        <color theme="1"/>
        <rFont val="Calibri"/>
        <family val="2"/>
        <scheme val="minor"/>
      </rPr>
      <t>SALDO PENDIENTE   695.65 usd</t>
    </r>
  </si>
  <si>
    <t>NLSE22-159</t>
  </si>
  <si>
    <r>
      <t xml:space="preserve">Compra de 50,000.00    usd t.c.    20.020   A SEABOARD    </t>
    </r>
    <r>
      <rPr>
        <b/>
        <sz val="18"/>
        <color rgb="FF0000FF"/>
        <rFont val="Calibri"/>
        <family val="2"/>
        <scheme val="minor"/>
      </rPr>
      <t xml:space="preserve"> </t>
    </r>
    <r>
      <rPr>
        <b/>
        <sz val="16"/>
        <color rgb="FF0000FF"/>
        <rFont val="Calibri"/>
        <family val="2"/>
        <scheme val="minor"/>
      </rPr>
      <t xml:space="preserve"> NLSE22-161</t>
    </r>
    <r>
      <rPr>
        <b/>
        <sz val="12"/>
        <color theme="1"/>
        <rFont val="Calibri"/>
        <family val="2"/>
        <scheme val="minor"/>
      </rPr>
      <t xml:space="preserve">      FACTURA</t>
    </r>
    <r>
      <rPr>
        <b/>
        <sz val="14"/>
        <color theme="1"/>
        <rFont val="Calibri"/>
        <family val="2"/>
        <scheme val="minor"/>
      </rPr>
      <t xml:space="preserve"> --2082098  </t>
    </r>
    <r>
      <rPr>
        <b/>
        <sz val="12"/>
        <color theme="1"/>
        <rFont val="Calibri"/>
        <family val="2"/>
        <scheme val="minor"/>
      </rPr>
      <t xml:space="preserve">  valor   FACTURA     46,362.84   </t>
    </r>
    <r>
      <rPr>
        <b/>
        <sz val="14"/>
        <color rgb="FF0000FF"/>
        <rFont val="Calibri"/>
        <family val="2"/>
        <scheme val="minor"/>
      </rPr>
      <t xml:space="preserve"> </t>
    </r>
    <r>
      <rPr>
        <b/>
        <sz val="12"/>
        <color theme="1"/>
        <rFont val="Calibri"/>
        <family val="2"/>
        <scheme val="minor"/>
      </rPr>
      <t>SALDO A FAVOR    3,637.16  usd</t>
    </r>
  </si>
  <si>
    <r>
      <t xml:space="preserve">Compra de  42,000.57    usd  tc   20.020      PAGO A TYSON FRESH MEATS. INC     V-3574     FACTURA  1071385     VALOR FACTURA    42,000.57 </t>
    </r>
    <r>
      <rPr>
        <b/>
        <sz val="12"/>
        <color rgb="FFFF0000"/>
        <rFont val="Calibri"/>
        <family val="2"/>
        <scheme val="minor"/>
      </rPr>
      <t xml:space="preserve">  </t>
    </r>
    <r>
      <rPr>
        <b/>
        <sz val="12"/>
        <color theme="1"/>
        <rFont val="Calibri"/>
        <family val="2"/>
        <scheme val="minor"/>
      </rPr>
      <t>usd</t>
    </r>
  </si>
  <si>
    <t>V-3574</t>
  </si>
  <si>
    <r>
      <t xml:space="preserve">Compra de  44,946.56    usd  tc   19.900      PAGO A TYSON FRESH MEATS. INC     S O 18300     FACTURA  1089822     VALOR FACTURA    44,946.56 </t>
    </r>
    <r>
      <rPr>
        <b/>
        <sz val="12"/>
        <color rgb="FFFF0000"/>
        <rFont val="Calibri"/>
        <family val="2"/>
        <scheme val="minor"/>
      </rPr>
      <t xml:space="preserve">  </t>
    </r>
    <r>
      <rPr>
        <b/>
        <sz val="12"/>
        <color theme="1"/>
        <rFont val="Calibri"/>
        <family val="2"/>
        <scheme val="minor"/>
      </rPr>
      <t>usd</t>
    </r>
  </si>
  <si>
    <t>SO 18300</t>
  </si>
  <si>
    <t>NLSE22-162</t>
  </si>
  <si>
    <t>NLSE22-161</t>
  </si>
  <si>
    <t>NLSE22-163</t>
  </si>
  <si>
    <r>
      <t xml:space="preserve">Compra de 49,000.00    usd t.c.    19.984   A SEABOARD    </t>
    </r>
    <r>
      <rPr>
        <b/>
        <sz val="18"/>
        <color rgb="FF0000FF"/>
        <rFont val="Calibri"/>
        <family val="2"/>
        <scheme val="minor"/>
      </rPr>
      <t xml:space="preserve"> </t>
    </r>
    <r>
      <rPr>
        <b/>
        <sz val="16"/>
        <color rgb="FF0000FF"/>
        <rFont val="Calibri"/>
        <family val="2"/>
        <scheme val="minor"/>
      </rPr>
      <t xml:space="preserve"> NLSE22-162</t>
    </r>
    <r>
      <rPr>
        <b/>
        <sz val="12"/>
        <color theme="1"/>
        <rFont val="Calibri"/>
        <family val="2"/>
        <scheme val="minor"/>
      </rPr>
      <t xml:space="preserve">      FACTURA</t>
    </r>
    <r>
      <rPr>
        <b/>
        <sz val="14"/>
        <color theme="1"/>
        <rFont val="Calibri"/>
        <family val="2"/>
        <scheme val="minor"/>
      </rPr>
      <t xml:space="preserve"> --2082392  </t>
    </r>
    <r>
      <rPr>
        <b/>
        <sz val="12"/>
        <color theme="1"/>
        <rFont val="Calibri"/>
        <family val="2"/>
        <scheme val="minor"/>
      </rPr>
      <t xml:space="preserve">  valor   FACTURA     47,481.79   </t>
    </r>
    <r>
      <rPr>
        <b/>
        <sz val="14"/>
        <color rgb="FF0000FF"/>
        <rFont val="Calibri"/>
        <family val="2"/>
        <scheme val="minor"/>
      </rPr>
      <t xml:space="preserve"> </t>
    </r>
    <r>
      <rPr>
        <b/>
        <sz val="12"/>
        <color theme="1"/>
        <rFont val="Calibri"/>
        <family val="2"/>
        <scheme val="minor"/>
      </rPr>
      <t>SALDO A FAVOR    1,518.21  usd</t>
    </r>
  </si>
  <si>
    <r>
      <t xml:space="preserve">Compra de 49,000.00    usd t.c.    20.115   A SEABOARD    </t>
    </r>
    <r>
      <rPr>
        <b/>
        <sz val="18"/>
        <color rgb="FF0000FF"/>
        <rFont val="Calibri"/>
        <family val="2"/>
        <scheme val="minor"/>
      </rPr>
      <t xml:space="preserve"> </t>
    </r>
    <r>
      <rPr>
        <b/>
        <sz val="16"/>
        <color rgb="FF0000FF"/>
        <rFont val="Calibri"/>
        <family val="2"/>
        <scheme val="minor"/>
      </rPr>
      <t xml:space="preserve"> NLSE22-163</t>
    </r>
    <r>
      <rPr>
        <b/>
        <sz val="12"/>
        <color theme="1"/>
        <rFont val="Calibri"/>
        <family val="2"/>
        <scheme val="minor"/>
      </rPr>
      <t xml:space="preserve">      FACTURA</t>
    </r>
    <r>
      <rPr>
        <b/>
        <sz val="14"/>
        <color theme="1"/>
        <rFont val="Calibri"/>
        <family val="2"/>
        <scheme val="minor"/>
      </rPr>
      <t xml:space="preserve"> --2082393  </t>
    </r>
    <r>
      <rPr>
        <b/>
        <sz val="12"/>
        <color theme="1"/>
        <rFont val="Calibri"/>
        <family val="2"/>
        <scheme val="minor"/>
      </rPr>
      <t xml:space="preserve">  valor   FACTURA     47, 473.87  </t>
    </r>
    <r>
      <rPr>
        <b/>
        <sz val="14"/>
        <color rgb="FF0000FF"/>
        <rFont val="Calibri"/>
        <family val="2"/>
        <scheme val="minor"/>
      </rPr>
      <t xml:space="preserve"> </t>
    </r>
    <r>
      <rPr>
        <b/>
        <sz val="12"/>
        <color theme="1"/>
        <rFont val="Calibri"/>
        <family val="2"/>
        <scheme val="minor"/>
      </rPr>
      <t>SALDO A FAVOR    1,526.13  usd</t>
    </r>
  </si>
  <si>
    <r>
      <t xml:space="preserve">Compra de  47,511.68    usd  tc   19.950      PAGO A TYSON FRESH MEATS. INC     S O 09659     FACTURA  1092177     VALOR FACTURA    47,511.68 </t>
    </r>
    <r>
      <rPr>
        <b/>
        <sz val="12"/>
        <color rgb="FFFF0000"/>
        <rFont val="Calibri"/>
        <family val="2"/>
        <scheme val="minor"/>
      </rPr>
      <t xml:space="preserve">  </t>
    </r>
    <r>
      <rPr>
        <b/>
        <sz val="12"/>
        <color theme="1"/>
        <rFont val="Calibri"/>
        <family val="2"/>
        <scheme val="minor"/>
      </rPr>
      <t>usd</t>
    </r>
  </si>
  <si>
    <t>S O 09659</t>
  </si>
  <si>
    <r>
      <t xml:space="preserve">Compra de 50,000.00    usd t.c.    20.015   A SEABOARD    </t>
    </r>
    <r>
      <rPr>
        <b/>
        <sz val="18"/>
        <color rgb="FF0000FF"/>
        <rFont val="Calibri"/>
        <family val="2"/>
        <scheme val="minor"/>
      </rPr>
      <t xml:space="preserve"> </t>
    </r>
    <r>
      <rPr>
        <b/>
        <sz val="16"/>
        <color rgb="FF0000FF"/>
        <rFont val="Calibri"/>
        <family val="2"/>
        <scheme val="minor"/>
      </rPr>
      <t xml:space="preserve"> NLSE22-164</t>
    </r>
    <r>
      <rPr>
        <b/>
        <sz val="12"/>
        <color theme="1"/>
        <rFont val="Calibri"/>
        <family val="2"/>
        <scheme val="minor"/>
      </rPr>
      <t xml:space="preserve">      FACTURA</t>
    </r>
    <r>
      <rPr>
        <b/>
        <sz val="14"/>
        <color theme="1"/>
        <rFont val="Calibri"/>
        <family val="2"/>
        <scheme val="minor"/>
      </rPr>
      <t xml:space="preserve"> --2082394  </t>
    </r>
    <r>
      <rPr>
        <b/>
        <sz val="12"/>
        <color theme="1"/>
        <rFont val="Calibri"/>
        <family val="2"/>
        <scheme val="minor"/>
      </rPr>
      <t xml:space="preserve">  valor   FACTURA     47, 331.40  </t>
    </r>
    <r>
      <rPr>
        <b/>
        <sz val="14"/>
        <color rgb="FF0000FF"/>
        <rFont val="Calibri"/>
        <family val="2"/>
        <scheme val="minor"/>
      </rPr>
      <t xml:space="preserve"> </t>
    </r>
    <r>
      <rPr>
        <b/>
        <sz val="12"/>
        <color theme="1"/>
        <rFont val="Calibri"/>
        <family val="2"/>
        <scheme val="minor"/>
      </rPr>
      <t>SALDO A FAVOR    2,668.60  usd</t>
    </r>
  </si>
  <si>
    <t>NLSE22-164</t>
  </si>
  <si>
    <r>
      <t xml:space="preserve">Compra de 48,500.00    usd t.c.    19.975   A SEABOARD    </t>
    </r>
    <r>
      <rPr>
        <b/>
        <sz val="18"/>
        <color rgb="FF0000FF"/>
        <rFont val="Calibri"/>
        <family val="2"/>
        <scheme val="minor"/>
      </rPr>
      <t xml:space="preserve"> </t>
    </r>
    <r>
      <rPr>
        <b/>
        <sz val="16"/>
        <color rgb="FF0000FF"/>
        <rFont val="Calibri"/>
        <family val="2"/>
        <scheme val="minor"/>
      </rPr>
      <t xml:space="preserve"> NLSE22-166</t>
    </r>
    <r>
      <rPr>
        <b/>
        <sz val="12"/>
        <color theme="1"/>
        <rFont val="Calibri"/>
        <family val="2"/>
        <scheme val="minor"/>
      </rPr>
      <t xml:space="preserve">     FACTURA</t>
    </r>
    <r>
      <rPr>
        <b/>
        <sz val="14"/>
        <color theme="1"/>
        <rFont val="Calibri"/>
        <family val="2"/>
        <scheme val="minor"/>
      </rPr>
      <t xml:space="preserve"> --2083212  </t>
    </r>
    <r>
      <rPr>
        <b/>
        <sz val="12"/>
        <color theme="1"/>
        <rFont val="Calibri"/>
        <family val="2"/>
        <scheme val="minor"/>
      </rPr>
      <t xml:space="preserve">  valor   FACTURA     49,593.08  </t>
    </r>
    <r>
      <rPr>
        <b/>
        <sz val="14"/>
        <color rgb="FF0000FF"/>
        <rFont val="Calibri"/>
        <family val="2"/>
        <scheme val="minor"/>
      </rPr>
      <t xml:space="preserve"> </t>
    </r>
    <r>
      <rPr>
        <b/>
        <sz val="12"/>
        <color theme="1"/>
        <rFont val="Calibri"/>
        <family val="2"/>
        <scheme val="minor"/>
      </rPr>
      <t>SALDO PENDIENTE   1,093.08  usd</t>
    </r>
  </si>
  <si>
    <t>NLSE22-166</t>
  </si>
  <si>
    <r>
      <t xml:space="preserve">Compra de 48,000.00    usd t.c.    19.830   A SEABOARD    </t>
    </r>
    <r>
      <rPr>
        <b/>
        <sz val="18"/>
        <color rgb="FF0000FF"/>
        <rFont val="Calibri"/>
        <family val="2"/>
        <scheme val="minor"/>
      </rPr>
      <t xml:space="preserve"> </t>
    </r>
    <r>
      <rPr>
        <b/>
        <sz val="16"/>
        <color rgb="FF0000FF"/>
        <rFont val="Calibri"/>
        <family val="2"/>
        <scheme val="minor"/>
      </rPr>
      <t xml:space="preserve"> NLSE22-167</t>
    </r>
    <r>
      <rPr>
        <b/>
        <sz val="12"/>
        <color theme="1"/>
        <rFont val="Calibri"/>
        <family val="2"/>
        <scheme val="minor"/>
      </rPr>
      <t xml:space="preserve">     FACTURA</t>
    </r>
    <r>
      <rPr>
        <b/>
        <sz val="14"/>
        <color theme="1"/>
        <rFont val="Calibri"/>
        <family val="2"/>
        <scheme val="minor"/>
      </rPr>
      <t xml:space="preserve"> --2084887  </t>
    </r>
    <r>
      <rPr>
        <b/>
        <sz val="12"/>
        <color theme="1"/>
        <rFont val="Calibri"/>
        <family val="2"/>
        <scheme val="minor"/>
      </rPr>
      <t xml:space="preserve">  valor   FACTURA     51,846.19  </t>
    </r>
    <r>
      <rPr>
        <b/>
        <sz val="14"/>
        <color rgb="FF0000FF"/>
        <rFont val="Calibri"/>
        <family val="2"/>
        <scheme val="minor"/>
      </rPr>
      <t xml:space="preserve"> </t>
    </r>
    <r>
      <rPr>
        <b/>
        <sz val="12"/>
        <color theme="1"/>
        <rFont val="Calibri"/>
        <family val="2"/>
        <scheme val="minor"/>
      </rPr>
      <t>SALDO PENDIENTE     3,846.19 usd</t>
    </r>
  </si>
  <si>
    <t>NLSE22-167</t>
  </si>
  <si>
    <r>
      <t xml:space="preserve">Compra de 48,000.00    usd t.c.    19.899   A SEABOARD    </t>
    </r>
    <r>
      <rPr>
        <b/>
        <sz val="18"/>
        <color rgb="FF0000FF"/>
        <rFont val="Calibri"/>
        <family val="2"/>
        <scheme val="minor"/>
      </rPr>
      <t xml:space="preserve"> </t>
    </r>
    <r>
      <rPr>
        <b/>
        <sz val="16"/>
        <color rgb="FF0000FF"/>
        <rFont val="Calibri"/>
        <family val="2"/>
        <scheme val="minor"/>
      </rPr>
      <t xml:space="preserve"> NLSE22-168</t>
    </r>
    <r>
      <rPr>
        <b/>
        <sz val="12"/>
        <color theme="1"/>
        <rFont val="Calibri"/>
        <family val="2"/>
        <scheme val="minor"/>
      </rPr>
      <t xml:space="preserve">     FACTURA</t>
    </r>
    <r>
      <rPr>
        <b/>
        <sz val="14"/>
        <color theme="1"/>
        <rFont val="Calibri"/>
        <family val="2"/>
        <scheme val="minor"/>
      </rPr>
      <t xml:space="preserve"> --2084888  </t>
    </r>
    <r>
      <rPr>
        <b/>
        <sz val="12"/>
        <color theme="1"/>
        <rFont val="Calibri"/>
        <family val="2"/>
        <scheme val="minor"/>
      </rPr>
      <t xml:space="preserve">  valor   FACTURA     50,863.33  </t>
    </r>
    <r>
      <rPr>
        <b/>
        <sz val="14"/>
        <color rgb="FF0000FF"/>
        <rFont val="Calibri"/>
        <family val="2"/>
        <scheme val="minor"/>
      </rPr>
      <t xml:space="preserve"> </t>
    </r>
    <r>
      <rPr>
        <b/>
        <sz val="12"/>
        <color theme="1"/>
        <rFont val="Calibri"/>
        <family val="2"/>
        <scheme val="minor"/>
      </rPr>
      <t>SALDO PENDIENTE     2,863.33   usd</t>
    </r>
  </si>
  <si>
    <t>NLSE22-168</t>
  </si>
  <si>
    <r>
      <t xml:space="preserve">Compra de 52,000.00    usd t.c.    20.070   A SEABOARD    </t>
    </r>
    <r>
      <rPr>
        <b/>
        <sz val="18"/>
        <color rgb="FF0000FF"/>
        <rFont val="Calibri"/>
        <family val="2"/>
        <scheme val="minor"/>
      </rPr>
      <t xml:space="preserve"> </t>
    </r>
    <r>
      <rPr>
        <b/>
        <sz val="16"/>
        <color rgb="FF0000FF"/>
        <rFont val="Calibri"/>
        <family val="2"/>
        <scheme val="minor"/>
      </rPr>
      <t xml:space="preserve"> NLSE22-169</t>
    </r>
    <r>
      <rPr>
        <b/>
        <sz val="12"/>
        <color theme="1"/>
        <rFont val="Calibri"/>
        <family val="2"/>
        <scheme val="minor"/>
      </rPr>
      <t xml:space="preserve">     FACTURA</t>
    </r>
    <r>
      <rPr>
        <b/>
        <sz val="14"/>
        <color theme="1"/>
        <rFont val="Calibri"/>
        <family val="2"/>
        <scheme val="minor"/>
      </rPr>
      <t xml:space="preserve"> --2084889  </t>
    </r>
    <r>
      <rPr>
        <b/>
        <sz val="12"/>
        <color theme="1"/>
        <rFont val="Calibri"/>
        <family val="2"/>
        <scheme val="minor"/>
      </rPr>
      <t xml:space="preserve">  valor   FACTURA     50,361.79  </t>
    </r>
    <r>
      <rPr>
        <b/>
        <sz val="14"/>
        <color rgb="FF0000FF"/>
        <rFont val="Calibri"/>
        <family val="2"/>
        <scheme val="minor"/>
      </rPr>
      <t xml:space="preserve"> </t>
    </r>
    <r>
      <rPr>
        <b/>
        <sz val="12"/>
        <color theme="1"/>
        <rFont val="Calibri"/>
        <family val="2"/>
        <scheme val="minor"/>
      </rPr>
      <t>SALDO  A FAVOR    1,638.21   usd</t>
    </r>
  </si>
  <si>
    <t>NLSE22-169</t>
  </si>
  <si>
    <r>
      <t xml:space="preserve">Compra de 54,000.00    usd t.c.    20.010   A SEABOARD    </t>
    </r>
    <r>
      <rPr>
        <b/>
        <sz val="18"/>
        <color rgb="FF0000FF"/>
        <rFont val="Calibri"/>
        <family val="2"/>
        <scheme val="minor"/>
      </rPr>
      <t xml:space="preserve"> </t>
    </r>
    <r>
      <rPr>
        <b/>
        <sz val="16"/>
        <color rgb="FF0000FF"/>
        <rFont val="Calibri"/>
        <family val="2"/>
        <scheme val="minor"/>
      </rPr>
      <t xml:space="preserve"> NLSE22-170</t>
    </r>
    <r>
      <rPr>
        <b/>
        <sz val="12"/>
        <color theme="1"/>
        <rFont val="Calibri"/>
        <family val="2"/>
        <scheme val="minor"/>
      </rPr>
      <t xml:space="preserve">    FACTURA</t>
    </r>
    <r>
      <rPr>
        <b/>
        <sz val="14"/>
        <color theme="1"/>
        <rFont val="Calibri"/>
        <family val="2"/>
        <scheme val="minor"/>
      </rPr>
      <t xml:space="preserve"> --2085665  </t>
    </r>
    <r>
      <rPr>
        <b/>
        <sz val="12"/>
        <color theme="1"/>
        <rFont val="Calibri"/>
        <family val="2"/>
        <scheme val="minor"/>
      </rPr>
      <t xml:space="preserve">  valor   FACTURA     49,562.12  </t>
    </r>
    <r>
      <rPr>
        <b/>
        <sz val="14"/>
        <color rgb="FF0000FF"/>
        <rFont val="Calibri"/>
        <family val="2"/>
        <scheme val="minor"/>
      </rPr>
      <t xml:space="preserve"> </t>
    </r>
    <r>
      <rPr>
        <b/>
        <sz val="12"/>
        <color theme="1"/>
        <rFont val="Calibri"/>
        <family val="2"/>
        <scheme val="minor"/>
      </rPr>
      <t>SALDO  A FAVOR    4,437.88   usd</t>
    </r>
  </si>
  <si>
    <t>NLSE22-170</t>
  </si>
  <si>
    <r>
      <t xml:space="preserve">Compra de 54,000.00    usd t.c.    20.080   A SEABOARD    </t>
    </r>
    <r>
      <rPr>
        <b/>
        <sz val="18"/>
        <color rgb="FF0000FF"/>
        <rFont val="Calibri"/>
        <family val="2"/>
        <scheme val="minor"/>
      </rPr>
      <t xml:space="preserve"> </t>
    </r>
    <r>
      <rPr>
        <b/>
        <sz val="16"/>
        <color rgb="FF0000FF"/>
        <rFont val="Calibri"/>
        <family val="2"/>
        <scheme val="minor"/>
      </rPr>
      <t xml:space="preserve"> NLSE22-171</t>
    </r>
    <r>
      <rPr>
        <b/>
        <sz val="12"/>
        <color theme="1"/>
        <rFont val="Calibri"/>
        <family val="2"/>
        <scheme val="minor"/>
      </rPr>
      <t xml:space="preserve">    FACTURA</t>
    </r>
    <r>
      <rPr>
        <b/>
        <sz val="14"/>
        <color theme="1"/>
        <rFont val="Calibri"/>
        <family val="2"/>
        <scheme val="minor"/>
      </rPr>
      <t xml:space="preserve"> --2085275  </t>
    </r>
    <r>
      <rPr>
        <b/>
        <sz val="12"/>
        <color theme="1"/>
        <rFont val="Calibri"/>
        <family val="2"/>
        <scheme val="minor"/>
      </rPr>
      <t xml:space="preserve">  valor   FACTURA    50.117.79  </t>
    </r>
    <r>
      <rPr>
        <b/>
        <sz val="14"/>
        <color rgb="FF0000FF"/>
        <rFont val="Calibri"/>
        <family val="2"/>
        <scheme val="minor"/>
      </rPr>
      <t xml:space="preserve"> </t>
    </r>
    <r>
      <rPr>
        <b/>
        <sz val="12"/>
        <color theme="1"/>
        <rFont val="Calibri"/>
        <family val="2"/>
        <scheme val="minor"/>
      </rPr>
      <t>SALDO  A FAVOR   3,882.21   usd</t>
    </r>
  </si>
  <si>
    <t>NLSE22-171</t>
  </si>
  <si>
    <r>
      <t xml:space="preserve">Compra de  46,177.41    usd  tc  20.020      PAGO A TYSON FRESH MEATS. INC     S O 09672     FACTURA  1098370     VALOR FACTURA    46,177.41 </t>
    </r>
    <r>
      <rPr>
        <b/>
        <sz val="12"/>
        <color rgb="FFFF0000"/>
        <rFont val="Calibri"/>
        <family val="2"/>
        <scheme val="minor"/>
      </rPr>
      <t xml:space="preserve">  </t>
    </r>
    <r>
      <rPr>
        <b/>
        <sz val="12"/>
        <color theme="1"/>
        <rFont val="Calibri"/>
        <family val="2"/>
        <scheme val="minor"/>
      </rPr>
      <t>usd</t>
    </r>
  </si>
  <si>
    <t>S O 09672</t>
  </si>
  <si>
    <r>
      <t xml:space="preserve">Compra de  48,569.40    usd  tc   19.995      PAGO A TYSON FRESH MEATS. INC     S O 09729    FACTURA  1104336     VALOR FACTURA    48,569.40 </t>
    </r>
    <r>
      <rPr>
        <b/>
        <sz val="12"/>
        <color rgb="FFFF0000"/>
        <rFont val="Calibri"/>
        <family val="2"/>
        <scheme val="minor"/>
      </rPr>
      <t xml:space="preserve">  </t>
    </r>
    <r>
      <rPr>
        <b/>
        <sz val="12"/>
        <color theme="1"/>
        <rFont val="Calibri"/>
        <family val="2"/>
        <scheme val="minor"/>
      </rPr>
      <t>usd</t>
    </r>
  </si>
  <si>
    <t>S O 09729</t>
  </si>
  <si>
    <r>
      <t xml:space="preserve">Compra de  48,894.89    usd  tc   19.880     PAGO A TYSON FRESH MEATS. INC     S O 09673    FACTURA  1104808     VALOR FACTURA    48,894.89 </t>
    </r>
    <r>
      <rPr>
        <b/>
        <sz val="12"/>
        <color rgb="FFFF0000"/>
        <rFont val="Calibri"/>
        <family val="2"/>
        <scheme val="minor"/>
      </rPr>
      <t xml:space="preserve">  </t>
    </r>
    <r>
      <rPr>
        <b/>
        <sz val="12"/>
        <color theme="1"/>
        <rFont val="Calibri"/>
        <family val="2"/>
        <scheme val="minor"/>
      </rPr>
      <t>usd</t>
    </r>
  </si>
  <si>
    <t>S O 09673</t>
  </si>
  <si>
    <r>
      <t xml:space="preserve">Compra de 48,000.00    usd t.c.    20.230   A SEABOARD    </t>
    </r>
    <r>
      <rPr>
        <b/>
        <sz val="18"/>
        <color rgb="FF0000FF"/>
        <rFont val="Calibri"/>
        <family val="2"/>
        <scheme val="minor"/>
      </rPr>
      <t xml:space="preserve"> </t>
    </r>
    <r>
      <rPr>
        <b/>
        <sz val="16"/>
        <color rgb="FF0000FF"/>
        <rFont val="Calibri"/>
        <family val="2"/>
        <scheme val="minor"/>
      </rPr>
      <t xml:space="preserve"> NLSE22-175</t>
    </r>
    <r>
      <rPr>
        <b/>
        <sz val="12"/>
        <color theme="1"/>
        <rFont val="Calibri"/>
        <family val="2"/>
        <scheme val="minor"/>
      </rPr>
      <t xml:space="preserve">    FACTURA</t>
    </r>
    <r>
      <rPr>
        <b/>
        <sz val="14"/>
        <color theme="1"/>
        <rFont val="Calibri"/>
        <family val="2"/>
        <scheme val="minor"/>
      </rPr>
      <t xml:space="preserve"> --2088051  </t>
    </r>
    <r>
      <rPr>
        <b/>
        <sz val="12"/>
        <color theme="1"/>
        <rFont val="Calibri"/>
        <family val="2"/>
        <scheme val="minor"/>
      </rPr>
      <t xml:space="preserve">  valor   FACTURA    49,617.93  </t>
    </r>
    <r>
      <rPr>
        <b/>
        <sz val="14"/>
        <color rgb="FF0000FF"/>
        <rFont val="Calibri"/>
        <family val="2"/>
        <scheme val="minor"/>
      </rPr>
      <t xml:space="preserve"> </t>
    </r>
    <r>
      <rPr>
        <b/>
        <sz val="12"/>
        <color theme="1"/>
        <rFont val="Calibri"/>
        <family val="2"/>
        <scheme val="minor"/>
      </rPr>
      <t>SALDO  PENDIENTE    1,617.93   usd</t>
    </r>
  </si>
  <si>
    <t>NLSE22-175</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</si>
  <si>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NLSE22-176</t>
    </r>
    <r>
      <rPr>
        <b/>
        <sz val="12"/>
        <color theme="1"/>
        <rFont val="Calibri"/>
        <family val="2"/>
        <scheme val="minor"/>
      </rPr>
      <t xml:space="preserve">    FACTURA</t>
    </r>
    <r>
      <rPr>
        <b/>
        <sz val="14"/>
        <color theme="1"/>
        <rFont val="Calibri"/>
        <family val="2"/>
        <scheme val="minor"/>
      </rPr>
      <t xml:space="preserve"> --2088308  </t>
    </r>
    <r>
      <rPr>
        <b/>
        <sz val="12"/>
        <color theme="1"/>
        <rFont val="Calibri"/>
        <family val="2"/>
        <scheme val="minor"/>
      </rPr>
      <t xml:space="preserve">  valor   FACTURA    49,380.41  </t>
    </r>
    <r>
      <rPr>
        <b/>
        <sz val="14"/>
        <color rgb="FF0000FF"/>
        <rFont val="Calibri"/>
        <family val="2"/>
        <scheme val="minor"/>
      </rPr>
      <t xml:space="preserve"> </t>
    </r>
    <r>
      <rPr>
        <b/>
        <sz val="12"/>
        <color theme="1"/>
        <rFont val="Calibri"/>
        <family val="2"/>
        <scheme val="minor"/>
      </rPr>
      <t>SALDO  PENDIENTE    1,380.41   usd</t>
    </r>
  </si>
  <si>
    <t>NLSE22-176</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</si>
  <si>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NLSE22-177</t>
    </r>
    <r>
      <rPr>
        <b/>
        <sz val="12"/>
        <color theme="1"/>
        <rFont val="Calibri"/>
        <family val="2"/>
        <scheme val="minor"/>
      </rPr>
      <t xml:space="preserve">   FACTURA</t>
    </r>
    <r>
      <rPr>
        <b/>
        <sz val="14"/>
        <color theme="1"/>
        <rFont val="Calibri"/>
        <family val="2"/>
        <scheme val="minor"/>
      </rPr>
      <t xml:space="preserve"> --2089822  </t>
    </r>
    <r>
      <rPr>
        <b/>
        <sz val="12"/>
        <color theme="1"/>
        <rFont val="Calibri"/>
        <family val="2"/>
        <scheme val="minor"/>
      </rPr>
      <t xml:space="preserve">  valor   FACTURA    49,724.65  </t>
    </r>
    <r>
      <rPr>
        <b/>
        <sz val="14"/>
        <color rgb="FF0000FF"/>
        <rFont val="Calibri"/>
        <family val="2"/>
        <scheme val="minor"/>
      </rPr>
      <t xml:space="preserve"> </t>
    </r>
    <r>
      <rPr>
        <b/>
        <sz val="12"/>
        <color theme="1"/>
        <rFont val="Calibri"/>
        <family val="2"/>
        <scheme val="minor"/>
      </rPr>
      <t>SALDO  PENDIENTE    724.65   usd</t>
    </r>
  </si>
  <si>
    <t>NLSE22-177</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</si>
  <si>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NLSE22-178</t>
    </r>
    <r>
      <rPr>
        <b/>
        <sz val="12"/>
        <color theme="1"/>
        <rFont val="Calibri"/>
        <family val="2"/>
        <scheme val="minor"/>
      </rPr>
      <t xml:space="preserve">   FACTURA</t>
    </r>
    <r>
      <rPr>
        <b/>
        <sz val="14"/>
        <color theme="1"/>
        <rFont val="Calibri"/>
        <family val="2"/>
        <scheme val="minor"/>
      </rPr>
      <t xml:space="preserve"> --2089821  </t>
    </r>
    <r>
      <rPr>
        <b/>
        <sz val="12"/>
        <color theme="1"/>
        <rFont val="Calibri"/>
        <family val="2"/>
        <scheme val="minor"/>
      </rPr>
      <t xml:space="preserve">  valor   FACTURA    49,273.13  </t>
    </r>
    <r>
      <rPr>
        <b/>
        <sz val="14"/>
        <color rgb="FF0000FF"/>
        <rFont val="Calibri"/>
        <family val="2"/>
        <scheme val="minor"/>
      </rPr>
      <t xml:space="preserve"> </t>
    </r>
    <r>
      <rPr>
        <b/>
        <sz val="12"/>
        <color theme="1"/>
        <rFont val="Calibri"/>
        <family val="2"/>
        <scheme val="minor"/>
      </rPr>
      <t>SALDO  PENDIENTE    273.13   usd</t>
    </r>
  </si>
  <si>
    <t>NLSE22-178</t>
  </si>
  <si>
    <r>
      <t xml:space="preserve">Compra de  50,594.29    usd  tc   20.213     PAGO A TYSON FRESH MEATS. INC     S O 09675    FACTURA  1112478     VALOR FACTURA   50,594.29 </t>
    </r>
    <r>
      <rPr>
        <b/>
        <sz val="12"/>
        <color rgb="FFFF0000"/>
        <rFont val="Calibri"/>
        <family val="2"/>
        <scheme val="minor"/>
      </rPr>
      <t xml:space="preserve">  </t>
    </r>
    <r>
      <rPr>
        <b/>
        <sz val="12"/>
        <color theme="1"/>
        <rFont val="Calibri"/>
        <family val="2"/>
        <scheme val="minor"/>
      </rPr>
      <t>usd</t>
    </r>
  </si>
  <si>
    <t>SO 09675</t>
  </si>
  <si>
    <r>
      <t xml:space="preserve">Compra de  49,204.68    usd  tc   20.130     PAGO A TYSON FRESH MEATS. INC     S O 99810    FACTURA  1120284     VALOR FACTURA   49,204.68 </t>
    </r>
    <r>
      <rPr>
        <b/>
        <sz val="12"/>
        <color rgb="FFFF0000"/>
        <rFont val="Calibri"/>
        <family val="2"/>
        <scheme val="minor"/>
      </rPr>
      <t xml:space="preserve">  </t>
    </r>
    <r>
      <rPr>
        <b/>
        <sz val="12"/>
        <color theme="1"/>
        <rFont val="Calibri"/>
        <family val="2"/>
        <scheme val="minor"/>
      </rPr>
      <t>usd</t>
    </r>
  </si>
  <si>
    <t>S O 99810</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</si>
  <si>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NLSE22-173</t>
    </r>
    <r>
      <rPr>
        <b/>
        <sz val="12"/>
        <color theme="1"/>
        <rFont val="Calibri"/>
        <family val="2"/>
        <scheme val="minor"/>
      </rPr>
      <t xml:space="preserve">    FACTURA</t>
    </r>
    <r>
      <rPr>
        <b/>
        <sz val="14"/>
        <color theme="1"/>
        <rFont val="Calibri"/>
        <family val="2"/>
        <scheme val="minor"/>
      </rPr>
      <t xml:space="preserve"> --2087805  </t>
    </r>
    <r>
      <rPr>
        <b/>
        <sz val="12"/>
        <color theme="1"/>
        <rFont val="Calibri"/>
        <family val="2"/>
        <scheme val="minor"/>
      </rPr>
      <t xml:space="preserve">  valor   FACTURA    50.245.91  </t>
    </r>
    <r>
      <rPr>
        <b/>
        <sz val="14"/>
        <color rgb="FF0000FF"/>
        <rFont val="Calibri"/>
        <family val="2"/>
        <scheme val="minor"/>
      </rPr>
      <t xml:space="preserve"> </t>
    </r>
    <r>
      <rPr>
        <b/>
        <sz val="12"/>
        <color theme="1"/>
        <rFont val="Calibri"/>
        <family val="2"/>
        <scheme val="minor"/>
      </rPr>
      <t>SALDO  A FAVOR   1,754.09   usd</t>
    </r>
  </si>
  <si>
    <t>NLSE22-173</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</si>
  <si>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NLSE22-172</t>
    </r>
    <r>
      <rPr>
        <b/>
        <sz val="12"/>
        <color theme="1"/>
        <rFont val="Calibri"/>
        <family val="2"/>
        <scheme val="minor"/>
      </rPr>
      <t xml:space="preserve">    FACTURA</t>
    </r>
    <r>
      <rPr>
        <b/>
        <sz val="14"/>
        <color theme="1"/>
        <rFont val="Calibri"/>
        <family val="2"/>
        <scheme val="minor"/>
      </rPr>
      <t xml:space="preserve"> --2087217  </t>
    </r>
    <r>
      <rPr>
        <b/>
        <sz val="12"/>
        <color theme="1"/>
        <rFont val="Calibri"/>
        <family val="2"/>
        <scheme val="minor"/>
      </rPr>
      <t xml:space="preserve">  valor   FACTURA    50.114.57  </t>
    </r>
    <r>
      <rPr>
        <b/>
        <sz val="14"/>
        <color rgb="FF0000FF"/>
        <rFont val="Calibri"/>
        <family val="2"/>
        <scheme val="minor"/>
      </rPr>
      <t xml:space="preserve"> </t>
    </r>
    <r>
      <rPr>
        <b/>
        <sz val="12"/>
        <color theme="1"/>
        <rFont val="Calibri"/>
        <family val="2"/>
        <scheme val="minor"/>
      </rPr>
      <t>SALDO  A FAVOR     1,885.43  usd</t>
    </r>
  </si>
  <si>
    <t>NLSE22-172</t>
  </si>
  <si>
    <r>
      <t xml:space="preserve">Compra de 50,000.00    usd t.c.    19,880   A SEABOARD    </t>
    </r>
    <r>
      <rPr>
        <b/>
        <sz val="18"/>
        <color rgb="FF0000FF"/>
        <rFont val="Calibri"/>
        <family val="2"/>
        <scheme val="minor"/>
      </rPr>
      <t xml:space="preserve"> </t>
    </r>
    <r>
      <rPr>
        <b/>
        <sz val="16"/>
        <color rgb="FF0000FF"/>
        <rFont val="Calibri"/>
        <family val="2"/>
        <scheme val="minor"/>
      </rPr>
      <t xml:space="preserve"> NLSE22-174</t>
    </r>
    <r>
      <rPr>
        <b/>
        <sz val="12"/>
        <color theme="1"/>
        <rFont val="Calibri"/>
        <family val="2"/>
        <scheme val="minor"/>
      </rPr>
      <t xml:space="preserve">   FACTURA</t>
    </r>
    <r>
      <rPr>
        <b/>
        <sz val="14"/>
        <color theme="1"/>
        <rFont val="Calibri"/>
        <family val="2"/>
        <scheme val="minor"/>
      </rPr>
      <t xml:space="preserve"> --2087218  </t>
    </r>
    <r>
      <rPr>
        <b/>
        <sz val="12"/>
        <color theme="1"/>
        <rFont val="Calibri"/>
        <family val="2"/>
        <scheme val="minor"/>
      </rPr>
      <t xml:space="preserve">  valor   FACTURA    49,799.75  </t>
    </r>
    <r>
      <rPr>
        <b/>
        <sz val="14"/>
        <color rgb="FF0000FF"/>
        <rFont val="Calibri"/>
        <family val="2"/>
        <scheme val="minor"/>
      </rPr>
      <t xml:space="preserve"> </t>
    </r>
    <r>
      <rPr>
        <b/>
        <sz val="12"/>
        <color theme="1"/>
        <rFont val="Calibri"/>
        <family val="2"/>
        <scheme val="minor"/>
      </rPr>
      <t>SALDO  A FAVOR    200.25   usd</t>
    </r>
  </si>
  <si>
    <t>NLSE22-174</t>
  </si>
  <si>
    <t>NLSE22-179</t>
  </si>
  <si>
    <r>
      <t xml:space="preserve">Compra de 50,000.00    usd t.c.    20.173   A SEABOARD    </t>
    </r>
    <r>
      <rPr>
        <b/>
        <sz val="18"/>
        <color rgb="FF0000FF"/>
        <rFont val="Calibri"/>
        <family val="2"/>
        <scheme val="minor"/>
      </rPr>
      <t xml:space="preserve"> </t>
    </r>
    <r>
      <rPr>
        <b/>
        <sz val="16"/>
        <color rgb="FF0000FF"/>
        <rFont val="Calibri"/>
        <family val="2"/>
        <scheme val="minor"/>
      </rPr>
      <t xml:space="preserve"> NLSE22-179</t>
    </r>
    <r>
      <rPr>
        <b/>
        <sz val="12"/>
        <color theme="1"/>
        <rFont val="Calibri"/>
        <family val="2"/>
        <scheme val="minor"/>
      </rPr>
      <t xml:space="preserve">   FACTURA</t>
    </r>
    <r>
      <rPr>
        <b/>
        <sz val="14"/>
        <color theme="1"/>
        <rFont val="Calibri"/>
        <family val="2"/>
        <scheme val="minor"/>
      </rPr>
      <t xml:space="preserve"> --209454  </t>
    </r>
    <r>
      <rPr>
        <b/>
        <sz val="12"/>
        <color theme="1"/>
        <rFont val="Calibri"/>
        <family val="2"/>
        <scheme val="minor"/>
      </rPr>
      <t xml:space="preserve">  valor   FACTURA    49,026.12  </t>
    </r>
    <r>
      <rPr>
        <b/>
        <sz val="14"/>
        <color rgb="FF0000FF"/>
        <rFont val="Calibri"/>
        <family val="2"/>
        <scheme val="minor"/>
      </rPr>
      <t xml:space="preserve"> </t>
    </r>
    <r>
      <rPr>
        <b/>
        <sz val="12"/>
        <color theme="1"/>
        <rFont val="Calibri"/>
        <family val="2"/>
        <scheme val="minor"/>
      </rPr>
      <t>SALDO  A FAVOR    973.88  usd</t>
    </r>
  </si>
  <si>
    <r>
      <t xml:space="preserve">Compra de 50,000.00    usd t.c.    20.130   A SEABOARD    </t>
    </r>
    <r>
      <rPr>
        <b/>
        <sz val="18"/>
        <color rgb="FF0000FF"/>
        <rFont val="Calibri"/>
        <family val="2"/>
        <scheme val="minor"/>
      </rPr>
      <t xml:space="preserve"> </t>
    </r>
    <r>
      <rPr>
        <b/>
        <sz val="16"/>
        <color rgb="FF0000FF"/>
        <rFont val="Calibri"/>
        <family val="2"/>
        <scheme val="minor"/>
      </rPr>
      <t xml:space="preserve"> NLSE22-181</t>
    </r>
    <r>
      <rPr>
        <b/>
        <sz val="12"/>
        <color theme="1"/>
        <rFont val="Calibri"/>
        <family val="2"/>
        <scheme val="minor"/>
      </rPr>
      <t xml:space="preserve">   FACTURA</t>
    </r>
    <r>
      <rPr>
        <b/>
        <sz val="14"/>
        <color theme="1"/>
        <rFont val="Calibri"/>
        <family val="2"/>
        <scheme val="minor"/>
      </rPr>
      <t xml:space="preserve"> --2090791  </t>
    </r>
    <r>
      <rPr>
        <b/>
        <sz val="12"/>
        <color theme="1"/>
        <rFont val="Calibri"/>
        <family val="2"/>
        <scheme val="minor"/>
      </rPr>
      <t xml:space="preserve">  valor   FACTURA    48,894.94  </t>
    </r>
    <r>
      <rPr>
        <b/>
        <sz val="14"/>
        <color rgb="FF0000FF"/>
        <rFont val="Calibri"/>
        <family val="2"/>
        <scheme val="minor"/>
      </rPr>
      <t xml:space="preserve"> </t>
    </r>
    <r>
      <rPr>
        <b/>
        <sz val="12"/>
        <color theme="1"/>
        <rFont val="Calibri"/>
        <family val="2"/>
        <scheme val="minor"/>
      </rPr>
      <t>SALDO  A FAVOR    1,105.06  usd</t>
    </r>
  </si>
  <si>
    <t>NLSE22-181</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</si>
  <si>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NLSE22-184</t>
    </r>
    <r>
      <rPr>
        <b/>
        <sz val="12"/>
        <color theme="1"/>
        <rFont val="Calibri"/>
        <family val="2"/>
        <scheme val="minor"/>
      </rPr>
      <t xml:space="preserve">  FACTURA</t>
    </r>
    <r>
      <rPr>
        <b/>
        <sz val="14"/>
        <color theme="1"/>
        <rFont val="Calibri"/>
        <family val="2"/>
        <scheme val="minor"/>
      </rPr>
      <t xml:space="preserve"> --2093537  </t>
    </r>
    <r>
      <rPr>
        <b/>
        <sz val="12"/>
        <color theme="1"/>
        <rFont val="Calibri"/>
        <family val="2"/>
        <scheme val="minor"/>
      </rPr>
      <t xml:space="preserve">  valor   FACTURA    51,966.07  </t>
    </r>
    <r>
      <rPr>
        <b/>
        <sz val="14"/>
        <color rgb="FF0000FF"/>
        <rFont val="Calibri"/>
        <family val="2"/>
        <scheme val="minor"/>
      </rPr>
      <t xml:space="preserve"> </t>
    </r>
    <r>
      <rPr>
        <b/>
        <sz val="12"/>
        <color theme="1"/>
        <rFont val="Calibri"/>
        <family val="2"/>
        <scheme val="minor"/>
      </rPr>
      <t>SALDO  A FAVOR    33.93  usd</t>
    </r>
  </si>
  <si>
    <t>NLSE22-184</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</si>
  <si>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NLSE22-182</t>
    </r>
    <r>
      <rPr>
        <b/>
        <sz val="12"/>
        <color theme="1"/>
        <rFont val="Calibri"/>
        <family val="2"/>
        <scheme val="minor"/>
      </rPr>
      <t xml:space="preserve">  FACTURA</t>
    </r>
    <r>
      <rPr>
        <b/>
        <sz val="14"/>
        <color theme="1"/>
        <rFont val="Calibri"/>
        <family val="2"/>
        <scheme val="minor"/>
      </rPr>
      <t xml:space="preserve"> --2092737  </t>
    </r>
    <r>
      <rPr>
        <b/>
        <sz val="12"/>
        <color theme="1"/>
        <rFont val="Calibri"/>
        <family val="2"/>
        <scheme val="minor"/>
      </rPr>
      <t xml:space="preserve">  valor   FACTURA    50,415.94  </t>
    </r>
    <r>
      <rPr>
        <b/>
        <sz val="14"/>
        <color rgb="FF0000FF"/>
        <rFont val="Calibri"/>
        <family val="2"/>
        <scheme val="minor"/>
      </rPr>
      <t xml:space="preserve"> </t>
    </r>
    <r>
      <rPr>
        <b/>
        <sz val="12"/>
        <color theme="1"/>
        <rFont val="Calibri"/>
        <family val="2"/>
        <scheme val="minor"/>
      </rPr>
      <t>SALDO  PENDIENTE   1,415.94  usd</t>
    </r>
  </si>
  <si>
    <t>NLSE22-182</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</si>
  <si>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NLSE22-180</t>
    </r>
    <r>
      <rPr>
        <b/>
        <sz val="12"/>
        <color theme="1"/>
        <rFont val="Calibri"/>
        <family val="2"/>
        <scheme val="minor"/>
      </rPr>
      <t xml:space="preserve">  FACTURA</t>
    </r>
    <r>
      <rPr>
        <b/>
        <sz val="14"/>
        <color theme="1"/>
        <rFont val="Calibri"/>
        <family val="2"/>
        <scheme val="minor"/>
      </rPr>
      <t xml:space="preserve"> --2092736  </t>
    </r>
    <r>
      <rPr>
        <b/>
        <sz val="12"/>
        <color theme="1"/>
        <rFont val="Calibri"/>
        <family val="2"/>
        <scheme val="minor"/>
      </rPr>
      <t xml:space="preserve">  valor   FACTURA    51,749.84  </t>
    </r>
    <r>
      <rPr>
        <b/>
        <sz val="14"/>
        <color rgb="FF0000FF"/>
        <rFont val="Calibri"/>
        <family val="2"/>
        <scheme val="minor"/>
      </rPr>
      <t xml:space="preserve"> </t>
    </r>
    <r>
      <rPr>
        <b/>
        <sz val="12"/>
        <color theme="1"/>
        <rFont val="Calibri"/>
        <family val="2"/>
        <scheme val="minor"/>
      </rPr>
      <t>SALDO  PENDIENTE     2,749.84  usd</t>
    </r>
  </si>
  <si>
    <t>NLSE22-180</t>
  </si>
  <si>
    <r>
      <t xml:space="preserve">Compra de  48,663.80    usd  tc   20.040     PAGO A TYSON FRESH MEATS. INC     S O 9678    FACTURA    1123520     VALOR FACTURA   48,663.80 </t>
    </r>
    <r>
      <rPr>
        <b/>
        <sz val="12"/>
        <color rgb="FFFF0000"/>
        <rFont val="Calibri"/>
        <family val="2"/>
        <scheme val="minor"/>
      </rPr>
      <t xml:space="preserve">  </t>
    </r>
    <r>
      <rPr>
        <b/>
        <sz val="12"/>
        <color theme="1"/>
        <rFont val="Calibri"/>
        <family val="2"/>
        <scheme val="minor"/>
      </rPr>
      <t>usd</t>
    </r>
  </si>
  <si>
    <t>S.O  09678</t>
  </si>
  <si>
    <r>
      <t xml:space="preserve">Compra de 51,000.00    usd t.c.    20.070   A SEABOARD    </t>
    </r>
    <r>
      <rPr>
        <b/>
        <sz val="18"/>
        <color rgb="FF0000FF"/>
        <rFont val="Calibri"/>
        <family val="2"/>
        <scheme val="minor"/>
      </rPr>
      <t xml:space="preserve"> </t>
    </r>
    <r>
      <rPr>
        <b/>
        <sz val="16"/>
        <color rgb="FF0000FF"/>
        <rFont val="Calibri"/>
        <family val="2"/>
        <scheme val="minor"/>
      </rPr>
      <t xml:space="preserve"> NLSE22-183</t>
    </r>
    <r>
      <rPr>
        <b/>
        <sz val="12"/>
        <color theme="1"/>
        <rFont val="Calibri"/>
        <family val="2"/>
        <scheme val="minor"/>
      </rPr>
      <t xml:space="preserve">  FACTURA</t>
    </r>
    <r>
      <rPr>
        <b/>
        <sz val="14"/>
        <color theme="1"/>
        <rFont val="Calibri"/>
        <family val="2"/>
        <scheme val="minor"/>
      </rPr>
      <t xml:space="preserve"> --2092738  </t>
    </r>
    <r>
      <rPr>
        <b/>
        <sz val="12"/>
        <color theme="1"/>
        <rFont val="Calibri"/>
        <family val="2"/>
        <scheme val="minor"/>
      </rPr>
      <t xml:space="preserve">  valor   FACTURA    52,511.71  </t>
    </r>
    <r>
      <rPr>
        <b/>
        <sz val="14"/>
        <color rgb="FF0000FF"/>
        <rFont val="Calibri"/>
        <family val="2"/>
        <scheme val="minor"/>
      </rPr>
      <t xml:space="preserve"> </t>
    </r>
    <r>
      <rPr>
        <b/>
        <sz val="12"/>
        <color theme="1"/>
        <rFont val="Calibri"/>
        <family val="2"/>
        <scheme val="minor"/>
      </rPr>
      <t>SALDO  PENDIENTE    1,511.71  usd</t>
    </r>
  </si>
  <si>
    <t>NLSE22-183</t>
  </si>
  <si>
    <r>
      <t xml:space="preserve">Compra de  48,708.33    usd  tc   19.980     PAGO A TYSON FRESH MEATS. INC     S O 9679    FACTURA    1125993     VALOR FACTURA   48,708.33 </t>
    </r>
    <r>
      <rPr>
        <b/>
        <sz val="12"/>
        <color rgb="FFFF0000"/>
        <rFont val="Calibri"/>
        <family val="2"/>
        <scheme val="minor"/>
      </rPr>
      <t xml:space="preserve">  </t>
    </r>
    <r>
      <rPr>
        <b/>
        <sz val="12"/>
        <color theme="1"/>
        <rFont val="Calibri"/>
        <family val="2"/>
        <scheme val="minor"/>
      </rPr>
      <t>usd</t>
    </r>
  </si>
  <si>
    <t>S.O 09679</t>
  </si>
  <si>
    <r>
      <t xml:space="preserve">Compra de 52,000.00    usd t.c.    19.985  A SEABOARD    </t>
    </r>
    <r>
      <rPr>
        <b/>
        <sz val="18"/>
        <color rgb="FF0000FF"/>
        <rFont val="Calibri"/>
        <family val="2"/>
        <scheme val="minor"/>
      </rPr>
      <t xml:space="preserve"> </t>
    </r>
    <r>
      <rPr>
        <b/>
        <sz val="16"/>
        <color rgb="FF0000FF"/>
        <rFont val="Calibri"/>
        <family val="2"/>
        <scheme val="minor"/>
      </rPr>
      <t xml:space="preserve"> NLSE22-186    </t>
    </r>
    <r>
      <rPr>
        <b/>
        <sz val="12"/>
        <color theme="1"/>
        <rFont val="Calibri"/>
        <family val="2"/>
        <scheme val="minor"/>
      </rPr>
      <t xml:space="preserve">  FACTURA</t>
    </r>
    <r>
      <rPr>
        <b/>
        <sz val="14"/>
        <color theme="1"/>
        <rFont val="Calibri"/>
        <family val="2"/>
        <scheme val="minor"/>
      </rPr>
      <t xml:space="preserve"> --2095478  </t>
    </r>
    <r>
      <rPr>
        <b/>
        <sz val="12"/>
        <color theme="1"/>
        <rFont val="Calibri"/>
        <family val="2"/>
        <scheme val="minor"/>
      </rPr>
      <t xml:space="preserve">  valor   FACTURA    55,553.29   </t>
    </r>
    <r>
      <rPr>
        <b/>
        <sz val="14"/>
        <color rgb="FF0000FF"/>
        <rFont val="Calibri"/>
        <family val="2"/>
        <scheme val="minor"/>
      </rPr>
      <t xml:space="preserve"> </t>
    </r>
    <r>
      <rPr>
        <b/>
        <sz val="12"/>
        <color theme="1"/>
        <rFont val="Calibri"/>
        <family val="2"/>
        <scheme val="minor"/>
      </rPr>
      <t>SALDO  PENDIENTE   3,553.29  usd</t>
    </r>
  </si>
  <si>
    <t>NLSE22-186</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</si>
  <si>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NLSE22-187    </t>
    </r>
    <r>
      <rPr>
        <b/>
        <sz val="12"/>
        <color theme="1"/>
        <rFont val="Calibri"/>
        <family val="2"/>
        <scheme val="minor"/>
      </rPr>
      <t xml:space="preserve">  FACTURA</t>
    </r>
    <r>
      <rPr>
        <b/>
        <sz val="14"/>
        <color theme="1"/>
        <rFont val="Calibri"/>
        <family val="2"/>
        <scheme val="minor"/>
      </rPr>
      <t xml:space="preserve"> --2095479  </t>
    </r>
    <r>
      <rPr>
        <b/>
        <sz val="12"/>
        <color theme="1"/>
        <rFont val="Calibri"/>
        <family val="2"/>
        <scheme val="minor"/>
      </rPr>
      <t xml:space="preserve">  valor   FACTURA    55,544.00   </t>
    </r>
    <r>
      <rPr>
        <b/>
        <sz val="14"/>
        <color rgb="FF0000FF"/>
        <rFont val="Calibri"/>
        <family val="2"/>
        <scheme val="minor"/>
      </rPr>
      <t xml:space="preserve"> </t>
    </r>
    <r>
      <rPr>
        <b/>
        <sz val="12"/>
        <color theme="1"/>
        <rFont val="Calibri"/>
        <family val="2"/>
        <scheme val="minor"/>
      </rPr>
      <t>SALDO  PENDIENTE   3,544.00  usd</t>
    </r>
  </si>
  <si>
    <t>NLSE22-187</t>
  </si>
  <si>
    <r>
      <t xml:space="preserve">Compra de  50,100.02    usd  tc   19.980     PAGO A TYSON FRESH MEATS. INC     S O 9680    FACTURA    1135545     VALOR FACTURA   50,100.02 </t>
    </r>
    <r>
      <rPr>
        <b/>
        <sz val="12"/>
        <color rgb="FFFF0000"/>
        <rFont val="Calibri"/>
        <family val="2"/>
        <scheme val="minor"/>
      </rPr>
      <t xml:space="preserve">  </t>
    </r>
    <r>
      <rPr>
        <b/>
        <sz val="12"/>
        <color theme="1"/>
        <rFont val="Calibri"/>
        <family val="2"/>
        <scheme val="minor"/>
      </rPr>
      <t>usd</t>
    </r>
  </si>
  <si>
    <t>S.O 09680</t>
  </si>
  <si>
    <r>
      <t xml:space="preserve">Compra de 55,000.00    usd t.c.    19.980      A SEABOARD    </t>
    </r>
    <r>
      <rPr>
        <b/>
        <sz val="18"/>
        <color rgb="FF0000FF"/>
        <rFont val="Calibri"/>
        <family val="2"/>
        <scheme val="minor"/>
      </rPr>
      <t xml:space="preserve"> </t>
    </r>
    <r>
      <rPr>
        <b/>
        <sz val="16"/>
        <color rgb="FFFF0000"/>
        <rFont val="Calibri"/>
        <family val="2"/>
        <scheme val="minor"/>
      </rPr>
      <t xml:space="preserve"> NLSE22-185   </t>
    </r>
    <r>
      <rPr>
        <b/>
        <sz val="12"/>
        <color rgb="FFFF0000"/>
        <rFont val="Calibri"/>
        <family val="2"/>
        <scheme val="minor"/>
      </rPr>
      <t xml:space="preserve"> </t>
    </r>
    <r>
      <rPr>
        <b/>
        <sz val="12"/>
        <color theme="1"/>
        <rFont val="Calibri"/>
        <family val="2"/>
        <scheme val="minor"/>
      </rPr>
      <t xml:space="preserve"> FACTURA</t>
    </r>
    <r>
      <rPr>
        <b/>
        <sz val="14"/>
        <color theme="1"/>
        <rFont val="Calibri"/>
        <family val="2"/>
        <scheme val="minor"/>
      </rPr>
      <t xml:space="preserve"> --2093538  </t>
    </r>
    <r>
      <rPr>
        <b/>
        <sz val="12"/>
        <color theme="1"/>
        <rFont val="Calibri"/>
        <family val="2"/>
        <scheme val="minor"/>
      </rPr>
      <t xml:space="preserve">  valor   FACTURA    51,862.11  </t>
    </r>
    <r>
      <rPr>
        <b/>
        <sz val="14"/>
        <color rgb="FF0000FF"/>
        <rFont val="Calibri"/>
        <family val="2"/>
        <scheme val="minor"/>
      </rPr>
      <t xml:space="preserve"> </t>
    </r>
    <r>
      <rPr>
        <b/>
        <sz val="12"/>
        <color theme="1"/>
        <rFont val="Calibri"/>
        <family val="2"/>
        <scheme val="minor"/>
      </rPr>
      <t>SALDO  A FAVOR    3,137.89  usd</t>
    </r>
  </si>
  <si>
    <t>NLSE22-185</t>
  </si>
  <si>
    <r>
      <t xml:space="preserve">Compra de 58,000.00    usd t.c.   19.990    A SEABOARD    </t>
    </r>
    <r>
      <rPr>
        <b/>
        <sz val="18"/>
        <color rgb="FF0000FF"/>
        <rFont val="Calibri"/>
        <family val="2"/>
        <scheme val="minor"/>
      </rPr>
      <t xml:space="preserve"> </t>
    </r>
    <r>
      <rPr>
        <b/>
        <sz val="16"/>
        <color rgb="FF0000FF"/>
        <rFont val="Calibri"/>
        <family val="2"/>
        <scheme val="minor"/>
      </rPr>
      <t xml:space="preserve"> NLSE22-188    </t>
    </r>
    <r>
      <rPr>
        <b/>
        <sz val="12"/>
        <color theme="1"/>
        <rFont val="Calibri"/>
        <family val="2"/>
        <scheme val="minor"/>
      </rPr>
      <t xml:space="preserve">  FACTURA</t>
    </r>
    <r>
      <rPr>
        <b/>
        <sz val="14"/>
        <color theme="1"/>
        <rFont val="Calibri"/>
        <family val="2"/>
        <scheme val="minor"/>
      </rPr>
      <t xml:space="preserve"> --2095480  </t>
    </r>
    <r>
      <rPr>
        <b/>
        <sz val="12"/>
        <color theme="1"/>
        <rFont val="Calibri"/>
        <family val="2"/>
        <scheme val="minor"/>
      </rPr>
      <t xml:space="preserve">  valor   FACTURA    53,396.10   </t>
    </r>
    <r>
      <rPr>
        <b/>
        <sz val="14"/>
        <color rgb="FF0000FF"/>
        <rFont val="Calibri"/>
        <family val="2"/>
        <scheme val="minor"/>
      </rPr>
      <t xml:space="preserve"> </t>
    </r>
    <r>
      <rPr>
        <b/>
        <sz val="12"/>
        <color theme="1"/>
        <rFont val="Calibri"/>
        <family val="2"/>
        <scheme val="minor"/>
      </rPr>
      <t>SALDO  PENDIENTE     usd</t>
    </r>
  </si>
  <si>
    <t>NLSE22-188</t>
  </si>
  <si>
    <r>
      <t xml:space="preserve">Compra de  51,558.69    usd  tc   20.010     PAGO A TYSON FRESH MEATS. INC     S O 9681    FACTURA    1141340     VALOR FACTURA   51,558.69 </t>
    </r>
    <r>
      <rPr>
        <b/>
        <sz val="12"/>
        <color rgb="FFFF0000"/>
        <rFont val="Calibri"/>
        <family val="2"/>
        <scheme val="minor"/>
      </rPr>
      <t xml:space="preserve">  </t>
    </r>
    <r>
      <rPr>
        <b/>
        <sz val="12"/>
        <color theme="1"/>
        <rFont val="Calibri"/>
        <family val="2"/>
        <scheme val="minor"/>
      </rPr>
      <t>usd</t>
    </r>
  </si>
  <si>
    <t>S.O 09681</t>
  </si>
  <si>
    <r>
      <t xml:space="preserve">Compra de  54,022.23    usd  tc   20.080     PAGO A TYSON FRESH MEATS. INC     S O   78647    FACTURA    1145150     VALOR FACTURA   54, 022.23 </t>
    </r>
    <r>
      <rPr>
        <b/>
        <sz val="12"/>
        <color rgb="FFFF0000"/>
        <rFont val="Calibri"/>
        <family val="2"/>
        <scheme val="minor"/>
      </rPr>
      <t xml:space="preserve">  </t>
    </r>
    <r>
      <rPr>
        <b/>
        <sz val="12"/>
        <color theme="1"/>
        <rFont val="Calibri"/>
        <family val="2"/>
        <scheme val="minor"/>
      </rPr>
      <t>usd</t>
    </r>
  </si>
  <si>
    <t>S.O 78647</t>
  </si>
  <si>
    <r>
      <t xml:space="preserve">Compra de 57,000.00    usd t.c.   20.075    A SEABOARD    </t>
    </r>
    <r>
      <rPr>
        <b/>
        <sz val="18"/>
        <color rgb="FF0000FF"/>
        <rFont val="Calibri"/>
        <family val="2"/>
        <scheme val="minor"/>
      </rPr>
      <t xml:space="preserve"> </t>
    </r>
    <r>
      <rPr>
        <b/>
        <sz val="16"/>
        <color rgb="FF0000FF"/>
        <rFont val="Calibri"/>
        <family val="2"/>
        <scheme val="minor"/>
      </rPr>
      <t xml:space="preserve"> NLSE22-189    </t>
    </r>
    <r>
      <rPr>
        <b/>
        <sz val="12"/>
        <color theme="1"/>
        <rFont val="Calibri"/>
        <family val="2"/>
        <scheme val="minor"/>
      </rPr>
      <t xml:space="preserve">  FACTURA</t>
    </r>
    <r>
      <rPr>
        <b/>
        <sz val="14"/>
        <color theme="1"/>
        <rFont val="Calibri"/>
        <family val="2"/>
        <scheme val="minor"/>
      </rPr>
      <t xml:space="preserve"> --2096816  </t>
    </r>
    <r>
      <rPr>
        <b/>
        <sz val="12"/>
        <color theme="1"/>
        <rFont val="Calibri"/>
        <family val="2"/>
        <scheme val="minor"/>
      </rPr>
      <t xml:space="preserve">  valor   FACTURA    53,350.05   </t>
    </r>
    <r>
      <rPr>
        <b/>
        <sz val="14"/>
        <color rgb="FF0000FF"/>
        <rFont val="Calibri"/>
        <family val="2"/>
        <scheme val="minor"/>
      </rPr>
      <t xml:space="preserve"> </t>
    </r>
    <r>
      <rPr>
        <b/>
        <sz val="12"/>
        <color theme="1"/>
        <rFont val="Calibri"/>
        <family val="2"/>
        <scheme val="minor"/>
      </rPr>
      <t>SALDO  A FAVOR 3,649.95    usd</t>
    </r>
  </si>
  <si>
    <t>NLSE22-189</t>
  </si>
  <si>
    <r>
      <t xml:space="preserve">Compra de 57,000.00    usd t.c.   20.010    A SEABOARD    </t>
    </r>
    <r>
      <rPr>
        <b/>
        <sz val="18"/>
        <color rgb="FF0000FF"/>
        <rFont val="Calibri"/>
        <family val="2"/>
        <scheme val="minor"/>
      </rPr>
      <t xml:space="preserve"> </t>
    </r>
    <r>
      <rPr>
        <b/>
        <sz val="16"/>
        <color rgb="FF0000FF"/>
        <rFont val="Calibri"/>
        <family val="2"/>
        <scheme val="minor"/>
      </rPr>
      <t xml:space="preserve"> NLSE22-190    </t>
    </r>
    <r>
      <rPr>
        <b/>
        <sz val="12"/>
        <color theme="1"/>
        <rFont val="Calibri"/>
        <family val="2"/>
        <scheme val="minor"/>
      </rPr>
      <t xml:space="preserve">  FACTURA</t>
    </r>
    <r>
      <rPr>
        <b/>
        <sz val="14"/>
        <color theme="1"/>
        <rFont val="Calibri"/>
        <family val="2"/>
        <scheme val="minor"/>
      </rPr>
      <t xml:space="preserve"> --2096749  </t>
    </r>
    <r>
      <rPr>
        <b/>
        <sz val="12"/>
        <color theme="1"/>
        <rFont val="Calibri"/>
        <family val="2"/>
        <scheme val="minor"/>
      </rPr>
      <t xml:space="preserve">  valor   FACTURA    52,452.76   </t>
    </r>
    <r>
      <rPr>
        <b/>
        <sz val="14"/>
        <color rgb="FF0000FF"/>
        <rFont val="Calibri"/>
        <family val="2"/>
        <scheme val="minor"/>
      </rPr>
      <t xml:space="preserve"> </t>
    </r>
    <r>
      <rPr>
        <b/>
        <sz val="12"/>
        <color theme="1"/>
        <rFont val="Calibri"/>
        <family val="2"/>
        <scheme val="minor"/>
      </rPr>
      <t>SALDO  A FAVOR 4,547.24    usd</t>
    </r>
  </si>
  <si>
    <t>NLSE22-190</t>
  </si>
  <si>
    <r>
      <t xml:space="preserve">Compra de 48,000.00    usd t.c.   20.010    A SEABOARD    </t>
    </r>
    <r>
      <rPr>
        <b/>
        <sz val="18"/>
        <color rgb="FF0000FF"/>
        <rFont val="Calibri"/>
        <family val="2"/>
        <scheme val="minor"/>
      </rPr>
      <t xml:space="preserve"> </t>
    </r>
    <r>
      <rPr>
        <b/>
        <sz val="16"/>
        <color rgb="FF0000FF"/>
        <rFont val="Calibri"/>
        <family val="2"/>
        <scheme val="minor"/>
      </rPr>
      <t xml:space="preserve"> NLSE22-191    </t>
    </r>
    <r>
      <rPr>
        <b/>
        <sz val="12"/>
        <color theme="1"/>
        <rFont val="Calibri"/>
        <family val="2"/>
        <scheme val="minor"/>
      </rPr>
      <t xml:space="preserve">  FACTURA</t>
    </r>
    <r>
      <rPr>
        <b/>
        <sz val="14"/>
        <color theme="1"/>
        <rFont val="Calibri"/>
        <family val="2"/>
        <scheme val="minor"/>
      </rPr>
      <t xml:space="preserve"> --2098077  </t>
    </r>
    <r>
      <rPr>
        <b/>
        <sz val="12"/>
        <color theme="1"/>
        <rFont val="Calibri"/>
        <family val="2"/>
        <scheme val="minor"/>
      </rPr>
      <t xml:space="preserve">  valor   FACTURA    51,950.06   </t>
    </r>
    <r>
      <rPr>
        <b/>
        <sz val="14"/>
        <color rgb="FF0000FF"/>
        <rFont val="Calibri"/>
        <family val="2"/>
        <scheme val="minor"/>
      </rPr>
      <t xml:space="preserve"> </t>
    </r>
    <r>
      <rPr>
        <b/>
        <sz val="12"/>
        <color theme="1"/>
        <rFont val="Calibri"/>
        <family val="2"/>
        <scheme val="minor"/>
      </rPr>
      <t>SALDO  PENDIENTE     3,950.06    usd</t>
    </r>
  </si>
  <si>
    <t>NLSE22-191</t>
  </si>
  <si>
    <r>
      <t xml:space="preserve">Compra de 49,000.00    usd t.c.   20.080    A SEABOARD    </t>
    </r>
    <r>
      <rPr>
        <b/>
        <sz val="18"/>
        <color rgb="FF0000FF"/>
        <rFont val="Calibri"/>
        <family val="2"/>
        <scheme val="minor"/>
      </rPr>
      <t xml:space="preserve"> </t>
    </r>
    <r>
      <rPr>
        <b/>
        <sz val="16"/>
        <color rgb="FF0000FF"/>
        <rFont val="Calibri"/>
        <family val="2"/>
        <scheme val="minor"/>
      </rPr>
      <t xml:space="preserve"> NLSE22-192    </t>
    </r>
    <r>
      <rPr>
        <b/>
        <sz val="12"/>
        <color theme="1"/>
        <rFont val="Calibri"/>
        <family val="2"/>
        <scheme val="minor"/>
      </rPr>
      <t xml:space="preserve">  FACTURA</t>
    </r>
    <r>
      <rPr>
        <b/>
        <sz val="14"/>
        <color theme="1"/>
        <rFont val="Calibri"/>
        <family val="2"/>
        <scheme val="minor"/>
      </rPr>
      <t xml:space="preserve"> --2098171  </t>
    </r>
    <r>
      <rPr>
        <b/>
        <sz val="12"/>
        <color theme="1"/>
        <rFont val="Calibri"/>
        <family val="2"/>
        <scheme val="minor"/>
      </rPr>
      <t xml:space="preserve">  valor   FACTURA    50,514.62   </t>
    </r>
    <r>
      <rPr>
        <b/>
        <sz val="14"/>
        <color rgb="FF0000FF"/>
        <rFont val="Calibri"/>
        <family val="2"/>
        <scheme val="minor"/>
      </rPr>
      <t xml:space="preserve"> </t>
    </r>
    <r>
      <rPr>
        <b/>
        <sz val="12"/>
        <color theme="1"/>
        <rFont val="Calibri"/>
        <family val="2"/>
        <scheme val="minor"/>
      </rPr>
      <t>SALDO  PENDIENTE     1,514.62    usd</t>
    </r>
  </si>
  <si>
    <t>NLSE22-192</t>
  </si>
  <si>
    <r>
      <t xml:space="preserve">Compra de 52,000.00    usd t.c.   20.010    A SEABOARD    </t>
    </r>
    <r>
      <rPr>
        <b/>
        <sz val="18"/>
        <color rgb="FF0000FF"/>
        <rFont val="Calibri"/>
        <family val="2"/>
        <scheme val="minor"/>
      </rPr>
      <t xml:space="preserve"> </t>
    </r>
    <r>
      <rPr>
        <b/>
        <sz val="16"/>
        <color rgb="FF0000FF"/>
        <rFont val="Calibri"/>
        <family val="2"/>
        <scheme val="minor"/>
      </rPr>
      <t xml:space="preserve"> NLSE22-193    </t>
    </r>
    <r>
      <rPr>
        <b/>
        <sz val="12"/>
        <color theme="1"/>
        <rFont val="Calibri"/>
        <family val="2"/>
        <scheme val="minor"/>
      </rPr>
      <t xml:space="preserve">  FACTURA</t>
    </r>
    <r>
      <rPr>
        <b/>
        <sz val="14"/>
        <color theme="1"/>
        <rFont val="Calibri"/>
        <family val="2"/>
        <scheme val="minor"/>
      </rPr>
      <t xml:space="preserve"> --2098911  </t>
    </r>
    <r>
      <rPr>
        <b/>
        <sz val="12"/>
        <color theme="1"/>
        <rFont val="Calibri"/>
        <family val="2"/>
        <scheme val="minor"/>
      </rPr>
      <t xml:space="preserve">  valor   FACTURA    49,823.63   </t>
    </r>
    <r>
      <rPr>
        <b/>
        <sz val="14"/>
        <color rgb="FF0000FF"/>
        <rFont val="Calibri"/>
        <family val="2"/>
        <scheme val="minor"/>
      </rPr>
      <t xml:space="preserve"> </t>
    </r>
    <r>
      <rPr>
        <b/>
        <sz val="12"/>
        <color theme="1"/>
        <rFont val="Calibri"/>
        <family val="2"/>
        <scheme val="minor"/>
      </rPr>
      <t>SALDO  A FAVOR     2,176.37    usd</t>
    </r>
  </si>
  <si>
    <t>NLSE22-193</t>
  </si>
  <si>
    <r>
      <t xml:space="preserve">Compra de 52,000.00    usd t.c.   19.940    A SEABOARD    </t>
    </r>
    <r>
      <rPr>
        <b/>
        <sz val="18"/>
        <color rgb="FF0000FF"/>
        <rFont val="Calibri"/>
        <family val="2"/>
        <scheme val="minor"/>
      </rPr>
      <t xml:space="preserve"> </t>
    </r>
    <r>
      <rPr>
        <b/>
        <sz val="16"/>
        <color rgb="FF0000FF"/>
        <rFont val="Calibri"/>
        <family val="2"/>
        <scheme val="minor"/>
      </rPr>
      <t xml:space="preserve"> NLSE22-194    </t>
    </r>
    <r>
      <rPr>
        <b/>
        <sz val="12"/>
        <color theme="1"/>
        <rFont val="Calibri"/>
        <family val="2"/>
        <scheme val="minor"/>
      </rPr>
      <t xml:space="preserve">  FACTURA</t>
    </r>
    <r>
      <rPr>
        <b/>
        <sz val="14"/>
        <color theme="1"/>
        <rFont val="Calibri"/>
        <family val="2"/>
        <scheme val="minor"/>
      </rPr>
      <t xml:space="preserve"> --2098912  </t>
    </r>
    <r>
      <rPr>
        <b/>
        <sz val="12"/>
        <color theme="1"/>
        <rFont val="Calibri"/>
        <family val="2"/>
        <scheme val="minor"/>
      </rPr>
      <t xml:space="preserve">  valor   FACTURA    50,616.50   </t>
    </r>
    <r>
      <rPr>
        <b/>
        <sz val="14"/>
        <color rgb="FF0000FF"/>
        <rFont val="Calibri"/>
        <family val="2"/>
        <scheme val="minor"/>
      </rPr>
      <t xml:space="preserve"> </t>
    </r>
    <r>
      <rPr>
        <b/>
        <sz val="12"/>
        <color theme="1"/>
        <rFont val="Calibri"/>
        <family val="2"/>
        <scheme val="minor"/>
      </rPr>
      <t>SALDO  A FAVOR     1,383.50   usd</t>
    </r>
  </si>
  <si>
    <t>NLSE22-194</t>
  </si>
  <si>
    <r>
      <t xml:space="preserve">Compra de  50,171.00    usd  tc   19.850     PAGO A TYSON FRESH MEATS. INC     S O   78673    FACTURA    1155179     VALOR FACTURA   50,171.00 </t>
    </r>
    <r>
      <rPr>
        <b/>
        <sz val="12"/>
        <color rgb="FFFF0000"/>
        <rFont val="Calibri"/>
        <family val="2"/>
        <scheme val="minor"/>
      </rPr>
      <t xml:space="preserve">  </t>
    </r>
    <r>
      <rPr>
        <b/>
        <sz val="12"/>
        <color theme="1"/>
        <rFont val="Calibri"/>
        <family val="2"/>
        <scheme val="minor"/>
      </rPr>
      <t>usd</t>
    </r>
  </si>
  <si>
    <t>S.O 78673</t>
  </si>
  <si>
    <r>
      <t xml:space="preserve">Compra de  49,426.61    usd  tc   19.8256     PAGO A TYSON FRESH MEATS. INC     S O   78674    FACTURA    1156799     VALOR FACTURA   49,426.61 </t>
    </r>
    <r>
      <rPr>
        <b/>
        <sz val="12"/>
        <color rgb="FFFF0000"/>
        <rFont val="Calibri"/>
        <family val="2"/>
        <scheme val="minor"/>
      </rPr>
      <t xml:space="preserve">  </t>
    </r>
    <r>
      <rPr>
        <b/>
        <sz val="12"/>
        <color theme="1"/>
        <rFont val="Calibri"/>
        <family val="2"/>
        <scheme val="minor"/>
      </rPr>
      <t>usd</t>
    </r>
  </si>
  <si>
    <t>S.O 78674</t>
  </si>
  <si>
    <r>
      <t>Compra de  54,180.78   usd  tc   19.940     PAGO A TYSON FRESH MEATS. INC     S O   78684    FACTURA    1145927     VALOR FACTURA   54,180.78</t>
    </r>
    <r>
      <rPr>
        <b/>
        <sz val="12"/>
        <color rgb="FFFF0000"/>
        <rFont val="Calibri"/>
        <family val="2"/>
        <scheme val="minor"/>
      </rPr>
      <t xml:space="preserve">  </t>
    </r>
    <r>
      <rPr>
        <b/>
        <sz val="12"/>
        <color theme="1"/>
        <rFont val="Calibri"/>
        <family val="2"/>
        <scheme val="minor"/>
      </rPr>
      <t>usd</t>
    </r>
  </si>
  <si>
    <t>S.O 78684</t>
  </si>
  <si>
    <r>
      <t xml:space="preserve">Compra de 44,000.00    usd t.c.   20.010    A SEABOARD    </t>
    </r>
    <r>
      <rPr>
        <b/>
        <sz val="18"/>
        <color rgb="FF0000FF"/>
        <rFont val="Calibri"/>
        <family val="2"/>
        <scheme val="minor"/>
      </rPr>
      <t xml:space="preserve"> </t>
    </r>
    <r>
      <rPr>
        <b/>
        <sz val="16"/>
        <color rgb="FF0000FF"/>
        <rFont val="Calibri"/>
        <family val="2"/>
        <scheme val="minor"/>
      </rPr>
      <t xml:space="preserve"> NLP01-22    </t>
    </r>
    <r>
      <rPr>
        <b/>
        <sz val="12"/>
        <color theme="1"/>
        <rFont val="Calibri"/>
        <family val="2"/>
        <scheme val="minor"/>
      </rPr>
      <t xml:space="preserve">  FACTURA</t>
    </r>
    <r>
      <rPr>
        <b/>
        <sz val="14"/>
        <color theme="1"/>
        <rFont val="Calibri"/>
        <family val="2"/>
        <scheme val="minor"/>
      </rPr>
      <t xml:space="preserve"> --2100355  </t>
    </r>
    <r>
      <rPr>
        <b/>
        <sz val="12"/>
        <color theme="1"/>
        <rFont val="Calibri"/>
        <family val="2"/>
        <scheme val="minor"/>
      </rPr>
      <t xml:space="preserve">  valor   FACTURA    42,926.31   </t>
    </r>
    <r>
      <rPr>
        <b/>
        <sz val="14"/>
        <color rgb="FF0000FF"/>
        <rFont val="Calibri"/>
        <family val="2"/>
        <scheme val="minor"/>
      </rPr>
      <t xml:space="preserve"> </t>
    </r>
    <r>
      <rPr>
        <b/>
        <sz val="12"/>
        <color theme="1"/>
        <rFont val="Calibri"/>
        <family val="2"/>
        <scheme val="minor"/>
      </rPr>
      <t>SALDO  A FAVOR     1,073.69    usd</t>
    </r>
  </si>
  <si>
    <t>NLP01-22</t>
  </si>
  <si>
    <r>
      <t xml:space="preserve">Compra de 57,000.00    usd t.c.   19.880    A SEABOARD    </t>
    </r>
    <r>
      <rPr>
        <b/>
        <sz val="18"/>
        <color rgb="FF0000FF"/>
        <rFont val="Calibri"/>
        <family val="2"/>
        <scheme val="minor"/>
      </rPr>
      <t xml:space="preserve"> </t>
    </r>
    <r>
      <rPr>
        <b/>
        <sz val="16"/>
        <color rgb="FF0000FF"/>
        <rFont val="Calibri"/>
        <family val="2"/>
        <scheme val="minor"/>
      </rPr>
      <t xml:space="preserve"> NLP02-22   </t>
    </r>
    <r>
      <rPr>
        <b/>
        <sz val="12"/>
        <color theme="1"/>
        <rFont val="Calibri"/>
        <family val="2"/>
        <scheme val="minor"/>
      </rPr>
      <t xml:space="preserve">  FACTURA</t>
    </r>
    <r>
      <rPr>
        <b/>
        <sz val="14"/>
        <color theme="1"/>
        <rFont val="Calibri"/>
        <family val="2"/>
        <scheme val="minor"/>
      </rPr>
      <t xml:space="preserve"> --2100356  </t>
    </r>
    <r>
      <rPr>
        <b/>
        <sz val="12"/>
        <color theme="1"/>
        <rFont val="Calibri"/>
        <family val="2"/>
        <scheme val="minor"/>
      </rPr>
      <t xml:space="preserve">  valor   FACTURA    56,477.47   </t>
    </r>
    <r>
      <rPr>
        <b/>
        <sz val="14"/>
        <color rgb="FF0000FF"/>
        <rFont val="Calibri"/>
        <family val="2"/>
        <scheme val="minor"/>
      </rPr>
      <t xml:space="preserve"> </t>
    </r>
    <r>
      <rPr>
        <b/>
        <sz val="12"/>
        <color theme="1"/>
        <rFont val="Calibri"/>
        <family val="2"/>
        <scheme val="minor"/>
      </rPr>
      <t>SALDO  A FAVOR        522.53   usd</t>
    </r>
  </si>
  <si>
    <t>NLP02-22</t>
  </si>
  <si>
    <r>
      <t xml:space="preserve">Compra de 48,000.00    usd t.c.   19.960    A SEABOARD    </t>
    </r>
    <r>
      <rPr>
        <b/>
        <sz val="18"/>
        <color rgb="FF0000FF"/>
        <rFont val="Calibri"/>
        <family val="2"/>
        <scheme val="minor"/>
      </rPr>
      <t xml:space="preserve"> </t>
    </r>
    <r>
      <rPr>
        <b/>
        <sz val="16"/>
        <color rgb="FF0000FF"/>
        <rFont val="Calibri"/>
        <family val="2"/>
        <scheme val="minor"/>
      </rPr>
      <t xml:space="preserve"> NLSE22-195   </t>
    </r>
    <r>
      <rPr>
        <b/>
        <sz val="12"/>
        <color theme="1"/>
        <rFont val="Calibri"/>
        <family val="2"/>
        <scheme val="minor"/>
      </rPr>
      <t xml:space="preserve">  FACTURA</t>
    </r>
    <r>
      <rPr>
        <b/>
        <sz val="14"/>
        <color theme="1"/>
        <rFont val="Calibri"/>
        <family val="2"/>
        <scheme val="minor"/>
      </rPr>
      <t xml:space="preserve"> --2100822  </t>
    </r>
    <r>
      <rPr>
        <b/>
        <sz val="12"/>
        <color theme="1"/>
        <rFont val="Calibri"/>
        <family val="2"/>
        <scheme val="minor"/>
      </rPr>
      <t xml:space="preserve">  valor   FACTURA   48,506.94   </t>
    </r>
    <r>
      <rPr>
        <b/>
        <sz val="14"/>
        <color rgb="FF0000FF"/>
        <rFont val="Calibri"/>
        <family val="2"/>
        <scheme val="minor"/>
      </rPr>
      <t xml:space="preserve"> </t>
    </r>
    <r>
      <rPr>
        <b/>
        <sz val="12"/>
        <color theme="1"/>
        <rFont val="Calibri"/>
        <family val="2"/>
        <scheme val="minor"/>
      </rPr>
      <t>SALDO  PENDIENTE  506.94   usd</t>
    </r>
  </si>
  <si>
    <t>NLSE22-195</t>
  </si>
  <si>
    <r>
      <t xml:space="preserve">Compra de 48,000.00    usd t.c.   19.840    A SEABOARD    </t>
    </r>
    <r>
      <rPr>
        <b/>
        <sz val="18"/>
        <color rgb="FF0000FF"/>
        <rFont val="Calibri"/>
        <family val="2"/>
        <scheme val="minor"/>
      </rPr>
      <t xml:space="preserve"> </t>
    </r>
    <r>
      <rPr>
        <b/>
        <sz val="16"/>
        <color rgb="FF0000FF"/>
        <rFont val="Calibri"/>
        <family val="2"/>
        <scheme val="minor"/>
      </rPr>
      <t xml:space="preserve"> NLSE22-196   </t>
    </r>
    <r>
      <rPr>
        <b/>
        <sz val="12"/>
        <color theme="1"/>
        <rFont val="Calibri"/>
        <family val="2"/>
        <scheme val="minor"/>
      </rPr>
      <t xml:space="preserve">  FACTURA</t>
    </r>
    <r>
      <rPr>
        <b/>
        <sz val="14"/>
        <color theme="1"/>
        <rFont val="Calibri"/>
        <family val="2"/>
        <scheme val="minor"/>
      </rPr>
      <t xml:space="preserve"> --2101200  </t>
    </r>
    <r>
      <rPr>
        <b/>
        <sz val="12"/>
        <color theme="1"/>
        <rFont val="Calibri"/>
        <family val="2"/>
        <scheme val="minor"/>
      </rPr>
      <t xml:space="preserve">  valor   FACTURA   48,344.99   </t>
    </r>
    <r>
      <rPr>
        <b/>
        <sz val="14"/>
        <color rgb="FF0000FF"/>
        <rFont val="Calibri"/>
        <family val="2"/>
        <scheme val="minor"/>
      </rPr>
      <t xml:space="preserve"> </t>
    </r>
    <r>
      <rPr>
        <b/>
        <sz val="12"/>
        <color theme="1"/>
        <rFont val="Calibri"/>
        <family val="2"/>
        <scheme val="minor"/>
      </rPr>
      <t>SALDO  PENDIENTE     344.99   usd</t>
    </r>
  </si>
  <si>
    <t>NLSE22-196</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</si>
  <si>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NLSE22-197   </t>
    </r>
    <r>
      <rPr>
        <b/>
        <sz val="12"/>
        <color theme="1"/>
        <rFont val="Calibri"/>
        <family val="2"/>
        <scheme val="minor"/>
      </rPr>
      <t xml:space="preserve">  FACTURA</t>
    </r>
    <r>
      <rPr>
        <b/>
        <sz val="14"/>
        <color theme="1"/>
        <rFont val="Calibri"/>
        <family val="2"/>
        <scheme val="minor"/>
      </rPr>
      <t xml:space="preserve"> --2101506  </t>
    </r>
    <r>
      <rPr>
        <b/>
        <sz val="12"/>
        <color theme="1"/>
        <rFont val="Calibri"/>
        <family val="2"/>
        <scheme val="minor"/>
      </rPr>
      <t xml:space="preserve">  valor   FACTURA   49,782.46   </t>
    </r>
    <r>
      <rPr>
        <b/>
        <sz val="14"/>
        <color rgb="FF0000FF"/>
        <rFont val="Calibri"/>
        <family val="2"/>
        <scheme val="minor"/>
      </rPr>
      <t xml:space="preserve"> </t>
    </r>
    <r>
      <rPr>
        <b/>
        <sz val="12"/>
        <color theme="1"/>
        <rFont val="Calibri"/>
        <family val="2"/>
        <scheme val="minor"/>
      </rPr>
      <t>SALDO  A FAVOR   217.54   usd</t>
    </r>
  </si>
  <si>
    <t>NLSE22-197</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</si>
  <si>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NLSE22-198   </t>
    </r>
    <r>
      <rPr>
        <b/>
        <sz val="12"/>
        <color theme="1"/>
        <rFont val="Calibri"/>
        <family val="2"/>
        <scheme val="minor"/>
      </rPr>
      <t xml:space="preserve">  FACTURA</t>
    </r>
    <r>
      <rPr>
        <b/>
        <sz val="14"/>
        <color theme="1"/>
        <rFont val="Calibri"/>
        <family val="2"/>
        <scheme val="minor"/>
      </rPr>
      <t xml:space="preserve"> --2101507  </t>
    </r>
    <r>
      <rPr>
        <b/>
        <sz val="12"/>
        <color theme="1"/>
        <rFont val="Calibri"/>
        <family val="2"/>
        <scheme val="minor"/>
      </rPr>
      <t xml:space="preserve">  valor   FACTURA   47,733.28   </t>
    </r>
    <r>
      <rPr>
        <b/>
        <sz val="14"/>
        <color rgb="FF0000FF"/>
        <rFont val="Calibri"/>
        <family val="2"/>
        <scheme val="minor"/>
      </rPr>
      <t xml:space="preserve"> </t>
    </r>
    <r>
      <rPr>
        <b/>
        <sz val="12"/>
        <color theme="1"/>
        <rFont val="Calibri"/>
        <family val="2"/>
        <scheme val="minor"/>
      </rPr>
      <t>SALDO  A FAVOR   2,266.72   usd</t>
    </r>
  </si>
  <si>
    <t>NLSE22-198</t>
  </si>
  <si>
    <r>
      <t xml:space="preserve">Compra de 43,000.00    usd t.c.   19.835    A SEABOARD    </t>
    </r>
    <r>
      <rPr>
        <b/>
        <sz val="18"/>
        <color rgb="FF0000FF"/>
        <rFont val="Calibri"/>
        <family val="2"/>
        <scheme val="minor"/>
      </rPr>
      <t xml:space="preserve"> </t>
    </r>
    <r>
      <rPr>
        <b/>
        <sz val="16"/>
        <color rgb="FF0000FF"/>
        <rFont val="Calibri"/>
        <family val="2"/>
        <scheme val="minor"/>
      </rPr>
      <t xml:space="preserve"> NLSE22-199   </t>
    </r>
    <r>
      <rPr>
        <b/>
        <sz val="12"/>
        <color theme="1"/>
        <rFont val="Calibri"/>
        <family val="2"/>
        <scheme val="minor"/>
      </rPr>
      <t xml:space="preserve">  FACTURA</t>
    </r>
    <r>
      <rPr>
        <b/>
        <sz val="14"/>
        <color theme="1"/>
        <rFont val="Calibri"/>
        <family val="2"/>
        <scheme val="minor"/>
      </rPr>
      <t xml:space="preserve"> --2101508  </t>
    </r>
    <r>
      <rPr>
        <b/>
        <sz val="12"/>
        <color theme="1"/>
        <rFont val="Calibri"/>
        <family val="2"/>
        <scheme val="minor"/>
      </rPr>
      <t xml:space="preserve">  valor   FACTURA   46,888.38   </t>
    </r>
    <r>
      <rPr>
        <b/>
        <sz val="14"/>
        <color rgb="FF0000FF"/>
        <rFont val="Calibri"/>
        <family val="2"/>
        <scheme val="minor"/>
      </rPr>
      <t xml:space="preserve"> </t>
    </r>
    <r>
      <rPr>
        <b/>
        <sz val="12"/>
        <color theme="1"/>
        <rFont val="Calibri"/>
        <family val="2"/>
        <scheme val="minor"/>
      </rPr>
      <t>SALDO  PENDIENTE  3,888.38  usd</t>
    </r>
  </si>
  <si>
    <t>NLSE22-199</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</si>
  <si>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NLSE22-203   </t>
    </r>
    <r>
      <rPr>
        <b/>
        <sz val="12"/>
        <color theme="1"/>
        <rFont val="Calibri"/>
        <family val="2"/>
        <scheme val="minor"/>
      </rPr>
      <t xml:space="preserve">  FACTURA</t>
    </r>
    <r>
      <rPr>
        <b/>
        <sz val="14"/>
        <color theme="1"/>
        <rFont val="Calibri"/>
        <family val="2"/>
        <scheme val="minor"/>
      </rPr>
      <t xml:space="preserve"> --2104269  </t>
    </r>
    <r>
      <rPr>
        <b/>
        <sz val="12"/>
        <color theme="1"/>
        <rFont val="Calibri"/>
        <family val="2"/>
        <scheme val="minor"/>
      </rPr>
      <t xml:space="preserve">  valor   FACTURA   48,297.87   </t>
    </r>
    <r>
      <rPr>
        <b/>
        <sz val="14"/>
        <color rgb="FF0000FF"/>
        <rFont val="Calibri"/>
        <family val="2"/>
        <scheme val="minor"/>
      </rPr>
      <t xml:space="preserve"> </t>
    </r>
    <r>
      <rPr>
        <b/>
        <sz val="12"/>
        <color theme="1"/>
        <rFont val="Calibri"/>
        <family val="2"/>
        <scheme val="minor"/>
      </rPr>
      <t>SALDO   A FAVOR    1,702.13  usd</t>
    </r>
  </si>
  <si>
    <t>NLSE22-203</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</si>
  <si>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NLSE22-207   </t>
    </r>
    <r>
      <rPr>
        <b/>
        <sz val="12"/>
        <color theme="1"/>
        <rFont val="Calibri"/>
        <family val="2"/>
        <scheme val="minor"/>
      </rPr>
      <t xml:space="preserve">  FACTURA</t>
    </r>
    <r>
      <rPr>
        <b/>
        <sz val="14"/>
        <color theme="1"/>
        <rFont val="Calibri"/>
        <family val="2"/>
        <scheme val="minor"/>
      </rPr>
      <t xml:space="preserve"> --2106987  </t>
    </r>
    <r>
      <rPr>
        <b/>
        <sz val="12"/>
        <color theme="1"/>
        <rFont val="Calibri"/>
        <family val="2"/>
        <scheme val="minor"/>
      </rPr>
      <t xml:space="preserve">  valor   FACTURA   50,012.75   </t>
    </r>
    <r>
      <rPr>
        <b/>
        <sz val="14"/>
        <color rgb="FF0000FF"/>
        <rFont val="Calibri"/>
        <family val="2"/>
        <scheme val="minor"/>
      </rPr>
      <t xml:space="preserve"> </t>
    </r>
    <r>
      <rPr>
        <b/>
        <sz val="12"/>
        <color theme="1"/>
        <rFont val="Calibri"/>
        <family val="2"/>
        <scheme val="minor"/>
      </rPr>
      <t>SALDO   A FAVOR    987.25  usd</t>
    </r>
  </si>
  <si>
    <t>NLSE22-207</t>
  </si>
  <si>
    <t>E-4274</t>
  </si>
  <si>
    <r>
      <t xml:space="preserve">Compra de  49,917.55    usd  tc   19.340     PAGO A TYSON FRESH MEATS. INC     E-4274       FACTURA    1188463     VALOR FACTURA   49,917.55 </t>
    </r>
    <r>
      <rPr>
        <b/>
        <sz val="12"/>
        <color rgb="FFFF0000"/>
        <rFont val="Calibri"/>
        <family val="2"/>
        <scheme val="minor"/>
      </rPr>
      <t xml:space="preserve">  </t>
    </r>
    <r>
      <rPr>
        <b/>
        <sz val="12"/>
        <color theme="1"/>
        <rFont val="Calibri"/>
        <family val="2"/>
        <scheme val="minor"/>
      </rPr>
      <t>usd</t>
    </r>
  </si>
  <si>
    <r>
      <t xml:space="preserve">Compra de 51,000.00    usd t.c.   19.740    A SEABOARD    </t>
    </r>
    <r>
      <rPr>
        <b/>
        <sz val="18"/>
        <color rgb="FF0000FF"/>
        <rFont val="Calibri"/>
        <family val="2"/>
        <scheme val="minor"/>
      </rPr>
      <t xml:space="preserve"> </t>
    </r>
    <r>
      <rPr>
        <b/>
        <sz val="16"/>
        <color rgb="FF0000FF"/>
        <rFont val="Calibri"/>
        <family val="2"/>
        <scheme val="minor"/>
      </rPr>
      <t xml:space="preserve"> NLSE22-200   </t>
    </r>
    <r>
      <rPr>
        <b/>
        <sz val="12"/>
        <color theme="1"/>
        <rFont val="Calibri"/>
        <family val="2"/>
        <scheme val="minor"/>
      </rPr>
      <t xml:space="preserve">  FACTURA</t>
    </r>
    <r>
      <rPr>
        <b/>
        <sz val="14"/>
        <color theme="1"/>
        <rFont val="Calibri"/>
        <family val="2"/>
        <scheme val="minor"/>
      </rPr>
      <t xml:space="preserve"> --2103314  </t>
    </r>
    <r>
      <rPr>
        <b/>
        <sz val="12"/>
        <color theme="1"/>
        <rFont val="Calibri"/>
        <family val="2"/>
        <scheme val="minor"/>
      </rPr>
      <t xml:space="preserve">  valor   FACTURA   48,343.79   </t>
    </r>
    <r>
      <rPr>
        <b/>
        <sz val="14"/>
        <color rgb="FF0000FF"/>
        <rFont val="Calibri"/>
        <family val="2"/>
        <scheme val="minor"/>
      </rPr>
      <t xml:space="preserve"> </t>
    </r>
    <r>
      <rPr>
        <b/>
        <sz val="12"/>
        <color theme="1"/>
        <rFont val="Calibri"/>
        <family val="2"/>
        <scheme val="minor"/>
      </rPr>
      <t>SALDO   A FAVOR    1,656.21  usd</t>
    </r>
  </si>
  <si>
    <t>NLSE22-200</t>
  </si>
  <si>
    <r>
      <t xml:space="preserve">Compra de 48,000.00    usd t.c.   19.685   A SEABOARD    </t>
    </r>
    <r>
      <rPr>
        <b/>
        <sz val="18"/>
        <color rgb="FF0000FF"/>
        <rFont val="Calibri"/>
        <family val="2"/>
        <scheme val="minor"/>
      </rPr>
      <t xml:space="preserve"> </t>
    </r>
    <r>
      <rPr>
        <b/>
        <sz val="16"/>
        <color rgb="FF0000FF"/>
        <rFont val="Calibri"/>
        <family val="2"/>
        <scheme val="minor"/>
      </rPr>
      <t xml:space="preserve"> NLSE22-201   </t>
    </r>
    <r>
      <rPr>
        <b/>
        <sz val="12"/>
        <color theme="1"/>
        <rFont val="Calibri"/>
        <family val="2"/>
        <scheme val="minor"/>
      </rPr>
      <t xml:space="preserve">  FACTURA</t>
    </r>
    <r>
      <rPr>
        <b/>
        <sz val="14"/>
        <color theme="1"/>
        <rFont val="Calibri"/>
        <family val="2"/>
        <scheme val="minor"/>
      </rPr>
      <t xml:space="preserve"> --2103916  </t>
    </r>
    <r>
      <rPr>
        <b/>
        <sz val="12"/>
        <color theme="1"/>
        <rFont val="Calibri"/>
        <family val="2"/>
        <scheme val="minor"/>
      </rPr>
      <t xml:space="preserve">  valor   FACTURA   47,533.53   </t>
    </r>
    <r>
      <rPr>
        <b/>
        <sz val="14"/>
        <color rgb="FF0000FF"/>
        <rFont val="Calibri"/>
        <family val="2"/>
        <scheme val="minor"/>
      </rPr>
      <t xml:space="preserve"> </t>
    </r>
    <r>
      <rPr>
        <b/>
        <sz val="12"/>
        <color theme="1"/>
        <rFont val="Calibri"/>
        <family val="2"/>
        <scheme val="minor"/>
      </rPr>
      <t>SALDO   A FAVOR    466.47  usd</t>
    </r>
  </si>
  <si>
    <t>NLSE22-201</t>
  </si>
  <si>
    <r>
      <t xml:space="preserve">Compra de  48,466.73    usd  tc   19.743     PAGO A TYSON FRESH MEATS. INC     S.O  78675       FACTURA    1165651     VALOR FACTURA   48,466.73 </t>
    </r>
    <r>
      <rPr>
        <b/>
        <sz val="12"/>
        <color rgb="FFFF0000"/>
        <rFont val="Calibri"/>
        <family val="2"/>
        <scheme val="minor"/>
      </rPr>
      <t xml:space="preserve">  </t>
    </r>
    <r>
      <rPr>
        <b/>
        <sz val="12"/>
        <color theme="1"/>
        <rFont val="Calibri"/>
        <family val="2"/>
        <scheme val="minor"/>
      </rPr>
      <t>usd</t>
    </r>
  </si>
  <si>
    <t>S.O 78675</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</si>
  <si>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NLSE22-202   </t>
    </r>
    <r>
      <rPr>
        <b/>
        <sz val="12"/>
        <color theme="1"/>
        <rFont val="Calibri"/>
        <family val="2"/>
        <scheme val="minor"/>
      </rPr>
      <t xml:space="preserve">  FACTURA</t>
    </r>
    <r>
      <rPr>
        <b/>
        <sz val="14"/>
        <color theme="1"/>
        <rFont val="Calibri"/>
        <family val="2"/>
        <scheme val="minor"/>
      </rPr>
      <t xml:space="preserve"> --2104268  </t>
    </r>
    <r>
      <rPr>
        <b/>
        <sz val="12"/>
        <color theme="1"/>
        <rFont val="Calibri"/>
        <family val="2"/>
        <scheme val="minor"/>
      </rPr>
      <t xml:space="preserve">  valor   FACTURA   48,209.82   </t>
    </r>
    <r>
      <rPr>
        <b/>
        <sz val="14"/>
        <color rgb="FF0000FF"/>
        <rFont val="Calibri"/>
        <family val="2"/>
        <scheme val="minor"/>
      </rPr>
      <t xml:space="preserve"> </t>
    </r>
    <r>
      <rPr>
        <b/>
        <sz val="12"/>
        <color theme="1"/>
        <rFont val="Calibri"/>
        <family val="2"/>
        <scheme val="minor"/>
      </rPr>
      <t>SALDO   A FAVOR   1,790.18  usd</t>
    </r>
  </si>
  <si>
    <t>NLSE22-202</t>
  </si>
  <si>
    <r>
      <t xml:space="preserve">Compra de  47,207.86    usd  tc   19.505     PAGO A TYSON FRESH MEATS. INC     S.O  78676       FACTURA    1168387     VALOR FACTURA   47,207.86 </t>
    </r>
    <r>
      <rPr>
        <b/>
        <sz val="12"/>
        <color rgb="FFFF0000"/>
        <rFont val="Calibri"/>
        <family val="2"/>
        <scheme val="minor"/>
      </rPr>
      <t xml:space="preserve">  </t>
    </r>
    <r>
      <rPr>
        <b/>
        <sz val="12"/>
        <color theme="1"/>
        <rFont val="Calibri"/>
        <family val="2"/>
        <scheme val="minor"/>
      </rPr>
      <t>usd</t>
    </r>
  </si>
  <si>
    <t>S.O 78676</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</si>
  <si>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NLSE22-204   </t>
    </r>
    <r>
      <rPr>
        <b/>
        <sz val="12"/>
        <color theme="1"/>
        <rFont val="Calibri"/>
        <family val="2"/>
        <scheme val="minor"/>
      </rPr>
      <t xml:space="preserve">  FACTURA</t>
    </r>
    <r>
      <rPr>
        <b/>
        <sz val="14"/>
        <color theme="1"/>
        <rFont val="Calibri"/>
        <family val="2"/>
        <scheme val="minor"/>
      </rPr>
      <t xml:space="preserve"> --2106058  </t>
    </r>
    <r>
      <rPr>
        <b/>
        <sz val="12"/>
        <color theme="1"/>
        <rFont val="Calibri"/>
        <family val="2"/>
        <scheme val="minor"/>
      </rPr>
      <t xml:space="preserve">  valor   FACTURA   50,231.71   </t>
    </r>
    <r>
      <rPr>
        <b/>
        <sz val="14"/>
        <color rgb="FF0000FF"/>
        <rFont val="Calibri"/>
        <family val="2"/>
        <scheme val="minor"/>
      </rPr>
      <t xml:space="preserve"> </t>
    </r>
    <r>
      <rPr>
        <b/>
        <sz val="12"/>
        <color theme="1"/>
        <rFont val="Calibri"/>
        <family val="2"/>
        <scheme val="minor"/>
      </rPr>
      <t>SALDO   PENDIENTE   5,231.71  usd</t>
    </r>
  </si>
  <si>
    <t>NLSE22-204</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</si>
  <si>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NLSE22-205   </t>
    </r>
    <r>
      <rPr>
        <b/>
        <sz val="12"/>
        <color theme="1"/>
        <rFont val="Calibri"/>
        <family val="2"/>
        <scheme val="minor"/>
      </rPr>
      <t xml:space="preserve">  FACTURA</t>
    </r>
    <r>
      <rPr>
        <b/>
        <sz val="14"/>
        <color theme="1"/>
        <rFont val="Calibri"/>
        <family val="2"/>
        <scheme val="minor"/>
      </rPr>
      <t xml:space="preserve"> --2106136  </t>
    </r>
    <r>
      <rPr>
        <b/>
        <sz val="12"/>
        <color theme="1"/>
        <rFont val="Calibri"/>
        <family val="2"/>
        <scheme val="minor"/>
      </rPr>
      <t xml:space="preserve">  valor   FACTURA   49,815.98   </t>
    </r>
    <r>
      <rPr>
        <b/>
        <sz val="14"/>
        <color rgb="FF0000FF"/>
        <rFont val="Calibri"/>
        <family val="2"/>
        <scheme val="minor"/>
      </rPr>
      <t xml:space="preserve"> </t>
    </r>
    <r>
      <rPr>
        <b/>
        <sz val="12"/>
        <color theme="1"/>
        <rFont val="Calibri"/>
        <family val="2"/>
        <scheme val="minor"/>
      </rPr>
      <t>SALDO   PENDIENTE    4,815.98  usd</t>
    </r>
  </si>
  <si>
    <t>NLSE22-205</t>
  </si>
  <si>
    <r>
      <t xml:space="preserve">Compra de  47,663.36    usd  tc   19.575     PAGO A TYSON FRESH MEATS. INC     S.O  78677       FACTURA    1176365     VALOR FACTURA   47,663.36 </t>
    </r>
    <r>
      <rPr>
        <b/>
        <sz val="12"/>
        <color rgb="FFFF0000"/>
        <rFont val="Calibri"/>
        <family val="2"/>
        <scheme val="minor"/>
      </rPr>
      <t xml:space="preserve">  </t>
    </r>
    <r>
      <rPr>
        <b/>
        <sz val="12"/>
        <color theme="1"/>
        <rFont val="Calibri"/>
        <family val="2"/>
        <scheme val="minor"/>
      </rPr>
      <t>usd</t>
    </r>
  </si>
  <si>
    <t>S.O. 78677</t>
  </si>
  <si>
    <t>NLSE22-206</t>
  </si>
  <si>
    <r>
      <t xml:space="preserve">Compra de  47,333.76   usd  tc   19.440     PAGO A TYSON FRESH MEATS. INC     S.O  78678       FACTURA    1177754     VALOR FACTURA   47,333.76 </t>
    </r>
    <r>
      <rPr>
        <b/>
        <sz val="12"/>
        <color rgb="FFFF0000"/>
        <rFont val="Calibri"/>
        <family val="2"/>
        <scheme val="minor"/>
      </rPr>
      <t xml:space="preserve">  </t>
    </r>
    <r>
      <rPr>
        <b/>
        <sz val="12"/>
        <color theme="1"/>
        <rFont val="Calibri"/>
        <family val="2"/>
        <scheme val="minor"/>
      </rPr>
      <t>usd</t>
    </r>
  </si>
  <si>
    <t>S.O 78678</t>
  </si>
  <si>
    <r>
      <t xml:space="preserve">Compra de  47,525.54  usd  tc   19.505     PAGO A TYSON FRESH MEATS. INC     E-4273       FACTURA    1184459     VALOR FACTURA   47,525.54 </t>
    </r>
    <r>
      <rPr>
        <b/>
        <sz val="12"/>
        <color rgb="FFFF0000"/>
        <rFont val="Calibri"/>
        <family val="2"/>
        <scheme val="minor"/>
      </rPr>
      <t xml:space="preserve">  </t>
    </r>
    <r>
      <rPr>
        <b/>
        <sz val="12"/>
        <color theme="1"/>
        <rFont val="Calibri"/>
        <family val="2"/>
        <scheme val="minor"/>
      </rPr>
      <t>usd</t>
    </r>
  </si>
  <si>
    <t>E-4273</t>
  </si>
  <si>
    <r>
      <t xml:space="preserve">Compra de  46,213.92  usd  tc   19.368     PAGO A TYSON FRESH MEATS. INC     E-4266       FACTURA    1182081     VALOR FACTURA   46,213.92 </t>
    </r>
    <r>
      <rPr>
        <b/>
        <sz val="12"/>
        <color rgb="FFFF0000"/>
        <rFont val="Calibri"/>
        <family val="2"/>
        <scheme val="minor"/>
      </rPr>
      <t xml:space="preserve">  </t>
    </r>
    <r>
      <rPr>
        <b/>
        <sz val="12"/>
        <color theme="1"/>
        <rFont val="Calibri"/>
        <family val="2"/>
        <scheme val="minor"/>
      </rPr>
      <t>usd</t>
    </r>
  </si>
  <si>
    <t>E-4266</t>
  </si>
  <si>
    <r>
      <t xml:space="preserve">Compra de  52,209.89    usd  tc   19,440     PAGO A TYSON FRESH MEATS. INC     E-4275       FACTURA    1192355     VALOR FACTURA   52,209.89 </t>
    </r>
    <r>
      <rPr>
        <b/>
        <sz val="12"/>
        <color rgb="FFFF0000"/>
        <rFont val="Calibri"/>
        <family val="2"/>
        <scheme val="minor"/>
      </rPr>
      <t xml:space="preserve">  </t>
    </r>
    <r>
      <rPr>
        <b/>
        <sz val="12"/>
        <color theme="1"/>
        <rFont val="Calibri"/>
        <family val="2"/>
        <scheme val="minor"/>
      </rPr>
      <t>usd</t>
    </r>
  </si>
  <si>
    <t>E-4275</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</si>
  <si>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NLSE22-206   </t>
    </r>
    <r>
      <rPr>
        <b/>
        <sz val="12"/>
        <color theme="1"/>
        <rFont val="Calibri"/>
        <family val="2"/>
        <scheme val="minor"/>
      </rPr>
      <t xml:space="preserve">  FACTURA</t>
    </r>
    <r>
      <rPr>
        <b/>
        <sz val="14"/>
        <color theme="1"/>
        <rFont val="Calibri"/>
        <family val="2"/>
        <scheme val="minor"/>
      </rPr>
      <t xml:space="preserve"> --50,670.99 </t>
    </r>
    <r>
      <rPr>
        <b/>
        <sz val="12"/>
        <color theme="1"/>
        <rFont val="Calibri"/>
        <family val="2"/>
        <scheme val="minor"/>
      </rPr>
      <t xml:space="preserve">  valor   FACTURA   2106137   </t>
    </r>
    <r>
      <rPr>
        <b/>
        <sz val="14"/>
        <color rgb="FF0000FF"/>
        <rFont val="Calibri"/>
        <family val="2"/>
        <scheme val="minor"/>
      </rPr>
      <t xml:space="preserve"> </t>
    </r>
    <r>
      <rPr>
        <b/>
        <sz val="12"/>
        <color theme="1"/>
        <rFont val="Calibri"/>
        <family val="2"/>
        <scheme val="minor"/>
      </rPr>
      <t>SALDO   A FAVOR   329.01  usd</t>
    </r>
  </si>
  <si>
    <r>
      <t xml:space="preserve">Compra de 55,000.00    usd t.c.   19.505    A SEABOARD    </t>
    </r>
    <r>
      <rPr>
        <b/>
        <sz val="18"/>
        <color rgb="FF0000FF"/>
        <rFont val="Calibri"/>
        <family val="2"/>
        <scheme val="minor"/>
      </rPr>
      <t xml:space="preserve"> </t>
    </r>
    <r>
      <rPr>
        <b/>
        <sz val="16"/>
        <color rgb="FF0000FF"/>
        <rFont val="Calibri"/>
        <family val="2"/>
        <scheme val="minor"/>
      </rPr>
      <t xml:space="preserve"> NLSE22-208   </t>
    </r>
    <r>
      <rPr>
        <b/>
        <sz val="12"/>
        <color theme="1"/>
        <rFont val="Calibri"/>
        <family val="2"/>
        <scheme val="minor"/>
      </rPr>
      <t xml:space="preserve">  FACTURA</t>
    </r>
    <r>
      <rPr>
        <b/>
        <sz val="14"/>
        <color theme="1"/>
        <rFont val="Calibri"/>
        <family val="2"/>
        <scheme val="minor"/>
      </rPr>
      <t xml:space="preserve"> --2106988  </t>
    </r>
    <r>
      <rPr>
        <b/>
        <sz val="12"/>
        <color theme="1"/>
        <rFont val="Calibri"/>
        <family val="2"/>
        <scheme val="minor"/>
      </rPr>
      <t xml:space="preserve">  valor   FACTURA  49,552.00   </t>
    </r>
    <r>
      <rPr>
        <b/>
        <sz val="14"/>
        <color rgb="FF0000FF"/>
        <rFont val="Calibri"/>
        <family val="2"/>
        <scheme val="minor"/>
      </rPr>
      <t xml:space="preserve"> </t>
    </r>
    <r>
      <rPr>
        <b/>
        <sz val="12"/>
        <color theme="1"/>
        <rFont val="Calibri"/>
        <family val="2"/>
        <scheme val="minor"/>
      </rPr>
      <t>SALDO   A FAVOR    5,448.00  usd</t>
    </r>
  </si>
  <si>
    <t>NLSE22-208</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</si>
  <si>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NLSE22-210   </t>
    </r>
    <r>
      <rPr>
        <b/>
        <sz val="12"/>
        <color theme="1"/>
        <rFont val="Calibri"/>
        <family val="2"/>
        <scheme val="minor"/>
      </rPr>
      <t xml:space="preserve">  FACTURA</t>
    </r>
    <r>
      <rPr>
        <b/>
        <sz val="14"/>
        <color theme="1"/>
        <rFont val="Calibri"/>
        <family val="2"/>
        <scheme val="minor"/>
      </rPr>
      <t xml:space="preserve"> --2108921  </t>
    </r>
    <r>
      <rPr>
        <b/>
        <sz val="12"/>
        <color theme="1"/>
        <rFont val="Calibri"/>
        <family val="2"/>
        <scheme val="minor"/>
      </rPr>
      <t xml:space="preserve">  valor   FACTURA  48,974.83   </t>
    </r>
    <r>
      <rPr>
        <b/>
        <sz val="14"/>
        <color rgb="FF0000FF"/>
        <rFont val="Calibri"/>
        <family val="2"/>
        <scheme val="minor"/>
      </rPr>
      <t xml:space="preserve"> </t>
    </r>
    <r>
      <rPr>
        <b/>
        <sz val="12"/>
        <color theme="1"/>
        <rFont val="Calibri"/>
        <family val="2"/>
        <scheme val="minor"/>
      </rPr>
      <t>SALDO   A FAVOR    1,025.17  usd</t>
    </r>
  </si>
  <si>
    <t>NLSE22-210</t>
  </si>
  <si>
    <r>
      <t xml:space="preserve">Compra de 50,000.00    usd t.c.   19.475   A SEABOARD    </t>
    </r>
    <r>
      <rPr>
        <b/>
        <sz val="18"/>
        <color rgb="FF0000FF"/>
        <rFont val="Calibri"/>
        <family val="2"/>
        <scheme val="minor"/>
      </rPr>
      <t xml:space="preserve"> </t>
    </r>
    <r>
      <rPr>
        <b/>
        <sz val="16"/>
        <color rgb="FF0000FF"/>
        <rFont val="Calibri"/>
        <family val="2"/>
        <scheme val="minor"/>
      </rPr>
      <t xml:space="preserve"> NLSE22-211   </t>
    </r>
    <r>
      <rPr>
        <b/>
        <sz val="12"/>
        <color theme="1"/>
        <rFont val="Calibri"/>
        <family val="2"/>
        <scheme val="minor"/>
      </rPr>
      <t xml:space="preserve">  FACTURA</t>
    </r>
    <r>
      <rPr>
        <b/>
        <sz val="14"/>
        <color theme="1"/>
        <rFont val="Calibri"/>
        <family val="2"/>
        <scheme val="minor"/>
      </rPr>
      <t xml:space="preserve"> --2108922  </t>
    </r>
    <r>
      <rPr>
        <b/>
        <sz val="12"/>
        <color theme="1"/>
        <rFont val="Calibri"/>
        <family val="2"/>
        <scheme val="minor"/>
      </rPr>
      <t xml:space="preserve">  valor   FACTURA  49,193.27   </t>
    </r>
    <r>
      <rPr>
        <b/>
        <sz val="14"/>
        <color rgb="FF0000FF"/>
        <rFont val="Calibri"/>
        <family val="2"/>
        <scheme val="minor"/>
      </rPr>
      <t xml:space="preserve"> </t>
    </r>
    <r>
      <rPr>
        <b/>
        <sz val="12"/>
        <color theme="1"/>
        <rFont val="Calibri"/>
        <family val="2"/>
        <scheme val="minor"/>
      </rPr>
      <t>SALDO   A FAVOR    806.73  usd</t>
    </r>
  </si>
  <si>
    <t>NLSE22-211</t>
  </si>
  <si>
    <r>
      <t xml:space="preserve">Compra de 42,000.00    usd t.c.   19.410   A SEABOARD    </t>
    </r>
    <r>
      <rPr>
        <b/>
        <sz val="18"/>
        <color rgb="FF0000FF"/>
        <rFont val="Calibri"/>
        <family val="2"/>
        <scheme val="minor"/>
      </rPr>
      <t xml:space="preserve"> </t>
    </r>
    <r>
      <rPr>
        <b/>
        <sz val="16"/>
        <color rgb="FF0000FF"/>
        <rFont val="Calibri"/>
        <family val="2"/>
        <scheme val="minor"/>
      </rPr>
      <t xml:space="preserve"> NLSE22-215   </t>
    </r>
    <r>
      <rPr>
        <b/>
        <sz val="12"/>
        <color theme="1"/>
        <rFont val="Calibri"/>
        <family val="2"/>
        <scheme val="minor"/>
      </rPr>
      <t xml:space="preserve">  FACTURA</t>
    </r>
    <r>
      <rPr>
        <b/>
        <sz val="14"/>
        <color theme="1"/>
        <rFont val="Calibri"/>
        <family val="2"/>
        <scheme val="minor"/>
      </rPr>
      <t xml:space="preserve"> --2111540  </t>
    </r>
    <r>
      <rPr>
        <b/>
        <sz val="12"/>
        <color theme="1"/>
        <rFont val="Calibri"/>
        <family val="2"/>
        <scheme val="minor"/>
      </rPr>
      <t xml:space="preserve">  valor   FACTURA  45,575.34   </t>
    </r>
    <r>
      <rPr>
        <b/>
        <sz val="14"/>
        <color rgb="FF0000FF"/>
        <rFont val="Calibri"/>
        <family val="2"/>
        <scheme val="minor"/>
      </rPr>
      <t xml:space="preserve"> </t>
    </r>
    <r>
      <rPr>
        <b/>
        <sz val="12"/>
        <color theme="1"/>
        <rFont val="Calibri"/>
        <family val="2"/>
        <scheme val="minor"/>
      </rPr>
      <t>SALDO   PENDIENTE       3,575.34  usd</t>
    </r>
  </si>
  <si>
    <t>NLSE22-212</t>
  </si>
  <si>
    <r>
      <t xml:space="preserve">Compra de  48,690.97    usd  tc   19,370     PAGO A TYSON FRESH MEATS. INC     E-4279       FACTURA    1202505     VALOR FACTURA   48,690.97 </t>
    </r>
    <r>
      <rPr>
        <b/>
        <sz val="12"/>
        <color rgb="FFFF0000"/>
        <rFont val="Calibri"/>
        <family val="2"/>
        <scheme val="minor"/>
      </rPr>
      <t xml:space="preserve">  </t>
    </r>
    <r>
      <rPr>
        <b/>
        <sz val="12"/>
        <color theme="1"/>
        <rFont val="Calibri"/>
        <family val="2"/>
        <scheme val="minor"/>
      </rPr>
      <t>usd</t>
    </r>
  </si>
  <si>
    <t>E-4279</t>
  </si>
  <si>
    <r>
      <t xml:space="preserve">Compra de  44,062.90    usd  tc   19,300     PAGO A TYSON FRESH MEATS. INC     E-4280       FACTURA    1211480    VALOR FACTURA   44,062.90 </t>
    </r>
    <r>
      <rPr>
        <b/>
        <sz val="12"/>
        <color rgb="FFFF0000"/>
        <rFont val="Calibri"/>
        <family val="2"/>
        <scheme val="minor"/>
      </rPr>
      <t xml:space="preserve">  </t>
    </r>
    <r>
      <rPr>
        <b/>
        <sz val="12"/>
        <color theme="1"/>
        <rFont val="Calibri"/>
        <family val="2"/>
        <scheme val="minor"/>
      </rPr>
      <t>usd</t>
    </r>
  </si>
  <si>
    <t>E-4280</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</si>
  <si>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NLSE22-209   </t>
    </r>
    <r>
      <rPr>
        <b/>
        <sz val="12"/>
        <color theme="1"/>
        <rFont val="Calibri"/>
        <family val="2"/>
        <scheme val="minor"/>
      </rPr>
      <t xml:space="preserve">  FACTURA</t>
    </r>
    <r>
      <rPr>
        <b/>
        <sz val="14"/>
        <color theme="1"/>
        <rFont val="Calibri"/>
        <family val="2"/>
        <scheme val="minor"/>
      </rPr>
      <t xml:space="preserve"> --2108920  </t>
    </r>
    <r>
      <rPr>
        <b/>
        <sz val="12"/>
        <color theme="1"/>
        <rFont val="Calibri"/>
        <family val="2"/>
        <scheme val="minor"/>
      </rPr>
      <t xml:space="preserve">  valor   FACTURA  49,120.45   </t>
    </r>
    <r>
      <rPr>
        <b/>
        <sz val="14"/>
        <color rgb="FF0000FF"/>
        <rFont val="Calibri"/>
        <family val="2"/>
        <scheme val="minor"/>
      </rPr>
      <t xml:space="preserve"> </t>
    </r>
    <r>
      <rPr>
        <b/>
        <sz val="12"/>
        <color theme="1"/>
        <rFont val="Calibri"/>
        <family val="2"/>
        <scheme val="minor"/>
      </rPr>
      <t>SALDO   A FAVOR   879.55  usd</t>
    </r>
  </si>
  <si>
    <t>NLSE22-209</t>
  </si>
  <si>
    <r>
      <t xml:space="preserve">Compra de 50,000.00    usd t.c.   19.490   A SEABOARD    </t>
    </r>
    <r>
      <rPr>
        <b/>
        <sz val="18"/>
        <color rgb="FF0000FF"/>
        <rFont val="Calibri"/>
        <family val="2"/>
        <scheme val="minor"/>
      </rPr>
      <t xml:space="preserve"> </t>
    </r>
    <r>
      <rPr>
        <b/>
        <sz val="16"/>
        <color rgb="FF0000FF"/>
        <rFont val="Calibri"/>
        <family val="2"/>
        <scheme val="minor"/>
      </rPr>
      <t xml:space="preserve"> NLSE22-212   </t>
    </r>
    <r>
      <rPr>
        <b/>
        <sz val="12"/>
        <color theme="1"/>
        <rFont val="Calibri"/>
        <family val="2"/>
        <scheme val="minor"/>
      </rPr>
      <t xml:space="preserve">  FACTURA</t>
    </r>
    <r>
      <rPr>
        <b/>
        <sz val="14"/>
        <color theme="1"/>
        <rFont val="Calibri"/>
        <family val="2"/>
        <scheme val="minor"/>
      </rPr>
      <t xml:space="preserve"> --2108923  </t>
    </r>
    <r>
      <rPr>
        <b/>
        <sz val="12"/>
        <color theme="1"/>
        <rFont val="Calibri"/>
        <family val="2"/>
        <scheme val="minor"/>
      </rPr>
      <t xml:space="preserve">  valor   FACTURA  48,278.56   </t>
    </r>
    <r>
      <rPr>
        <b/>
        <sz val="14"/>
        <color rgb="FF0000FF"/>
        <rFont val="Calibri"/>
        <family val="2"/>
        <scheme val="minor"/>
      </rPr>
      <t xml:space="preserve"> </t>
    </r>
    <r>
      <rPr>
        <b/>
        <sz val="12"/>
        <color theme="1"/>
        <rFont val="Calibri"/>
        <family val="2"/>
        <scheme val="minor"/>
      </rPr>
      <t>SALDO   A FAVOR    1,721.44  usd</t>
    </r>
  </si>
  <si>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NLSE22-213   </t>
    </r>
    <r>
      <rPr>
        <b/>
        <sz val="12"/>
        <color theme="1"/>
        <rFont val="Calibri"/>
        <family val="2"/>
        <scheme val="minor"/>
      </rPr>
      <t xml:space="preserve">  FACTURA</t>
    </r>
    <r>
      <rPr>
        <b/>
        <sz val="14"/>
        <color theme="1"/>
        <rFont val="Calibri"/>
        <family val="2"/>
        <scheme val="minor"/>
      </rPr>
      <t xml:space="preserve"> --2111044  </t>
    </r>
    <r>
      <rPr>
        <b/>
        <sz val="12"/>
        <color theme="1"/>
        <rFont val="Calibri"/>
        <family val="2"/>
        <scheme val="minor"/>
      </rPr>
      <t xml:space="preserve">  valor   FACTURA  43,549.97   </t>
    </r>
    <r>
      <rPr>
        <b/>
        <sz val="14"/>
        <color rgb="FF0000FF"/>
        <rFont val="Calibri"/>
        <family val="2"/>
        <scheme val="minor"/>
      </rPr>
      <t xml:space="preserve"> </t>
    </r>
    <r>
      <rPr>
        <b/>
        <sz val="12"/>
        <color theme="1"/>
        <rFont val="Calibri"/>
        <family val="2"/>
        <scheme val="minor"/>
      </rPr>
      <t>SALDO   A FAVOR    1,450.03  usd</t>
    </r>
  </si>
  <si>
    <t>NLSE22-213</t>
  </si>
  <si>
    <t>NLSE22-215</t>
  </si>
  <si>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NLSE22-214   </t>
    </r>
    <r>
      <rPr>
        <b/>
        <sz val="12"/>
        <color theme="1"/>
        <rFont val="Calibri"/>
        <family val="2"/>
        <scheme val="minor"/>
      </rPr>
      <t xml:space="preserve">  FACTURA</t>
    </r>
    <r>
      <rPr>
        <b/>
        <sz val="14"/>
        <color theme="1"/>
        <rFont val="Calibri"/>
        <family val="2"/>
        <scheme val="minor"/>
      </rPr>
      <t xml:space="preserve"> --2111045  </t>
    </r>
    <r>
      <rPr>
        <b/>
        <sz val="12"/>
        <color theme="1"/>
        <rFont val="Calibri"/>
        <family val="2"/>
        <scheme val="minor"/>
      </rPr>
      <t xml:space="preserve">  valor   FACTURA  43,741.62   </t>
    </r>
    <r>
      <rPr>
        <b/>
        <sz val="14"/>
        <color rgb="FF0000FF"/>
        <rFont val="Calibri"/>
        <family val="2"/>
        <scheme val="minor"/>
      </rPr>
      <t xml:space="preserve"> </t>
    </r>
    <r>
      <rPr>
        <b/>
        <sz val="12"/>
        <color theme="1"/>
        <rFont val="Calibri"/>
        <family val="2"/>
        <scheme val="minor"/>
      </rPr>
      <t>SALDO   A FAVOR    1,258.38  usd</t>
    </r>
  </si>
  <si>
    <t>NLSE22-214</t>
  </si>
  <si>
    <r>
      <t xml:space="preserve">Compra de  48,976.69    usd  tc   19,410     PAGO A TYSON FRESH MEATS. INC     E-4278       FACTURA    1200108     VALOR FACTURA   48,976.69 </t>
    </r>
    <r>
      <rPr>
        <b/>
        <sz val="12"/>
        <color rgb="FFFF0000"/>
        <rFont val="Calibri"/>
        <family val="2"/>
        <scheme val="minor"/>
      </rPr>
      <t xml:space="preserve">  </t>
    </r>
    <r>
      <rPr>
        <b/>
        <sz val="12"/>
        <color theme="1"/>
        <rFont val="Calibri"/>
        <family val="2"/>
        <scheme val="minor"/>
      </rPr>
      <t>usd</t>
    </r>
  </si>
  <si>
    <t>E-4278</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</si>
  <si>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NLSE22-217   </t>
    </r>
    <r>
      <rPr>
        <b/>
        <sz val="12"/>
        <color theme="1"/>
        <rFont val="Calibri"/>
        <family val="2"/>
        <scheme val="minor"/>
      </rPr>
      <t xml:space="preserve">  FACTURA</t>
    </r>
    <r>
      <rPr>
        <b/>
        <sz val="14"/>
        <color theme="1"/>
        <rFont val="Calibri"/>
        <family val="2"/>
        <scheme val="minor"/>
      </rPr>
      <t xml:space="preserve"> --2111874  </t>
    </r>
    <r>
      <rPr>
        <b/>
        <sz val="12"/>
        <color theme="1"/>
        <rFont val="Calibri"/>
        <family val="2"/>
        <scheme val="minor"/>
      </rPr>
      <t xml:space="preserve">  valor   FACTURA  40,887.03   </t>
    </r>
    <r>
      <rPr>
        <b/>
        <sz val="14"/>
        <color rgb="FF0000FF"/>
        <rFont val="Calibri"/>
        <family val="2"/>
        <scheme val="minor"/>
      </rPr>
      <t xml:space="preserve"> </t>
    </r>
    <r>
      <rPr>
        <b/>
        <sz val="12"/>
        <color theme="1"/>
        <rFont val="Calibri"/>
        <family val="2"/>
        <scheme val="minor"/>
      </rPr>
      <t>SALDO   PENDIENTE       1,112.97  usd</t>
    </r>
  </si>
  <si>
    <t>NLSE22-217</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</si>
  <si>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NLSE22-216   </t>
    </r>
    <r>
      <rPr>
        <b/>
        <sz val="12"/>
        <color theme="1"/>
        <rFont val="Calibri"/>
        <family val="2"/>
        <scheme val="minor"/>
      </rPr>
      <t xml:space="preserve">  FACTURA</t>
    </r>
    <r>
      <rPr>
        <b/>
        <sz val="14"/>
        <color theme="1"/>
        <rFont val="Calibri"/>
        <family val="2"/>
        <scheme val="minor"/>
      </rPr>
      <t xml:space="preserve"> --2111873  </t>
    </r>
    <r>
      <rPr>
        <b/>
        <sz val="12"/>
        <color theme="1"/>
        <rFont val="Calibri"/>
        <family val="2"/>
        <scheme val="minor"/>
      </rPr>
      <t xml:space="preserve">  valor   FACTURA  40,942.64   </t>
    </r>
    <r>
      <rPr>
        <b/>
        <sz val="14"/>
        <color rgb="FF0000FF"/>
        <rFont val="Calibri"/>
        <family val="2"/>
        <scheme val="minor"/>
      </rPr>
      <t xml:space="preserve"> </t>
    </r>
    <r>
      <rPr>
        <b/>
        <sz val="12"/>
        <color theme="1"/>
        <rFont val="Calibri"/>
        <family val="2"/>
        <scheme val="minor"/>
      </rPr>
      <t>SALDO   A FAVOR    1,057.36    usd</t>
    </r>
  </si>
  <si>
    <t>NLSE22-216</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</si>
  <si>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NLSE22-219   </t>
    </r>
    <r>
      <rPr>
        <b/>
        <sz val="12"/>
        <color theme="1"/>
        <rFont val="Calibri"/>
        <family val="2"/>
        <scheme val="minor"/>
      </rPr>
      <t xml:space="preserve">  FACTURA</t>
    </r>
    <r>
      <rPr>
        <b/>
        <sz val="14"/>
        <color theme="1"/>
        <rFont val="Calibri"/>
        <family val="2"/>
        <scheme val="minor"/>
      </rPr>
      <t xml:space="preserve"> --2113851  </t>
    </r>
    <r>
      <rPr>
        <b/>
        <sz val="12"/>
        <color theme="1"/>
        <rFont val="Calibri"/>
        <family val="2"/>
        <scheme val="minor"/>
      </rPr>
      <t xml:space="preserve">  valor   FACTURA  43,121.86   </t>
    </r>
    <r>
      <rPr>
        <b/>
        <sz val="14"/>
        <color rgb="FF0000FF"/>
        <rFont val="Calibri"/>
        <family val="2"/>
        <scheme val="minor"/>
      </rPr>
      <t xml:space="preserve"> </t>
    </r>
    <r>
      <rPr>
        <b/>
        <sz val="12"/>
        <color theme="1"/>
        <rFont val="Calibri"/>
        <family val="2"/>
        <scheme val="minor"/>
      </rPr>
      <t>SALDO   A FAVOR    2,878.14  usd</t>
    </r>
  </si>
  <si>
    <t>NLSE22-219</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</si>
  <si>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NLSE22-218   </t>
    </r>
    <r>
      <rPr>
        <b/>
        <sz val="12"/>
        <color theme="1"/>
        <rFont val="Calibri"/>
        <family val="2"/>
        <scheme val="minor"/>
      </rPr>
      <t xml:space="preserve">  FACTURA</t>
    </r>
    <r>
      <rPr>
        <b/>
        <sz val="14"/>
        <color theme="1"/>
        <rFont val="Calibri"/>
        <family val="2"/>
        <scheme val="minor"/>
      </rPr>
      <t xml:space="preserve"> --2114320  </t>
    </r>
    <r>
      <rPr>
        <b/>
        <sz val="12"/>
        <color theme="1"/>
        <rFont val="Calibri"/>
        <family val="2"/>
        <scheme val="minor"/>
      </rPr>
      <t xml:space="preserve">  valor   FACTURA  41,349.55   </t>
    </r>
    <r>
      <rPr>
        <b/>
        <sz val="14"/>
        <color rgb="FF0000FF"/>
        <rFont val="Calibri"/>
        <family val="2"/>
        <scheme val="minor"/>
      </rPr>
      <t xml:space="preserve"> </t>
    </r>
    <r>
      <rPr>
        <b/>
        <sz val="12"/>
        <color theme="1"/>
        <rFont val="Calibri"/>
        <family val="2"/>
        <scheme val="minor"/>
      </rPr>
      <t>SALDO   A FAVOR    4,650.45  usd</t>
    </r>
  </si>
  <si>
    <t>NLSE22-218</t>
  </si>
  <si>
    <r>
      <t xml:space="preserve">Compra de 46,000.00    usd t.c.   19.185   A SEABOARD    </t>
    </r>
    <r>
      <rPr>
        <b/>
        <sz val="18"/>
        <color rgb="FF0000FF"/>
        <rFont val="Calibri"/>
        <family val="2"/>
        <scheme val="minor"/>
      </rPr>
      <t xml:space="preserve"> </t>
    </r>
    <r>
      <rPr>
        <b/>
        <sz val="16"/>
        <color rgb="FF0000FF"/>
        <rFont val="Calibri"/>
        <family val="2"/>
        <scheme val="minor"/>
      </rPr>
      <t xml:space="preserve"> NLSE22-220   </t>
    </r>
    <r>
      <rPr>
        <b/>
        <sz val="12"/>
        <color theme="1"/>
        <rFont val="Calibri"/>
        <family val="2"/>
        <scheme val="minor"/>
      </rPr>
      <t xml:space="preserve">  FACTURA</t>
    </r>
    <r>
      <rPr>
        <b/>
        <sz val="14"/>
        <color theme="1"/>
        <rFont val="Calibri"/>
        <family val="2"/>
        <scheme val="minor"/>
      </rPr>
      <t xml:space="preserve"> --2113852  </t>
    </r>
    <r>
      <rPr>
        <b/>
        <sz val="12"/>
        <color theme="1"/>
        <rFont val="Calibri"/>
        <family val="2"/>
        <scheme val="minor"/>
      </rPr>
      <t xml:space="preserve">  valor   FACTURA  41,091.73   </t>
    </r>
    <r>
      <rPr>
        <b/>
        <sz val="14"/>
        <color rgb="FF0000FF"/>
        <rFont val="Calibri"/>
        <family val="2"/>
        <scheme val="minor"/>
      </rPr>
      <t xml:space="preserve"> </t>
    </r>
    <r>
      <rPr>
        <b/>
        <sz val="12"/>
        <color theme="1"/>
        <rFont val="Calibri"/>
        <family val="2"/>
        <scheme val="minor"/>
      </rPr>
      <t>SALDO   A FAVOR    4,908.27  usd</t>
    </r>
  </si>
  <si>
    <t>NLSE22--220</t>
  </si>
  <si>
    <r>
      <t xml:space="preserve">Compra de  43,731.05    usd  tc   19,445     PAGO A TYSON FRESH MEATS. INC     E-4281       FACTURA    1213583    VALOR FACTURA   43,731.05 </t>
    </r>
    <r>
      <rPr>
        <b/>
        <sz val="12"/>
        <color rgb="FFFF0000"/>
        <rFont val="Calibri"/>
        <family val="2"/>
        <scheme val="minor"/>
      </rPr>
      <t xml:space="preserve">  </t>
    </r>
    <r>
      <rPr>
        <b/>
        <sz val="12"/>
        <color theme="1"/>
        <rFont val="Calibri"/>
        <family val="2"/>
        <scheme val="minor"/>
      </rPr>
      <t>usd</t>
    </r>
  </si>
  <si>
    <t>E-4281</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</si>
  <si>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NLSE22-222   </t>
    </r>
    <r>
      <rPr>
        <b/>
        <sz val="12"/>
        <color theme="1"/>
        <rFont val="Calibri"/>
        <family val="2"/>
        <scheme val="minor"/>
      </rPr>
      <t xml:space="preserve">  FACTURA</t>
    </r>
    <r>
      <rPr>
        <b/>
        <sz val="14"/>
        <color theme="1"/>
        <rFont val="Calibri"/>
        <family val="2"/>
        <scheme val="minor"/>
      </rPr>
      <t xml:space="preserve"> --2114513  </t>
    </r>
    <r>
      <rPr>
        <b/>
        <sz val="12"/>
        <color theme="1"/>
        <rFont val="Calibri"/>
        <family val="2"/>
        <scheme val="minor"/>
      </rPr>
      <t xml:space="preserve">  valor   FACTURA  40,564.53   </t>
    </r>
    <r>
      <rPr>
        <b/>
        <sz val="14"/>
        <color rgb="FF0000FF"/>
        <rFont val="Calibri"/>
        <family val="2"/>
        <scheme val="minor"/>
      </rPr>
      <t xml:space="preserve"> </t>
    </r>
    <r>
      <rPr>
        <b/>
        <sz val="12"/>
        <color theme="1"/>
        <rFont val="Calibri"/>
        <family val="2"/>
        <scheme val="minor"/>
      </rPr>
      <t>SALDO   PENDIENTE  3,564.53  usd</t>
    </r>
  </si>
  <si>
    <t>NLSE22-222</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</si>
  <si>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NLSE22-221   </t>
    </r>
    <r>
      <rPr>
        <b/>
        <sz val="12"/>
        <color theme="1"/>
        <rFont val="Calibri"/>
        <family val="2"/>
        <scheme val="minor"/>
      </rPr>
      <t xml:space="preserve">  FACTURA</t>
    </r>
    <r>
      <rPr>
        <b/>
        <sz val="14"/>
        <color theme="1"/>
        <rFont val="Calibri"/>
        <family val="2"/>
        <scheme val="minor"/>
      </rPr>
      <t xml:space="preserve"> --2114512  </t>
    </r>
    <r>
      <rPr>
        <b/>
        <sz val="12"/>
        <color theme="1"/>
        <rFont val="Calibri"/>
        <family val="2"/>
        <scheme val="minor"/>
      </rPr>
      <t xml:space="preserve">  valor   FACTURA  40,576.27   </t>
    </r>
    <r>
      <rPr>
        <b/>
        <sz val="14"/>
        <color rgb="FF0000FF"/>
        <rFont val="Calibri"/>
        <family val="2"/>
        <scheme val="minor"/>
      </rPr>
      <t xml:space="preserve"> </t>
    </r>
    <r>
      <rPr>
        <b/>
        <sz val="12"/>
        <color theme="1"/>
        <rFont val="Calibri"/>
        <family val="2"/>
        <scheme val="minor"/>
      </rPr>
      <t>SALDO   PENDIENTE  3,576.27  usd</t>
    </r>
  </si>
  <si>
    <t>NLSE22-221</t>
  </si>
  <si>
    <r>
      <t xml:space="preserve">Compra de 37,000.00    usd t.c.   19.800  A SEABOARD    </t>
    </r>
    <r>
      <rPr>
        <b/>
        <sz val="18"/>
        <color rgb="FF0000FF"/>
        <rFont val="Calibri"/>
        <family val="2"/>
        <scheme val="minor"/>
      </rPr>
      <t xml:space="preserve"> </t>
    </r>
    <r>
      <rPr>
        <b/>
        <sz val="16"/>
        <color rgb="FF0000FF"/>
        <rFont val="Calibri"/>
        <family val="2"/>
        <scheme val="minor"/>
      </rPr>
      <t xml:space="preserve"> NLSE22-223   </t>
    </r>
    <r>
      <rPr>
        <b/>
        <sz val="12"/>
        <color theme="1"/>
        <rFont val="Calibri"/>
        <family val="2"/>
        <scheme val="minor"/>
      </rPr>
      <t xml:space="preserve">  FACTURA</t>
    </r>
    <r>
      <rPr>
        <b/>
        <sz val="14"/>
        <color theme="1"/>
        <rFont val="Calibri"/>
        <family val="2"/>
        <scheme val="minor"/>
      </rPr>
      <t xml:space="preserve"> --2114514  </t>
    </r>
    <r>
      <rPr>
        <b/>
        <sz val="12"/>
        <color theme="1"/>
        <rFont val="Calibri"/>
        <family val="2"/>
        <scheme val="minor"/>
      </rPr>
      <t xml:space="preserve">  valor   FACTURA  40,672.07  </t>
    </r>
    <r>
      <rPr>
        <b/>
        <sz val="14"/>
        <color rgb="FF0000FF"/>
        <rFont val="Calibri"/>
        <family val="2"/>
        <scheme val="minor"/>
      </rPr>
      <t xml:space="preserve"> </t>
    </r>
    <r>
      <rPr>
        <b/>
        <sz val="12"/>
        <color theme="1"/>
        <rFont val="Calibri"/>
        <family val="2"/>
        <scheme val="minor"/>
      </rPr>
      <t>SALDO   PENDIENTE  3,672.07  usd</t>
    </r>
  </si>
  <si>
    <r>
      <t xml:space="preserve">Compra de  42,254.91    usd  tc   19,790     PAGO A TYSON FRESH MEATS. INC     E-4282       FACTURA    1219005    VALOR FACTURA   42,254.91 </t>
    </r>
    <r>
      <rPr>
        <b/>
        <sz val="12"/>
        <color rgb="FFFF0000"/>
        <rFont val="Calibri"/>
        <family val="2"/>
        <scheme val="minor"/>
      </rPr>
      <t xml:space="preserve">  </t>
    </r>
    <r>
      <rPr>
        <b/>
        <sz val="12"/>
        <color theme="1"/>
        <rFont val="Calibri"/>
        <family val="2"/>
        <scheme val="minor"/>
      </rPr>
      <t>usd</t>
    </r>
  </si>
  <si>
    <t>E-4282</t>
  </si>
  <si>
    <t>NLSE22-223</t>
  </si>
  <si>
    <r>
      <t xml:space="preserve">Compra de 40,000.00    usd t.c.   19.810  A SEABOARD    </t>
    </r>
    <r>
      <rPr>
        <b/>
        <sz val="18"/>
        <color rgb="FF0000FF"/>
        <rFont val="Calibri"/>
        <family val="2"/>
        <scheme val="minor"/>
      </rPr>
      <t xml:space="preserve"> </t>
    </r>
    <r>
      <rPr>
        <b/>
        <sz val="16"/>
        <color rgb="FF0000FF"/>
        <rFont val="Calibri"/>
        <family val="2"/>
        <scheme val="minor"/>
      </rPr>
      <t xml:space="preserve"> NLSE22-226   </t>
    </r>
    <r>
      <rPr>
        <b/>
        <sz val="12"/>
        <color theme="1"/>
        <rFont val="Calibri"/>
        <family val="2"/>
        <scheme val="minor"/>
      </rPr>
      <t xml:space="preserve">  FACTURA</t>
    </r>
    <r>
      <rPr>
        <b/>
        <sz val="14"/>
        <color theme="1"/>
        <rFont val="Calibri"/>
        <family val="2"/>
        <scheme val="minor"/>
      </rPr>
      <t xml:space="preserve"> --2116429  </t>
    </r>
    <r>
      <rPr>
        <b/>
        <sz val="12"/>
        <color theme="1"/>
        <rFont val="Calibri"/>
        <family val="2"/>
        <scheme val="minor"/>
      </rPr>
      <t xml:space="preserve">  valor   FACTURA  42,921.39  </t>
    </r>
    <r>
      <rPr>
        <b/>
        <sz val="14"/>
        <color rgb="FF0000FF"/>
        <rFont val="Calibri"/>
        <family val="2"/>
        <scheme val="minor"/>
      </rPr>
      <t xml:space="preserve"> </t>
    </r>
    <r>
      <rPr>
        <b/>
        <sz val="12"/>
        <color theme="1"/>
        <rFont val="Calibri"/>
        <family val="2"/>
        <scheme val="minor"/>
      </rPr>
      <t>SALDO   PENDIENTE  2,921.39 usd</t>
    </r>
  </si>
  <si>
    <t>NLSE22-226</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</si>
  <si>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NLSE22-235   </t>
    </r>
    <r>
      <rPr>
        <b/>
        <sz val="12"/>
        <color theme="1"/>
        <rFont val="Calibri"/>
        <family val="2"/>
        <scheme val="minor"/>
      </rPr>
      <t xml:space="preserve">  FACTURA</t>
    </r>
    <r>
      <rPr>
        <b/>
        <sz val="14"/>
        <color theme="1"/>
        <rFont val="Calibri"/>
        <family val="2"/>
        <scheme val="minor"/>
      </rPr>
      <t xml:space="preserve"> --2118755  </t>
    </r>
    <r>
      <rPr>
        <b/>
        <sz val="12"/>
        <color theme="1"/>
        <rFont val="Calibri"/>
        <family val="2"/>
        <scheme val="minor"/>
      </rPr>
      <t xml:space="preserve">  valor   FACTURA  41,623.36 </t>
    </r>
    <r>
      <rPr>
        <b/>
        <sz val="14"/>
        <color rgb="FF0000FF"/>
        <rFont val="Calibri"/>
        <family val="2"/>
        <scheme val="minor"/>
      </rPr>
      <t xml:space="preserve"> </t>
    </r>
    <r>
      <rPr>
        <b/>
        <sz val="12"/>
        <color theme="1"/>
        <rFont val="Calibri"/>
        <family val="2"/>
        <scheme val="minor"/>
      </rPr>
      <t>SALDO   PENDIENTE  1,623.36   usd</t>
    </r>
  </si>
  <si>
    <t>NLSE22-235</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</si>
  <si>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NLSE22-236   </t>
    </r>
    <r>
      <rPr>
        <b/>
        <sz val="12"/>
        <color theme="1"/>
        <rFont val="Calibri"/>
        <family val="2"/>
        <scheme val="minor"/>
      </rPr>
      <t xml:space="preserve">  FACTURA</t>
    </r>
    <r>
      <rPr>
        <b/>
        <sz val="14"/>
        <color theme="1"/>
        <rFont val="Calibri"/>
        <family val="2"/>
        <scheme val="minor"/>
      </rPr>
      <t xml:space="preserve"> --2118756  </t>
    </r>
    <r>
      <rPr>
        <b/>
        <sz val="12"/>
        <color theme="1"/>
        <rFont val="Calibri"/>
        <family val="2"/>
        <scheme val="minor"/>
      </rPr>
      <t xml:space="preserve">  valor   FACTURA  41,169.63</t>
    </r>
    <r>
      <rPr>
        <b/>
        <sz val="14"/>
        <color rgb="FF0000FF"/>
        <rFont val="Calibri"/>
        <family val="2"/>
        <scheme val="minor"/>
      </rPr>
      <t xml:space="preserve"> </t>
    </r>
    <r>
      <rPr>
        <b/>
        <sz val="12"/>
        <color theme="1"/>
        <rFont val="Calibri"/>
        <family val="2"/>
        <scheme val="minor"/>
      </rPr>
      <t>SALDO   PENDIENTE  1,169.63   usd</t>
    </r>
  </si>
  <si>
    <t>NLSE22-236</t>
  </si>
  <si>
    <r>
      <t xml:space="preserve">Compra de  41,547.21   usd  tc   19,560     PAGO A TYSON FRESH MEATS. INC     E-4283       FACTURA    1220782    VALOR FACTURA    41,547.21 </t>
    </r>
    <r>
      <rPr>
        <b/>
        <sz val="12"/>
        <color rgb="FFFF0000"/>
        <rFont val="Calibri"/>
        <family val="2"/>
        <scheme val="minor"/>
      </rPr>
      <t xml:space="preserve">  </t>
    </r>
    <r>
      <rPr>
        <b/>
        <sz val="12"/>
        <color theme="1"/>
        <rFont val="Calibri"/>
        <family val="2"/>
        <scheme val="minor"/>
      </rPr>
      <t>usd</t>
    </r>
  </si>
  <si>
    <t>E-4283</t>
  </si>
  <si>
    <r>
      <t xml:space="preserve">Compra de  42,032.13   usd  tc   19,825     PAGO A TYSON FRESH MEATS. INC     I-2916       FACTURA    1231770    VALOR FACTURA   42,032.13 </t>
    </r>
    <r>
      <rPr>
        <b/>
        <sz val="12"/>
        <color rgb="FFFF0000"/>
        <rFont val="Calibri"/>
        <family val="2"/>
        <scheme val="minor"/>
      </rPr>
      <t xml:space="preserve">  </t>
    </r>
    <r>
      <rPr>
        <b/>
        <sz val="12"/>
        <color theme="1"/>
        <rFont val="Calibri"/>
        <family val="2"/>
        <scheme val="minor"/>
      </rPr>
      <t>usd</t>
    </r>
  </si>
  <si>
    <t>I-2916</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</si>
  <si>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NLSE22-237   </t>
    </r>
    <r>
      <rPr>
        <b/>
        <sz val="12"/>
        <color theme="1"/>
        <rFont val="Calibri"/>
        <family val="2"/>
        <scheme val="minor"/>
      </rPr>
      <t xml:space="preserve">  FACTURA</t>
    </r>
    <r>
      <rPr>
        <b/>
        <sz val="14"/>
        <color theme="1"/>
        <rFont val="Calibri"/>
        <family val="2"/>
        <scheme val="minor"/>
      </rPr>
      <t xml:space="preserve"> --2119673  </t>
    </r>
    <r>
      <rPr>
        <b/>
        <sz val="12"/>
        <color theme="1"/>
        <rFont val="Calibri"/>
        <family val="2"/>
        <scheme val="minor"/>
      </rPr>
      <t xml:space="preserve">  valor   FACTURA  41,440.77</t>
    </r>
    <r>
      <rPr>
        <b/>
        <sz val="14"/>
        <color rgb="FF0000FF"/>
        <rFont val="Calibri"/>
        <family val="2"/>
        <scheme val="minor"/>
      </rPr>
      <t xml:space="preserve"> </t>
    </r>
    <r>
      <rPr>
        <b/>
        <sz val="12"/>
        <color theme="1"/>
        <rFont val="Calibri"/>
        <family val="2"/>
        <scheme val="minor"/>
      </rPr>
      <t>SALDO   A FAVOR     1,059.23   usd</t>
    </r>
  </si>
  <si>
    <t>NLSE22-237</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</si>
  <si>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NLSE22-238   </t>
    </r>
    <r>
      <rPr>
        <b/>
        <sz val="12"/>
        <color theme="1"/>
        <rFont val="Calibri"/>
        <family val="2"/>
        <scheme val="minor"/>
      </rPr>
      <t xml:space="preserve">  FACTURA</t>
    </r>
    <r>
      <rPr>
        <b/>
        <sz val="14"/>
        <color theme="1"/>
        <rFont val="Calibri"/>
        <family val="2"/>
        <scheme val="minor"/>
      </rPr>
      <t xml:space="preserve"> --2118757  </t>
    </r>
    <r>
      <rPr>
        <b/>
        <sz val="12"/>
        <color theme="1"/>
        <rFont val="Calibri"/>
        <family val="2"/>
        <scheme val="minor"/>
      </rPr>
      <t xml:space="preserve">  valor   FACTURA  41,001.07</t>
    </r>
    <r>
      <rPr>
        <b/>
        <sz val="14"/>
        <color rgb="FF0000FF"/>
        <rFont val="Calibri"/>
        <family val="2"/>
        <scheme val="minor"/>
      </rPr>
      <t xml:space="preserve"> </t>
    </r>
    <r>
      <rPr>
        <b/>
        <sz val="12"/>
        <color theme="1"/>
        <rFont val="Calibri"/>
        <family val="2"/>
        <scheme val="minor"/>
      </rPr>
      <t>SALDO   A FAVOR     1,498.93   usd</t>
    </r>
  </si>
  <si>
    <t>NLSE22-238</t>
  </si>
  <si>
    <r>
      <t xml:space="preserve">Compra de  41,171.97   usd  tc   19,840     PAGO A TYSON FRESH MEATS. INC     I-2917       FACTURA    1231769    VALOR FACTURA   41,171.97 </t>
    </r>
    <r>
      <rPr>
        <b/>
        <sz val="12"/>
        <color rgb="FFFF0000"/>
        <rFont val="Calibri"/>
        <family val="2"/>
        <scheme val="minor"/>
      </rPr>
      <t xml:space="preserve">  </t>
    </r>
    <r>
      <rPr>
        <b/>
        <sz val="12"/>
        <color theme="1"/>
        <rFont val="Calibri"/>
        <family val="2"/>
        <scheme val="minor"/>
      </rPr>
      <t>usd</t>
    </r>
  </si>
  <si>
    <t>I-2917</t>
  </si>
  <si>
    <t>NLSE22-224</t>
  </si>
  <si>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NLSE22-225  </t>
    </r>
    <r>
      <rPr>
        <b/>
        <sz val="12"/>
        <color theme="1"/>
        <rFont val="Calibri"/>
        <family val="2"/>
        <scheme val="minor"/>
      </rPr>
      <t xml:space="preserve">  FACTURA</t>
    </r>
    <r>
      <rPr>
        <b/>
        <sz val="14"/>
        <color theme="1"/>
        <rFont val="Calibri"/>
        <family val="2"/>
        <scheme val="minor"/>
      </rPr>
      <t xml:space="preserve"> --2116428  </t>
    </r>
    <r>
      <rPr>
        <b/>
        <sz val="12"/>
        <color theme="1"/>
        <rFont val="Calibri"/>
        <family val="2"/>
        <scheme val="minor"/>
      </rPr>
      <t xml:space="preserve">  valor   FACTURA  42,500.53 </t>
    </r>
    <r>
      <rPr>
        <b/>
        <sz val="14"/>
        <color rgb="FF0000FF"/>
        <rFont val="Calibri"/>
        <family val="2"/>
        <scheme val="minor"/>
      </rPr>
      <t xml:space="preserve"> </t>
    </r>
    <r>
      <rPr>
        <b/>
        <sz val="12"/>
        <color theme="1"/>
        <rFont val="Calibri"/>
        <family val="2"/>
        <scheme val="minor"/>
      </rPr>
      <t>SALDO   A PENDIENTE    6,500.53  usd</t>
    </r>
  </si>
  <si>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NLSE22-224   </t>
    </r>
    <r>
      <rPr>
        <b/>
        <sz val="12"/>
        <color theme="1"/>
        <rFont val="Calibri"/>
        <family val="2"/>
        <scheme val="minor"/>
      </rPr>
      <t xml:space="preserve">  FACTURA</t>
    </r>
    <r>
      <rPr>
        <b/>
        <sz val="14"/>
        <color theme="1"/>
        <rFont val="Calibri"/>
        <family val="2"/>
        <scheme val="minor"/>
      </rPr>
      <t xml:space="preserve"> --2116427  </t>
    </r>
    <r>
      <rPr>
        <b/>
        <sz val="12"/>
        <color theme="1"/>
        <rFont val="Calibri"/>
        <family val="2"/>
        <scheme val="minor"/>
      </rPr>
      <t xml:space="preserve">  valor   FACTURA  42,604.72 </t>
    </r>
    <r>
      <rPr>
        <b/>
        <sz val="14"/>
        <color rgb="FF0000FF"/>
        <rFont val="Calibri"/>
        <family val="2"/>
        <scheme val="minor"/>
      </rPr>
      <t xml:space="preserve"> </t>
    </r>
    <r>
      <rPr>
        <b/>
        <sz val="12"/>
        <color theme="1"/>
        <rFont val="Calibri"/>
        <family val="2"/>
        <scheme val="minor"/>
      </rPr>
      <t>SALDO  PENDIENTE    6,604.72  usd</t>
    </r>
  </si>
  <si>
    <t>NLSE22-225</t>
  </si>
  <si>
    <r>
      <t xml:space="preserve">Compra de 42,000.00    usd t.c.   19.720  A SEABOARD    </t>
    </r>
    <r>
      <rPr>
        <b/>
        <sz val="18"/>
        <color rgb="FF0000FF"/>
        <rFont val="Calibri"/>
        <family val="2"/>
        <scheme val="minor"/>
      </rPr>
      <t xml:space="preserve"> </t>
    </r>
    <r>
      <rPr>
        <b/>
        <sz val="16"/>
        <color rgb="FF0000FF"/>
        <rFont val="Calibri"/>
        <family val="2"/>
        <scheme val="minor"/>
      </rPr>
      <t xml:space="preserve"> NLSE22-227   </t>
    </r>
    <r>
      <rPr>
        <b/>
        <sz val="12"/>
        <color theme="1"/>
        <rFont val="Calibri"/>
        <family val="2"/>
        <scheme val="minor"/>
      </rPr>
      <t xml:space="preserve">  FACTURA</t>
    </r>
    <r>
      <rPr>
        <b/>
        <sz val="14"/>
        <color theme="1"/>
        <rFont val="Calibri"/>
        <family val="2"/>
        <scheme val="minor"/>
      </rPr>
      <t xml:space="preserve"> --2116430  </t>
    </r>
    <r>
      <rPr>
        <b/>
        <sz val="12"/>
        <color theme="1"/>
        <rFont val="Calibri"/>
        <family val="2"/>
        <scheme val="minor"/>
      </rPr>
      <t xml:space="preserve">  valor   FACTURA  43,046.01  </t>
    </r>
    <r>
      <rPr>
        <b/>
        <sz val="14"/>
        <color rgb="FF0000FF"/>
        <rFont val="Calibri"/>
        <family val="2"/>
        <scheme val="minor"/>
      </rPr>
      <t xml:space="preserve"> </t>
    </r>
    <r>
      <rPr>
        <b/>
        <sz val="12"/>
        <color theme="1"/>
        <rFont val="Calibri"/>
        <family val="2"/>
        <scheme val="minor"/>
      </rPr>
      <t>SALDO   PENDIENTE  1,046.01 usd</t>
    </r>
  </si>
  <si>
    <t>NLSE22-227</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</si>
  <si>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NLSE22-228   </t>
    </r>
    <r>
      <rPr>
        <b/>
        <sz val="12"/>
        <color theme="1"/>
        <rFont val="Calibri"/>
        <family val="2"/>
        <scheme val="minor"/>
      </rPr>
      <t xml:space="preserve">  FACTURA</t>
    </r>
    <r>
      <rPr>
        <b/>
        <sz val="14"/>
        <color theme="1"/>
        <rFont val="Calibri"/>
        <family val="2"/>
        <scheme val="minor"/>
      </rPr>
      <t xml:space="preserve"> --2116431  </t>
    </r>
    <r>
      <rPr>
        <b/>
        <sz val="12"/>
        <color theme="1"/>
        <rFont val="Calibri"/>
        <family val="2"/>
        <scheme val="minor"/>
      </rPr>
      <t xml:space="preserve">  valor   FACTURA  44,053.78  </t>
    </r>
    <r>
      <rPr>
        <b/>
        <sz val="14"/>
        <color rgb="FF0000FF"/>
        <rFont val="Calibri"/>
        <family val="2"/>
        <scheme val="minor"/>
      </rPr>
      <t xml:space="preserve"> </t>
    </r>
    <r>
      <rPr>
        <b/>
        <sz val="12"/>
        <color theme="1"/>
        <rFont val="Calibri"/>
        <family val="2"/>
        <scheme val="minor"/>
      </rPr>
      <t>SALDO   PENDIENTE  2,053.78 usd</t>
    </r>
  </si>
  <si>
    <t>NLSE22-228</t>
  </si>
  <si>
    <t>NLSE22-229</t>
  </si>
  <si>
    <t>NLSE22-230</t>
  </si>
  <si>
    <t>NLSE22-231</t>
  </si>
  <si>
    <t>NLSE22-232</t>
  </si>
  <si>
    <t>NLSE22-233</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</si>
  <si>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NLSE22-229   </t>
    </r>
    <r>
      <rPr>
        <b/>
        <sz val="12"/>
        <color theme="1"/>
        <rFont val="Calibri"/>
        <family val="2"/>
        <scheme val="minor"/>
      </rPr>
      <t xml:space="preserve">  FACTURA</t>
    </r>
    <r>
      <rPr>
        <b/>
        <sz val="14"/>
        <color theme="1"/>
        <rFont val="Calibri"/>
        <family val="2"/>
        <scheme val="minor"/>
      </rPr>
      <t xml:space="preserve"> --2116432  </t>
    </r>
    <r>
      <rPr>
        <b/>
        <sz val="12"/>
        <color theme="1"/>
        <rFont val="Calibri"/>
        <family val="2"/>
        <scheme val="minor"/>
      </rPr>
      <t xml:space="preserve">  valor   FACTURA  44,213.17  </t>
    </r>
    <r>
      <rPr>
        <b/>
        <sz val="14"/>
        <color rgb="FF0000FF"/>
        <rFont val="Calibri"/>
        <family val="2"/>
        <scheme val="minor"/>
      </rPr>
      <t xml:space="preserve"> </t>
    </r>
    <r>
      <rPr>
        <b/>
        <sz val="12"/>
        <color theme="1"/>
        <rFont val="Calibri"/>
        <family val="2"/>
        <scheme val="minor"/>
      </rPr>
      <t>SALDO   PENDIENTE  2,213.17 usd</t>
    </r>
  </si>
  <si>
    <r>
      <t xml:space="preserve">Compra de 47,000.00    usd t.c.   19.790  A SEABOARD    </t>
    </r>
    <r>
      <rPr>
        <b/>
        <sz val="18"/>
        <color rgb="FF0000FF"/>
        <rFont val="Calibri"/>
        <family val="2"/>
        <scheme val="minor"/>
      </rPr>
      <t xml:space="preserve"> </t>
    </r>
    <r>
      <rPr>
        <b/>
        <sz val="16"/>
        <color rgb="FF0000FF"/>
        <rFont val="Calibri"/>
        <family val="2"/>
        <scheme val="minor"/>
      </rPr>
      <t xml:space="preserve"> NLSE22-230   </t>
    </r>
    <r>
      <rPr>
        <b/>
        <sz val="12"/>
        <color theme="1"/>
        <rFont val="Calibri"/>
        <family val="2"/>
        <scheme val="minor"/>
      </rPr>
      <t xml:space="preserve">  FACTURA</t>
    </r>
    <r>
      <rPr>
        <b/>
        <sz val="14"/>
        <color theme="1"/>
        <rFont val="Calibri"/>
        <family val="2"/>
        <scheme val="minor"/>
      </rPr>
      <t xml:space="preserve"> --2117525 </t>
    </r>
    <r>
      <rPr>
        <b/>
        <sz val="12"/>
        <color theme="1"/>
        <rFont val="Calibri"/>
        <family val="2"/>
        <scheme val="minor"/>
      </rPr>
      <t xml:space="preserve">  valor   FACTURA  42,368.24  </t>
    </r>
    <r>
      <rPr>
        <b/>
        <sz val="14"/>
        <color rgb="FF0000FF"/>
        <rFont val="Calibri"/>
        <family val="2"/>
        <scheme val="minor"/>
      </rPr>
      <t xml:space="preserve"> </t>
    </r>
    <r>
      <rPr>
        <b/>
        <sz val="12"/>
        <color theme="1"/>
        <rFont val="Calibri"/>
        <family val="2"/>
        <scheme val="minor"/>
      </rPr>
      <t>SALDO   A FAVOR   4,631.76 usd</t>
    </r>
  </si>
  <si>
    <r>
      <t xml:space="preserve">Compra de 47,000.00    usd t.c.   19.880  A SEABOARD    </t>
    </r>
    <r>
      <rPr>
        <b/>
        <sz val="18"/>
        <color rgb="FF0000FF"/>
        <rFont val="Calibri"/>
        <family val="2"/>
        <scheme val="minor"/>
      </rPr>
      <t xml:space="preserve"> </t>
    </r>
    <r>
      <rPr>
        <b/>
        <sz val="16"/>
        <color rgb="FF0000FF"/>
        <rFont val="Calibri"/>
        <family val="2"/>
        <scheme val="minor"/>
      </rPr>
      <t xml:space="preserve"> NLSE22-231   </t>
    </r>
    <r>
      <rPr>
        <b/>
        <sz val="12"/>
        <color theme="1"/>
        <rFont val="Calibri"/>
        <family val="2"/>
        <scheme val="minor"/>
      </rPr>
      <t xml:space="preserve">  FACTURA</t>
    </r>
    <r>
      <rPr>
        <b/>
        <sz val="14"/>
        <color theme="1"/>
        <rFont val="Calibri"/>
        <family val="2"/>
        <scheme val="minor"/>
      </rPr>
      <t xml:space="preserve"> --2117526 </t>
    </r>
    <r>
      <rPr>
        <b/>
        <sz val="12"/>
        <color theme="1"/>
        <rFont val="Calibri"/>
        <family val="2"/>
        <scheme val="minor"/>
      </rPr>
      <t xml:space="preserve">  valor   FACTURA  42,267.19  </t>
    </r>
    <r>
      <rPr>
        <b/>
        <sz val="14"/>
        <color rgb="FF0000FF"/>
        <rFont val="Calibri"/>
        <family val="2"/>
        <scheme val="minor"/>
      </rPr>
      <t xml:space="preserve"> </t>
    </r>
    <r>
      <rPr>
        <b/>
        <sz val="12"/>
        <color theme="1"/>
        <rFont val="Calibri"/>
        <family val="2"/>
        <scheme val="minor"/>
      </rPr>
      <t>SALDO   A FAVOR   4732.81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</si>
  <si>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NLSE22-232   </t>
    </r>
    <r>
      <rPr>
        <b/>
        <sz val="12"/>
        <color theme="1"/>
        <rFont val="Calibri"/>
        <family val="2"/>
        <scheme val="minor"/>
      </rPr>
      <t xml:space="preserve">  FACTURA</t>
    </r>
    <r>
      <rPr>
        <b/>
        <sz val="14"/>
        <color theme="1"/>
        <rFont val="Calibri"/>
        <family val="2"/>
        <scheme val="minor"/>
      </rPr>
      <t xml:space="preserve"> --2118754 </t>
    </r>
    <r>
      <rPr>
        <b/>
        <sz val="12"/>
        <color theme="1"/>
        <rFont val="Calibri"/>
        <family val="2"/>
        <scheme val="minor"/>
      </rPr>
      <t xml:space="preserve">  valor   FACTURA  41,098.92  </t>
    </r>
    <r>
      <rPr>
        <b/>
        <sz val="14"/>
        <color rgb="FF0000FF"/>
        <rFont val="Calibri"/>
        <family val="2"/>
        <scheme val="minor"/>
      </rPr>
      <t xml:space="preserve"> </t>
    </r>
    <r>
      <rPr>
        <b/>
        <sz val="12"/>
        <color theme="1"/>
        <rFont val="Calibri"/>
        <family val="2"/>
        <scheme val="minor"/>
      </rPr>
      <t>SALDO   A FAVOR   1,901.08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</si>
  <si>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NLSE22-233   </t>
    </r>
    <r>
      <rPr>
        <b/>
        <sz val="12"/>
        <color theme="1"/>
        <rFont val="Calibri"/>
        <family val="2"/>
        <scheme val="minor"/>
      </rPr>
      <t xml:space="preserve">  FACTURA</t>
    </r>
    <r>
      <rPr>
        <b/>
        <sz val="14"/>
        <color theme="1"/>
        <rFont val="Calibri"/>
        <family val="2"/>
        <scheme val="minor"/>
      </rPr>
      <t xml:space="preserve"> --2118200 </t>
    </r>
    <r>
      <rPr>
        <b/>
        <sz val="12"/>
        <color theme="1"/>
        <rFont val="Calibri"/>
        <family val="2"/>
        <scheme val="minor"/>
      </rPr>
      <t xml:space="preserve">  valor   FACTURA  41,167.67  </t>
    </r>
    <r>
      <rPr>
        <b/>
        <sz val="14"/>
        <color rgb="FF0000FF"/>
        <rFont val="Calibri"/>
        <family val="2"/>
        <scheme val="minor"/>
      </rPr>
      <t xml:space="preserve"> </t>
    </r>
    <r>
      <rPr>
        <b/>
        <sz val="12"/>
        <color theme="1"/>
        <rFont val="Calibri"/>
        <family val="2"/>
        <scheme val="minor"/>
      </rPr>
      <t>SALDO   A FAVOR   1,832.33   usd</t>
    </r>
  </si>
  <si>
    <r>
      <t xml:space="preserve">Compra de  41,553.06    usd  tc   19,880     PAGO A TYSON FRESH MEATS. INC     N-5155       FACTURA    1220853    VALOR FACTURA   41,553.06 </t>
    </r>
    <r>
      <rPr>
        <b/>
        <sz val="12"/>
        <color rgb="FFFF0000"/>
        <rFont val="Calibri"/>
        <family val="2"/>
        <scheme val="minor"/>
      </rPr>
      <t xml:space="preserve">  </t>
    </r>
    <r>
      <rPr>
        <b/>
        <sz val="12"/>
        <color theme="1"/>
        <rFont val="Calibri"/>
        <family val="2"/>
        <scheme val="minor"/>
      </rPr>
      <t>usd</t>
    </r>
  </si>
  <si>
    <t>N-5155</t>
  </si>
  <si>
    <r>
      <t xml:space="preserve">Compra de 43,000.00    usd t.c.   19.620  A SEABOARD    </t>
    </r>
    <r>
      <rPr>
        <b/>
        <sz val="18"/>
        <color rgb="FF0000FF"/>
        <rFont val="Calibri"/>
        <family val="2"/>
        <scheme val="minor"/>
      </rPr>
      <t xml:space="preserve"> </t>
    </r>
    <r>
      <rPr>
        <b/>
        <sz val="16"/>
        <color rgb="FF0000FF"/>
        <rFont val="Calibri"/>
        <family val="2"/>
        <scheme val="minor"/>
      </rPr>
      <t xml:space="preserve"> NLSE22-234   </t>
    </r>
    <r>
      <rPr>
        <b/>
        <sz val="12"/>
        <color theme="1"/>
        <rFont val="Calibri"/>
        <family val="2"/>
        <scheme val="minor"/>
      </rPr>
      <t xml:space="preserve">  FACTURA</t>
    </r>
    <r>
      <rPr>
        <b/>
        <sz val="14"/>
        <color theme="1"/>
        <rFont val="Calibri"/>
        <family val="2"/>
        <scheme val="minor"/>
      </rPr>
      <t xml:space="preserve"> --2118201 </t>
    </r>
    <r>
      <rPr>
        <b/>
        <sz val="12"/>
        <color theme="1"/>
        <rFont val="Calibri"/>
        <family val="2"/>
        <scheme val="minor"/>
      </rPr>
      <t xml:space="preserve">  valor   FACTURA  40,458.59  </t>
    </r>
    <r>
      <rPr>
        <b/>
        <sz val="14"/>
        <color rgb="FF0000FF"/>
        <rFont val="Calibri"/>
        <family val="2"/>
        <scheme val="minor"/>
      </rPr>
      <t xml:space="preserve"> </t>
    </r>
    <r>
      <rPr>
        <b/>
        <sz val="12"/>
        <color theme="1"/>
        <rFont val="Calibri"/>
        <family val="2"/>
        <scheme val="minor"/>
      </rPr>
      <t>SALDO   A FAVOR   2,541.41   usd</t>
    </r>
  </si>
  <si>
    <t>NLSE22-234</t>
  </si>
  <si>
    <r>
      <t xml:space="preserve">Compra de 44,000.00    usd t.c.   19.840   A SEABOARD    </t>
    </r>
    <r>
      <rPr>
        <b/>
        <sz val="18"/>
        <color rgb="FF0000FF"/>
        <rFont val="Calibri"/>
        <family val="2"/>
        <scheme val="minor"/>
      </rPr>
      <t xml:space="preserve"> </t>
    </r>
    <r>
      <rPr>
        <b/>
        <sz val="16"/>
        <color rgb="FF0000FF"/>
        <rFont val="Calibri"/>
        <family val="2"/>
        <scheme val="minor"/>
      </rPr>
      <t xml:space="preserve"> NLP03-22  </t>
    </r>
    <r>
      <rPr>
        <b/>
        <sz val="12"/>
        <color theme="1"/>
        <rFont val="Calibri"/>
        <family val="2"/>
        <scheme val="minor"/>
      </rPr>
      <t xml:space="preserve">  FACTURA</t>
    </r>
    <r>
      <rPr>
        <b/>
        <sz val="14"/>
        <color theme="1"/>
        <rFont val="Calibri"/>
        <family val="2"/>
        <scheme val="minor"/>
      </rPr>
      <t xml:space="preserve"> --2119827  </t>
    </r>
    <r>
      <rPr>
        <b/>
        <sz val="12"/>
        <color theme="1"/>
        <rFont val="Calibri"/>
        <family val="2"/>
        <scheme val="minor"/>
      </rPr>
      <t xml:space="preserve">  valor   FACTURA  43,391.95</t>
    </r>
    <r>
      <rPr>
        <b/>
        <sz val="14"/>
        <color rgb="FF0000FF"/>
        <rFont val="Calibri"/>
        <family val="2"/>
        <scheme val="minor"/>
      </rPr>
      <t xml:space="preserve"> </t>
    </r>
    <r>
      <rPr>
        <b/>
        <sz val="12"/>
        <color theme="1"/>
        <rFont val="Calibri"/>
        <family val="2"/>
        <scheme val="minor"/>
      </rPr>
      <t>SALDO   A FAVOR     608.05   usd</t>
    </r>
  </si>
  <si>
    <t>NLP03-22</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</si>
  <si>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NLSE22-239   </t>
    </r>
    <r>
      <rPr>
        <b/>
        <sz val="12"/>
        <color theme="1"/>
        <rFont val="Calibri"/>
        <family val="2"/>
        <scheme val="minor"/>
      </rPr>
      <t xml:space="preserve">  FACTURA</t>
    </r>
    <r>
      <rPr>
        <b/>
        <sz val="14"/>
        <color theme="1"/>
        <rFont val="Calibri"/>
        <family val="2"/>
        <scheme val="minor"/>
      </rPr>
      <t xml:space="preserve"> --2120376  </t>
    </r>
    <r>
      <rPr>
        <b/>
        <sz val="12"/>
        <color theme="1"/>
        <rFont val="Calibri"/>
        <family val="2"/>
        <scheme val="minor"/>
      </rPr>
      <t xml:space="preserve">  valor   FACTURA  40,079.81</t>
    </r>
    <r>
      <rPr>
        <b/>
        <sz val="14"/>
        <color rgb="FF0000FF"/>
        <rFont val="Calibri"/>
        <family val="2"/>
        <scheme val="minor"/>
      </rPr>
      <t xml:space="preserve"> </t>
    </r>
    <r>
      <rPr>
        <b/>
        <sz val="12"/>
        <color theme="1"/>
        <rFont val="Calibri"/>
        <family val="2"/>
        <scheme val="minor"/>
      </rPr>
      <t>SALDO   A FAVOR    920.19   usd</t>
    </r>
  </si>
  <si>
    <t>NLSE22-239</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</si>
  <si>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NLSE22-240   </t>
    </r>
    <r>
      <rPr>
        <b/>
        <sz val="12"/>
        <color theme="1"/>
        <rFont val="Calibri"/>
        <family val="2"/>
        <scheme val="minor"/>
      </rPr>
      <t xml:space="preserve">  FACTURA</t>
    </r>
    <r>
      <rPr>
        <b/>
        <sz val="14"/>
        <color theme="1"/>
        <rFont val="Calibri"/>
        <family val="2"/>
        <scheme val="minor"/>
      </rPr>
      <t xml:space="preserve"> --2120377  </t>
    </r>
    <r>
      <rPr>
        <b/>
        <sz val="12"/>
        <color theme="1"/>
        <rFont val="Calibri"/>
        <family val="2"/>
        <scheme val="minor"/>
      </rPr>
      <t xml:space="preserve">  valor   FACTURA  40,329.65</t>
    </r>
    <r>
      <rPr>
        <b/>
        <sz val="14"/>
        <color rgb="FF0000FF"/>
        <rFont val="Calibri"/>
        <family val="2"/>
        <scheme val="minor"/>
      </rPr>
      <t xml:space="preserve"> </t>
    </r>
    <r>
      <rPr>
        <b/>
        <sz val="12"/>
        <color theme="1"/>
        <rFont val="Calibri"/>
        <family val="2"/>
        <scheme val="minor"/>
      </rPr>
      <t>SALDO   A FAVOR   670.35   usd</t>
    </r>
  </si>
  <si>
    <t>NLSE22-240</t>
  </si>
  <si>
    <r>
      <t xml:space="preserve">Compra de 40,000.00    usd t.c.   19.785   A SEABOARD    </t>
    </r>
    <r>
      <rPr>
        <b/>
        <sz val="18"/>
        <color rgb="FF0000FF"/>
        <rFont val="Calibri"/>
        <family val="2"/>
        <scheme val="minor"/>
      </rPr>
      <t xml:space="preserve"> </t>
    </r>
    <r>
      <rPr>
        <b/>
        <sz val="16"/>
        <color rgb="FF0000FF"/>
        <rFont val="Calibri"/>
        <family val="2"/>
        <scheme val="minor"/>
      </rPr>
      <t xml:space="preserve"> NLSE22-241  </t>
    </r>
    <r>
      <rPr>
        <b/>
        <sz val="12"/>
        <color theme="1"/>
        <rFont val="Calibri"/>
        <family val="2"/>
        <scheme val="minor"/>
      </rPr>
      <t xml:space="preserve">  FACTURA</t>
    </r>
    <r>
      <rPr>
        <b/>
        <sz val="14"/>
        <color theme="1"/>
        <rFont val="Calibri"/>
        <family val="2"/>
        <scheme val="minor"/>
      </rPr>
      <t xml:space="preserve"> --2120378  </t>
    </r>
    <r>
      <rPr>
        <b/>
        <sz val="12"/>
        <color theme="1"/>
        <rFont val="Calibri"/>
        <family val="2"/>
        <scheme val="minor"/>
      </rPr>
      <t xml:space="preserve">  valor   FACTURA   39,456.70</t>
    </r>
    <r>
      <rPr>
        <b/>
        <sz val="14"/>
        <color rgb="FF0000FF"/>
        <rFont val="Calibri"/>
        <family val="2"/>
        <scheme val="minor"/>
      </rPr>
      <t xml:space="preserve"> </t>
    </r>
    <r>
      <rPr>
        <b/>
        <sz val="12"/>
        <color theme="1"/>
        <rFont val="Calibri"/>
        <family val="2"/>
        <scheme val="minor"/>
      </rPr>
      <t>SALDO   A FAVOR    543.30   usd</t>
    </r>
  </si>
  <si>
    <t>NLSE22-241</t>
  </si>
  <si>
    <r>
      <t xml:space="preserve">Compra de  43,530.26   usd  tc   19,785     PAGO A TYSON FRESH MEATS. INC     I-2918       FACTURA    1233100    VALOR FACTURA   43,530.26 </t>
    </r>
    <r>
      <rPr>
        <b/>
        <sz val="12"/>
        <color rgb="FFFF0000"/>
        <rFont val="Calibri"/>
        <family val="2"/>
        <scheme val="minor"/>
      </rPr>
      <t xml:space="preserve">  </t>
    </r>
    <r>
      <rPr>
        <b/>
        <sz val="12"/>
        <color theme="1"/>
        <rFont val="Calibri"/>
        <family val="2"/>
        <scheme val="minor"/>
      </rPr>
      <t>usd</t>
    </r>
  </si>
  <si>
    <t>I-2918</t>
  </si>
  <si>
    <r>
      <t xml:space="preserve">Compra de  41,312.79   usd  tc   19,710     PAGO A TYSON FRESH MEATS. INC     I-2919       FACTURA    1238364    VALOR FACTURA   41,312.79 </t>
    </r>
    <r>
      <rPr>
        <b/>
        <sz val="12"/>
        <color rgb="FFFF0000"/>
        <rFont val="Calibri"/>
        <family val="2"/>
        <scheme val="minor"/>
      </rPr>
      <t xml:space="preserve">  </t>
    </r>
    <r>
      <rPr>
        <b/>
        <sz val="12"/>
        <color theme="1"/>
        <rFont val="Calibri"/>
        <family val="2"/>
        <scheme val="minor"/>
      </rPr>
      <t>usd</t>
    </r>
  </si>
  <si>
    <t>I-2919</t>
  </si>
  <si>
    <t>I-2920</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</si>
  <si>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NLSE22-246  </t>
    </r>
    <r>
      <rPr>
        <b/>
        <sz val="12"/>
        <color theme="1"/>
        <rFont val="Calibri"/>
        <family val="2"/>
        <scheme val="minor"/>
      </rPr>
      <t xml:space="preserve">  FACTURA</t>
    </r>
    <r>
      <rPr>
        <b/>
        <sz val="14"/>
        <color theme="1"/>
        <rFont val="Calibri"/>
        <family val="2"/>
        <scheme val="minor"/>
      </rPr>
      <t xml:space="preserve"> --2121710  </t>
    </r>
    <r>
      <rPr>
        <b/>
        <sz val="12"/>
        <color theme="1"/>
        <rFont val="Calibri"/>
        <family val="2"/>
        <scheme val="minor"/>
      </rPr>
      <t xml:space="preserve">  valor   FACTURA   41,897.13   </t>
    </r>
    <r>
      <rPr>
        <b/>
        <sz val="14"/>
        <color rgb="FF0000FF"/>
        <rFont val="Calibri"/>
        <family val="2"/>
        <scheme val="minor"/>
      </rPr>
      <t xml:space="preserve"> </t>
    </r>
    <r>
      <rPr>
        <b/>
        <sz val="12"/>
        <color theme="1"/>
        <rFont val="Calibri"/>
        <family val="2"/>
        <scheme val="minor"/>
      </rPr>
      <t>SALDO   PENDIENTE   3,897.13   usd</t>
    </r>
  </si>
  <si>
    <t>NLSE22-243 ____________ NLSE22-246</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</si>
  <si>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NLSE22-247 </t>
    </r>
    <r>
      <rPr>
        <b/>
        <sz val="12"/>
        <color theme="1"/>
        <rFont val="Calibri"/>
        <family val="2"/>
        <scheme val="minor"/>
      </rPr>
      <t xml:space="preserve">  FACTURA</t>
    </r>
    <r>
      <rPr>
        <b/>
        <sz val="14"/>
        <color theme="1"/>
        <rFont val="Calibri"/>
        <family val="2"/>
        <scheme val="minor"/>
      </rPr>
      <t xml:space="preserve"> --2122566  </t>
    </r>
    <r>
      <rPr>
        <b/>
        <sz val="12"/>
        <color theme="1"/>
        <rFont val="Calibri"/>
        <family val="2"/>
        <scheme val="minor"/>
      </rPr>
      <t xml:space="preserve">  valor   FACTURA   39,410.18   </t>
    </r>
    <r>
      <rPr>
        <b/>
        <sz val="14"/>
        <color rgb="FF0000FF"/>
        <rFont val="Calibri"/>
        <family val="2"/>
        <scheme val="minor"/>
      </rPr>
      <t xml:space="preserve"> </t>
    </r>
    <r>
      <rPr>
        <b/>
        <sz val="12"/>
        <color theme="1"/>
        <rFont val="Calibri"/>
        <family val="2"/>
        <scheme val="minor"/>
      </rPr>
      <t>SALDO   PENDIENTE   1,410.18   usd</t>
    </r>
  </si>
  <si>
    <t>NLSE22-247</t>
  </si>
  <si>
    <r>
      <t xml:space="preserve">Compra de  40,653.15   usd  tc   19,670     PAGO A TYSON FRESH MEATS. INC     I-2920       FACTURA    1239758    VALOR FACTURA   40,653.15 </t>
    </r>
    <r>
      <rPr>
        <b/>
        <sz val="14"/>
        <color rgb="FFFF0000"/>
        <rFont val="Calibri"/>
        <family val="2"/>
        <scheme val="minor"/>
      </rPr>
      <t xml:space="preserve">  </t>
    </r>
    <r>
      <rPr>
        <b/>
        <sz val="14"/>
        <color theme="1"/>
        <rFont val="Calibri"/>
        <family val="2"/>
        <scheme val="minor"/>
      </rPr>
      <t>usd</t>
    </r>
  </si>
  <si>
    <r>
      <t xml:space="preserve">Compra de  39,717.88   usd  tc   19,495     PAGO A TYSON FRESH MEATS. INC     I-2921       FACTURA    1243711    VALOR FACTURA   39,717.88 </t>
    </r>
    <r>
      <rPr>
        <b/>
        <sz val="14"/>
        <color rgb="FFFF0000"/>
        <rFont val="Calibri"/>
        <family val="2"/>
        <scheme val="minor"/>
      </rPr>
      <t xml:space="preserve">  </t>
    </r>
    <r>
      <rPr>
        <b/>
        <sz val="14"/>
        <color theme="1"/>
        <rFont val="Calibri"/>
        <family val="2"/>
        <scheme val="minor"/>
      </rPr>
      <t>usd</t>
    </r>
  </si>
  <si>
    <t>I-2921</t>
  </si>
  <si>
    <r>
      <t xml:space="preserve">Compra de 41,500.00    usd t.c.   19.400   A SEABOARD    </t>
    </r>
    <r>
      <rPr>
        <b/>
        <sz val="18"/>
        <color rgb="FF0000FF"/>
        <rFont val="Calibri"/>
        <family val="2"/>
        <scheme val="minor"/>
      </rPr>
      <t xml:space="preserve"> </t>
    </r>
    <r>
      <rPr>
        <b/>
        <sz val="16"/>
        <color rgb="FF0000FF"/>
        <rFont val="Calibri"/>
        <family val="2"/>
        <scheme val="minor"/>
      </rPr>
      <t xml:space="preserve"> NLSE22-248 </t>
    </r>
    <r>
      <rPr>
        <b/>
        <sz val="12"/>
        <color theme="1"/>
        <rFont val="Calibri"/>
        <family val="2"/>
        <scheme val="minor"/>
      </rPr>
      <t xml:space="preserve">  FACTURA</t>
    </r>
    <r>
      <rPr>
        <b/>
        <sz val="14"/>
        <color theme="1"/>
        <rFont val="Calibri"/>
        <family val="2"/>
        <scheme val="minor"/>
      </rPr>
      <t xml:space="preserve"> --2122567  </t>
    </r>
    <r>
      <rPr>
        <b/>
        <sz val="12"/>
        <color theme="1"/>
        <rFont val="Calibri"/>
        <family val="2"/>
        <scheme val="minor"/>
      </rPr>
      <t xml:space="preserve">  valor   FACTURA   39,019.09   </t>
    </r>
    <r>
      <rPr>
        <b/>
        <sz val="14"/>
        <color rgb="FF0000FF"/>
        <rFont val="Calibri"/>
        <family val="2"/>
        <scheme val="minor"/>
      </rPr>
      <t xml:space="preserve"> </t>
    </r>
    <r>
      <rPr>
        <b/>
        <sz val="12"/>
        <color theme="1"/>
        <rFont val="Calibri"/>
        <family val="2"/>
        <scheme val="minor"/>
      </rPr>
      <t>SALDO   A FAVOR  2,480.91   usd</t>
    </r>
  </si>
  <si>
    <t>NLSE22-248</t>
  </si>
  <si>
    <r>
      <t xml:space="preserve">Compra de  41,038.39   usd  tc   19,385     PAGO A TYSON FRESH MEATS. INC     I-2922       FACTURA    1251040    VALOR FACTURA   41,038.39 </t>
    </r>
    <r>
      <rPr>
        <b/>
        <sz val="14"/>
        <color rgb="FFFF0000"/>
        <rFont val="Calibri"/>
        <family val="2"/>
        <scheme val="minor"/>
      </rPr>
      <t xml:space="preserve">  </t>
    </r>
    <r>
      <rPr>
        <b/>
        <sz val="14"/>
        <color theme="1"/>
        <rFont val="Calibri"/>
        <family val="2"/>
        <scheme val="minor"/>
      </rPr>
      <t>usd</t>
    </r>
  </si>
  <si>
    <t>I-2922</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</si>
  <si>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NLSE22-245  </t>
    </r>
    <r>
      <rPr>
        <b/>
        <sz val="12"/>
        <color theme="1"/>
        <rFont val="Calibri"/>
        <family val="2"/>
        <scheme val="minor"/>
      </rPr>
      <t xml:space="preserve">  FACTURA</t>
    </r>
    <r>
      <rPr>
        <b/>
        <sz val="14"/>
        <color theme="1"/>
        <rFont val="Calibri"/>
        <family val="2"/>
        <scheme val="minor"/>
      </rPr>
      <t xml:space="preserve"> --2121338  </t>
    </r>
    <r>
      <rPr>
        <b/>
        <sz val="12"/>
        <color theme="1"/>
        <rFont val="Calibri"/>
        <family val="2"/>
        <scheme val="minor"/>
      </rPr>
      <t xml:space="preserve">  valor   FACTURA   41,121.55     </t>
    </r>
    <r>
      <rPr>
        <b/>
        <sz val="14"/>
        <color rgb="FF0000FF"/>
        <rFont val="Calibri"/>
        <family val="2"/>
        <scheme val="minor"/>
      </rPr>
      <t xml:space="preserve"> </t>
    </r>
    <r>
      <rPr>
        <b/>
        <sz val="12"/>
        <color theme="1"/>
        <rFont val="Calibri"/>
        <family val="2"/>
        <scheme val="minor"/>
      </rPr>
      <t>SALDO   A FAVOR    3,121.55   usd</t>
    </r>
  </si>
  <si>
    <t>NLSE22-242-------------------NLSE22-245</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</si>
  <si>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NLSE23-01 </t>
    </r>
    <r>
      <rPr>
        <b/>
        <sz val="12"/>
        <color theme="1"/>
        <rFont val="Calibri"/>
        <family val="2"/>
        <scheme val="minor"/>
      </rPr>
      <t xml:space="preserve">  FACTURA</t>
    </r>
    <r>
      <rPr>
        <b/>
        <sz val="14"/>
        <color theme="1"/>
        <rFont val="Calibri"/>
        <family val="2"/>
        <scheme val="minor"/>
      </rPr>
      <t xml:space="preserve"> --2123690  </t>
    </r>
    <r>
      <rPr>
        <b/>
        <sz val="12"/>
        <color theme="1"/>
        <rFont val="Calibri"/>
        <family val="2"/>
        <scheme val="minor"/>
      </rPr>
      <t xml:space="preserve">  valor   FACTURA   39,582.54   </t>
    </r>
    <r>
      <rPr>
        <b/>
        <sz val="14"/>
        <color rgb="FF0000FF"/>
        <rFont val="Calibri"/>
        <family val="2"/>
        <scheme val="minor"/>
      </rPr>
      <t xml:space="preserve"> </t>
    </r>
    <r>
      <rPr>
        <b/>
        <sz val="12"/>
        <color theme="1"/>
        <rFont val="Calibri"/>
        <family val="2"/>
        <scheme val="minor"/>
      </rPr>
      <t>SALDO   A FAVOR  3,417.46   usd</t>
    </r>
  </si>
  <si>
    <t>NLSE23-01</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</si>
  <si>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NLSE23-02 </t>
    </r>
    <r>
      <rPr>
        <b/>
        <sz val="12"/>
        <color theme="1"/>
        <rFont val="Calibri"/>
        <family val="2"/>
        <scheme val="minor"/>
      </rPr>
      <t xml:space="preserve">  FACTURA</t>
    </r>
    <r>
      <rPr>
        <b/>
        <sz val="14"/>
        <color theme="1"/>
        <rFont val="Calibri"/>
        <family val="2"/>
        <scheme val="minor"/>
      </rPr>
      <t xml:space="preserve"> --2123691  </t>
    </r>
    <r>
      <rPr>
        <b/>
        <sz val="12"/>
        <color theme="1"/>
        <rFont val="Calibri"/>
        <family val="2"/>
        <scheme val="minor"/>
      </rPr>
      <t xml:space="preserve">  valor   FACTURA   39,867.46   </t>
    </r>
    <r>
      <rPr>
        <b/>
        <sz val="14"/>
        <color rgb="FF0000FF"/>
        <rFont val="Calibri"/>
        <family val="2"/>
        <scheme val="minor"/>
      </rPr>
      <t xml:space="preserve"> </t>
    </r>
    <r>
      <rPr>
        <b/>
        <sz val="12"/>
        <color theme="1"/>
        <rFont val="Calibri"/>
        <family val="2"/>
        <scheme val="minor"/>
      </rPr>
      <t>SALDO   A FAVOR  3,132.54   usd</t>
    </r>
  </si>
  <si>
    <t>NLSE23-02</t>
  </si>
  <si>
    <r>
      <t xml:space="preserve">Compra de 40,000.00    usd t.c.   19.435   A SEABOARD    </t>
    </r>
    <r>
      <rPr>
        <b/>
        <sz val="18"/>
        <color rgb="FF0000FF"/>
        <rFont val="Calibri"/>
        <family val="2"/>
        <scheme val="minor"/>
      </rPr>
      <t xml:space="preserve"> </t>
    </r>
    <r>
      <rPr>
        <b/>
        <sz val="16"/>
        <color rgb="FF0000FF"/>
        <rFont val="Calibri"/>
        <family val="2"/>
        <scheme val="minor"/>
      </rPr>
      <t xml:space="preserve"> NLSE23-03 </t>
    </r>
    <r>
      <rPr>
        <b/>
        <sz val="12"/>
        <color theme="1"/>
        <rFont val="Calibri"/>
        <family val="2"/>
        <scheme val="minor"/>
      </rPr>
      <t xml:space="preserve">  FACTURA</t>
    </r>
    <r>
      <rPr>
        <b/>
        <sz val="14"/>
        <color theme="1"/>
        <rFont val="Calibri"/>
        <family val="2"/>
        <scheme val="minor"/>
      </rPr>
      <t xml:space="preserve"> --2123692  </t>
    </r>
    <r>
      <rPr>
        <b/>
        <sz val="12"/>
        <color theme="1"/>
        <rFont val="Calibri"/>
        <family val="2"/>
        <scheme val="minor"/>
      </rPr>
      <t xml:space="preserve">  valor   FACTURA   40,442.54   </t>
    </r>
    <r>
      <rPr>
        <b/>
        <sz val="14"/>
        <color rgb="FF0000FF"/>
        <rFont val="Calibri"/>
        <family val="2"/>
        <scheme val="minor"/>
      </rPr>
      <t xml:space="preserve"> </t>
    </r>
    <r>
      <rPr>
        <b/>
        <sz val="12"/>
        <color theme="1"/>
        <rFont val="Calibri"/>
        <family val="2"/>
        <scheme val="minor"/>
      </rPr>
      <t>SALDO   PENDIENTE    442.54   usd</t>
    </r>
  </si>
  <si>
    <t>NLSE23-03</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</si>
  <si>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NLSE23-05 </t>
    </r>
    <r>
      <rPr>
        <b/>
        <sz val="12"/>
        <color theme="1"/>
        <rFont val="Calibri"/>
        <family val="2"/>
        <scheme val="minor"/>
      </rPr>
      <t xml:space="preserve">  FACTURA</t>
    </r>
    <r>
      <rPr>
        <b/>
        <sz val="14"/>
        <color theme="1"/>
        <rFont val="Calibri"/>
        <family val="2"/>
        <scheme val="minor"/>
      </rPr>
      <t xml:space="preserve"> --2124980  </t>
    </r>
    <r>
      <rPr>
        <b/>
        <sz val="12"/>
        <color theme="1"/>
        <rFont val="Calibri"/>
        <family val="2"/>
        <scheme val="minor"/>
      </rPr>
      <t xml:space="preserve">  valor   FACTURA   39,141.68   </t>
    </r>
    <r>
      <rPr>
        <b/>
        <sz val="14"/>
        <color rgb="FF0000FF"/>
        <rFont val="Calibri"/>
        <family val="2"/>
        <scheme val="minor"/>
      </rPr>
      <t xml:space="preserve"> </t>
    </r>
    <r>
      <rPr>
        <b/>
        <sz val="12"/>
        <color theme="1"/>
        <rFont val="Calibri"/>
        <family val="2"/>
        <scheme val="minor"/>
      </rPr>
      <t>SALDO   PENDIENTE    4,141.68   usd</t>
    </r>
  </si>
  <si>
    <t>NLSE23-05</t>
  </si>
  <si>
    <t>NLSE23-04--------NLSE23-08</t>
  </si>
  <si>
    <t>NOTA DE CREDITO  93754</t>
  </si>
  <si>
    <t>NLSE23-08</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</si>
  <si>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NLSE23-08 </t>
    </r>
    <r>
      <rPr>
        <b/>
        <sz val="12"/>
        <color theme="1"/>
        <rFont val="Calibri"/>
        <family val="2"/>
        <scheme val="minor"/>
      </rPr>
      <t xml:space="preserve">  FACTURA</t>
    </r>
    <r>
      <rPr>
        <b/>
        <sz val="14"/>
        <color theme="1"/>
        <rFont val="Calibri"/>
        <family val="2"/>
        <scheme val="minor"/>
      </rPr>
      <t xml:space="preserve"> --2126428  </t>
    </r>
    <r>
      <rPr>
        <b/>
        <sz val="12"/>
        <color theme="1"/>
        <rFont val="Calibri"/>
        <family val="2"/>
        <scheme val="minor"/>
      </rPr>
      <t xml:space="preserve">  valor   FACTURA   38,063.66  Y NOTA DE CREDITO # 93754      707.52  usd    </t>
    </r>
    <r>
      <rPr>
        <b/>
        <sz val="14"/>
        <color rgb="FF0000FF"/>
        <rFont val="Calibri"/>
        <family val="2"/>
        <scheme val="minor"/>
      </rPr>
      <t xml:space="preserve"> </t>
    </r>
    <r>
      <rPr>
        <b/>
        <sz val="12"/>
        <color theme="1"/>
        <rFont val="Calibri"/>
        <family val="2"/>
        <scheme val="minor"/>
      </rPr>
      <t>SALDO   PENDIENTE    2,356.14   usd</t>
    </r>
  </si>
  <si>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NLSE23-06 </t>
    </r>
    <r>
      <rPr>
        <b/>
        <sz val="12"/>
        <color theme="1"/>
        <rFont val="Calibri"/>
        <family val="2"/>
        <scheme val="minor"/>
      </rPr>
      <t xml:space="preserve">  FACTURA</t>
    </r>
    <r>
      <rPr>
        <b/>
        <sz val="14"/>
        <color theme="1"/>
        <rFont val="Calibri"/>
        <family val="2"/>
        <scheme val="minor"/>
      </rPr>
      <t xml:space="preserve"> --2126153  </t>
    </r>
    <r>
      <rPr>
        <b/>
        <sz val="12"/>
        <color theme="1"/>
        <rFont val="Calibri"/>
        <family val="2"/>
        <scheme val="minor"/>
      </rPr>
      <t xml:space="preserve">  valor   FACTURA   38,687.12   </t>
    </r>
    <r>
      <rPr>
        <b/>
        <sz val="14"/>
        <color rgb="FF0000FF"/>
        <rFont val="Calibri"/>
        <family val="2"/>
        <scheme val="minor"/>
      </rPr>
      <t xml:space="preserve"> </t>
    </r>
    <r>
      <rPr>
        <b/>
        <sz val="12"/>
        <color theme="1"/>
        <rFont val="Calibri"/>
        <family val="2"/>
        <scheme val="minor"/>
      </rPr>
      <t>SALDO   A FAVOR     4,312.88   usd</t>
    </r>
  </si>
  <si>
    <t>NLSE23-06</t>
  </si>
  <si>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NLSE23-07 </t>
    </r>
    <r>
      <rPr>
        <b/>
        <sz val="12"/>
        <color theme="1"/>
        <rFont val="Calibri"/>
        <family val="2"/>
        <scheme val="minor"/>
      </rPr>
      <t xml:space="preserve">  FACTURA</t>
    </r>
    <r>
      <rPr>
        <b/>
        <sz val="14"/>
        <color theme="1"/>
        <rFont val="Calibri"/>
        <family val="2"/>
        <scheme val="minor"/>
      </rPr>
      <t xml:space="preserve"> --2126154  </t>
    </r>
    <r>
      <rPr>
        <b/>
        <sz val="12"/>
        <color theme="1"/>
        <rFont val="Calibri"/>
        <family val="2"/>
        <scheme val="minor"/>
      </rPr>
      <t xml:space="preserve">  valor   FACTURA   38,080.09   </t>
    </r>
    <r>
      <rPr>
        <b/>
        <sz val="14"/>
        <color rgb="FF0000FF"/>
        <rFont val="Calibri"/>
        <family val="2"/>
        <scheme val="minor"/>
      </rPr>
      <t xml:space="preserve"> </t>
    </r>
    <r>
      <rPr>
        <b/>
        <sz val="12"/>
        <color theme="1"/>
        <rFont val="Calibri"/>
        <family val="2"/>
        <scheme val="minor"/>
      </rPr>
      <t>SALDO   A FAVOR     4,919.91   usd</t>
    </r>
  </si>
  <si>
    <t>NLSE23-07</t>
  </si>
  <si>
    <r>
      <t xml:space="preserve">Compra de  37,129.37  usd  tc   19.085     PAGO A TYSON FRESH MEATS. INC    R-1175       FACTURA    1270344    VALOR FACTURA   37,129.37 </t>
    </r>
    <r>
      <rPr>
        <b/>
        <sz val="14"/>
        <color rgb="FFFF0000"/>
        <rFont val="Calibri"/>
        <family val="2"/>
        <scheme val="minor"/>
      </rPr>
      <t xml:space="preserve">  </t>
    </r>
    <r>
      <rPr>
        <b/>
        <sz val="14"/>
        <color theme="1"/>
        <rFont val="Calibri"/>
        <family val="2"/>
        <scheme val="minor"/>
      </rPr>
      <t>usd</t>
    </r>
  </si>
  <si>
    <t>R-1175</t>
  </si>
  <si>
    <r>
      <t xml:space="preserve">Compra de  36,547.54  usd  tc   18.845     PAGO A TYSON FRESH MEATS. INC    R-1194       FACTURA    1270373    VALOR FACTURA   36,547.54 </t>
    </r>
    <r>
      <rPr>
        <b/>
        <sz val="14"/>
        <color rgb="FFFF0000"/>
        <rFont val="Calibri"/>
        <family val="2"/>
        <scheme val="minor"/>
      </rPr>
      <t xml:space="preserve">  </t>
    </r>
    <r>
      <rPr>
        <b/>
        <sz val="14"/>
        <color theme="1"/>
        <rFont val="Calibri"/>
        <family val="2"/>
        <scheme val="minor"/>
      </rPr>
      <t>usd</t>
    </r>
  </si>
  <si>
    <t>R-1194</t>
  </si>
  <si>
    <r>
      <t xml:space="preserve">Compra de  39,103.19  usd  tc   19.345     PAGO A TYSON FRESH MEATS. INC   I-2926      FACTURA    1259424    VALOR FACTURA   39,103.19 </t>
    </r>
    <r>
      <rPr>
        <b/>
        <sz val="14"/>
        <color rgb="FFFF0000"/>
        <rFont val="Calibri"/>
        <family val="2"/>
        <scheme val="minor"/>
      </rPr>
      <t xml:space="preserve">  </t>
    </r>
    <r>
      <rPr>
        <b/>
        <sz val="14"/>
        <color theme="1"/>
        <rFont val="Calibri"/>
        <family val="2"/>
        <scheme val="minor"/>
      </rPr>
      <t>usd</t>
    </r>
  </si>
  <si>
    <t>I-2926</t>
  </si>
  <si>
    <r>
      <t xml:space="preserve">Compra de 30,000.00    usd t.c.   19.230   A SEABOARD    </t>
    </r>
    <r>
      <rPr>
        <b/>
        <sz val="18"/>
        <color rgb="FF0000FF"/>
        <rFont val="Calibri"/>
        <family val="2"/>
        <scheme val="minor"/>
      </rPr>
      <t xml:space="preserve"> </t>
    </r>
    <r>
      <rPr>
        <b/>
        <sz val="16"/>
        <color rgb="FF0000FF"/>
        <rFont val="Calibri"/>
        <family val="2"/>
        <scheme val="minor"/>
      </rPr>
      <t xml:space="preserve"> NLSE23-09 </t>
    </r>
    <r>
      <rPr>
        <b/>
        <sz val="12"/>
        <color theme="1"/>
        <rFont val="Calibri"/>
        <family val="2"/>
        <scheme val="minor"/>
      </rPr>
      <t xml:space="preserve">  FACTURA</t>
    </r>
    <r>
      <rPr>
        <b/>
        <sz val="14"/>
        <color theme="1"/>
        <rFont val="Calibri"/>
        <family val="2"/>
        <scheme val="minor"/>
      </rPr>
      <t xml:space="preserve"> --2127263  </t>
    </r>
    <r>
      <rPr>
        <b/>
        <sz val="12"/>
        <color theme="1"/>
        <rFont val="Calibri"/>
        <family val="2"/>
        <scheme val="minor"/>
      </rPr>
      <t xml:space="preserve">  valor   FACTURA   35,918.69   </t>
    </r>
    <r>
      <rPr>
        <b/>
        <sz val="14"/>
        <color rgb="FF0000FF"/>
        <rFont val="Calibri"/>
        <family val="2"/>
        <scheme val="minor"/>
      </rPr>
      <t xml:space="preserve"> </t>
    </r>
    <r>
      <rPr>
        <b/>
        <sz val="12"/>
        <color theme="1"/>
        <rFont val="Calibri"/>
        <family val="2"/>
        <scheme val="minor"/>
      </rPr>
      <t>SALDO  PENDIENTE      5,918.69       usd</t>
    </r>
  </si>
  <si>
    <t>NLSE23-09</t>
  </si>
  <si>
    <r>
      <t xml:space="preserve">Compra de  39,161.97  usd  tc   19.360     PAGO A TYSON FRESH MEATS. INC   I-2923     FACTURA    1260647    VALOR FACTURA   39,161.97 </t>
    </r>
    <r>
      <rPr>
        <b/>
        <sz val="14"/>
        <color rgb="FFFF0000"/>
        <rFont val="Calibri"/>
        <family val="2"/>
        <scheme val="minor"/>
      </rPr>
      <t xml:space="preserve">  </t>
    </r>
    <r>
      <rPr>
        <b/>
        <sz val="14"/>
        <color theme="1"/>
        <rFont val="Calibri"/>
        <family val="2"/>
        <scheme val="minor"/>
      </rPr>
      <t>usd</t>
    </r>
  </si>
  <si>
    <t>I-2923</t>
  </si>
  <si>
    <r>
      <t xml:space="preserve">Compra de 33,000.00    usd t.c.   18.993   A SEABOARD    </t>
    </r>
    <r>
      <rPr>
        <b/>
        <sz val="18"/>
        <color rgb="FF0000FF"/>
        <rFont val="Calibri"/>
        <family val="2"/>
        <scheme val="minor"/>
      </rPr>
      <t xml:space="preserve"> </t>
    </r>
    <r>
      <rPr>
        <b/>
        <sz val="16"/>
        <color rgb="FF0000FF"/>
        <rFont val="Calibri"/>
        <family val="2"/>
        <scheme val="minor"/>
      </rPr>
      <t xml:space="preserve"> NLSE23-12</t>
    </r>
    <r>
      <rPr>
        <b/>
        <sz val="12"/>
        <color theme="1"/>
        <rFont val="Calibri"/>
        <family val="2"/>
        <scheme val="minor"/>
      </rPr>
      <t xml:space="preserve">  FACTURA</t>
    </r>
    <r>
      <rPr>
        <b/>
        <sz val="14"/>
        <color theme="1"/>
        <rFont val="Calibri"/>
        <family val="2"/>
        <scheme val="minor"/>
      </rPr>
      <t xml:space="preserve"> --2129370  </t>
    </r>
    <r>
      <rPr>
        <b/>
        <sz val="12"/>
        <color theme="1"/>
        <rFont val="Calibri"/>
        <family val="2"/>
        <scheme val="minor"/>
      </rPr>
      <t xml:space="preserve">  valor   FACTURA   34,550.65   </t>
    </r>
    <r>
      <rPr>
        <b/>
        <sz val="14"/>
        <color rgb="FF0000FF"/>
        <rFont val="Calibri"/>
        <family val="2"/>
        <scheme val="minor"/>
      </rPr>
      <t xml:space="preserve"> </t>
    </r>
    <r>
      <rPr>
        <b/>
        <sz val="12"/>
        <color theme="1"/>
        <rFont val="Calibri"/>
        <family val="2"/>
        <scheme val="minor"/>
      </rPr>
      <t>SALDO  PENDIENTE   1,550.65       usd</t>
    </r>
  </si>
  <si>
    <t>NLSE23-12</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</si>
  <si>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NLSE23-14</t>
    </r>
    <r>
      <rPr>
        <b/>
        <sz val="12"/>
        <color theme="1"/>
        <rFont val="Calibri"/>
        <family val="2"/>
        <scheme val="minor"/>
      </rPr>
      <t xml:space="preserve">  FACTURA</t>
    </r>
    <r>
      <rPr>
        <b/>
        <sz val="14"/>
        <color theme="1"/>
        <rFont val="Calibri"/>
        <family val="2"/>
        <scheme val="minor"/>
      </rPr>
      <t xml:space="preserve"> --2129734  </t>
    </r>
    <r>
      <rPr>
        <b/>
        <sz val="12"/>
        <color theme="1"/>
        <rFont val="Calibri"/>
        <family val="2"/>
        <scheme val="minor"/>
      </rPr>
      <t xml:space="preserve">  valor   FACTURA   35,043.52       SALDO  A FAVOR      2,956.48       usd</t>
    </r>
  </si>
  <si>
    <t>NLSE23-14</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</si>
  <si>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NLSE23-10 </t>
    </r>
    <r>
      <rPr>
        <b/>
        <sz val="12"/>
        <color theme="1"/>
        <rFont val="Calibri"/>
        <family val="2"/>
        <scheme val="minor"/>
      </rPr>
      <t xml:space="preserve">  FACTURA</t>
    </r>
    <r>
      <rPr>
        <b/>
        <sz val="14"/>
        <color theme="1"/>
        <rFont val="Calibri"/>
        <family val="2"/>
        <scheme val="minor"/>
      </rPr>
      <t xml:space="preserve"> --2128490  </t>
    </r>
    <r>
      <rPr>
        <b/>
        <sz val="12"/>
        <color theme="1"/>
        <rFont val="Calibri"/>
        <family val="2"/>
        <scheme val="minor"/>
      </rPr>
      <t xml:space="preserve">  valor   FACTURA   35,126.01   </t>
    </r>
    <r>
      <rPr>
        <b/>
        <sz val="14"/>
        <color rgb="FF0000FF"/>
        <rFont val="Calibri"/>
        <family val="2"/>
        <scheme val="minor"/>
      </rPr>
      <t xml:space="preserve"> </t>
    </r>
    <r>
      <rPr>
        <b/>
        <sz val="12"/>
        <color theme="1"/>
        <rFont val="Calibri"/>
        <family val="2"/>
        <scheme val="minor"/>
      </rPr>
      <t>SALDO  PENDIENTE      3,126.01       usd</t>
    </r>
  </si>
  <si>
    <t>NLSE23-10</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</si>
  <si>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NLSE23-11 </t>
    </r>
    <r>
      <rPr>
        <b/>
        <sz val="12"/>
        <color theme="1"/>
        <rFont val="Calibri"/>
        <family val="2"/>
        <scheme val="minor"/>
      </rPr>
      <t xml:space="preserve">  FACTURA</t>
    </r>
    <r>
      <rPr>
        <b/>
        <sz val="14"/>
        <color theme="1"/>
        <rFont val="Calibri"/>
        <family val="2"/>
        <scheme val="minor"/>
      </rPr>
      <t xml:space="preserve"> --2128491  </t>
    </r>
    <r>
      <rPr>
        <b/>
        <sz val="12"/>
        <color theme="1"/>
        <rFont val="Calibri"/>
        <family val="2"/>
        <scheme val="minor"/>
      </rPr>
      <t xml:space="preserve">  valor   FACTURA   33,382.64   </t>
    </r>
    <r>
      <rPr>
        <b/>
        <sz val="14"/>
        <color rgb="FF0000FF"/>
        <rFont val="Calibri"/>
        <family val="2"/>
        <scheme val="minor"/>
      </rPr>
      <t xml:space="preserve"> </t>
    </r>
    <r>
      <rPr>
        <b/>
        <sz val="12"/>
        <color theme="1"/>
        <rFont val="Calibri"/>
        <family val="2"/>
        <scheme val="minor"/>
      </rPr>
      <t>SALDO  PENDIENTE      1,382.64       usd</t>
    </r>
  </si>
  <si>
    <t>NLSE23-11</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</si>
  <si>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NLSE23-13</t>
    </r>
    <r>
      <rPr>
        <b/>
        <sz val="12"/>
        <color theme="1"/>
        <rFont val="Calibri"/>
        <family val="2"/>
        <scheme val="minor"/>
      </rPr>
      <t xml:space="preserve">  FACTURA</t>
    </r>
    <r>
      <rPr>
        <b/>
        <sz val="14"/>
        <color theme="1"/>
        <rFont val="Calibri"/>
        <family val="2"/>
        <scheme val="minor"/>
      </rPr>
      <t xml:space="preserve"> --2129733  </t>
    </r>
    <r>
      <rPr>
        <b/>
        <sz val="12"/>
        <color theme="1"/>
        <rFont val="Calibri"/>
        <family val="2"/>
        <scheme val="minor"/>
      </rPr>
      <t xml:space="preserve">  valor   FACTURA   34,901.89   </t>
    </r>
    <r>
      <rPr>
        <b/>
        <sz val="14"/>
        <color rgb="FF0000FF"/>
        <rFont val="Calibri"/>
        <family val="2"/>
        <scheme val="minor"/>
      </rPr>
      <t xml:space="preserve"> </t>
    </r>
    <r>
      <rPr>
        <b/>
        <sz val="12"/>
        <color theme="1"/>
        <rFont val="Calibri"/>
        <family val="2"/>
        <scheme val="minor"/>
      </rPr>
      <t>SALDO  PENDIENTE   3,098.11       usd</t>
    </r>
  </si>
  <si>
    <t>NLSE23-13</t>
  </si>
  <si>
    <r>
      <t xml:space="preserve">Compra de  33,965.62  usd  tc   18.718     PAGO A TYSON FRESH MEATS. INC    U-3297       FACTURA    1279687    VALOR FACTURA   33,965.62 </t>
    </r>
    <r>
      <rPr>
        <b/>
        <sz val="14"/>
        <color rgb="FFFF0000"/>
        <rFont val="Calibri"/>
        <family val="2"/>
        <scheme val="minor"/>
      </rPr>
      <t xml:space="preserve">  </t>
    </r>
    <r>
      <rPr>
        <b/>
        <sz val="14"/>
        <color theme="1"/>
        <rFont val="Calibri"/>
        <family val="2"/>
        <scheme val="minor"/>
      </rPr>
      <t>usd</t>
    </r>
  </si>
  <si>
    <t>U-3297</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</si>
  <si>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NLSE23-17</t>
    </r>
    <r>
      <rPr>
        <b/>
        <sz val="12"/>
        <color theme="1"/>
        <rFont val="Calibri"/>
        <family val="2"/>
        <scheme val="minor"/>
      </rPr>
      <t xml:space="preserve">  FACTURA</t>
    </r>
    <r>
      <rPr>
        <b/>
        <sz val="14"/>
        <color theme="1"/>
        <rFont val="Calibri"/>
        <family val="2"/>
        <scheme val="minor"/>
      </rPr>
      <t xml:space="preserve"> --2131365  </t>
    </r>
    <r>
      <rPr>
        <b/>
        <sz val="12"/>
        <color theme="1"/>
        <rFont val="Calibri"/>
        <family val="2"/>
        <scheme val="minor"/>
      </rPr>
      <t xml:space="preserve">  valor   FACTURA   36,168.61       SALDO  PENDIENTE    3,168.61       usd</t>
    </r>
  </si>
  <si>
    <t>NLSE23-15---------NLSE23-17</t>
  </si>
  <si>
    <r>
      <t xml:space="preserve">Compra de  33,627.15  usd  tc   18.999     PAGO A TYSON FRESH MEATS. INC    R-1201       FACTURA    1281502      VALOR FACTURA   33,627.15 </t>
    </r>
    <r>
      <rPr>
        <b/>
        <sz val="14"/>
        <color rgb="FFFF0000"/>
        <rFont val="Calibri"/>
        <family val="2"/>
        <scheme val="minor"/>
      </rPr>
      <t xml:space="preserve">  </t>
    </r>
    <r>
      <rPr>
        <b/>
        <sz val="14"/>
        <color theme="1"/>
        <rFont val="Calibri"/>
        <family val="2"/>
        <scheme val="minor"/>
      </rPr>
      <t>usd</t>
    </r>
  </si>
  <si>
    <t>R-1201</t>
  </si>
  <si>
    <r>
      <t xml:space="preserve">Compra de  34,771.13  usd  tc   18.850     PAGO A TYSON FRESH MEATS. INC    S-1638       FACTURA    1289286      VALOR FACTURA   34,771.13 </t>
    </r>
    <r>
      <rPr>
        <b/>
        <sz val="14"/>
        <color rgb="FFFF0000"/>
        <rFont val="Calibri"/>
        <family val="2"/>
        <scheme val="minor"/>
      </rPr>
      <t xml:space="preserve">  </t>
    </r>
    <r>
      <rPr>
        <b/>
        <sz val="14"/>
        <color theme="1"/>
        <rFont val="Calibri"/>
        <family val="2"/>
        <scheme val="minor"/>
      </rPr>
      <t>usd</t>
    </r>
  </si>
  <si>
    <t>S-1638</t>
  </si>
  <si>
    <r>
      <t xml:space="preserve">Compra de  35,240.76  usd  tc   18.770     PAGO A TYSON FRESH MEATS. INC    U-3300       FACTURA    1293168      VALOR FACTURA   35,240.76 </t>
    </r>
    <r>
      <rPr>
        <b/>
        <sz val="14"/>
        <color rgb="FFFF0000"/>
        <rFont val="Calibri"/>
        <family val="2"/>
        <scheme val="minor"/>
      </rPr>
      <t xml:space="preserve">  </t>
    </r>
    <r>
      <rPr>
        <b/>
        <sz val="14"/>
        <color theme="1"/>
        <rFont val="Calibri"/>
        <family val="2"/>
        <scheme val="minor"/>
      </rPr>
      <t>usd</t>
    </r>
  </si>
  <si>
    <t>U-3300</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</si>
  <si>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NLSE23-18</t>
    </r>
    <r>
      <rPr>
        <b/>
        <sz val="12"/>
        <color theme="1"/>
        <rFont val="Calibri"/>
        <family val="2"/>
        <scheme val="minor"/>
      </rPr>
      <t xml:space="preserve">        FACTURA</t>
    </r>
    <r>
      <rPr>
        <b/>
        <sz val="14"/>
        <color theme="1"/>
        <rFont val="Calibri"/>
        <family val="2"/>
        <scheme val="minor"/>
      </rPr>
      <t xml:space="preserve"> --2132336  </t>
    </r>
    <r>
      <rPr>
        <b/>
        <sz val="12"/>
        <color theme="1"/>
        <rFont val="Calibri"/>
        <family val="2"/>
        <scheme val="minor"/>
      </rPr>
      <t xml:space="preserve">  valor   FACTURA   36,874.38       SALDO  PENDIENTE    3,874.38       usd</t>
    </r>
  </si>
  <si>
    <t>NLSE23-16---------NLSE23-18</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</si>
  <si>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NLSE23-19</t>
    </r>
    <r>
      <rPr>
        <b/>
        <sz val="12"/>
        <color theme="1"/>
        <rFont val="Calibri"/>
        <family val="2"/>
        <scheme val="minor"/>
      </rPr>
      <t xml:space="preserve">        FACTURA</t>
    </r>
    <r>
      <rPr>
        <b/>
        <sz val="14"/>
        <color theme="1"/>
        <rFont val="Calibri"/>
        <family val="2"/>
        <scheme val="minor"/>
      </rPr>
      <t xml:space="preserve"> --2134321  </t>
    </r>
    <r>
      <rPr>
        <b/>
        <sz val="12"/>
        <color theme="1"/>
        <rFont val="Calibri"/>
        <family val="2"/>
        <scheme val="minor"/>
      </rPr>
      <t xml:space="preserve">  valor   FACTURA   38,153.24       SALDO  PENDIENTE    2,153.24       usd</t>
    </r>
  </si>
  <si>
    <t>NLSE23-19</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</si>
  <si>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NLSE23-20</t>
    </r>
    <r>
      <rPr>
        <b/>
        <sz val="12"/>
        <color theme="1"/>
        <rFont val="Calibri"/>
        <family val="2"/>
        <scheme val="minor"/>
      </rPr>
      <t xml:space="preserve">        FACTURA</t>
    </r>
    <r>
      <rPr>
        <b/>
        <sz val="14"/>
        <color theme="1"/>
        <rFont val="Calibri"/>
        <family val="2"/>
        <scheme val="minor"/>
      </rPr>
      <t xml:space="preserve"> --2134322 </t>
    </r>
    <r>
      <rPr>
        <b/>
        <sz val="12"/>
        <color theme="1"/>
        <rFont val="Calibri"/>
        <family val="2"/>
        <scheme val="minor"/>
      </rPr>
      <t xml:space="preserve">  valor   FACTURA   38,390.75       SALDO  PENDIENTE    2,390.75       usd</t>
    </r>
  </si>
  <si>
    <t>NLSE23-20</t>
  </si>
  <si>
    <r>
      <t xml:space="preserve">Compra de  36,534.94  usd  tc   18.820     PAGO A TYSON FRESH MEATS. INC    S-3299       FACTURA    1289206     VALOR FACTURA   36,534.94 </t>
    </r>
    <r>
      <rPr>
        <b/>
        <sz val="14"/>
        <color rgb="FFFF0000"/>
        <rFont val="Calibri"/>
        <family val="2"/>
        <scheme val="minor"/>
      </rPr>
      <t xml:space="preserve">  </t>
    </r>
    <r>
      <rPr>
        <b/>
        <sz val="14"/>
        <color theme="1"/>
        <rFont val="Calibri"/>
        <family val="2"/>
        <scheme val="minor"/>
      </rPr>
      <t>usd</t>
    </r>
  </si>
  <si>
    <t>U-3299</t>
  </si>
  <si>
    <r>
      <t xml:space="preserve">Compra de 38,000.00    usd t.c.   18.835   A SEABOARD    </t>
    </r>
    <r>
      <rPr>
        <b/>
        <sz val="18"/>
        <color rgb="FF0000FF"/>
        <rFont val="Calibri"/>
        <family val="2"/>
        <scheme val="minor"/>
      </rPr>
      <t xml:space="preserve"> </t>
    </r>
    <r>
      <rPr>
        <b/>
        <sz val="16"/>
        <color rgb="FF0000FF"/>
        <rFont val="Calibri"/>
        <family val="2"/>
        <scheme val="minor"/>
      </rPr>
      <t xml:space="preserve"> NLSE23-21</t>
    </r>
    <r>
      <rPr>
        <b/>
        <sz val="12"/>
        <color theme="1"/>
        <rFont val="Calibri"/>
        <family val="2"/>
        <scheme val="minor"/>
      </rPr>
      <t xml:space="preserve">        FACTURA</t>
    </r>
    <r>
      <rPr>
        <b/>
        <sz val="14"/>
        <color theme="1"/>
        <rFont val="Calibri"/>
        <family val="2"/>
        <scheme val="minor"/>
      </rPr>
      <t xml:space="preserve"> --2134698 </t>
    </r>
    <r>
      <rPr>
        <b/>
        <sz val="12"/>
        <color theme="1"/>
        <rFont val="Calibri"/>
        <family val="2"/>
        <scheme val="minor"/>
      </rPr>
      <t xml:space="preserve">  valor   FACTURA   37,475.10       SALDO    A FAVOR    524.90       usd</t>
    </r>
  </si>
  <si>
    <t>NLSE23-21</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</si>
  <si>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NLSE23-22</t>
    </r>
    <r>
      <rPr>
        <b/>
        <sz val="12"/>
        <color theme="1"/>
        <rFont val="Calibri"/>
        <family val="2"/>
        <scheme val="minor"/>
      </rPr>
      <t xml:space="preserve">        FACTURA</t>
    </r>
    <r>
      <rPr>
        <b/>
        <sz val="14"/>
        <color theme="1"/>
        <rFont val="Calibri"/>
        <family val="2"/>
        <scheme val="minor"/>
      </rPr>
      <t xml:space="preserve"> --2134965 </t>
    </r>
    <r>
      <rPr>
        <b/>
        <sz val="12"/>
        <color theme="1"/>
        <rFont val="Calibri"/>
        <family val="2"/>
        <scheme val="minor"/>
      </rPr>
      <t xml:space="preserve">  valor   FACTURA   36,459.01       SALDO    A FAVOR    4,540.99       usd</t>
    </r>
  </si>
  <si>
    <t>NLSE23-22</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</si>
  <si>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NLSE23-23</t>
    </r>
    <r>
      <rPr>
        <b/>
        <sz val="12"/>
        <color theme="1"/>
        <rFont val="Calibri"/>
        <family val="2"/>
        <scheme val="minor"/>
      </rPr>
      <t xml:space="preserve">        FACTURA</t>
    </r>
    <r>
      <rPr>
        <b/>
        <sz val="14"/>
        <color theme="1"/>
        <rFont val="Calibri"/>
        <family val="2"/>
        <scheme val="minor"/>
      </rPr>
      <t xml:space="preserve"> --2134966 </t>
    </r>
    <r>
      <rPr>
        <b/>
        <sz val="12"/>
        <color theme="1"/>
        <rFont val="Calibri"/>
        <family val="2"/>
        <scheme val="minor"/>
      </rPr>
      <t xml:space="preserve">  valor   FACTURA   36,664.37       SALDO    A FAVOR    4,335.63       usd</t>
    </r>
  </si>
  <si>
    <t>NLSE23-23</t>
  </si>
  <si>
    <r>
      <t xml:space="preserve">Compra de  37.249.29  usd  tc   18.847     PAGO A TYSON FRESH MEATS. INC    R-1215       FACTURA    1299456      VALOR FACTURA   37,249.29 </t>
    </r>
    <r>
      <rPr>
        <b/>
        <sz val="14"/>
        <color rgb="FFFF0000"/>
        <rFont val="Calibri"/>
        <family val="2"/>
        <scheme val="minor"/>
      </rPr>
      <t xml:space="preserve">  </t>
    </r>
    <r>
      <rPr>
        <b/>
        <sz val="14"/>
        <color theme="1"/>
        <rFont val="Calibri"/>
        <family val="2"/>
        <scheme val="minor"/>
      </rPr>
      <t>usd</t>
    </r>
  </si>
  <si>
    <t>R-1215</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</si>
  <si>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NLSE23-24</t>
    </r>
    <r>
      <rPr>
        <b/>
        <sz val="12"/>
        <color theme="1"/>
        <rFont val="Calibri"/>
        <family val="2"/>
        <scheme val="minor"/>
      </rPr>
      <t xml:space="preserve">        FACTURA</t>
    </r>
    <r>
      <rPr>
        <b/>
        <sz val="14"/>
        <color theme="1"/>
        <rFont val="Calibri"/>
        <family val="2"/>
        <scheme val="minor"/>
      </rPr>
      <t xml:space="preserve"> --2136952 </t>
    </r>
    <r>
      <rPr>
        <b/>
        <sz val="12"/>
        <color theme="1"/>
        <rFont val="Calibri"/>
        <family val="2"/>
        <scheme val="minor"/>
      </rPr>
      <t xml:space="preserve">  valor   FACTURA   35,826.63       SALDO   PENDIENTE     826.63       usd</t>
    </r>
  </si>
  <si>
    <t>NLSE23-24</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</si>
  <si>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NLSE23-25</t>
    </r>
    <r>
      <rPr>
        <b/>
        <sz val="12"/>
        <color theme="1"/>
        <rFont val="Calibri"/>
        <family val="2"/>
        <scheme val="minor"/>
      </rPr>
      <t xml:space="preserve">        FACTURA</t>
    </r>
    <r>
      <rPr>
        <b/>
        <sz val="14"/>
        <color theme="1"/>
        <rFont val="Calibri"/>
        <family val="2"/>
        <scheme val="minor"/>
      </rPr>
      <t xml:space="preserve"> --2136953 </t>
    </r>
    <r>
      <rPr>
        <b/>
        <sz val="12"/>
        <color theme="1"/>
        <rFont val="Calibri"/>
        <family val="2"/>
        <scheme val="minor"/>
      </rPr>
      <t xml:space="preserve">  valor   FACTURA   35,620.45       SALDO   PENDIENTE     620.45      usd</t>
    </r>
  </si>
  <si>
    <t>NLSE23-25</t>
  </si>
  <si>
    <r>
      <t xml:space="preserve">Compra de 36,000.00    usd t.c.   18.625   A SEABOARD    </t>
    </r>
    <r>
      <rPr>
        <b/>
        <sz val="18"/>
        <color rgb="FF0000FF"/>
        <rFont val="Calibri"/>
        <family val="2"/>
        <scheme val="minor"/>
      </rPr>
      <t xml:space="preserve"> </t>
    </r>
    <r>
      <rPr>
        <b/>
        <sz val="16"/>
        <color rgb="FF0000FF"/>
        <rFont val="Calibri"/>
        <family val="2"/>
        <scheme val="minor"/>
      </rPr>
      <t xml:space="preserve"> NLSE23-26</t>
    </r>
    <r>
      <rPr>
        <b/>
        <sz val="12"/>
        <color theme="1"/>
        <rFont val="Calibri"/>
        <family val="2"/>
        <scheme val="minor"/>
      </rPr>
      <t xml:space="preserve">        FACTURA</t>
    </r>
    <r>
      <rPr>
        <b/>
        <sz val="14"/>
        <color theme="1"/>
        <rFont val="Calibri"/>
        <family val="2"/>
        <scheme val="minor"/>
      </rPr>
      <t xml:space="preserve"> --2136954 </t>
    </r>
    <r>
      <rPr>
        <b/>
        <sz val="12"/>
        <color theme="1"/>
        <rFont val="Calibri"/>
        <family val="2"/>
        <scheme val="minor"/>
      </rPr>
      <t xml:space="preserve">  valor   FACTURA   36,418.85       SALDO   PENDIENTE     418.85      usd</t>
    </r>
  </si>
  <si>
    <t>NLSE23-26</t>
  </si>
  <si>
    <r>
      <t xml:space="preserve">Compra de  36,762.75  usd  tc   18.860     PAGO A TYSON FRESH MEATS. INC    R-1216      FACTURA    1301452      VALOR FACTURA   36,762.75 </t>
    </r>
    <r>
      <rPr>
        <b/>
        <sz val="14"/>
        <color rgb="FFFF0000"/>
        <rFont val="Calibri"/>
        <family val="2"/>
        <scheme val="minor"/>
      </rPr>
      <t xml:space="preserve">  </t>
    </r>
    <r>
      <rPr>
        <b/>
        <sz val="14"/>
        <color theme="1"/>
        <rFont val="Calibri"/>
        <family val="2"/>
        <scheme val="minor"/>
      </rPr>
      <t>usd</t>
    </r>
  </si>
  <si>
    <t>R-1216</t>
  </si>
  <si>
    <r>
      <t xml:space="preserve">Compra de 33,000.00    usd t.c.   18.860   A SEABOARD    </t>
    </r>
    <r>
      <rPr>
        <b/>
        <sz val="18"/>
        <color rgb="FF0000FF"/>
        <rFont val="Calibri"/>
        <family val="2"/>
        <scheme val="minor"/>
      </rPr>
      <t xml:space="preserve"> </t>
    </r>
    <r>
      <rPr>
        <b/>
        <sz val="16"/>
        <color rgb="FF0000FF"/>
        <rFont val="Calibri"/>
        <family val="2"/>
        <scheme val="minor"/>
      </rPr>
      <t xml:space="preserve"> NLSE23-27</t>
    </r>
    <r>
      <rPr>
        <b/>
        <sz val="12"/>
        <color theme="1"/>
        <rFont val="Calibri"/>
        <family val="2"/>
        <scheme val="minor"/>
      </rPr>
      <t xml:space="preserve">       FACTURA</t>
    </r>
    <r>
      <rPr>
        <b/>
        <sz val="14"/>
        <color theme="1"/>
        <rFont val="Calibri"/>
        <family val="2"/>
        <scheme val="minor"/>
      </rPr>
      <t xml:space="preserve"> --2138163 </t>
    </r>
    <r>
      <rPr>
        <b/>
        <sz val="12"/>
        <color theme="1"/>
        <rFont val="Calibri"/>
        <family val="2"/>
        <scheme val="minor"/>
      </rPr>
      <t xml:space="preserve">  valor   FACTURA   36,232.95       SALDO   PENDIENTE     3,232.95      usd</t>
    </r>
  </si>
  <si>
    <t>NLSE23-27</t>
  </si>
  <si>
    <r>
      <t xml:space="preserve">Compra de  34,838.38  usd  tc   18.940     PAGO A TYSON FRESH MEATS. INC    R-1217      FACTURA    1307537      VALOR FACTURA   34,838.38 </t>
    </r>
    <r>
      <rPr>
        <b/>
        <sz val="14"/>
        <color rgb="FFFF0000"/>
        <rFont val="Calibri"/>
        <family val="2"/>
        <scheme val="minor"/>
      </rPr>
      <t xml:space="preserve">  </t>
    </r>
    <r>
      <rPr>
        <b/>
        <sz val="14"/>
        <color theme="1"/>
        <rFont val="Calibri"/>
        <family val="2"/>
        <scheme val="minor"/>
      </rPr>
      <t>usd</t>
    </r>
  </si>
  <si>
    <t>R-1217</t>
  </si>
  <si>
    <r>
      <t xml:space="preserve">Compra de  34,688.70  usd  tc   18.900     PAGO A TYSON FRESH MEATS. INC    X-8756      FACTURA    1311770      VALOR FACTURA   34,688.70 </t>
    </r>
    <r>
      <rPr>
        <b/>
        <sz val="14"/>
        <color rgb="FFFF0000"/>
        <rFont val="Calibri"/>
        <family val="2"/>
        <scheme val="minor"/>
      </rPr>
      <t xml:space="preserve">  </t>
    </r>
    <r>
      <rPr>
        <b/>
        <sz val="14"/>
        <color theme="1"/>
        <rFont val="Calibri"/>
        <family val="2"/>
        <scheme val="minor"/>
      </rPr>
      <t>usd</t>
    </r>
  </si>
  <si>
    <t>X-8756</t>
  </si>
  <si>
    <r>
      <t xml:space="preserve">Compra de  35,254.63  usd  tc   18.535     PAGO A TYSON FRESH MEATS. INC    X-8782      FACTURA    1320230      VALOR FACTURA   35,254.63 </t>
    </r>
    <r>
      <rPr>
        <b/>
        <sz val="14"/>
        <color rgb="FFFF0000"/>
        <rFont val="Calibri"/>
        <family val="2"/>
        <scheme val="minor"/>
      </rPr>
      <t xml:space="preserve">  </t>
    </r>
    <r>
      <rPr>
        <b/>
        <sz val="14"/>
        <color theme="1"/>
        <rFont val="Calibri"/>
        <family val="2"/>
        <scheme val="minor"/>
      </rPr>
      <t>usd</t>
    </r>
  </si>
  <si>
    <t>X-8782</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</si>
  <si>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NLSE23-28</t>
    </r>
    <r>
      <rPr>
        <b/>
        <sz val="12"/>
        <color theme="1"/>
        <rFont val="Calibri"/>
        <family val="2"/>
        <scheme val="minor"/>
      </rPr>
      <t xml:space="preserve">       FACTURA</t>
    </r>
    <r>
      <rPr>
        <b/>
        <sz val="14"/>
        <color theme="1"/>
        <rFont val="Calibri"/>
        <family val="2"/>
        <scheme val="minor"/>
      </rPr>
      <t xml:space="preserve"> --2139191 </t>
    </r>
    <r>
      <rPr>
        <b/>
        <sz val="12"/>
        <color theme="1"/>
        <rFont val="Calibri"/>
        <family val="2"/>
        <scheme val="minor"/>
      </rPr>
      <t xml:space="preserve">  valor   FACTURA   35,578.02       SALDO   A FAVOR   1,421.98      usd</t>
    </r>
  </si>
  <si>
    <t>NLSE23-28</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</si>
  <si>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NLSE23-29</t>
    </r>
    <r>
      <rPr>
        <b/>
        <sz val="12"/>
        <color theme="1"/>
        <rFont val="Calibri"/>
        <family val="2"/>
        <scheme val="minor"/>
      </rPr>
      <t xml:space="preserve">       FACTURA</t>
    </r>
    <r>
      <rPr>
        <b/>
        <sz val="14"/>
        <color theme="1"/>
        <rFont val="Calibri"/>
        <family val="2"/>
        <scheme val="minor"/>
      </rPr>
      <t xml:space="preserve"> --2139192 </t>
    </r>
    <r>
      <rPr>
        <b/>
        <sz val="12"/>
        <color theme="1"/>
        <rFont val="Calibri"/>
        <family val="2"/>
        <scheme val="minor"/>
      </rPr>
      <t xml:space="preserve">  valor   FACTURA   35,773.33       SALDO   A FAVOR   1,226.67      usd</t>
    </r>
  </si>
  <si>
    <t>NLSE23-29</t>
  </si>
  <si>
    <r>
      <t xml:space="preserve">Compra de 36,000.00    usd t.c.   18.900   A SEABOARD    </t>
    </r>
    <r>
      <rPr>
        <b/>
        <sz val="18"/>
        <color rgb="FF0000FF"/>
        <rFont val="Calibri"/>
        <family val="2"/>
        <scheme val="minor"/>
      </rPr>
      <t xml:space="preserve"> </t>
    </r>
    <r>
      <rPr>
        <b/>
        <sz val="16"/>
        <color rgb="FF0000FF"/>
        <rFont val="Calibri"/>
        <family val="2"/>
        <scheme val="minor"/>
      </rPr>
      <t xml:space="preserve"> NLSE23-30</t>
    </r>
    <r>
      <rPr>
        <b/>
        <sz val="12"/>
        <color theme="1"/>
        <rFont val="Calibri"/>
        <family val="2"/>
        <scheme val="minor"/>
      </rPr>
      <t xml:space="preserve">       FACTURA</t>
    </r>
    <r>
      <rPr>
        <b/>
        <sz val="14"/>
        <color theme="1"/>
        <rFont val="Calibri"/>
        <family val="2"/>
        <scheme val="minor"/>
      </rPr>
      <t xml:space="preserve"> --2139600 </t>
    </r>
    <r>
      <rPr>
        <b/>
        <sz val="12"/>
        <color theme="1"/>
        <rFont val="Calibri"/>
        <family val="2"/>
        <scheme val="minor"/>
      </rPr>
      <t xml:space="preserve">  valor   FACTURA   35,527.84       SALDO   A FAVOR   472.16      usd</t>
    </r>
  </si>
  <si>
    <t>NLSE23-30</t>
  </si>
  <si>
    <r>
      <t xml:space="preserve">Compra de 37,000.00    usd t.c.   18.798   A SEABOARD    </t>
    </r>
    <r>
      <rPr>
        <b/>
        <sz val="18"/>
        <color rgb="FF0000FF"/>
        <rFont val="Calibri"/>
        <family val="2"/>
        <scheme val="minor"/>
      </rPr>
      <t xml:space="preserve"> </t>
    </r>
    <r>
      <rPr>
        <b/>
        <sz val="16"/>
        <color rgb="FF0000FF"/>
        <rFont val="Calibri"/>
        <family val="2"/>
        <scheme val="minor"/>
      </rPr>
      <t xml:space="preserve"> NLSE23-31</t>
    </r>
    <r>
      <rPr>
        <b/>
        <sz val="12"/>
        <color theme="1"/>
        <rFont val="Calibri"/>
        <family val="2"/>
        <scheme val="minor"/>
      </rPr>
      <t xml:space="preserve">       FACTURA</t>
    </r>
    <r>
      <rPr>
        <b/>
        <sz val="14"/>
        <color theme="1"/>
        <rFont val="Calibri"/>
        <family val="2"/>
        <scheme val="minor"/>
      </rPr>
      <t xml:space="preserve"> --2141632 </t>
    </r>
    <r>
      <rPr>
        <b/>
        <sz val="12"/>
        <color theme="1"/>
        <rFont val="Calibri"/>
        <family val="2"/>
        <scheme val="minor"/>
      </rPr>
      <t xml:space="preserve">  valor   FACTURA   36,578.81       SALDO   A FAVOR   421.19      usd</t>
    </r>
  </si>
  <si>
    <t>NLSE23-31</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</si>
  <si>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NLSE23-33</t>
    </r>
    <r>
      <rPr>
        <b/>
        <sz val="12"/>
        <color theme="1"/>
        <rFont val="Calibri"/>
        <family val="2"/>
        <scheme val="minor"/>
      </rPr>
      <t xml:space="preserve">       FACTURA</t>
    </r>
    <r>
      <rPr>
        <b/>
        <sz val="14"/>
        <color theme="1"/>
        <rFont val="Calibri"/>
        <family val="2"/>
        <scheme val="minor"/>
      </rPr>
      <t xml:space="preserve"> --2141407 </t>
    </r>
    <r>
      <rPr>
        <b/>
        <sz val="12"/>
        <color theme="1"/>
        <rFont val="Calibri"/>
        <family val="2"/>
        <scheme val="minor"/>
      </rPr>
      <t xml:space="preserve">  valor   FACTURA   38,603.32       SALDO   PENDIENTE  3,603.32      usd</t>
    </r>
  </si>
  <si>
    <t>NLSE23-33</t>
  </si>
  <si>
    <r>
      <t xml:space="preserve">Compra de  35,135.03  usd  tc   18.575     PAGO A TYSON FRESH MEATS. INC    X-8771      FACTURA    1322181      VALOR FACTURA   35,135.03 </t>
    </r>
    <r>
      <rPr>
        <b/>
        <sz val="14"/>
        <color rgb="FFFF0000"/>
        <rFont val="Calibri"/>
        <family val="2"/>
        <scheme val="minor"/>
      </rPr>
      <t xml:space="preserve">  </t>
    </r>
    <r>
      <rPr>
        <b/>
        <sz val="14"/>
        <color theme="1"/>
        <rFont val="Calibri"/>
        <family val="2"/>
        <scheme val="minor"/>
      </rPr>
      <t>usd</t>
    </r>
  </si>
  <si>
    <t>X-8771</t>
  </si>
  <si>
    <t>Por favor, tómenlo en cuenta, saludos</t>
  </si>
  <si>
    <t>Buenas tardes, en el pago enviado el martes 21 de febrero se tuvo un error por parte de nosotros en el monto de lo pagado,  el pago de lo que enviamos fue por $41,669.00 usd, en lugar de $36,327.03 usd que es el monto real de la factura, por lo que tenemos un saldo a favor de $5,341.97 usd en nuestra cuenta, el cual lo ajustaremos con los pagos de la próxima semana, porque el pago de la carga X8796, ya se hizo por su monto original.</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</si>
  <si>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NLSE23-32</t>
    </r>
    <r>
      <rPr>
        <b/>
        <sz val="12"/>
        <color theme="1"/>
        <rFont val="Calibri"/>
        <family val="2"/>
        <scheme val="minor"/>
      </rPr>
      <t xml:space="preserve">       FACTURA</t>
    </r>
    <r>
      <rPr>
        <b/>
        <sz val="14"/>
        <color theme="1"/>
        <rFont val="Calibri"/>
        <family val="2"/>
        <scheme val="minor"/>
      </rPr>
      <t xml:space="preserve"> --2141406 </t>
    </r>
    <r>
      <rPr>
        <b/>
        <sz val="12"/>
        <color theme="1"/>
        <rFont val="Calibri"/>
        <family val="2"/>
        <scheme val="minor"/>
      </rPr>
      <t xml:space="preserve">  valor   FACTURA   38,120.12       SALDO   PENDIENTE  3,120.12       usd</t>
    </r>
  </si>
  <si>
    <t>NLSE23-32</t>
  </si>
  <si>
    <r>
      <t xml:space="preserve">Compra de 38,000.00    usd t.c.   18.575   A SEABOARD    </t>
    </r>
    <r>
      <rPr>
        <b/>
        <sz val="18"/>
        <color rgb="FF0000FF"/>
        <rFont val="Calibri"/>
        <family val="2"/>
        <scheme val="minor"/>
      </rPr>
      <t xml:space="preserve"> </t>
    </r>
    <r>
      <rPr>
        <b/>
        <sz val="16"/>
        <color rgb="FF0000FF"/>
        <rFont val="Calibri"/>
        <family val="2"/>
        <scheme val="minor"/>
      </rPr>
      <t xml:space="preserve"> NLSE23-35</t>
    </r>
    <r>
      <rPr>
        <b/>
        <sz val="12"/>
        <color theme="1"/>
        <rFont val="Calibri"/>
        <family val="2"/>
        <scheme val="minor"/>
      </rPr>
      <t xml:space="preserve">       FACTURA</t>
    </r>
    <r>
      <rPr>
        <b/>
        <sz val="14"/>
        <color theme="1"/>
        <rFont val="Calibri"/>
        <family val="2"/>
        <scheme val="minor"/>
      </rPr>
      <t xml:space="preserve"> --2142575 </t>
    </r>
    <r>
      <rPr>
        <b/>
        <sz val="12"/>
        <color theme="1"/>
        <rFont val="Calibri"/>
        <family val="2"/>
        <scheme val="minor"/>
      </rPr>
      <t xml:space="preserve">  valor   FACTURA   34,936.75       SALDO   A FAVOR     3,282.66      usd</t>
    </r>
  </si>
  <si>
    <t>NLSE23-35</t>
  </si>
  <si>
    <r>
      <t xml:space="preserve">Compra de 42,000.00    usd t.c.   18.560   A SEABOARD    </t>
    </r>
    <r>
      <rPr>
        <b/>
        <sz val="18"/>
        <color rgb="FF0000FF"/>
        <rFont val="Calibri"/>
        <family val="2"/>
        <scheme val="minor"/>
      </rPr>
      <t xml:space="preserve"> </t>
    </r>
    <r>
      <rPr>
        <b/>
        <sz val="16"/>
        <color rgb="FF0000FF"/>
        <rFont val="Calibri"/>
        <family val="2"/>
        <scheme val="minor"/>
      </rPr>
      <t xml:space="preserve"> NLSE23-34</t>
    </r>
    <r>
      <rPr>
        <b/>
        <sz val="12"/>
        <color theme="1"/>
        <rFont val="Calibri"/>
        <family val="2"/>
        <scheme val="minor"/>
      </rPr>
      <t xml:space="preserve">       FACTURA</t>
    </r>
    <r>
      <rPr>
        <b/>
        <sz val="14"/>
        <color theme="1"/>
        <rFont val="Calibri"/>
        <family val="2"/>
        <scheme val="minor"/>
      </rPr>
      <t xml:space="preserve"> --2142430      </t>
    </r>
    <r>
      <rPr>
        <b/>
        <sz val="12"/>
        <color theme="1"/>
        <rFont val="Calibri"/>
        <family val="2"/>
        <scheme val="minor"/>
      </rPr>
      <t xml:space="preserve">  valor   FACTURA   35,047.05       SALDO   A FAVOR     6,952.95      usd</t>
    </r>
  </si>
  <si>
    <t>NLSE23-34</t>
  </si>
  <si>
    <t>X-8772</t>
  </si>
  <si>
    <r>
      <t xml:space="preserve">Compra de  36,428.74     usd  tc   18.454     PAGO A TYSON FRESH MEATS. INC    X-8796      FACTURA    1331366      VALOR FACTURA   36,428.74 </t>
    </r>
    <r>
      <rPr>
        <b/>
        <sz val="14"/>
        <color rgb="FFFF0000"/>
        <rFont val="Calibri"/>
        <family val="2"/>
        <scheme val="minor"/>
      </rPr>
      <t xml:space="preserve">  </t>
    </r>
    <r>
      <rPr>
        <b/>
        <sz val="14"/>
        <color theme="1"/>
        <rFont val="Calibri"/>
        <family val="2"/>
        <scheme val="minor"/>
      </rPr>
      <t>usd</t>
    </r>
  </si>
  <si>
    <t>X-8796</t>
  </si>
  <si>
    <r>
      <t xml:space="preserve">Compra de  41,669.00  usd  tc   18.415     PAGO A TYSON FRESH MEATS. INC    X-8772      FACTURA    1326864      VALOR FACTURA   36,327.03 </t>
    </r>
    <r>
      <rPr>
        <b/>
        <sz val="14"/>
        <color rgb="FFFF0000"/>
        <rFont val="Calibri"/>
        <family val="2"/>
        <scheme val="minor"/>
      </rPr>
      <t xml:space="preserve">  </t>
    </r>
    <r>
      <rPr>
        <b/>
        <sz val="14"/>
        <color theme="1"/>
        <rFont val="Calibri"/>
        <family val="2"/>
        <scheme val="minor"/>
      </rPr>
      <t xml:space="preserve">usd  </t>
    </r>
    <r>
      <rPr>
        <b/>
        <sz val="14"/>
        <color rgb="FFFF0000"/>
        <rFont val="Calibri"/>
        <family val="2"/>
        <scheme val="minor"/>
      </rPr>
      <t>SALDO A FAVOR    5,341.97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</si>
</sst>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164" formatCode="[$-C0A]d\-mmm\-yy;@"/>
    <numFmt numFmtId="165" formatCode="[$$-540A]#,##0.00"/>
    <numFmt numFmtId="166" formatCode="[$$-80A]#,##0.00"/>
    <numFmt numFmtId="167" formatCode="[$-C0A]dd\-mmm\-yy;@"/>
  </numFmts>
  <fonts count="47" x14ac:knownFonts="1">
    <font>
      <sz val="11"/>
      <color theme="1"/>
      <name val="Calibri"/>
      <family val="2"/>
      <scheme val="minor"/>
    </font>
    <font>
      <b/>
      <sz val="11"/>
      <color theme="1"/>
      <name val="Calibri"/>
      <family val="2"/>
      <scheme val="minor"/>
    </font>
    <font>
      <b/>
      <sz val="9"/>
      <color theme="1"/>
      <name val="Calibri"/>
      <family val="2"/>
      <scheme val="minor"/>
    </font>
    <font>
      <b/>
      <sz val="12"/>
      <color rgb="FF0000FF"/>
      <name val="Calibri"/>
      <family val="2"/>
      <scheme val="minor"/>
    </font>
    <font>
      <b/>
      <sz val="11"/>
      <color rgb="FF0000FF"/>
      <name val="Calibri"/>
      <family val="2"/>
      <scheme val="minor"/>
    </font>
    <font>
      <b/>
      <sz val="10"/>
      <color theme="1"/>
      <name val="Calibri"/>
      <family val="2"/>
      <scheme val="minor"/>
    </font>
    <font>
      <b/>
      <sz val="14"/>
      <color theme="1"/>
      <name val="Calibri"/>
      <family val="2"/>
      <scheme val="minor"/>
    </font>
    <font>
      <b/>
      <sz val="11"/>
      <color theme="5" tint="-0.249977111117893"/>
      <name val="Calibri"/>
      <family val="2"/>
      <scheme val="minor"/>
    </font>
    <font>
      <b/>
      <sz val="14"/>
      <color rgb="FF0000FF"/>
      <name val="Calibri"/>
      <family val="2"/>
      <scheme val="minor"/>
    </font>
    <font>
      <b/>
      <sz val="10"/>
      <color rgb="FF0000FF"/>
      <name val="Calibri"/>
      <family val="2"/>
      <scheme val="minor"/>
    </font>
    <font>
      <b/>
      <i/>
      <sz val="11"/>
      <color theme="1"/>
      <name val="Calibri"/>
      <family val="2"/>
      <scheme val="minor"/>
    </font>
    <font>
      <sz val="11"/>
      <color theme="1"/>
      <name val="Calibri"/>
      <family val="2"/>
      <scheme val="minor"/>
    </font>
    <font>
      <b/>
      <sz val="14"/>
      <color theme="5" tint="-0.249977111117893"/>
      <name val="Calibri"/>
      <family val="2"/>
      <scheme val="minor"/>
    </font>
    <font>
      <b/>
      <sz val="10"/>
      <color rgb="FFFF0000"/>
      <name val="Calibri"/>
      <family val="2"/>
      <scheme val="minor"/>
    </font>
    <font>
      <b/>
      <sz val="10"/>
      <color theme="5" tint="-0.249977111117893"/>
      <name val="Calibri"/>
      <family val="2"/>
      <scheme val="minor"/>
    </font>
    <font>
      <b/>
      <sz val="10"/>
      <color rgb="FFC00000"/>
      <name val="Calibri"/>
      <family val="2"/>
      <scheme val="minor"/>
    </font>
    <font>
      <b/>
      <sz val="12"/>
      <color theme="1"/>
      <name val="Calibri"/>
      <family val="2"/>
      <scheme val="minor"/>
    </font>
    <font>
      <b/>
      <sz val="11"/>
      <color theme="5" tint="-0.249977111117893"/>
      <name val="Calibri"/>
      <family val="1"/>
      <scheme val="minor"/>
    </font>
    <font>
      <b/>
      <sz val="16"/>
      <color theme="1"/>
      <name val="Calibri"/>
      <family val="2"/>
      <scheme val="minor"/>
    </font>
    <font>
      <b/>
      <sz val="16"/>
      <color rgb="FF0000FF"/>
      <name val="Calibri"/>
      <family val="2"/>
      <scheme val="minor"/>
    </font>
    <font>
      <b/>
      <sz val="18"/>
      <color rgb="FF0000FF"/>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0"/>
      <color theme="1"/>
      <name val="Calibri"/>
      <family val="2"/>
      <scheme val="minor"/>
    </font>
    <font>
      <b/>
      <sz val="22"/>
      <color theme="1"/>
      <name val="Calibri"/>
      <family val="2"/>
      <scheme val="minor"/>
    </font>
    <font>
      <b/>
      <sz val="18"/>
      <color rgb="FFFF0000"/>
      <name val="Calibri"/>
      <family val="2"/>
      <scheme val="minor"/>
    </font>
    <font>
      <sz val="8"/>
      <name val="Calibri"/>
      <family val="2"/>
      <scheme val="minor"/>
    </font>
    <font>
      <b/>
      <sz val="12"/>
      <color rgb="FFFF0000"/>
      <name val="Calibri"/>
      <family val="2"/>
      <scheme val="minor"/>
    </font>
    <font>
      <b/>
      <sz val="13"/>
      <color rgb="FFFF0000"/>
      <name val="Calibri"/>
      <family val="2"/>
      <scheme val="minor"/>
    </font>
    <font>
      <b/>
      <sz val="11"/>
      <color rgb="FFFF0000"/>
      <name val="Calibri"/>
      <family val="2"/>
      <scheme val="minor"/>
    </font>
    <font>
      <b/>
      <sz val="14"/>
      <color rgb="FFFF0000"/>
      <name val="Calibri"/>
      <family val="2"/>
      <scheme val="minor"/>
    </font>
    <font>
      <b/>
      <sz val="14"/>
      <color rgb="FF00B0F0"/>
      <name val="Calibri"/>
      <family val="2"/>
      <scheme val="minor"/>
    </font>
    <font>
      <sz val="20"/>
      <color rgb="FFFF0000"/>
      <name val="Calibri"/>
      <family val="2"/>
      <scheme val="minor"/>
    </font>
    <font>
      <b/>
      <sz val="13"/>
      <color rgb="FF0000FF"/>
      <name val="Calibri"/>
      <family val="2"/>
      <scheme val="minor"/>
    </font>
    <font>
      <sz val="20"/>
      <color rgb="FF0000FF"/>
      <name val="Calibri"/>
      <family val="2"/>
      <scheme val="minor"/>
    </font>
    <font>
      <b/>
      <sz val="16"/>
      <color rgb="FFFF0000"/>
      <name val="Calibri"/>
      <family val="2"/>
      <scheme val="minor"/>
    </font>
    <font>
      <b/>
      <sz val="26"/>
      <color theme="1"/>
      <name val="Calibri"/>
      <family val="2"/>
      <scheme val="minor"/>
    </font>
    <font>
      <b/>
      <sz val="28"/>
      <color rgb="FFFF0000"/>
      <name val="Calibri"/>
      <family val="2"/>
      <scheme val="minor"/>
    </font>
    <font>
      <sz val="22"/>
      <color rgb="FFFF0000"/>
      <name val="Calibri"/>
      <family val="2"/>
      <scheme val="minor"/>
    </font>
    <font>
      <b/>
      <sz val="24"/>
      <color rgb="FFFF0000"/>
      <name val="Calibri"/>
      <family val="2"/>
      <scheme val="minor"/>
    </font>
    <font>
      <b/>
      <sz val="36"/>
      <color rgb="FFFF0000"/>
      <name val="Calibri"/>
      <family val="2"/>
      <scheme val="minor"/>
    </font>
    <font>
      <sz val="9"/>
      <color indexed="81"/>
      <name val="Tahoma"/>
      <family val="2"/>
    </font>
    <font>
      <b/>
      <sz val="9"/>
      <color indexed="81"/>
      <name val="Tahoma"/>
      <family val="2"/>
    </font>
    <font>
      <b/>
      <sz val="11"/>
      <color rgb="FFC00000"/>
      <name val="Calibri"/>
      <family val="2"/>
      <scheme val="minor"/>
    </font>
    <font>
      <b/>
      <sz val="12"/>
      <color rgb="FF000000"/>
      <name val="Calibri"/>
      <family val="2"/>
      <scheme val="minor"/>
    </font>
    <font>
      <b/>
      <sz val="14"/>
      <color rgb="FF000000"/>
      <name val="Calibri"/>
      <family val="2"/>
      <scheme val="minor"/>
    </font>
  </fonts>
  <fills count="45">
    <fill>
      <patternFill patternType="none"/>
    </fill>
    <fill>
      <patternFill patternType="gray125"/>
    </fill>
    <fill>
      <patternFill patternType="solid">
        <fgColor rgb="FFFF99FF"/>
        <bgColor indexed="64"/>
      </patternFill>
    </fill>
    <fill>
      <patternFill patternType="solid">
        <fgColor rgb="FFEC98FA"/>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FFCCFF"/>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33CC"/>
        <bgColor indexed="64"/>
      </patternFill>
    </fill>
    <fill>
      <patternFill patternType="solid">
        <fgColor rgb="FF66FF3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00FF00"/>
        <bgColor indexed="64"/>
      </patternFill>
    </fill>
    <fill>
      <patternFill patternType="solid">
        <fgColor rgb="FF00CC99"/>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66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66CCFF"/>
        <bgColor indexed="64"/>
      </patternFill>
    </fill>
    <fill>
      <patternFill patternType="solid">
        <fgColor rgb="FF9999FF"/>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99FF33"/>
        <bgColor indexed="64"/>
      </patternFill>
    </fill>
    <fill>
      <patternFill patternType="solid">
        <fgColor rgb="FF0099FF"/>
        <bgColor indexed="64"/>
      </patternFill>
    </fill>
    <fill>
      <patternFill patternType="solid">
        <fgColor rgb="FF66FFCC"/>
        <bgColor indexed="64"/>
      </patternFill>
    </fill>
    <fill>
      <patternFill patternType="solid">
        <fgColor rgb="FFCC9900"/>
        <bgColor indexed="64"/>
      </patternFill>
    </fill>
    <fill>
      <patternFill patternType="solid">
        <fgColor rgb="FFFF9933"/>
        <bgColor indexed="64"/>
      </patternFill>
    </fill>
    <fill>
      <patternFill patternType="solid">
        <fgColor rgb="FFCC99FF"/>
        <bgColor indexed="64"/>
      </patternFill>
    </fill>
    <fill>
      <patternFill patternType="solid">
        <fgColor rgb="FF6699FF"/>
        <bgColor indexed="64"/>
      </patternFill>
    </fill>
    <fill>
      <patternFill patternType="solid">
        <fgColor rgb="FFCCCC00"/>
        <bgColor indexed="64"/>
      </patternFill>
    </fill>
    <fill>
      <patternFill patternType="solid">
        <fgColor rgb="FFFF5050"/>
        <bgColor indexed="64"/>
      </patternFill>
    </fill>
    <fill>
      <patternFill patternType="solid">
        <fgColor rgb="FFCCFFCC"/>
        <bgColor indexed="64"/>
      </patternFill>
    </fill>
  </fills>
  <borders count="36">
    <border>
      <left/>
      <right/>
      <top/>
      <bottom/>
      <diagonal/>
    </border>
    <border>
      <left/>
      <right/>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double">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medium">
        <color indexed="64"/>
      </left>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s>
  <cellStyleXfs count="2">
    <xf numFmtId="0" fontId="0" fillId="0" borderId="0"/>
    <xf numFmtId="44" fontId="11" fillId="0" borderId="0" applyFont="0" applyFill="0" applyBorder="0" applyAlignment="0" applyProtection="0"/>
  </cellStyleXfs>
  <cellXfs count="533">
    <xf numFmtId="0" fontId="0" fillId="0" borderId="0" xfId="0"/>
    <xf numFmtId="0" fontId="2" fillId="2" borderId="0" xfId="0" applyFont="1" applyFill="1" applyAlignment="1">
      <alignment horizontal="left" wrapText="1"/>
    </xf>
    <xf numFmtId="164" fontId="1" fillId="0" borderId="0" xfId="0" applyNumberFormat="1" applyFont="1" applyAlignment="1">
      <alignment horizontal="center"/>
    </xf>
    <xf numFmtId="0" fontId="2" fillId="2" borderId="0" xfId="0" applyFont="1" applyFill="1" applyAlignment="1">
      <alignment horizontal="center" wrapText="1"/>
    </xf>
    <xf numFmtId="4" fontId="1" fillId="0" borderId="0" xfId="0" applyNumberFormat="1" applyFont="1"/>
    <xf numFmtId="0" fontId="2" fillId="2" borderId="0" xfId="0" applyFont="1" applyFill="1" applyAlignment="1">
      <alignment wrapText="1"/>
    </xf>
    <xf numFmtId="4" fontId="0" fillId="0" borderId="0" xfId="0" applyNumberFormat="1"/>
    <xf numFmtId="165" fontId="0" fillId="0" borderId="0" xfId="0" applyNumberFormat="1"/>
    <xf numFmtId="165" fontId="1" fillId="0" borderId="0" xfId="0" applyNumberFormat="1" applyFont="1" applyAlignment="1">
      <alignment horizontal="center"/>
    </xf>
    <xf numFmtId="165" fontId="1" fillId="0" borderId="0" xfId="0" applyNumberFormat="1" applyFont="1"/>
    <xf numFmtId="0" fontId="7" fillId="0" borderId="0" xfId="0" applyFont="1" applyAlignment="1">
      <alignment horizontal="center"/>
    </xf>
    <xf numFmtId="165" fontId="4" fillId="0" borderId="0" xfId="0" applyNumberFormat="1" applyFont="1"/>
    <xf numFmtId="0" fontId="0" fillId="0" borderId="1" xfId="0" applyBorder="1"/>
    <xf numFmtId="0" fontId="6" fillId="0" borderId="1" xfId="0" applyFont="1" applyBorder="1" applyAlignment="1">
      <alignment horizontal="center" vertical="center"/>
    </xf>
    <xf numFmtId="165" fontId="1"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6" fillId="4" borderId="0" xfId="0" applyFont="1" applyFill="1" applyAlignment="1">
      <alignment horizontal="center"/>
    </xf>
    <xf numFmtId="0" fontId="0" fillId="4" borderId="0" xfId="0" applyFill="1"/>
    <xf numFmtId="0" fontId="8" fillId="0" borderId="0" xfId="0" applyFont="1" applyAlignment="1">
      <alignment horizontal="center"/>
    </xf>
    <xf numFmtId="0" fontId="5" fillId="3" borderId="0" xfId="0" applyFont="1" applyFill="1" applyAlignment="1">
      <alignment horizontal="center" wrapText="1"/>
    </xf>
    <xf numFmtId="166" fontId="1" fillId="0" borderId="1" xfId="0" applyNumberFormat="1" applyFont="1" applyBorder="1" applyAlignment="1">
      <alignment horizontal="center" vertical="center"/>
    </xf>
    <xf numFmtId="166" fontId="0" fillId="0" borderId="0" xfId="0" applyNumberFormat="1"/>
    <xf numFmtId="166" fontId="3" fillId="0" borderId="0" xfId="0" applyNumberFormat="1" applyFont="1" applyAlignment="1">
      <alignment horizontal="right"/>
    </xf>
    <xf numFmtId="166" fontId="3" fillId="0" borderId="0" xfId="0" applyNumberFormat="1" applyFont="1"/>
    <xf numFmtId="164" fontId="1" fillId="0" borderId="1" xfId="0" applyNumberFormat="1" applyFont="1" applyBorder="1" applyAlignment="1">
      <alignment horizontal="center"/>
    </xf>
    <xf numFmtId="0" fontId="5" fillId="0" borderId="0" xfId="0" applyFont="1" applyAlignment="1">
      <alignment horizontal="center" wrapText="1"/>
    </xf>
    <xf numFmtId="165" fontId="1" fillId="5" borderId="1" xfId="0" applyNumberFormat="1" applyFont="1" applyFill="1" applyBorder="1" applyAlignment="1">
      <alignment horizontal="center" vertical="center" wrapText="1"/>
    </xf>
    <xf numFmtId="0" fontId="2" fillId="0" borderId="0" xfId="0" applyFont="1" applyAlignment="1">
      <alignment horizontal="left" wrapText="1"/>
    </xf>
    <xf numFmtId="0" fontId="2" fillId="6" borderId="0" xfId="0" applyFont="1" applyFill="1" applyAlignment="1">
      <alignment horizontal="left" wrapText="1"/>
    </xf>
    <xf numFmtId="0" fontId="2" fillId="7" borderId="0" xfId="0" applyFont="1" applyFill="1" applyAlignment="1">
      <alignment horizontal="left" wrapText="1"/>
    </xf>
    <xf numFmtId="0" fontId="2" fillId="8" borderId="0" xfId="0" applyFont="1" applyFill="1" applyAlignment="1">
      <alignment horizontal="left" wrapText="1"/>
    </xf>
    <xf numFmtId="0" fontId="2" fillId="5" borderId="0" xfId="0" applyFont="1" applyFill="1" applyAlignment="1">
      <alignment horizontal="left" wrapText="1"/>
    </xf>
    <xf numFmtId="0" fontId="2" fillId="9" borderId="0" xfId="0" applyFont="1" applyFill="1" applyAlignment="1">
      <alignment horizontal="left" wrapText="1"/>
    </xf>
    <xf numFmtId="4" fontId="1" fillId="5" borderId="0" xfId="0" applyNumberFormat="1" applyFont="1" applyFill="1"/>
    <xf numFmtId="16" fontId="0" fillId="4" borderId="0" xfId="0" applyNumberFormat="1" applyFill="1"/>
    <xf numFmtId="0" fontId="2" fillId="10" borderId="0" xfId="0" applyFont="1" applyFill="1" applyAlignment="1">
      <alignment horizontal="left" wrapText="1"/>
    </xf>
    <xf numFmtId="0" fontId="5" fillId="10" borderId="0" xfId="0" applyFont="1" applyFill="1" applyAlignment="1">
      <alignment horizontal="left" wrapText="1"/>
    </xf>
    <xf numFmtId="0" fontId="2" fillId="4" borderId="0" xfId="0" applyFont="1" applyFill="1" applyAlignment="1">
      <alignment horizontal="left" wrapText="1"/>
    </xf>
    <xf numFmtId="0" fontId="1" fillId="4" borderId="0" xfId="0" applyFont="1" applyFill="1"/>
    <xf numFmtId="0" fontId="1" fillId="0" borderId="1" xfId="0" applyFont="1" applyBorder="1"/>
    <xf numFmtId="0" fontId="1" fillId="0" borderId="0" xfId="0" applyFont="1"/>
    <xf numFmtId="165" fontId="10" fillId="5" borderId="0" xfId="0" applyNumberFormat="1" applyFont="1" applyFill="1"/>
    <xf numFmtId="0" fontId="2" fillId="11" borderId="0" xfId="0" applyFont="1" applyFill="1" applyAlignment="1">
      <alignment horizontal="left" wrapText="1"/>
    </xf>
    <xf numFmtId="0" fontId="2" fillId="12" borderId="0" xfId="0" applyFont="1" applyFill="1" applyAlignment="1">
      <alignment horizontal="left" wrapText="1"/>
    </xf>
    <xf numFmtId="0" fontId="2" fillId="0" borderId="0" xfId="0" applyFont="1" applyAlignment="1">
      <alignment horizontal="center" wrapText="1"/>
    </xf>
    <xf numFmtId="0" fontId="2" fillId="0" borderId="0" xfId="0" applyFont="1" applyAlignment="1">
      <alignment wrapText="1"/>
    </xf>
    <xf numFmtId="0" fontId="5" fillId="0" borderId="0" xfId="0" applyFont="1" applyAlignment="1">
      <alignment horizontal="left" wrapText="1"/>
    </xf>
    <xf numFmtId="16" fontId="0" fillId="0" borderId="0" xfId="0" applyNumberFormat="1"/>
    <xf numFmtId="0" fontId="2" fillId="3" borderId="0" xfId="0" applyFont="1" applyFill="1" applyAlignment="1">
      <alignment horizontal="left" wrapText="1"/>
    </xf>
    <xf numFmtId="166" fontId="1" fillId="0" borderId="0" xfId="0" applyNumberFormat="1" applyFont="1"/>
    <xf numFmtId="0" fontId="5" fillId="12" borderId="0" xfId="0" applyFont="1" applyFill="1" applyAlignment="1">
      <alignment horizontal="center" wrapText="1"/>
    </xf>
    <xf numFmtId="0" fontId="5" fillId="12" borderId="0" xfId="0" applyFont="1" applyFill="1" applyAlignment="1">
      <alignment wrapText="1"/>
    </xf>
    <xf numFmtId="0" fontId="5" fillId="0" borderId="0" xfId="0" applyFont="1" applyAlignment="1">
      <alignment wrapText="1"/>
    </xf>
    <xf numFmtId="0" fontId="5" fillId="12" borderId="0" xfId="0" applyFont="1" applyFill="1" applyAlignment="1">
      <alignment horizontal="left" wrapText="1"/>
    </xf>
    <xf numFmtId="0" fontId="5" fillId="13" borderId="0" xfId="0" applyFont="1" applyFill="1" applyAlignment="1">
      <alignment horizontal="left" wrapText="1"/>
    </xf>
    <xf numFmtId="0" fontId="5" fillId="9" borderId="0" xfId="0" applyFont="1" applyFill="1" applyAlignment="1">
      <alignment horizontal="left" wrapText="1"/>
    </xf>
    <xf numFmtId="0" fontId="5" fillId="4" borderId="0" xfId="0" applyFont="1" applyFill="1" applyAlignment="1">
      <alignment horizontal="left" wrapText="1"/>
    </xf>
    <xf numFmtId="0" fontId="2" fillId="4" borderId="0" xfId="0" applyFont="1" applyFill="1" applyAlignment="1">
      <alignment wrapText="1"/>
    </xf>
    <xf numFmtId="0" fontId="5" fillId="14" borderId="0" xfId="0" applyFont="1" applyFill="1" applyAlignment="1">
      <alignment horizontal="left" wrapText="1"/>
    </xf>
    <xf numFmtId="4" fontId="1" fillId="6" borderId="0" xfId="0" applyNumberFormat="1" applyFont="1" applyFill="1"/>
    <xf numFmtId="166" fontId="3" fillId="6" borderId="0" xfId="0" applyNumberFormat="1" applyFont="1" applyFill="1" applyAlignment="1">
      <alignment horizontal="right"/>
    </xf>
    <xf numFmtId="0" fontId="5" fillId="5" borderId="0" xfId="0" applyFont="1" applyFill="1" applyAlignment="1">
      <alignment horizontal="left" wrapText="1"/>
    </xf>
    <xf numFmtId="0" fontId="5" fillId="15" borderId="0" xfId="0" applyFont="1" applyFill="1" applyAlignment="1">
      <alignment horizontal="left" wrapText="1"/>
    </xf>
    <xf numFmtId="0" fontId="5" fillId="7" borderId="0" xfId="0" applyFont="1" applyFill="1" applyAlignment="1">
      <alignment horizontal="left" wrapText="1"/>
    </xf>
    <xf numFmtId="0" fontId="5" fillId="3" borderId="0" xfId="0" applyFont="1" applyFill="1" applyAlignment="1">
      <alignment horizontal="left" wrapText="1"/>
    </xf>
    <xf numFmtId="4" fontId="1" fillId="0" borderId="0" xfId="0" applyNumberFormat="1" applyFont="1" applyAlignment="1">
      <alignment wrapText="1"/>
    </xf>
    <xf numFmtId="0" fontId="5" fillId="16" borderId="0" xfId="0" applyFont="1" applyFill="1" applyAlignment="1">
      <alignment horizontal="left" wrapText="1"/>
    </xf>
    <xf numFmtId="0" fontId="1" fillId="0" borderId="0" xfId="0" applyFont="1" applyAlignment="1">
      <alignment horizontal="center"/>
    </xf>
    <xf numFmtId="0" fontId="6" fillId="0" borderId="0" xfId="0" applyFont="1" applyAlignment="1">
      <alignment horizontal="center"/>
    </xf>
    <xf numFmtId="44" fontId="0" fillId="0" borderId="0" xfId="1" applyFont="1"/>
    <xf numFmtId="44" fontId="1" fillId="0" borderId="0" xfId="1" applyFont="1"/>
    <xf numFmtId="44" fontId="1" fillId="0" borderId="0" xfId="1" applyFont="1" applyAlignment="1">
      <alignment horizontal="center"/>
    </xf>
    <xf numFmtId="166" fontId="1" fillId="0" borderId="0" xfId="0" applyNumberFormat="1" applyFont="1" applyAlignment="1">
      <alignment horizontal="center"/>
    </xf>
    <xf numFmtId="165" fontId="1" fillId="17" borderId="0" xfId="0" applyNumberFormat="1" applyFont="1" applyFill="1"/>
    <xf numFmtId="165" fontId="6" fillId="0" borderId="0" xfId="0" applyNumberFormat="1" applyFont="1"/>
    <xf numFmtId="44" fontId="6" fillId="0" borderId="0" xfId="1" applyFont="1"/>
    <xf numFmtId="167" fontId="1" fillId="0" borderId="0" xfId="0" applyNumberFormat="1" applyFont="1" applyAlignment="1">
      <alignment horizontal="center"/>
    </xf>
    <xf numFmtId="0" fontId="1" fillId="6" borderId="0" xfId="0" applyFont="1" applyFill="1" applyAlignment="1">
      <alignment wrapText="1"/>
    </xf>
    <xf numFmtId="44" fontId="1" fillId="5" borderId="0" xfId="1" applyFont="1" applyFill="1"/>
    <xf numFmtId="0" fontId="1" fillId="5" borderId="0" xfId="0" applyFont="1" applyFill="1"/>
    <xf numFmtId="0" fontId="1" fillId="9" borderId="0" xfId="0" applyFont="1" applyFill="1" applyAlignment="1">
      <alignment wrapText="1"/>
    </xf>
    <xf numFmtId="0" fontId="8" fillId="0" borderId="0" xfId="0" applyFont="1" applyAlignment="1">
      <alignment horizontal="center" wrapText="1"/>
    </xf>
    <xf numFmtId="165" fontId="3" fillId="0" borderId="0" xfId="0" applyNumberFormat="1" applyFont="1"/>
    <xf numFmtId="0" fontId="1" fillId="0" borderId="0" xfId="0" applyFont="1" applyAlignment="1">
      <alignment wrapText="1"/>
    </xf>
    <xf numFmtId="0" fontId="1" fillId="5" borderId="0" xfId="0" applyFont="1" applyFill="1" applyAlignment="1">
      <alignment wrapText="1"/>
    </xf>
    <xf numFmtId="0" fontId="1" fillId="14" borderId="0" xfId="0" applyFont="1" applyFill="1" applyAlignment="1">
      <alignment wrapText="1"/>
    </xf>
    <xf numFmtId="0" fontId="1" fillId="18" borderId="0" xfId="0" applyFont="1" applyFill="1" applyAlignment="1">
      <alignment wrapText="1"/>
    </xf>
    <xf numFmtId="0" fontId="0" fillId="4"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1" fillId="15" borderId="0" xfId="0" applyFont="1" applyFill="1" applyAlignment="1">
      <alignment horizontal="center"/>
    </xf>
    <xf numFmtId="0" fontId="5" fillId="4" borderId="0" xfId="0" applyFont="1" applyFill="1" applyAlignment="1">
      <alignment horizontal="center" wrapText="1"/>
    </xf>
    <xf numFmtId="0" fontId="5" fillId="11" borderId="0" xfId="0" applyFont="1" applyFill="1" applyAlignment="1">
      <alignment horizontal="center" wrapText="1"/>
    </xf>
    <xf numFmtId="0" fontId="1" fillId="11" borderId="0" xfId="0" applyFont="1" applyFill="1" applyAlignment="1">
      <alignment wrapText="1"/>
    </xf>
    <xf numFmtId="0" fontId="13" fillId="0" borderId="0" xfId="0" applyFont="1" applyAlignment="1">
      <alignment horizontal="left" wrapText="1"/>
    </xf>
    <xf numFmtId="0" fontId="5" fillId="19" borderId="0" xfId="0" applyFont="1" applyFill="1" applyAlignment="1">
      <alignment horizontal="center" wrapText="1"/>
    </xf>
    <xf numFmtId="0" fontId="1" fillId="19" borderId="0" xfId="0" applyFont="1" applyFill="1" applyAlignment="1">
      <alignment wrapText="1"/>
    </xf>
    <xf numFmtId="0" fontId="2" fillId="0" borderId="0" xfId="0" applyFont="1"/>
    <xf numFmtId="0" fontId="1" fillId="4" borderId="0" xfId="0" applyFont="1" applyFill="1" applyAlignment="1">
      <alignment wrapText="1"/>
    </xf>
    <xf numFmtId="0" fontId="5" fillId="5" borderId="0" xfId="0" applyFont="1" applyFill="1" applyAlignment="1">
      <alignment horizontal="center" wrapText="1"/>
    </xf>
    <xf numFmtId="0" fontId="5" fillId="20" borderId="0" xfId="0" applyFont="1" applyFill="1" applyAlignment="1">
      <alignment horizontal="center" wrapText="1"/>
    </xf>
    <xf numFmtId="0" fontId="1" fillId="20" borderId="0" xfId="0" applyFont="1" applyFill="1" applyAlignment="1">
      <alignment wrapText="1"/>
    </xf>
    <xf numFmtId="0" fontId="5" fillId="13" borderId="0" xfId="0" applyFont="1" applyFill="1" applyAlignment="1">
      <alignment horizontal="center" wrapText="1"/>
    </xf>
    <xf numFmtId="0" fontId="5" fillId="21" borderId="0" xfId="0" applyFont="1" applyFill="1" applyAlignment="1">
      <alignment horizontal="center" wrapText="1"/>
    </xf>
    <xf numFmtId="0" fontId="5" fillId="15" borderId="0" xfId="0" applyFont="1" applyFill="1" applyAlignment="1">
      <alignment horizontal="center" wrapText="1"/>
    </xf>
    <xf numFmtId="165" fontId="16" fillId="0" borderId="15" xfId="0" applyNumberFormat="1" applyFont="1" applyBorder="1" applyAlignment="1">
      <alignment horizontal="center" wrapText="1"/>
    </xf>
    <xf numFmtId="165" fontId="0" fillId="0" borderId="16" xfId="0" applyNumberFormat="1" applyBorder="1"/>
    <xf numFmtId="165" fontId="6" fillId="9" borderId="17" xfId="0" applyNumberFormat="1" applyFont="1" applyFill="1" applyBorder="1"/>
    <xf numFmtId="165" fontId="6" fillId="0" borderId="17" xfId="0" applyNumberFormat="1" applyFont="1" applyBorder="1"/>
    <xf numFmtId="165" fontId="6" fillId="12" borderId="17" xfId="0" applyNumberFormat="1" applyFont="1" applyFill="1" applyBorder="1"/>
    <xf numFmtId="0" fontId="7" fillId="22" borderId="3" xfId="0" applyFont="1" applyFill="1" applyBorder="1" applyAlignment="1">
      <alignment horizontal="center"/>
    </xf>
    <xf numFmtId="165" fontId="1" fillId="22" borderId="0" xfId="0" applyNumberFormat="1" applyFont="1" applyFill="1"/>
    <xf numFmtId="165" fontId="4" fillId="22" borderId="0" xfId="0" applyNumberFormat="1" applyFont="1" applyFill="1"/>
    <xf numFmtId="165" fontId="6" fillId="22" borderId="17" xfId="0" applyNumberFormat="1" applyFont="1" applyFill="1" applyBorder="1"/>
    <xf numFmtId="4" fontId="1" fillId="12" borderId="0" xfId="0" applyNumberFormat="1" applyFont="1" applyFill="1"/>
    <xf numFmtId="166" fontId="3" fillId="12" borderId="0" xfId="0" applyNumberFormat="1" applyFont="1" applyFill="1" applyAlignment="1">
      <alignment horizontal="right"/>
    </xf>
    <xf numFmtId="4" fontId="3" fillId="0" borderId="0" xfId="0" applyNumberFormat="1" applyFont="1" applyAlignment="1">
      <alignment horizontal="right"/>
    </xf>
    <xf numFmtId="0" fontId="2" fillId="5" borderId="0" xfId="0" applyFont="1" applyFill="1" applyAlignment="1">
      <alignment wrapText="1"/>
    </xf>
    <xf numFmtId="0" fontId="17" fillId="0" borderId="0" xfId="0" applyFont="1" applyAlignment="1">
      <alignment horizontal="center"/>
    </xf>
    <xf numFmtId="0" fontId="1" fillId="22" borderId="0" xfId="0" applyFont="1" applyFill="1"/>
    <xf numFmtId="166" fontId="1" fillId="22" borderId="0" xfId="0" applyNumberFormat="1" applyFont="1" applyFill="1"/>
    <xf numFmtId="0" fontId="7" fillId="22" borderId="0" xfId="0" applyFont="1" applyFill="1" applyAlignment="1">
      <alignment horizontal="center"/>
    </xf>
    <xf numFmtId="165" fontId="6" fillId="11" borderId="17" xfId="0" applyNumberFormat="1" applyFont="1" applyFill="1" applyBorder="1"/>
    <xf numFmtId="165" fontId="6" fillId="0" borderId="18" xfId="0" applyNumberFormat="1" applyFont="1" applyBorder="1"/>
    <xf numFmtId="165" fontId="16" fillId="0" borderId="1" xfId="0" applyNumberFormat="1" applyFont="1" applyBorder="1" applyAlignment="1">
      <alignment horizontal="center" vertical="center" wrapText="1"/>
    </xf>
    <xf numFmtId="165" fontId="16" fillId="0" borderId="0" xfId="0" applyNumberFormat="1" applyFont="1"/>
    <xf numFmtId="165" fontId="16" fillId="0" borderId="17" xfId="0" applyNumberFormat="1" applyFont="1" applyBorder="1"/>
    <xf numFmtId="165" fontId="16" fillId="0" borderId="18" xfId="0" applyNumberFormat="1" applyFont="1" applyBorder="1"/>
    <xf numFmtId="0" fontId="16" fillId="0" borderId="15" xfId="0" applyFont="1" applyBorder="1" applyAlignment="1">
      <alignment wrapText="1"/>
    </xf>
    <xf numFmtId="165" fontId="16" fillId="23" borderId="16" xfId="0" applyNumberFormat="1" applyFont="1" applyFill="1" applyBorder="1"/>
    <xf numFmtId="165" fontId="16" fillId="23" borderId="17" xfId="0" applyNumberFormat="1" applyFont="1" applyFill="1" applyBorder="1"/>
    <xf numFmtId="165" fontId="1" fillId="5" borderId="0" xfId="0" applyNumberFormat="1" applyFont="1" applyFill="1"/>
    <xf numFmtId="166" fontId="1" fillId="5" borderId="0" xfId="0" applyNumberFormat="1" applyFont="1" applyFill="1"/>
    <xf numFmtId="0" fontId="7" fillId="5" borderId="3" xfId="0" applyFont="1" applyFill="1" applyBorder="1" applyAlignment="1">
      <alignment horizontal="center"/>
    </xf>
    <xf numFmtId="165" fontId="1" fillId="23" borderId="0" xfId="0" applyNumberFormat="1" applyFont="1" applyFill="1"/>
    <xf numFmtId="0" fontId="7" fillId="19" borderId="3" xfId="0" applyFont="1" applyFill="1" applyBorder="1" applyAlignment="1">
      <alignment horizontal="center"/>
    </xf>
    <xf numFmtId="165" fontId="1" fillId="19" borderId="0" xfId="0" applyNumberFormat="1" applyFont="1" applyFill="1"/>
    <xf numFmtId="44" fontId="16" fillId="0" borderId="0" xfId="1" applyFont="1"/>
    <xf numFmtId="0" fontId="8" fillId="0" borderId="0" xfId="0" applyFont="1"/>
    <xf numFmtId="0" fontId="6" fillId="0" borderId="0" xfId="0" applyFont="1"/>
    <xf numFmtId="44" fontId="0" fillId="0" borderId="1" xfId="1" applyFont="1" applyBorder="1"/>
    <xf numFmtId="0" fontId="0" fillId="0" borderId="19" xfId="0" applyBorder="1"/>
    <xf numFmtId="165" fontId="1" fillId="0" borderId="0" xfId="0" applyNumberFormat="1" applyFont="1" applyAlignment="1">
      <alignment horizontal="center" vertical="center" wrapText="1"/>
    </xf>
    <xf numFmtId="0" fontId="16" fillId="0" borderId="20" xfId="0" applyFont="1" applyBorder="1" applyAlignment="1">
      <alignment horizontal="center" wrapText="1"/>
    </xf>
    <xf numFmtId="166" fontId="1" fillId="0" borderId="1" xfId="0" applyNumberFormat="1" applyFont="1" applyBorder="1" applyAlignment="1">
      <alignment horizontal="center" vertical="center" wrapText="1"/>
    </xf>
    <xf numFmtId="0" fontId="5" fillId="7" borderId="0" xfId="0" applyFont="1" applyFill="1" applyAlignment="1">
      <alignment wrapText="1"/>
    </xf>
    <xf numFmtId="165" fontId="6" fillId="0" borderId="15" xfId="0" applyNumberFormat="1" applyFont="1" applyBorder="1"/>
    <xf numFmtId="165" fontId="6" fillId="5" borderId="0" xfId="0" applyNumberFormat="1" applyFont="1" applyFill="1"/>
    <xf numFmtId="0" fontId="8" fillId="19" borderId="0" xfId="0" applyFont="1" applyFill="1" applyAlignment="1">
      <alignment horizontal="center"/>
    </xf>
    <xf numFmtId="0" fontId="7" fillId="0" borderId="0" xfId="0" applyFont="1" applyAlignment="1">
      <alignment horizontal="center" wrapText="1"/>
    </xf>
    <xf numFmtId="165" fontId="16" fillId="0" borderId="16" xfId="0" applyNumberFormat="1" applyFont="1" applyBorder="1"/>
    <xf numFmtId="0" fontId="5" fillId="24" borderId="21" xfId="0" applyFont="1" applyFill="1" applyBorder="1" applyAlignment="1">
      <alignment horizontal="left" wrapText="1"/>
    </xf>
    <xf numFmtId="0" fontId="5" fillId="0" borderId="21" xfId="0" applyFont="1" applyBorder="1" applyAlignment="1">
      <alignment horizontal="left" wrapText="1"/>
    </xf>
    <xf numFmtId="0" fontId="18" fillId="0" borderId="0" xfId="0" applyFont="1"/>
    <xf numFmtId="0" fontId="6" fillId="9" borderId="0" xfId="0" applyFont="1" applyFill="1" applyAlignment="1">
      <alignment horizontal="center"/>
    </xf>
    <xf numFmtId="0" fontId="0" fillId="9" borderId="0" xfId="0" applyFill="1" applyAlignment="1">
      <alignment horizontal="center"/>
    </xf>
    <xf numFmtId="0" fontId="1" fillId="0" borderId="21" xfId="0" applyFont="1" applyBorder="1" applyAlignment="1">
      <alignment horizontal="center" wrapText="1"/>
    </xf>
    <xf numFmtId="0" fontId="5" fillId="3" borderId="21" xfId="0" applyFont="1" applyFill="1" applyBorder="1" applyAlignment="1">
      <alignment horizontal="left" wrapText="1"/>
    </xf>
    <xf numFmtId="0" fontId="1" fillId="5" borderId="21" xfId="0" applyFont="1" applyFill="1" applyBorder="1" applyAlignment="1">
      <alignment horizontal="center" wrapText="1"/>
    </xf>
    <xf numFmtId="0" fontId="1" fillId="9" borderId="0" xfId="0" applyFont="1" applyFill="1" applyAlignment="1">
      <alignment horizontal="center"/>
    </xf>
    <xf numFmtId="0" fontId="1" fillId="0" borderId="1" xfId="0" applyFont="1" applyBorder="1" applyAlignment="1">
      <alignment horizontal="center"/>
    </xf>
    <xf numFmtId="0" fontId="2" fillId="0" borderId="0" xfId="0" applyFont="1" applyAlignment="1">
      <alignment horizontal="center"/>
    </xf>
    <xf numFmtId="0" fontId="5" fillId="25" borderId="21" xfId="0" applyFont="1" applyFill="1" applyBorder="1" applyAlignment="1">
      <alignment horizontal="center" wrapText="1"/>
    </xf>
    <xf numFmtId="0" fontId="5" fillId="5" borderId="21" xfId="0" applyFont="1" applyFill="1" applyBorder="1" applyAlignment="1">
      <alignment horizontal="center" wrapText="1"/>
    </xf>
    <xf numFmtId="0" fontId="5" fillId="25" borderId="21" xfId="0" applyFont="1" applyFill="1" applyBorder="1" applyAlignment="1">
      <alignment horizontal="left" wrapText="1"/>
    </xf>
    <xf numFmtId="0" fontId="5" fillId="5" borderId="21" xfId="0" applyFont="1" applyFill="1" applyBorder="1" applyAlignment="1">
      <alignment horizontal="left" wrapText="1"/>
    </xf>
    <xf numFmtId="0" fontId="5" fillId="3" borderId="21" xfId="0" applyFont="1" applyFill="1" applyBorder="1" applyAlignment="1">
      <alignment horizontal="center" wrapText="1"/>
    </xf>
    <xf numFmtId="0" fontId="5" fillId="6" borderId="21" xfId="0" applyFont="1" applyFill="1" applyBorder="1" applyAlignment="1">
      <alignment horizontal="left" wrapText="1"/>
    </xf>
    <xf numFmtId="0" fontId="5" fillId="13" borderId="21" xfId="0" applyFont="1" applyFill="1" applyBorder="1" applyAlignment="1">
      <alignment horizontal="left" wrapText="1"/>
    </xf>
    <xf numFmtId="0" fontId="5" fillId="23" borderId="21" xfId="0" applyFont="1" applyFill="1" applyBorder="1" applyAlignment="1">
      <alignment horizontal="center" wrapText="1"/>
    </xf>
    <xf numFmtId="0" fontId="5" fillId="6" borderId="21" xfId="0" applyFont="1" applyFill="1" applyBorder="1" applyAlignment="1">
      <alignment horizontal="center" wrapText="1"/>
    </xf>
    <xf numFmtId="0" fontId="5" fillId="9" borderId="21" xfId="0" applyFont="1" applyFill="1" applyBorder="1" applyAlignment="1">
      <alignment horizontal="center" wrapText="1"/>
    </xf>
    <xf numFmtId="0" fontId="5" fillId="7" borderId="21" xfId="0" applyFont="1" applyFill="1" applyBorder="1" applyAlignment="1">
      <alignment horizontal="left" wrapText="1"/>
    </xf>
    <xf numFmtId="165" fontId="16" fillId="19" borderId="17" xfId="0" applyNumberFormat="1" applyFont="1" applyFill="1" applyBorder="1"/>
    <xf numFmtId="0" fontId="20" fillId="0" borderId="0" xfId="0" applyFont="1"/>
    <xf numFmtId="0" fontId="5" fillId="7" borderId="22" xfId="0" applyFont="1" applyFill="1" applyBorder="1" applyAlignment="1">
      <alignment horizontal="left" wrapText="1"/>
    </xf>
    <xf numFmtId="0" fontId="5" fillId="6" borderId="24" xfId="0" applyFont="1" applyFill="1" applyBorder="1" applyAlignment="1">
      <alignment horizontal="left" wrapText="1"/>
    </xf>
    <xf numFmtId="0" fontId="19" fillId="0" borderId="0" xfId="0" applyFont="1"/>
    <xf numFmtId="165" fontId="4" fillId="19" borderId="0" xfId="0" applyNumberFormat="1" applyFont="1" applyFill="1"/>
    <xf numFmtId="0" fontId="1" fillId="7" borderId="21" xfId="0" applyFont="1" applyFill="1" applyBorder="1" applyAlignment="1">
      <alignment horizontal="left" vertical="center" wrapText="1"/>
    </xf>
    <xf numFmtId="0" fontId="1" fillId="14" borderId="21" xfId="0" applyFont="1" applyFill="1" applyBorder="1" applyAlignment="1">
      <alignment horizontal="left" vertical="center" wrapText="1"/>
    </xf>
    <xf numFmtId="0" fontId="5" fillId="14" borderId="21" xfId="0" applyFont="1" applyFill="1" applyBorder="1" applyAlignment="1">
      <alignment horizontal="center" wrapText="1"/>
    </xf>
    <xf numFmtId="0" fontId="5" fillId="0" borderId="21" xfId="0" applyFont="1" applyBorder="1" applyAlignment="1">
      <alignment horizontal="center" wrapText="1"/>
    </xf>
    <xf numFmtId="0" fontId="21" fillId="0" borderId="0" xfId="0" applyFont="1" applyAlignment="1">
      <alignment horizontal="center" vertical="top"/>
    </xf>
    <xf numFmtId="0" fontId="1" fillId="12" borderId="21" xfId="0" applyFont="1" applyFill="1" applyBorder="1" applyAlignment="1">
      <alignment horizontal="left" vertical="center" wrapText="1"/>
    </xf>
    <xf numFmtId="0" fontId="5" fillId="12" borderId="21" xfId="0" applyFont="1" applyFill="1" applyBorder="1" applyAlignment="1">
      <alignment horizontal="center" wrapText="1"/>
    </xf>
    <xf numFmtId="0" fontId="1" fillId="5" borderId="21" xfId="0" applyFont="1" applyFill="1" applyBorder="1" applyAlignment="1">
      <alignment horizontal="left" vertical="center" wrapText="1"/>
    </xf>
    <xf numFmtId="0" fontId="1" fillId="26" borderId="21" xfId="0" applyFont="1" applyFill="1" applyBorder="1" applyAlignment="1">
      <alignment horizontal="left" vertical="center" wrapText="1"/>
    </xf>
    <xf numFmtId="0" fontId="5" fillId="26" borderId="21" xfId="0" applyFont="1" applyFill="1" applyBorder="1" applyAlignment="1">
      <alignment horizontal="center" wrapText="1"/>
    </xf>
    <xf numFmtId="0" fontId="1" fillId="7" borderId="21" xfId="0" applyFont="1" applyFill="1" applyBorder="1" applyAlignment="1">
      <alignment horizontal="center" wrapText="1"/>
    </xf>
    <xf numFmtId="0" fontId="1" fillId="11" borderId="21" xfId="0" applyFont="1" applyFill="1" applyBorder="1" applyAlignment="1">
      <alignment horizontal="left" vertical="center" wrapText="1"/>
    </xf>
    <xf numFmtId="0" fontId="1" fillId="11" borderId="21" xfId="0" applyFont="1" applyFill="1" applyBorder="1" applyAlignment="1">
      <alignment horizontal="center" wrapText="1"/>
    </xf>
    <xf numFmtId="0" fontId="1" fillId="4" borderId="21" xfId="0" applyFont="1" applyFill="1" applyBorder="1" applyAlignment="1">
      <alignment horizontal="left" vertical="center" wrapText="1"/>
    </xf>
    <xf numFmtId="0" fontId="1" fillId="4" borderId="21" xfId="0" applyFont="1" applyFill="1" applyBorder="1" applyAlignment="1">
      <alignment horizontal="center" wrapText="1"/>
    </xf>
    <xf numFmtId="0" fontId="1" fillId="9" borderId="21" xfId="0" applyFont="1" applyFill="1" applyBorder="1" applyAlignment="1">
      <alignment horizontal="center" wrapText="1"/>
    </xf>
    <xf numFmtId="0" fontId="1" fillId="9" borderId="21" xfId="0" applyFont="1" applyFill="1" applyBorder="1" applyAlignment="1">
      <alignment horizontal="left" vertical="center" wrapText="1"/>
    </xf>
    <xf numFmtId="0" fontId="1" fillId="3" borderId="21" xfId="0" applyFont="1" applyFill="1" applyBorder="1" applyAlignment="1">
      <alignment horizontal="center" wrapText="1"/>
    </xf>
    <xf numFmtId="0" fontId="1" fillId="18" borderId="21" xfId="0" applyFont="1" applyFill="1" applyBorder="1" applyAlignment="1">
      <alignment horizontal="left" vertical="center" wrapText="1"/>
    </xf>
    <xf numFmtId="0" fontId="1" fillId="0" borderId="0" xfId="0" applyFont="1" applyAlignment="1">
      <alignment horizontal="center" wrapText="1"/>
    </xf>
    <xf numFmtId="0" fontId="1" fillId="20" borderId="21" xfId="0" applyFont="1" applyFill="1" applyBorder="1" applyAlignment="1">
      <alignment horizontal="left" vertical="center" wrapText="1"/>
    </xf>
    <xf numFmtId="0" fontId="1" fillId="20" borderId="21" xfId="0" applyFont="1" applyFill="1" applyBorder="1" applyAlignment="1">
      <alignment horizontal="center" wrapText="1"/>
    </xf>
    <xf numFmtId="0" fontId="1" fillId="27" borderId="21" xfId="0" applyFont="1" applyFill="1" applyBorder="1" applyAlignment="1">
      <alignment horizontal="left" vertical="center" wrapText="1"/>
    </xf>
    <xf numFmtId="0" fontId="1" fillId="27" borderId="21" xfId="0" applyFont="1" applyFill="1" applyBorder="1" applyAlignment="1">
      <alignment horizontal="center" wrapText="1"/>
    </xf>
    <xf numFmtId="0" fontId="22" fillId="19" borderId="0" xfId="0" applyFont="1" applyFill="1" applyAlignment="1">
      <alignment horizontal="center"/>
    </xf>
    <xf numFmtId="0" fontId="1" fillId="28" borderId="21" xfId="0" applyFont="1" applyFill="1" applyBorder="1" applyAlignment="1">
      <alignment horizontal="center" wrapText="1"/>
    </xf>
    <xf numFmtId="0" fontId="1" fillId="24" borderId="21" xfId="0" applyFont="1" applyFill="1" applyBorder="1" applyAlignment="1">
      <alignment horizontal="left" vertical="center" wrapText="1"/>
    </xf>
    <xf numFmtId="0" fontId="1" fillId="14" borderId="21" xfId="0" applyFont="1" applyFill="1" applyBorder="1" applyAlignment="1">
      <alignment horizontal="center" wrapText="1"/>
    </xf>
    <xf numFmtId="0" fontId="23" fillId="0" borderId="0" xfId="0" applyFont="1"/>
    <xf numFmtId="0" fontId="1" fillId="29" borderId="21" xfId="0" applyFont="1" applyFill="1" applyBorder="1" applyAlignment="1">
      <alignment horizontal="center" wrapText="1"/>
    </xf>
    <xf numFmtId="0" fontId="0" fillId="19" borderId="0" xfId="0" applyFill="1" applyAlignment="1">
      <alignment horizontal="center"/>
    </xf>
    <xf numFmtId="166" fontId="1" fillId="19" borderId="0" xfId="0" applyNumberFormat="1" applyFont="1" applyFill="1"/>
    <xf numFmtId="0" fontId="1" fillId="6" borderId="21" xfId="0" applyFont="1" applyFill="1" applyBorder="1" applyAlignment="1">
      <alignment horizontal="left" vertical="center" wrapText="1"/>
    </xf>
    <xf numFmtId="0" fontId="5" fillId="19" borderId="0" xfId="0" applyFont="1" applyFill="1" applyAlignment="1">
      <alignment horizontal="left" wrapText="1"/>
    </xf>
    <xf numFmtId="0" fontId="1" fillId="19" borderId="0" xfId="0" applyFont="1" applyFill="1" applyAlignment="1">
      <alignment horizontal="center"/>
    </xf>
    <xf numFmtId="0" fontId="1" fillId="6" borderId="21" xfId="0" applyFont="1" applyFill="1" applyBorder="1" applyAlignment="1">
      <alignment horizontal="center" wrapText="1"/>
    </xf>
    <xf numFmtId="0" fontId="0" fillId="19" borderId="0" xfId="0" applyFill="1"/>
    <xf numFmtId="0" fontId="24" fillId="19" borderId="0" xfId="0" applyFont="1" applyFill="1" applyAlignment="1">
      <alignment horizontal="center"/>
    </xf>
    <xf numFmtId="0" fontId="18" fillId="18" borderId="0" xfId="0" applyFont="1" applyFill="1" applyAlignment="1">
      <alignment horizontal="center"/>
    </xf>
    <xf numFmtId="0" fontId="0" fillId="18" borderId="0" xfId="0" applyFill="1" applyAlignment="1">
      <alignment horizontal="center"/>
    </xf>
    <xf numFmtId="0" fontId="1" fillId="18" borderId="0" xfId="0" applyFont="1" applyFill="1" applyAlignment="1">
      <alignment horizontal="center"/>
    </xf>
    <xf numFmtId="0" fontId="1" fillId="3" borderId="21" xfId="0" applyFont="1" applyFill="1" applyBorder="1" applyAlignment="1">
      <alignment horizontal="left" vertical="center" wrapText="1"/>
    </xf>
    <xf numFmtId="0" fontId="0" fillId="21" borderId="0" xfId="0" applyFill="1"/>
    <xf numFmtId="165" fontId="4" fillId="21" borderId="0" xfId="0" applyNumberFormat="1" applyFont="1" applyFill="1"/>
    <xf numFmtId="165" fontId="16" fillId="21" borderId="17" xfId="0" applyNumberFormat="1" applyFont="1" applyFill="1" applyBorder="1"/>
    <xf numFmtId="0" fontId="25" fillId="19" borderId="0" xfId="0" applyFont="1" applyFill="1"/>
    <xf numFmtId="0" fontId="1" fillId="23" borderId="21" xfId="0" applyFont="1" applyFill="1" applyBorder="1" applyAlignment="1">
      <alignment horizontal="center" wrapText="1"/>
    </xf>
    <xf numFmtId="0" fontId="1" fillId="23" borderId="21" xfId="0" applyFont="1" applyFill="1" applyBorder="1" applyAlignment="1">
      <alignment horizontal="left" vertical="center" wrapText="1"/>
    </xf>
    <xf numFmtId="0" fontId="1" fillId="29" borderId="21" xfId="0" applyFont="1" applyFill="1" applyBorder="1" applyAlignment="1">
      <alignment horizontal="left" vertical="center" wrapText="1"/>
    </xf>
    <xf numFmtId="0" fontId="1" fillId="30" borderId="21" xfId="0" applyFont="1" applyFill="1" applyBorder="1" applyAlignment="1">
      <alignment horizontal="center" wrapText="1"/>
    </xf>
    <xf numFmtId="0" fontId="1" fillId="30" borderId="21" xfId="0" applyFont="1" applyFill="1" applyBorder="1" applyAlignment="1">
      <alignment horizontal="left" vertical="center" wrapText="1"/>
    </xf>
    <xf numFmtId="165" fontId="16" fillId="0" borderId="0" xfId="0" applyNumberFormat="1" applyFont="1" applyFill="1"/>
    <xf numFmtId="0" fontId="16" fillId="0" borderId="0" xfId="0" applyFont="1" applyAlignment="1">
      <alignment horizontal="center" wrapText="1"/>
    </xf>
    <xf numFmtId="0" fontId="25" fillId="19" borderId="0" xfId="0" applyFont="1" applyFill="1" applyAlignment="1">
      <alignment horizontal="center"/>
    </xf>
    <xf numFmtId="44" fontId="26" fillId="0" borderId="0" xfId="1" applyFont="1"/>
    <xf numFmtId="0" fontId="0" fillId="17" borderId="0" xfId="0" applyFill="1"/>
    <xf numFmtId="0" fontId="1" fillId="31" borderId="21" xfId="0" applyFont="1" applyFill="1" applyBorder="1" applyAlignment="1">
      <alignment horizontal="center" wrapText="1"/>
    </xf>
    <xf numFmtId="0" fontId="1" fillId="4" borderId="0" xfId="0" applyFont="1" applyFill="1" applyAlignment="1">
      <alignment horizontal="center"/>
    </xf>
    <xf numFmtId="0" fontId="16" fillId="12" borderId="21" xfId="0" applyFont="1" applyFill="1" applyBorder="1" applyAlignment="1">
      <alignment horizontal="left" vertical="center" wrapText="1"/>
    </xf>
    <xf numFmtId="0" fontId="16" fillId="23" borderId="21" xfId="0" applyFont="1" applyFill="1" applyBorder="1" applyAlignment="1">
      <alignment horizontal="left" vertical="center" wrapText="1"/>
    </xf>
    <xf numFmtId="0" fontId="0" fillId="20" borderId="0" xfId="0" applyFill="1" applyAlignment="1">
      <alignment horizontal="center"/>
    </xf>
    <xf numFmtId="166" fontId="1" fillId="20" borderId="0" xfId="0" applyNumberFormat="1" applyFont="1" applyFill="1"/>
    <xf numFmtId="0" fontId="7" fillId="20" borderId="3" xfId="0" applyFont="1" applyFill="1" applyBorder="1" applyAlignment="1">
      <alignment horizontal="center"/>
    </xf>
    <xf numFmtId="165" fontId="1" fillId="20" borderId="0" xfId="0" applyNumberFormat="1" applyFont="1" applyFill="1"/>
    <xf numFmtId="165" fontId="4" fillId="20" borderId="0" xfId="0" applyNumberFormat="1" applyFont="1" applyFill="1"/>
    <xf numFmtId="0" fontId="1" fillId="12" borderId="21" xfId="0" applyFont="1" applyFill="1" applyBorder="1" applyAlignment="1">
      <alignment horizontal="center" wrapText="1"/>
    </xf>
    <xf numFmtId="0" fontId="1" fillId="20" borderId="0" xfId="0" applyFont="1" applyFill="1" applyAlignment="1">
      <alignment horizontal="center"/>
    </xf>
    <xf numFmtId="0" fontId="16" fillId="12" borderId="0" xfId="0" applyFont="1" applyFill="1" applyAlignment="1">
      <alignment horizontal="center" wrapText="1"/>
    </xf>
    <xf numFmtId="0" fontId="16" fillId="19" borderId="21" xfId="0" applyFont="1" applyFill="1" applyBorder="1" applyAlignment="1">
      <alignment horizontal="left" vertical="center" wrapText="1"/>
    </xf>
    <xf numFmtId="0" fontId="16" fillId="32" borderId="21" xfId="0" applyFont="1" applyFill="1" applyBorder="1" applyAlignment="1">
      <alignment horizontal="left" vertical="center" wrapText="1"/>
    </xf>
    <xf numFmtId="0" fontId="16" fillId="32" borderId="27" xfId="0" applyFont="1" applyFill="1" applyBorder="1" applyAlignment="1">
      <alignment horizontal="left" vertical="center" wrapText="1"/>
    </xf>
    <xf numFmtId="0" fontId="16" fillId="14" borderId="15" xfId="0" applyFont="1" applyFill="1" applyBorder="1" applyAlignment="1">
      <alignment horizontal="center" wrapText="1"/>
    </xf>
    <xf numFmtId="0" fontId="1" fillId="19" borderId="21" xfId="0" applyFont="1" applyFill="1" applyBorder="1" applyAlignment="1">
      <alignment horizontal="center" wrapText="1"/>
    </xf>
    <xf numFmtId="0" fontId="16" fillId="5" borderId="27" xfId="0" applyFont="1" applyFill="1" applyBorder="1" applyAlignment="1">
      <alignment horizontal="left" vertical="center" wrapText="1"/>
    </xf>
    <xf numFmtId="0" fontId="0" fillId="5" borderId="0" xfId="0" applyFill="1"/>
    <xf numFmtId="165" fontId="1" fillId="0" borderId="0" xfId="0" applyNumberFormat="1" applyFont="1" applyFill="1"/>
    <xf numFmtId="165" fontId="28" fillId="0" borderId="17" xfId="0" applyNumberFormat="1" applyFont="1" applyBorder="1"/>
    <xf numFmtId="165" fontId="4" fillId="0" borderId="0" xfId="0" applyNumberFormat="1" applyFont="1" applyFill="1"/>
    <xf numFmtId="0" fontId="16" fillId="11" borderId="27" xfId="0" applyFont="1" applyFill="1" applyBorder="1" applyAlignment="1">
      <alignment horizontal="left" vertical="center" wrapText="1"/>
    </xf>
    <xf numFmtId="0" fontId="16" fillId="33" borderId="27" xfId="0" applyFont="1" applyFill="1" applyBorder="1" applyAlignment="1">
      <alignment horizontal="left" vertical="center" wrapText="1"/>
    </xf>
    <xf numFmtId="0" fontId="16" fillId="34" borderId="27" xfId="0" applyFont="1" applyFill="1" applyBorder="1" applyAlignment="1">
      <alignment horizontal="left" vertical="center" wrapText="1"/>
    </xf>
    <xf numFmtId="0" fontId="16" fillId="34" borderId="21" xfId="0" applyFont="1" applyFill="1" applyBorder="1" applyAlignment="1">
      <alignment horizontal="left" vertical="center" wrapText="1"/>
    </xf>
    <xf numFmtId="0" fontId="16" fillId="35" borderId="21" xfId="0" applyFont="1" applyFill="1" applyBorder="1" applyAlignment="1">
      <alignment horizontal="left" vertical="center" wrapText="1"/>
    </xf>
    <xf numFmtId="0" fontId="16" fillId="36" borderId="21" xfId="0" applyFont="1" applyFill="1" applyBorder="1" applyAlignment="1">
      <alignment horizontal="left" vertical="center" wrapText="1"/>
    </xf>
    <xf numFmtId="0" fontId="16" fillId="11" borderId="21" xfId="0" applyFont="1" applyFill="1" applyBorder="1" applyAlignment="1">
      <alignment horizontal="left" vertical="center" wrapText="1"/>
    </xf>
    <xf numFmtId="0" fontId="18" fillId="0" borderId="28" xfId="0" applyFont="1" applyFill="1" applyBorder="1" applyAlignment="1"/>
    <xf numFmtId="0" fontId="18" fillId="0" borderId="5" xfId="0" applyFont="1" applyFill="1" applyBorder="1" applyAlignment="1"/>
    <xf numFmtId="0" fontId="18" fillId="0" borderId="29" xfId="0" applyFont="1" applyFill="1" applyBorder="1" applyAlignment="1"/>
    <xf numFmtId="0" fontId="18" fillId="0" borderId="0" xfId="0" applyFont="1" applyFill="1" applyBorder="1" applyAlignment="1"/>
    <xf numFmtId="0" fontId="16" fillId="8" borderId="21" xfId="0" applyFont="1" applyFill="1" applyBorder="1" applyAlignment="1">
      <alignment horizontal="left" vertical="center" wrapText="1"/>
    </xf>
    <xf numFmtId="0" fontId="16" fillId="0" borderId="0" xfId="0" applyFont="1" applyAlignment="1">
      <alignment wrapText="1"/>
    </xf>
    <xf numFmtId="166" fontId="1" fillId="17" borderId="0" xfId="0" applyNumberFormat="1" applyFont="1" applyFill="1"/>
    <xf numFmtId="0" fontId="16" fillId="5" borderId="21" xfId="0" applyFont="1" applyFill="1" applyBorder="1" applyAlignment="1">
      <alignment horizontal="left" vertical="center" wrapText="1"/>
    </xf>
    <xf numFmtId="0" fontId="16" fillId="5" borderId="21" xfId="0" applyFont="1" applyFill="1" applyBorder="1" applyAlignment="1">
      <alignment horizontal="center" wrapText="1"/>
    </xf>
    <xf numFmtId="0" fontId="38" fillId="0" borderId="0" xfId="0" applyFont="1" applyAlignment="1">
      <alignment horizontal="center" wrapText="1"/>
    </xf>
    <xf numFmtId="0" fontId="19" fillId="0" borderId="0" xfId="0" applyFont="1" applyAlignment="1">
      <alignment horizontal="center" wrapText="1"/>
    </xf>
    <xf numFmtId="0" fontId="16" fillId="0" borderId="0" xfId="0" applyFont="1" applyAlignment="1">
      <alignment horizontal="center"/>
    </xf>
    <xf numFmtId="0" fontId="1" fillId="31" borderId="21" xfId="0" applyFont="1" applyFill="1" applyBorder="1" applyAlignment="1">
      <alignment horizontal="left" vertical="center" wrapText="1"/>
    </xf>
    <xf numFmtId="0" fontId="16" fillId="37" borderId="21" xfId="0" applyFont="1" applyFill="1" applyBorder="1" applyAlignment="1">
      <alignment horizontal="left" vertical="center" wrapText="1"/>
    </xf>
    <xf numFmtId="0" fontId="16" fillId="37" borderId="21" xfId="0" applyFont="1" applyFill="1" applyBorder="1" applyAlignment="1">
      <alignment horizontal="center" wrapText="1"/>
    </xf>
    <xf numFmtId="0" fontId="16" fillId="21" borderId="21" xfId="0" applyFont="1" applyFill="1" applyBorder="1" applyAlignment="1">
      <alignment horizontal="center" wrapText="1"/>
    </xf>
    <xf numFmtId="164" fontId="1" fillId="0" borderId="0" xfId="0" applyNumberFormat="1" applyFont="1" applyAlignment="1">
      <alignment horizontal="center" vertical="center"/>
    </xf>
    <xf numFmtId="164" fontId="1" fillId="0" borderId="1" xfId="0" applyNumberFormat="1" applyFont="1" applyBorder="1" applyAlignment="1">
      <alignment horizontal="center" vertical="center"/>
    </xf>
    <xf numFmtId="164" fontId="16" fillId="9" borderId="0" xfId="0" applyNumberFormat="1" applyFont="1" applyFill="1" applyAlignment="1">
      <alignment horizontal="center" vertical="center"/>
    </xf>
    <xf numFmtId="164" fontId="1" fillId="19" borderId="0" xfId="0" applyNumberFormat="1" applyFont="1" applyFill="1" applyAlignment="1">
      <alignment horizontal="center" vertical="center"/>
    </xf>
    <xf numFmtId="164" fontId="1" fillId="20" borderId="0" xfId="0" applyNumberFormat="1" applyFont="1" applyFill="1" applyAlignment="1">
      <alignment horizontal="center" vertical="center"/>
    </xf>
    <xf numFmtId="164" fontId="1" fillId="5" borderId="0" xfId="0" applyNumberFormat="1" applyFont="1" applyFill="1" applyAlignment="1">
      <alignment horizontal="center" vertical="center"/>
    </xf>
    <xf numFmtId="0" fontId="0" fillId="0" borderId="0" xfId="0" applyAlignment="1">
      <alignment vertical="center"/>
    </xf>
    <xf numFmtId="0" fontId="16" fillId="38" borderId="21" xfId="0" applyFont="1" applyFill="1" applyBorder="1" applyAlignment="1">
      <alignment horizontal="left" vertical="center" wrapText="1"/>
    </xf>
    <xf numFmtId="0" fontId="16" fillId="38" borderId="21" xfId="0" applyFont="1" applyFill="1" applyBorder="1" applyAlignment="1">
      <alignment horizontal="center" wrapText="1"/>
    </xf>
    <xf numFmtId="164" fontId="1" fillId="0" borderId="0" xfId="0" applyNumberFormat="1" applyFont="1" applyFill="1" applyAlignment="1">
      <alignment horizontal="center" vertical="center"/>
    </xf>
    <xf numFmtId="0" fontId="1" fillId="0" borderId="0" xfId="0" applyFont="1" applyFill="1" applyAlignment="1">
      <alignment horizontal="center"/>
    </xf>
    <xf numFmtId="166" fontId="1" fillId="0" borderId="0" xfId="0" applyNumberFormat="1" applyFont="1" applyFill="1"/>
    <xf numFmtId="0" fontId="7" fillId="0" borderId="3" xfId="0" applyFont="1" applyFill="1" applyBorder="1" applyAlignment="1">
      <alignment horizontal="center"/>
    </xf>
    <xf numFmtId="0" fontId="0" fillId="0" borderId="0" xfId="0" applyFill="1"/>
    <xf numFmtId="0" fontId="3" fillId="5" borderId="21" xfId="0" applyFont="1" applyFill="1" applyBorder="1" applyAlignment="1">
      <alignment horizontal="center" vertical="center" wrapText="1"/>
    </xf>
    <xf numFmtId="0" fontId="20" fillId="0" borderId="0" xfId="0" applyFont="1" applyAlignment="1">
      <alignment horizontal="center"/>
    </xf>
    <xf numFmtId="164" fontId="1" fillId="0" borderId="21" xfId="0" applyNumberFormat="1" applyFont="1" applyFill="1" applyBorder="1" applyAlignment="1">
      <alignment horizontal="center" vertical="center"/>
    </xf>
    <xf numFmtId="0" fontId="19" fillId="0" borderId="21" xfId="0" applyFont="1" applyBorder="1" applyAlignment="1">
      <alignment horizontal="center" wrapText="1"/>
    </xf>
    <xf numFmtId="0" fontId="1" fillId="0" borderId="21" xfId="0" applyFont="1" applyFill="1" applyBorder="1" applyAlignment="1">
      <alignment horizontal="center"/>
    </xf>
    <xf numFmtId="166" fontId="1" fillId="0" borderId="21" xfId="0" applyNumberFormat="1" applyFont="1" applyFill="1" applyBorder="1"/>
    <xf numFmtId="0" fontId="7" fillId="0" borderId="21" xfId="0" applyFont="1" applyFill="1" applyBorder="1" applyAlignment="1">
      <alignment horizontal="center"/>
    </xf>
    <xf numFmtId="165" fontId="1" fillId="0" borderId="21" xfId="0" applyNumberFormat="1" applyFont="1" applyFill="1" applyBorder="1"/>
    <xf numFmtId="0" fontId="38" fillId="0" borderId="21" xfId="0" applyFont="1" applyBorder="1" applyAlignment="1">
      <alignment horizontal="center" wrapText="1"/>
    </xf>
    <xf numFmtId="0" fontId="16" fillId="5" borderId="21" xfId="0" applyFont="1" applyFill="1" applyBorder="1" applyAlignment="1">
      <alignment horizontal="center" vertical="center" wrapText="1"/>
    </xf>
    <xf numFmtId="0" fontId="0" fillId="0" borderId="20" xfId="0" applyBorder="1"/>
    <xf numFmtId="0" fontId="19" fillId="0" borderId="30" xfId="0" applyFont="1" applyFill="1" applyBorder="1" applyAlignment="1">
      <alignment horizontal="center" wrapText="1"/>
    </xf>
    <xf numFmtId="0" fontId="0" fillId="0" borderId="30" xfId="0" applyBorder="1"/>
    <xf numFmtId="0" fontId="4" fillId="0" borderId="30" xfId="0" applyFont="1" applyBorder="1" applyAlignment="1">
      <alignment horizontal="center" wrapText="1"/>
    </xf>
    <xf numFmtId="0" fontId="16" fillId="0" borderId="31" xfId="0" applyFont="1" applyBorder="1" applyAlignment="1">
      <alignment horizontal="center"/>
    </xf>
    <xf numFmtId="0" fontId="19" fillId="0" borderId="21" xfId="0" applyFont="1" applyBorder="1" applyAlignment="1">
      <alignment horizontal="center"/>
    </xf>
    <xf numFmtId="0" fontId="1" fillId="0" borderId="21" xfId="0" applyFont="1" applyBorder="1"/>
    <xf numFmtId="165" fontId="1" fillId="0" borderId="21" xfId="0" applyNumberFormat="1" applyFont="1" applyBorder="1"/>
    <xf numFmtId="0" fontId="39" fillId="0" borderId="21" xfId="0" applyFont="1" applyBorder="1" applyAlignment="1">
      <alignment horizontal="center"/>
    </xf>
    <xf numFmtId="0" fontId="40" fillId="0" borderId="21" xfId="0" applyFont="1" applyBorder="1" applyAlignment="1">
      <alignment horizontal="center"/>
    </xf>
    <xf numFmtId="166" fontId="1" fillId="0" borderId="32" xfId="0" applyNumberFormat="1" applyFont="1" applyBorder="1"/>
    <xf numFmtId="165" fontId="1" fillId="0" borderId="33" xfId="0" applyNumberFormat="1" applyFont="1" applyBorder="1"/>
    <xf numFmtId="0" fontId="7" fillId="0" borderId="16" xfId="0" applyFont="1" applyBorder="1" applyAlignment="1">
      <alignment horizontal="center"/>
    </xf>
    <xf numFmtId="0" fontId="7" fillId="0" borderId="17" xfId="0" applyFont="1" applyBorder="1" applyAlignment="1">
      <alignment horizontal="center"/>
    </xf>
    <xf numFmtId="0" fontId="4" fillId="14" borderId="17" xfId="0" applyFont="1" applyFill="1" applyBorder="1" applyAlignment="1">
      <alignment horizontal="center"/>
    </xf>
    <xf numFmtId="0" fontId="4" fillId="14" borderId="18" xfId="0" applyFont="1" applyFill="1" applyBorder="1" applyAlignment="1">
      <alignment horizontal="center"/>
    </xf>
    <xf numFmtId="164" fontId="16" fillId="0" borderId="21" xfId="0" applyNumberFormat="1" applyFont="1" applyBorder="1" applyAlignment="1">
      <alignment horizontal="center" vertical="center"/>
    </xf>
    <xf numFmtId="0" fontId="16" fillId="0" borderId="21" xfId="0" applyFont="1" applyFill="1" applyBorder="1" applyAlignment="1">
      <alignment horizontal="center" vertical="center" wrapText="1"/>
    </xf>
    <xf numFmtId="0" fontId="6" fillId="0" borderId="21" xfId="0" applyFont="1" applyBorder="1" applyAlignment="1">
      <alignment horizontal="center"/>
    </xf>
    <xf numFmtId="0" fontId="16" fillId="30" borderId="21" xfId="0" applyFont="1" applyFill="1" applyBorder="1" applyAlignment="1">
      <alignment horizontal="center" wrapText="1"/>
    </xf>
    <xf numFmtId="0" fontId="16" fillId="30" borderId="21" xfId="0" applyFont="1" applyFill="1" applyBorder="1" applyAlignment="1">
      <alignment horizontal="left" vertical="center" wrapText="1"/>
    </xf>
    <xf numFmtId="165" fontId="16" fillId="22" borderId="17" xfId="0" applyNumberFormat="1" applyFont="1" applyFill="1" applyBorder="1"/>
    <xf numFmtId="0" fontId="0" fillId="22" borderId="0" xfId="0" applyFill="1"/>
    <xf numFmtId="0" fontId="1" fillId="17" borderId="0" xfId="0" applyFont="1" applyFill="1" applyAlignment="1">
      <alignment horizontal="center" wrapText="1"/>
    </xf>
    <xf numFmtId="0" fontId="7" fillId="17" borderId="3" xfId="0" applyFont="1" applyFill="1" applyBorder="1" applyAlignment="1">
      <alignment horizontal="center"/>
    </xf>
    <xf numFmtId="44" fontId="1" fillId="0" borderId="0" xfId="1" applyFont="1" applyFill="1"/>
    <xf numFmtId="44" fontId="28" fillId="0" borderId="0" xfId="1" applyFont="1"/>
    <xf numFmtId="44" fontId="30" fillId="0" borderId="0" xfId="1" applyFont="1"/>
    <xf numFmtId="165" fontId="1" fillId="31" borderId="0" xfId="0" applyNumberFormat="1" applyFont="1" applyFill="1"/>
    <xf numFmtId="0" fontId="0" fillId="5" borderId="0" xfId="0" applyFill="1" applyAlignment="1">
      <alignment wrapText="1"/>
    </xf>
    <xf numFmtId="164" fontId="1" fillId="35" borderId="0" xfId="0" applyNumberFormat="1" applyFont="1" applyFill="1" applyAlignment="1">
      <alignment horizontal="center" vertical="center"/>
    </xf>
    <xf numFmtId="0" fontId="5" fillId="35" borderId="0" xfId="0" applyFont="1" applyFill="1" applyAlignment="1">
      <alignment horizontal="center" wrapText="1"/>
    </xf>
    <xf numFmtId="0" fontId="38" fillId="35" borderId="0" xfId="0" applyFont="1" applyFill="1" applyAlignment="1">
      <alignment horizontal="center" wrapText="1"/>
    </xf>
    <xf numFmtId="0" fontId="1" fillId="35" borderId="0" xfId="0" applyFont="1" applyFill="1" applyAlignment="1">
      <alignment horizontal="center"/>
    </xf>
    <xf numFmtId="166" fontId="1" fillId="35" borderId="0" xfId="0" applyNumberFormat="1" applyFont="1" applyFill="1"/>
    <xf numFmtId="0" fontId="7" fillId="35" borderId="3" xfId="0" applyFont="1" applyFill="1" applyBorder="1" applyAlignment="1">
      <alignment horizontal="center"/>
    </xf>
    <xf numFmtId="165" fontId="1" fillId="35" borderId="0" xfId="0" applyNumberFormat="1" applyFont="1" applyFill="1"/>
    <xf numFmtId="165" fontId="4" fillId="35" borderId="0" xfId="0" applyNumberFormat="1" applyFont="1" applyFill="1"/>
    <xf numFmtId="165" fontId="16" fillId="35" borderId="17" xfId="0" applyNumberFormat="1" applyFont="1" applyFill="1" applyBorder="1"/>
    <xf numFmtId="0" fontId="16" fillId="7" borderId="21" xfId="0" applyFont="1" applyFill="1" applyBorder="1" applyAlignment="1">
      <alignment horizontal="left" vertical="center" wrapText="1"/>
    </xf>
    <xf numFmtId="0" fontId="16" fillId="18" borderId="21" xfId="0" applyFont="1" applyFill="1" applyBorder="1" applyAlignment="1">
      <alignment horizontal="center" wrapText="1"/>
    </xf>
    <xf numFmtId="0" fontId="16" fillId="39" borderId="21" xfId="0" applyFont="1" applyFill="1" applyBorder="1" applyAlignment="1">
      <alignment horizontal="left" vertical="center" wrapText="1"/>
    </xf>
    <xf numFmtId="0" fontId="16" fillId="39" borderId="21" xfId="0" applyFont="1" applyFill="1" applyBorder="1" applyAlignment="1">
      <alignment horizontal="center" wrapText="1"/>
    </xf>
    <xf numFmtId="0" fontId="16" fillId="32" borderId="21" xfId="0" applyFont="1" applyFill="1" applyBorder="1" applyAlignment="1">
      <alignment horizontal="center" wrapText="1"/>
    </xf>
    <xf numFmtId="0" fontId="16" fillId="11" borderId="21" xfId="0" applyFont="1" applyFill="1" applyBorder="1" applyAlignment="1">
      <alignment horizontal="center" wrapText="1"/>
    </xf>
    <xf numFmtId="0" fontId="16" fillId="31" borderId="21" xfId="0" applyFont="1" applyFill="1" applyBorder="1" applyAlignment="1">
      <alignment horizontal="left" vertical="center" wrapText="1"/>
    </xf>
    <xf numFmtId="164" fontId="1" fillId="31" borderId="0" xfId="0" applyNumberFormat="1" applyFont="1" applyFill="1" applyAlignment="1">
      <alignment horizontal="center" vertical="center"/>
    </xf>
    <xf numFmtId="0" fontId="16" fillId="31" borderId="21" xfId="0" applyFont="1" applyFill="1" applyBorder="1" applyAlignment="1">
      <alignment horizontal="center" wrapText="1"/>
    </xf>
    <xf numFmtId="165" fontId="1" fillId="14" borderId="0" xfId="0" applyNumberFormat="1" applyFont="1" applyFill="1"/>
    <xf numFmtId="0" fontId="1" fillId="0" borderId="0" xfId="0" applyFont="1" applyAlignment="1">
      <alignment vertical="center" wrapText="1"/>
    </xf>
    <xf numFmtId="0" fontId="12" fillId="0" borderId="3" xfId="0" applyFont="1" applyBorder="1" applyAlignment="1">
      <alignment horizontal="center" wrapText="1"/>
    </xf>
    <xf numFmtId="0" fontId="1" fillId="14" borderId="0" xfId="0" applyFont="1" applyFill="1" applyAlignment="1">
      <alignment horizontal="center"/>
    </xf>
    <xf numFmtId="0" fontId="16" fillId="5" borderId="34" xfId="0" applyFont="1" applyFill="1" applyBorder="1" applyAlignment="1">
      <alignment wrapText="1"/>
    </xf>
    <xf numFmtId="0" fontId="19" fillId="0" borderId="0" xfId="0" applyFont="1" applyAlignment="1">
      <alignment wrapText="1"/>
    </xf>
    <xf numFmtId="0" fontId="16" fillId="7" borderId="34" xfId="0" applyFont="1" applyFill="1" applyBorder="1" applyAlignment="1">
      <alignment wrapText="1"/>
    </xf>
    <xf numFmtId="0" fontId="41" fillId="0" borderId="0" xfId="0" applyFont="1" applyAlignment="1">
      <alignment horizontal="center" wrapText="1"/>
    </xf>
    <xf numFmtId="0" fontId="16" fillId="7" borderId="34" xfId="0" applyFont="1" applyFill="1" applyBorder="1" applyAlignment="1">
      <alignment vertical="center" wrapText="1"/>
    </xf>
    <xf numFmtId="0" fontId="16" fillId="38" borderId="34" xfId="0" applyFont="1" applyFill="1" applyBorder="1" applyAlignment="1">
      <alignment vertical="center" wrapText="1"/>
    </xf>
    <xf numFmtId="0" fontId="16" fillId="0" borderId="0" xfId="0" applyFont="1" applyFill="1" applyBorder="1" applyAlignment="1">
      <alignment horizontal="left" vertical="center" wrapText="1"/>
    </xf>
    <xf numFmtId="0" fontId="16" fillId="40" borderId="21" xfId="0" applyFont="1" applyFill="1" applyBorder="1" applyAlignment="1">
      <alignment horizontal="left" vertical="center" wrapText="1"/>
    </xf>
    <xf numFmtId="0" fontId="16" fillId="40" borderId="34" xfId="0" applyFont="1" applyFill="1" applyBorder="1" applyAlignment="1">
      <alignment vertical="center" wrapText="1"/>
    </xf>
    <xf numFmtId="0" fontId="16" fillId="41" borderId="21" xfId="0" applyFont="1" applyFill="1" applyBorder="1" applyAlignment="1">
      <alignment horizontal="left" vertical="center" wrapText="1"/>
    </xf>
    <xf numFmtId="0" fontId="16" fillId="41" borderId="34" xfId="0" applyFont="1" applyFill="1" applyBorder="1" applyAlignment="1">
      <alignment vertical="center" wrapText="1"/>
    </xf>
    <xf numFmtId="0" fontId="19" fillId="0" borderId="0" xfId="0" applyFont="1" applyAlignment="1">
      <alignment horizontal="center" wrapText="1"/>
    </xf>
    <xf numFmtId="0" fontId="16" fillId="20" borderId="21" xfId="0" applyFont="1" applyFill="1" applyBorder="1" applyAlignment="1">
      <alignment horizontal="left" vertical="center" wrapText="1"/>
    </xf>
    <xf numFmtId="164" fontId="16" fillId="0" borderId="0" xfId="0" applyNumberFormat="1" applyFont="1" applyAlignment="1">
      <alignment horizontal="center" vertical="center" wrapText="1"/>
    </xf>
    <xf numFmtId="0" fontId="6" fillId="14" borderId="0" xfId="0" applyFont="1" applyFill="1" applyAlignment="1">
      <alignment horizontal="center" wrapText="1"/>
    </xf>
    <xf numFmtId="0" fontId="0" fillId="14" borderId="0" xfId="0" applyFill="1" applyAlignment="1">
      <alignment horizontal="center" wrapText="1"/>
    </xf>
    <xf numFmtId="165" fontId="1" fillId="0" borderId="0" xfId="0" applyNumberFormat="1" applyFont="1" applyAlignment="1">
      <alignment wrapText="1"/>
    </xf>
    <xf numFmtId="0" fontId="0" fillId="0" borderId="0" xfId="0" applyAlignment="1">
      <alignment wrapText="1"/>
    </xf>
    <xf numFmtId="164" fontId="1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0" fontId="1" fillId="0" borderId="1" xfId="0" applyFont="1" applyBorder="1" applyAlignment="1">
      <alignment wrapText="1"/>
    </xf>
    <xf numFmtId="164" fontId="16" fillId="14" borderId="0" xfId="0" applyNumberFormat="1" applyFont="1" applyFill="1" applyAlignment="1">
      <alignment horizontal="center" vertical="center" wrapText="1"/>
    </xf>
    <xf numFmtId="0" fontId="0" fillId="0" borderId="0" xfId="0" applyAlignment="1">
      <alignment horizontal="center" wrapText="1"/>
    </xf>
    <xf numFmtId="166" fontId="1" fillId="0" borderId="0" xfId="0" applyNumberFormat="1" applyFont="1" applyAlignment="1">
      <alignment wrapText="1"/>
    </xf>
    <xf numFmtId="0" fontId="7" fillId="0" borderId="3" xfId="0" applyFont="1" applyBorder="1" applyAlignment="1">
      <alignment horizontal="center" wrapText="1"/>
    </xf>
    <xf numFmtId="165" fontId="3" fillId="0" borderId="0" xfId="0" applyNumberFormat="1" applyFont="1" applyAlignment="1">
      <alignment wrapText="1"/>
    </xf>
    <xf numFmtId="165" fontId="16" fillId="0" borderId="0" xfId="0" applyNumberFormat="1" applyFont="1" applyAlignment="1">
      <alignment wrapText="1"/>
    </xf>
    <xf numFmtId="165" fontId="4" fillId="0" borderId="0" xfId="0" applyNumberFormat="1" applyFont="1" applyAlignment="1">
      <alignment wrapText="1"/>
    </xf>
    <xf numFmtId="165" fontId="16" fillId="0" borderId="16" xfId="0" applyNumberFormat="1" applyFont="1" applyBorder="1" applyAlignment="1">
      <alignment wrapText="1"/>
    </xf>
    <xf numFmtId="165" fontId="16" fillId="0" borderId="17" xfId="0" applyNumberFormat="1" applyFont="1" applyBorder="1" applyAlignment="1">
      <alignment wrapText="1"/>
    </xf>
    <xf numFmtId="165" fontId="16" fillId="19" borderId="17" xfId="0" applyNumberFormat="1" applyFont="1" applyFill="1" applyBorder="1" applyAlignment="1">
      <alignment wrapText="1"/>
    </xf>
    <xf numFmtId="0" fontId="20" fillId="0" borderId="0" xfId="0" applyFont="1" applyAlignment="1">
      <alignment wrapText="1"/>
    </xf>
    <xf numFmtId="166" fontId="1" fillId="0" borderId="1" xfId="0" applyNumberFormat="1" applyFont="1" applyBorder="1" applyAlignment="1">
      <alignment wrapText="1"/>
    </xf>
    <xf numFmtId="0" fontId="7" fillId="0" borderId="25" xfId="0" applyFont="1" applyBorder="1" applyAlignment="1">
      <alignment horizontal="center" wrapText="1"/>
    </xf>
    <xf numFmtId="165" fontId="1" fillId="0" borderId="1" xfId="0" applyNumberFormat="1" applyFont="1" applyBorder="1" applyAlignment="1">
      <alignment wrapText="1"/>
    </xf>
    <xf numFmtId="165" fontId="4" fillId="0" borderId="1" xfId="0" applyNumberFormat="1" applyFont="1" applyBorder="1" applyAlignment="1">
      <alignment wrapText="1"/>
    </xf>
    <xf numFmtId="165" fontId="16" fillId="19" borderId="26" xfId="0" applyNumberFormat="1" applyFont="1" applyFill="1" applyBorder="1" applyAlignment="1">
      <alignment wrapText="1"/>
    </xf>
    <xf numFmtId="0" fontId="19" fillId="0" borderId="1" xfId="0" applyFont="1" applyBorder="1" applyAlignment="1">
      <alignment wrapText="1"/>
    </xf>
    <xf numFmtId="165" fontId="16" fillId="0" borderId="23" xfId="0" applyNumberFormat="1" applyFont="1" applyBorder="1" applyAlignment="1">
      <alignment wrapText="1"/>
    </xf>
    <xf numFmtId="44" fontId="6" fillId="19" borderId="0" xfId="1" applyFont="1" applyFill="1" applyAlignment="1">
      <alignment wrapText="1"/>
    </xf>
    <xf numFmtId="44" fontId="1" fillId="0" borderId="0" xfId="1" applyFont="1" applyAlignment="1">
      <alignment wrapText="1"/>
    </xf>
    <xf numFmtId="0" fontId="7" fillId="5" borderId="3" xfId="0" applyFont="1" applyFill="1" applyBorder="1" applyAlignment="1">
      <alignment horizontal="center" wrapText="1"/>
    </xf>
    <xf numFmtId="165" fontId="1" fillId="5" borderId="0" xfId="0" applyNumberFormat="1" applyFont="1" applyFill="1" applyAlignment="1">
      <alignment wrapText="1"/>
    </xf>
    <xf numFmtId="165" fontId="4" fillId="5" borderId="0" xfId="0" applyNumberFormat="1" applyFont="1" applyFill="1" applyAlignment="1">
      <alignment wrapText="1"/>
    </xf>
    <xf numFmtId="165" fontId="16" fillId="5" borderId="17" xfId="0" applyNumberFormat="1" applyFont="1" applyFill="1" applyBorder="1" applyAlignment="1">
      <alignment wrapText="1"/>
    </xf>
    <xf numFmtId="44" fontId="16" fillId="0" borderId="0" xfId="1" applyFont="1" applyAlignment="1">
      <alignment wrapText="1"/>
    </xf>
    <xf numFmtId="0" fontId="22" fillId="19" borderId="0" xfId="0" applyFont="1" applyFill="1" applyAlignment="1">
      <alignment horizontal="center" wrapText="1"/>
    </xf>
    <xf numFmtId="164" fontId="16" fillId="19" borderId="0" xfId="0" applyNumberFormat="1" applyFont="1" applyFill="1" applyAlignment="1">
      <alignment horizontal="center" vertical="center" wrapText="1"/>
    </xf>
    <xf numFmtId="0" fontId="0" fillId="19" borderId="0" xfId="0" applyFill="1" applyAlignment="1">
      <alignment horizontal="center" wrapText="1"/>
    </xf>
    <xf numFmtId="166" fontId="1" fillId="19" borderId="0" xfId="0" applyNumberFormat="1" applyFont="1" applyFill="1" applyAlignment="1">
      <alignment wrapText="1"/>
    </xf>
    <xf numFmtId="0" fontId="7" fillId="19" borderId="3" xfId="0" applyFont="1" applyFill="1" applyBorder="1" applyAlignment="1">
      <alignment horizontal="center" wrapText="1"/>
    </xf>
    <xf numFmtId="165" fontId="1" fillId="19" borderId="0" xfId="0" applyNumberFormat="1" applyFont="1" applyFill="1" applyAlignment="1">
      <alignment wrapText="1"/>
    </xf>
    <xf numFmtId="165" fontId="4" fillId="19" borderId="0" xfId="0" applyNumberFormat="1" applyFont="1" applyFill="1" applyAlignment="1">
      <alignment wrapText="1"/>
    </xf>
    <xf numFmtId="0" fontId="25" fillId="19" borderId="0" xfId="0" applyFont="1" applyFill="1" applyAlignment="1">
      <alignment horizontal="center" wrapText="1"/>
    </xf>
    <xf numFmtId="0" fontId="3" fillId="0" borderId="0" xfId="0" applyFont="1" applyAlignment="1">
      <alignment wrapText="1"/>
    </xf>
    <xf numFmtId="0" fontId="18" fillId="19" borderId="0" xfId="0" applyFont="1" applyFill="1" applyAlignment="1">
      <alignment horizontal="center" wrapText="1"/>
    </xf>
    <xf numFmtId="0" fontId="3" fillId="0" borderId="3" xfId="0" applyFont="1" applyFill="1" applyBorder="1" applyAlignment="1">
      <alignment horizontal="center" wrapText="1"/>
    </xf>
    <xf numFmtId="165" fontId="3" fillId="0" borderId="0" xfId="0" applyNumberFormat="1" applyFont="1" applyFill="1" applyAlignment="1">
      <alignment wrapText="1"/>
    </xf>
    <xf numFmtId="165" fontId="28" fillId="0" borderId="17" xfId="0" applyNumberFormat="1" applyFont="1" applyBorder="1" applyAlignment="1">
      <alignment wrapText="1"/>
    </xf>
    <xf numFmtId="0" fontId="4" fillId="0" borderId="0" xfId="0" applyFont="1" applyAlignment="1">
      <alignment wrapText="1"/>
    </xf>
    <xf numFmtId="164" fontId="16" fillId="20" borderId="0" xfId="0" applyNumberFormat="1" applyFont="1" applyFill="1" applyAlignment="1">
      <alignment horizontal="center" vertical="center" wrapText="1"/>
    </xf>
    <xf numFmtId="0" fontId="0" fillId="20" borderId="0" xfId="0" applyFill="1" applyAlignment="1">
      <alignment horizontal="center" wrapText="1"/>
    </xf>
    <xf numFmtId="166" fontId="1" fillId="20" borderId="0" xfId="0" applyNumberFormat="1" applyFont="1" applyFill="1" applyAlignment="1">
      <alignment wrapText="1"/>
    </xf>
    <xf numFmtId="0" fontId="7" fillId="20" borderId="3" xfId="0" applyFont="1" applyFill="1" applyBorder="1" applyAlignment="1">
      <alignment horizontal="center" wrapText="1"/>
    </xf>
    <xf numFmtId="165" fontId="1" fillId="20" borderId="0" xfId="0" applyNumberFormat="1" applyFont="1" applyFill="1" applyAlignment="1">
      <alignment wrapText="1"/>
    </xf>
    <xf numFmtId="165" fontId="4" fillId="20" borderId="0" xfId="0" applyNumberFormat="1" applyFont="1" applyFill="1" applyAlignment="1">
      <alignment wrapText="1"/>
    </xf>
    <xf numFmtId="165" fontId="28" fillId="0" borderId="0" xfId="0" applyNumberFormat="1" applyFont="1" applyAlignment="1">
      <alignment wrapText="1"/>
    </xf>
    <xf numFmtId="165" fontId="16" fillId="0" borderId="17" xfId="0" applyNumberFormat="1" applyFont="1" applyFill="1" applyBorder="1" applyAlignment="1">
      <alignment wrapText="1"/>
    </xf>
    <xf numFmtId="165" fontId="1" fillId="0" borderId="0" xfId="0" applyNumberFormat="1" applyFont="1" applyFill="1" applyAlignment="1">
      <alignment wrapText="1"/>
    </xf>
    <xf numFmtId="165" fontId="30" fillId="0" borderId="0" xfId="0" applyNumberFormat="1" applyFont="1" applyAlignment="1">
      <alignment wrapText="1"/>
    </xf>
    <xf numFmtId="165" fontId="4" fillId="0" borderId="0" xfId="0" applyNumberFormat="1" applyFont="1" applyFill="1" applyAlignment="1">
      <alignment wrapText="1"/>
    </xf>
    <xf numFmtId="0" fontId="0" fillId="17" borderId="0" xfId="0" applyFill="1" applyAlignment="1">
      <alignment horizontal="center" wrapText="1"/>
    </xf>
    <xf numFmtId="0" fontId="1" fillId="17" borderId="0" xfId="0" applyFont="1" applyFill="1" applyAlignment="1">
      <alignment wrapText="1"/>
    </xf>
    <xf numFmtId="166" fontId="1" fillId="17" borderId="0" xfId="0" applyNumberFormat="1" applyFont="1" applyFill="1" applyAlignment="1">
      <alignment wrapText="1"/>
    </xf>
    <xf numFmtId="0" fontId="30" fillId="17" borderId="3" xfId="0" applyFont="1" applyFill="1" applyBorder="1" applyAlignment="1">
      <alignment horizontal="center" wrapText="1"/>
    </xf>
    <xf numFmtId="165" fontId="1" fillId="17" borderId="0" xfId="0" applyNumberFormat="1" applyFont="1" applyFill="1" applyAlignment="1">
      <alignment wrapText="1"/>
    </xf>
    <xf numFmtId="165" fontId="28" fillId="17" borderId="0" xfId="0" applyNumberFormat="1" applyFont="1" applyFill="1" applyAlignment="1">
      <alignment wrapText="1"/>
    </xf>
    <xf numFmtId="165" fontId="4" fillId="17" borderId="0" xfId="0" applyNumberFormat="1" applyFont="1" applyFill="1" applyAlignment="1">
      <alignment wrapText="1"/>
    </xf>
    <xf numFmtId="165" fontId="16" fillId="17" borderId="17" xfId="0" applyNumberFormat="1" applyFont="1" applyFill="1" applyBorder="1" applyAlignment="1">
      <alignment wrapText="1"/>
    </xf>
    <xf numFmtId="0" fontId="0" fillId="17" borderId="0" xfId="0" applyFill="1" applyAlignment="1">
      <alignment wrapText="1"/>
    </xf>
    <xf numFmtId="165" fontId="22" fillId="19" borderId="0" xfId="0" applyNumberFormat="1" applyFont="1" applyFill="1" applyAlignment="1">
      <alignment horizontal="center" wrapText="1"/>
    </xf>
    <xf numFmtId="0" fontId="32" fillId="0" borderId="0" xfId="0" applyFont="1" applyAlignment="1">
      <alignment horizontal="center" wrapText="1"/>
    </xf>
    <xf numFmtId="0" fontId="33" fillId="0" borderId="0" xfId="0" applyFont="1" applyAlignment="1">
      <alignment horizontal="center" wrapText="1"/>
    </xf>
    <xf numFmtId="0" fontId="35" fillId="0" borderId="0" xfId="0" applyFont="1" applyAlignment="1">
      <alignment horizontal="center" wrapText="1"/>
    </xf>
    <xf numFmtId="0" fontId="36" fillId="0" borderId="0" xfId="0" applyFont="1" applyAlignment="1">
      <alignment wrapText="1"/>
    </xf>
    <xf numFmtId="165" fontId="37" fillId="19" borderId="0" xfId="0" applyNumberFormat="1" applyFont="1" applyFill="1" applyAlignment="1">
      <alignment horizontal="center" wrapText="1"/>
    </xf>
    <xf numFmtId="165" fontId="31" fillId="0" borderId="17" xfId="0" applyNumberFormat="1" applyFont="1" applyBorder="1" applyAlignment="1">
      <alignment wrapText="1"/>
    </xf>
    <xf numFmtId="165" fontId="31" fillId="19" borderId="17" xfId="0" applyNumberFormat="1" applyFont="1" applyFill="1" applyBorder="1" applyAlignment="1">
      <alignment wrapText="1"/>
    </xf>
    <xf numFmtId="165" fontId="25" fillId="19" borderId="0" xfId="0" applyNumberFormat="1" applyFont="1" applyFill="1" applyAlignment="1">
      <alignment horizontal="center" vertical="center" wrapText="1"/>
    </xf>
    <xf numFmtId="0" fontId="1" fillId="19" borderId="0" xfId="0" applyFont="1" applyFill="1" applyAlignment="1">
      <alignment horizontal="center" wrapText="1"/>
    </xf>
    <xf numFmtId="0" fontId="30" fillId="0" borderId="3" xfId="0" applyFont="1" applyBorder="1" applyAlignment="1">
      <alignment horizontal="center" wrapText="1"/>
    </xf>
    <xf numFmtId="165" fontId="28" fillId="14" borderId="0" xfId="0" applyNumberFormat="1" applyFont="1" applyFill="1" applyAlignment="1">
      <alignment wrapText="1"/>
    </xf>
    <xf numFmtId="0" fontId="30" fillId="0" borderId="0" xfId="0" applyFont="1" applyBorder="1" applyAlignment="1">
      <alignment horizontal="center" wrapText="1"/>
    </xf>
    <xf numFmtId="0" fontId="6" fillId="0" borderId="0" xfId="0" applyFont="1" applyAlignment="1">
      <alignment horizontal="center" wrapText="1"/>
    </xf>
    <xf numFmtId="0" fontId="39" fillId="0" borderId="0" xfId="0" applyFont="1" applyAlignment="1">
      <alignment horizontal="center" wrapText="1"/>
    </xf>
    <xf numFmtId="0" fontId="40" fillId="0" borderId="0" xfId="0" applyFont="1" applyAlignment="1">
      <alignment horizontal="center" wrapText="1"/>
    </xf>
    <xf numFmtId="0" fontId="7" fillId="0" borderId="3" xfId="0" applyFont="1" applyFill="1" applyBorder="1" applyAlignment="1">
      <alignment horizontal="center" wrapText="1"/>
    </xf>
    <xf numFmtId="164" fontId="16" fillId="0" borderId="0" xfId="0" applyNumberFormat="1" applyFont="1" applyFill="1" applyAlignment="1">
      <alignment horizontal="center" vertical="center" wrapText="1"/>
    </xf>
    <xf numFmtId="164" fontId="16" fillId="5" borderId="0" xfId="0" applyNumberFormat="1" applyFont="1" applyFill="1" applyAlignment="1">
      <alignment horizontal="center" vertical="center" wrapText="1"/>
    </xf>
    <xf numFmtId="0" fontId="1" fillId="0" borderId="0" xfId="0" applyFont="1" applyFill="1" applyAlignment="1">
      <alignment wrapText="1"/>
    </xf>
    <xf numFmtId="166" fontId="1" fillId="0" borderId="0" xfId="0" applyNumberFormat="1" applyFont="1" applyFill="1" applyAlignment="1">
      <alignment wrapText="1"/>
    </xf>
    <xf numFmtId="0" fontId="0" fillId="0" borderId="0" xfId="0" applyFill="1" applyAlignment="1">
      <alignment wrapText="1"/>
    </xf>
    <xf numFmtId="164" fontId="16" fillId="31" borderId="0" xfId="0" applyNumberFormat="1" applyFont="1" applyFill="1" applyAlignment="1">
      <alignment horizontal="center" vertical="center" wrapText="1"/>
    </xf>
    <xf numFmtId="0" fontId="38" fillId="0" borderId="0" xfId="0" applyFont="1" applyAlignment="1">
      <alignment horizontal="center" vertical="center" wrapText="1"/>
    </xf>
    <xf numFmtId="0" fontId="41" fillId="0" borderId="0" xfId="0" applyFont="1" applyAlignment="1">
      <alignment horizontal="center" vertical="center" wrapText="1"/>
    </xf>
    <xf numFmtId="0" fontId="7" fillId="0" borderId="4" xfId="0" applyFont="1" applyBorder="1" applyAlignment="1">
      <alignment horizontal="center" wrapText="1"/>
    </xf>
    <xf numFmtId="0" fontId="16" fillId="0" borderId="0" xfId="0" applyFont="1" applyAlignment="1">
      <alignment vertical="center" wrapText="1"/>
    </xf>
    <xf numFmtId="0" fontId="16" fillId="20" borderId="34" xfId="0" applyFont="1" applyFill="1" applyBorder="1" applyAlignment="1">
      <alignment vertic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 fillId="0" borderId="0" xfId="0" applyFont="1" applyFill="1" applyAlignment="1">
      <alignment vertical="center" wrapText="1"/>
    </xf>
    <xf numFmtId="0" fontId="16" fillId="42" borderId="21" xfId="0" applyFont="1" applyFill="1" applyBorder="1" applyAlignment="1">
      <alignment horizontal="left" vertical="center" wrapText="1"/>
    </xf>
    <xf numFmtId="0" fontId="19" fillId="0" borderId="0" xfId="0" applyFont="1" applyAlignment="1">
      <alignment horizontal="center" vertical="center" wrapText="1"/>
    </xf>
    <xf numFmtId="0" fontId="16" fillId="0" borderId="0" xfId="0" applyFont="1" applyAlignment="1">
      <alignment horizontal="center" vertical="center" wrapText="1"/>
    </xf>
    <xf numFmtId="0" fontId="16" fillId="42" borderId="34" xfId="0" applyFont="1" applyFill="1" applyBorder="1" applyAlignment="1">
      <alignment vertical="center" wrapText="1"/>
    </xf>
    <xf numFmtId="0" fontId="16" fillId="34" borderId="34" xfId="0" applyFont="1" applyFill="1" applyBorder="1" applyAlignment="1">
      <alignment vertical="center" wrapText="1"/>
    </xf>
    <xf numFmtId="0" fontId="19" fillId="0" borderId="0" xfId="0" applyFont="1" applyAlignment="1">
      <alignment horizontal="center" wrapText="1"/>
    </xf>
    <xf numFmtId="0" fontId="19" fillId="22" borderId="0" xfId="0" applyFont="1" applyFill="1" applyAlignment="1">
      <alignment wrapText="1"/>
    </xf>
    <xf numFmtId="0" fontId="1" fillId="0" borderId="0" xfId="0" applyFont="1" applyAlignment="1">
      <alignment horizontal="center" vertical="center" wrapText="1"/>
    </xf>
    <xf numFmtId="0" fontId="44" fillId="0" borderId="0" xfId="0" applyFont="1" applyAlignment="1">
      <alignment horizontal="center" vertical="center" wrapText="1"/>
    </xf>
    <xf numFmtId="0" fontId="16" fillId="43" borderId="21" xfId="0" applyFont="1" applyFill="1" applyBorder="1" applyAlignment="1">
      <alignment horizontal="left" vertical="center" wrapText="1"/>
    </xf>
    <xf numFmtId="0" fontId="16" fillId="43" borderId="34" xfId="0" applyFont="1" applyFill="1" applyBorder="1" applyAlignment="1">
      <alignment vertical="center" wrapText="1"/>
    </xf>
    <xf numFmtId="0" fontId="16" fillId="44" borderId="21" xfId="0" applyFont="1" applyFill="1" applyBorder="1" applyAlignment="1">
      <alignment horizontal="left" vertical="center" wrapText="1"/>
    </xf>
    <xf numFmtId="0" fontId="16" fillId="44" borderId="34" xfId="0" applyFont="1" applyFill="1" applyBorder="1" applyAlignment="1">
      <alignment vertical="center" wrapText="1"/>
    </xf>
    <xf numFmtId="0" fontId="6" fillId="44" borderId="34" xfId="0" applyFont="1" applyFill="1" applyBorder="1" applyAlignment="1">
      <alignment vertical="center" wrapText="1"/>
    </xf>
    <xf numFmtId="0" fontId="19" fillId="5" borderId="0" xfId="0" applyFont="1" applyFill="1" applyAlignment="1">
      <alignment horizontal="center" vertical="center" wrapText="1"/>
    </xf>
    <xf numFmtId="166" fontId="1" fillId="5" borderId="0" xfId="0" applyNumberFormat="1" applyFont="1" applyFill="1" applyAlignment="1">
      <alignment wrapText="1"/>
    </xf>
    <xf numFmtId="0" fontId="6" fillId="5" borderId="34" xfId="0" applyFont="1" applyFill="1" applyBorder="1" applyAlignment="1">
      <alignment vertical="center" wrapText="1"/>
    </xf>
    <xf numFmtId="165" fontId="16" fillId="0" borderId="35" xfId="0" applyNumberFormat="1" applyFont="1" applyBorder="1"/>
    <xf numFmtId="0" fontId="0" fillId="5" borderId="21" xfId="0" applyFill="1" applyBorder="1" applyAlignment="1">
      <alignment horizontal="center"/>
    </xf>
    <xf numFmtId="0" fontId="1" fillId="5" borderId="21" xfId="0" applyFont="1" applyFill="1" applyBorder="1" applyAlignment="1">
      <alignment horizontal="center"/>
    </xf>
    <xf numFmtId="166" fontId="1" fillId="5" borderId="21" xfId="0" applyNumberFormat="1" applyFont="1" applyFill="1" applyBorder="1"/>
    <xf numFmtId="0" fontId="7" fillId="5" borderId="21" xfId="0" applyFont="1" applyFill="1" applyBorder="1" applyAlignment="1">
      <alignment horizontal="center"/>
    </xf>
    <xf numFmtId="165" fontId="1" fillId="5" borderId="21" xfId="0" applyNumberFormat="1" applyFont="1" applyFill="1" applyBorder="1"/>
    <xf numFmtId="165" fontId="4" fillId="5" borderId="21" xfId="0" applyNumberFormat="1" applyFont="1" applyFill="1" applyBorder="1"/>
    <xf numFmtId="0" fontId="16" fillId="33" borderId="21" xfId="0" applyFont="1" applyFill="1" applyBorder="1" applyAlignment="1">
      <alignment horizontal="left" vertical="center" wrapText="1"/>
    </xf>
    <xf numFmtId="0" fontId="6" fillId="33" borderId="34" xfId="0" applyFont="1" applyFill="1" applyBorder="1" applyAlignment="1">
      <alignment vertical="center" wrapText="1"/>
    </xf>
    <xf numFmtId="0" fontId="46" fillId="0" borderId="0" xfId="0" applyFont="1" applyAlignment="1">
      <alignment vertical="center"/>
    </xf>
    <xf numFmtId="165" fontId="4" fillId="5" borderId="0" xfId="0" applyNumberFormat="1" applyFont="1" applyFill="1"/>
    <xf numFmtId="165" fontId="16" fillId="5" borderId="17" xfId="0" applyNumberFormat="1" applyFont="1" applyFill="1" applyBorder="1"/>
    <xf numFmtId="165" fontId="16" fillId="0" borderId="17" xfId="0" applyNumberFormat="1" applyFont="1" applyFill="1" applyBorder="1"/>
    <xf numFmtId="165" fontId="8" fillId="0" borderId="5" xfId="0" applyNumberFormat="1" applyFont="1" applyBorder="1" applyAlignment="1">
      <alignment horizontal="center" vertical="center"/>
    </xf>
    <xf numFmtId="165" fontId="8" fillId="0" borderId="6" xfId="0" applyNumberFormat="1" applyFont="1" applyBorder="1" applyAlignment="1">
      <alignment horizontal="center" vertical="center"/>
    </xf>
    <xf numFmtId="165" fontId="8" fillId="0" borderId="7" xfId="0" applyNumberFormat="1" applyFont="1" applyBorder="1" applyAlignment="1">
      <alignment horizontal="center" vertical="center"/>
    </xf>
    <xf numFmtId="165" fontId="8" fillId="0" borderId="8" xfId="0" applyNumberFormat="1" applyFont="1" applyBorder="1" applyAlignment="1">
      <alignment horizontal="center" vertical="center"/>
    </xf>
    <xf numFmtId="0" fontId="6" fillId="4" borderId="0" xfId="0" applyFont="1" applyFill="1" applyAlignment="1">
      <alignment horizontal="center"/>
    </xf>
    <xf numFmtId="165" fontId="8" fillId="0" borderId="13" xfId="0" applyNumberFormat="1" applyFont="1" applyBorder="1" applyAlignment="1">
      <alignment horizontal="center" vertical="center"/>
    </xf>
    <xf numFmtId="165" fontId="8" fillId="0" borderId="14"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6" fillId="14" borderId="0" xfId="0" applyFont="1" applyFill="1" applyAlignment="1">
      <alignment horizont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165" fontId="8" fillId="0" borderId="13" xfId="0" applyNumberFormat="1" applyFont="1" applyBorder="1" applyAlignment="1">
      <alignment horizontal="center" vertical="center" wrapText="1"/>
    </xf>
    <xf numFmtId="165" fontId="8" fillId="0" borderId="6" xfId="0" applyNumberFormat="1" applyFont="1" applyBorder="1" applyAlignment="1">
      <alignment horizontal="center" vertical="center" wrapText="1"/>
    </xf>
    <xf numFmtId="165" fontId="8" fillId="0" borderId="14" xfId="0" applyNumberFormat="1" applyFont="1" applyBorder="1" applyAlignment="1">
      <alignment horizontal="center" vertical="center" wrapText="1"/>
    </xf>
    <xf numFmtId="165" fontId="8" fillId="0" borderId="8" xfId="0" applyNumberFormat="1" applyFont="1" applyBorder="1" applyAlignment="1">
      <alignment horizontal="center" vertical="center" wrapText="1"/>
    </xf>
    <xf numFmtId="0" fontId="6" fillId="9" borderId="0" xfId="0" applyFont="1" applyFill="1" applyAlignment="1">
      <alignment horizontal="center"/>
    </xf>
    <xf numFmtId="0" fontId="18" fillId="23" borderId="5" xfId="0" applyFont="1" applyFill="1" applyBorder="1" applyAlignment="1">
      <alignment horizontal="center" wrapText="1"/>
    </xf>
    <xf numFmtId="0" fontId="18" fillId="23" borderId="6" xfId="0" applyFont="1" applyFill="1" applyBorder="1" applyAlignment="1">
      <alignment horizontal="center" wrapText="1"/>
    </xf>
    <xf numFmtId="0" fontId="18" fillId="23" borderId="7" xfId="0" applyFont="1" applyFill="1" applyBorder="1" applyAlignment="1">
      <alignment horizontal="center" wrapText="1"/>
    </xf>
    <xf numFmtId="0" fontId="18" fillId="23" borderId="8" xfId="0" applyFont="1" applyFill="1" applyBorder="1" applyAlignment="1">
      <alignment horizontal="center" wrapText="1"/>
    </xf>
    <xf numFmtId="0" fontId="16" fillId="5" borderId="34" xfId="0" applyFont="1" applyFill="1" applyBorder="1" applyAlignment="1">
      <alignment horizontal="center" wrapText="1"/>
    </xf>
    <xf numFmtId="0" fontId="16" fillId="5" borderId="0" xfId="0" applyFont="1" applyFill="1" applyBorder="1" applyAlignment="1">
      <alignment horizontal="center" wrapText="1"/>
    </xf>
    <xf numFmtId="0" fontId="19" fillId="0" borderId="0" xfId="0" applyFont="1" applyAlignment="1">
      <alignment horizontal="center" wrapText="1"/>
    </xf>
    <xf numFmtId="0" fontId="45" fillId="5" borderId="0" xfId="0" applyFont="1" applyFill="1" applyAlignment="1">
      <alignment horizontal="center" vertical="center" wrapText="1"/>
    </xf>
    <xf numFmtId="0" fontId="6" fillId="18" borderId="0" xfId="0" applyFont="1" applyFill="1" applyAlignment="1">
      <alignment horizontal="center"/>
    </xf>
  </cellXfs>
  <cellStyles count="2">
    <cellStyle name="Moneda" xfId="1" builtinId="4"/>
    <cellStyle name="Normal" xfId="0" builtinId="0"/>
  </cellStyles>
  <dxfs count="0"/>
  <tableStyles count="0" defaultTableStyle="TableStyleMedium2" defaultPivotStyle="PivotStyleLight16"/>
  <colors>
    <mruColors>
      <color rgb="FFCCFFCC"/>
      <color rgb="FFFF5050"/>
      <color rgb="FFCC3399"/>
      <color rgb="FFCC00CC"/>
      <color rgb="FFCCCC00"/>
      <color rgb="FF990033"/>
      <color rgb="FFCC99FF"/>
      <color rgb="FF66FFCC"/>
      <color rgb="FF66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723900</xdr:colOff>
      <xdr:row>542</xdr:row>
      <xdr:rowOff>114300</xdr:rowOff>
    </xdr:from>
    <xdr:to>
      <xdr:col>10</xdr:col>
      <xdr:colOff>695325</xdr:colOff>
      <xdr:row>547</xdr:row>
      <xdr:rowOff>123825</xdr:rowOff>
    </xdr:to>
    <xdr:cxnSp macro="">
      <xdr:nvCxnSpPr>
        <xdr:cNvPr id="3" name="Conector recto de flecha 2">
          <a:extLst>
            <a:ext uri="{FF2B5EF4-FFF2-40B4-BE49-F238E27FC236}">
              <a16:creationId xmlns:a16="http://schemas.microsoft.com/office/drawing/2014/main" id="{00000000-0008-0000-0200-000003000000}"/>
            </a:ext>
          </a:extLst>
        </xdr:cNvPr>
        <xdr:cNvCxnSpPr/>
      </xdr:nvCxnSpPr>
      <xdr:spPr>
        <a:xfrm flipV="1">
          <a:off x="11144250" y="145913475"/>
          <a:ext cx="895350" cy="1143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543</xdr:row>
      <xdr:rowOff>47625</xdr:rowOff>
    </xdr:from>
    <xdr:to>
      <xdr:col>10</xdr:col>
      <xdr:colOff>790575</xdr:colOff>
      <xdr:row>548</xdr:row>
      <xdr:rowOff>0</xdr:rowOff>
    </xdr:to>
    <xdr:cxnSp macro="">
      <xdr:nvCxnSpPr>
        <xdr:cNvPr id="5" name="Conector recto de flecha 4">
          <a:extLst>
            <a:ext uri="{FF2B5EF4-FFF2-40B4-BE49-F238E27FC236}">
              <a16:creationId xmlns:a16="http://schemas.microsoft.com/office/drawing/2014/main" id="{00000000-0008-0000-0200-000005000000}"/>
            </a:ext>
          </a:extLst>
        </xdr:cNvPr>
        <xdr:cNvCxnSpPr/>
      </xdr:nvCxnSpPr>
      <xdr:spPr>
        <a:xfrm flipV="1">
          <a:off x="11268075" y="146046825"/>
          <a:ext cx="866775" cy="10763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66675</xdr:colOff>
      <xdr:row>88</xdr:row>
      <xdr:rowOff>9525</xdr:rowOff>
    </xdr:from>
    <xdr:to>
      <xdr:col>10</xdr:col>
      <xdr:colOff>371475</xdr:colOff>
      <xdr:row>88</xdr:row>
      <xdr:rowOff>371475</xdr:rowOff>
    </xdr:to>
    <xdr:cxnSp macro="">
      <xdr:nvCxnSpPr>
        <xdr:cNvPr id="5" name="Conector recto de flecha 4">
          <a:extLst>
            <a:ext uri="{FF2B5EF4-FFF2-40B4-BE49-F238E27FC236}">
              <a16:creationId xmlns:a16="http://schemas.microsoft.com/office/drawing/2014/main" id="{00000000-0008-0000-0300-000005000000}"/>
            </a:ext>
          </a:extLst>
        </xdr:cNvPr>
        <xdr:cNvCxnSpPr/>
      </xdr:nvCxnSpPr>
      <xdr:spPr>
        <a:xfrm flipV="1">
          <a:off x="11496675" y="39081075"/>
          <a:ext cx="304800" cy="36195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257177</xdr:colOff>
      <xdr:row>88</xdr:row>
      <xdr:rowOff>28575</xdr:rowOff>
    </xdr:from>
    <xdr:to>
      <xdr:col>10</xdr:col>
      <xdr:colOff>533400</xdr:colOff>
      <xdr:row>88</xdr:row>
      <xdr:rowOff>390525</xdr:rowOff>
    </xdr:to>
    <xdr:cxnSp macro="">
      <xdr:nvCxnSpPr>
        <xdr:cNvPr id="8" name="Conector recto de flecha 7">
          <a:extLst>
            <a:ext uri="{FF2B5EF4-FFF2-40B4-BE49-F238E27FC236}">
              <a16:creationId xmlns:a16="http://schemas.microsoft.com/office/drawing/2014/main" id="{00000000-0008-0000-0300-000008000000}"/>
            </a:ext>
          </a:extLst>
        </xdr:cNvPr>
        <xdr:cNvCxnSpPr/>
      </xdr:nvCxnSpPr>
      <xdr:spPr>
        <a:xfrm flipH="1">
          <a:off x="11687177" y="39100125"/>
          <a:ext cx="276223" cy="3619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57150</xdr:colOff>
      <xdr:row>97</xdr:row>
      <xdr:rowOff>38100</xdr:rowOff>
    </xdr:from>
    <xdr:to>
      <xdr:col>10</xdr:col>
      <xdr:colOff>285750</xdr:colOff>
      <xdr:row>97</xdr:row>
      <xdr:rowOff>428625</xdr:rowOff>
    </xdr:to>
    <xdr:cxnSp macro="">
      <xdr:nvCxnSpPr>
        <xdr:cNvPr id="14" name="Conector recto de flecha 13">
          <a:extLst>
            <a:ext uri="{FF2B5EF4-FFF2-40B4-BE49-F238E27FC236}">
              <a16:creationId xmlns:a16="http://schemas.microsoft.com/office/drawing/2014/main" id="{00000000-0008-0000-0300-00000E000000}"/>
            </a:ext>
          </a:extLst>
        </xdr:cNvPr>
        <xdr:cNvCxnSpPr/>
      </xdr:nvCxnSpPr>
      <xdr:spPr>
        <a:xfrm flipV="1">
          <a:off x="11487150" y="43005375"/>
          <a:ext cx="228600" cy="390525"/>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104775</xdr:colOff>
      <xdr:row>97</xdr:row>
      <xdr:rowOff>19050</xdr:rowOff>
    </xdr:from>
    <xdr:to>
      <xdr:col>10</xdr:col>
      <xdr:colOff>476251</xdr:colOff>
      <xdr:row>98</xdr:row>
      <xdr:rowOff>47625</xdr:rowOff>
    </xdr:to>
    <xdr:cxnSp macro="">
      <xdr:nvCxnSpPr>
        <xdr:cNvPr id="16" name="Conector recto de flecha 15">
          <a:extLst>
            <a:ext uri="{FF2B5EF4-FFF2-40B4-BE49-F238E27FC236}">
              <a16:creationId xmlns:a16="http://schemas.microsoft.com/office/drawing/2014/main" id="{00000000-0008-0000-0300-000010000000}"/>
            </a:ext>
          </a:extLst>
        </xdr:cNvPr>
        <xdr:cNvCxnSpPr/>
      </xdr:nvCxnSpPr>
      <xdr:spPr>
        <a:xfrm flipH="1">
          <a:off x="11534775" y="42986325"/>
          <a:ext cx="371476" cy="4953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137</xdr:row>
      <xdr:rowOff>9525</xdr:rowOff>
    </xdr:from>
    <xdr:to>
      <xdr:col>10</xdr:col>
      <xdr:colOff>285750</xdr:colOff>
      <xdr:row>138</xdr:row>
      <xdr:rowOff>9525</xdr:rowOff>
    </xdr:to>
    <xdr:cxnSp macro="">
      <xdr:nvCxnSpPr>
        <xdr:cNvPr id="6" name="Conector recto 5">
          <a:extLst>
            <a:ext uri="{FF2B5EF4-FFF2-40B4-BE49-F238E27FC236}">
              <a16:creationId xmlns:a16="http://schemas.microsoft.com/office/drawing/2014/main" id="{00000000-0008-0000-0300-000006000000}"/>
            </a:ext>
          </a:extLst>
        </xdr:cNvPr>
        <xdr:cNvCxnSpPr/>
      </xdr:nvCxnSpPr>
      <xdr:spPr>
        <a:xfrm flipV="1">
          <a:off x="11601450" y="61950600"/>
          <a:ext cx="257175" cy="381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137</xdr:row>
      <xdr:rowOff>28575</xdr:rowOff>
    </xdr:from>
    <xdr:to>
      <xdr:col>10</xdr:col>
      <xdr:colOff>476250</xdr:colOff>
      <xdr:row>138</xdr:row>
      <xdr:rowOff>47625</xdr:rowOff>
    </xdr:to>
    <xdr:cxnSp macro="">
      <xdr:nvCxnSpPr>
        <xdr:cNvPr id="9" name="Conector recto 8">
          <a:extLst>
            <a:ext uri="{FF2B5EF4-FFF2-40B4-BE49-F238E27FC236}">
              <a16:creationId xmlns:a16="http://schemas.microsoft.com/office/drawing/2014/main" id="{00000000-0008-0000-0300-000009000000}"/>
            </a:ext>
          </a:extLst>
        </xdr:cNvPr>
        <xdr:cNvCxnSpPr/>
      </xdr:nvCxnSpPr>
      <xdr:spPr>
        <a:xfrm flipV="1">
          <a:off x="11715750" y="61969650"/>
          <a:ext cx="333375" cy="400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85725</xdr:colOff>
      <xdr:row>220</xdr:row>
      <xdr:rowOff>581025</xdr:rowOff>
    </xdr:from>
    <xdr:to>
      <xdr:col>10</xdr:col>
      <xdr:colOff>361950</xdr:colOff>
      <xdr:row>221</xdr:row>
      <xdr:rowOff>514350</xdr:rowOff>
    </xdr:to>
    <xdr:cxnSp macro="">
      <xdr:nvCxnSpPr>
        <xdr:cNvPr id="11" name="Conector recto 10">
          <a:extLst>
            <a:ext uri="{FF2B5EF4-FFF2-40B4-BE49-F238E27FC236}">
              <a16:creationId xmlns:a16="http://schemas.microsoft.com/office/drawing/2014/main" id="{00000000-0008-0000-0300-00000B000000}"/>
            </a:ext>
          </a:extLst>
        </xdr:cNvPr>
        <xdr:cNvCxnSpPr/>
      </xdr:nvCxnSpPr>
      <xdr:spPr>
        <a:xfrm flipV="1">
          <a:off x="11658600" y="105556050"/>
          <a:ext cx="276225" cy="533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221</xdr:row>
      <xdr:rowOff>9525</xdr:rowOff>
    </xdr:from>
    <xdr:to>
      <xdr:col>10</xdr:col>
      <xdr:colOff>476250</xdr:colOff>
      <xdr:row>222</xdr:row>
      <xdr:rowOff>28575</xdr:rowOff>
    </xdr:to>
    <xdr:cxnSp macro="">
      <xdr:nvCxnSpPr>
        <xdr:cNvPr id="13" name="Conector recto 12">
          <a:extLst>
            <a:ext uri="{FF2B5EF4-FFF2-40B4-BE49-F238E27FC236}">
              <a16:creationId xmlns:a16="http://schemas.microsoft.com/office/drawing/2014/main" id="{00000000-0008-0000-0300-00000D000000}"/>
            </a:ext>
          </a:extLst>
        </xdr:cNvPr>
        <xdr:cNvCxnSpPr/>
      </xdr:nvCxnSpPr>
      <xdr:spPr>
        <a:xfrm flipV="1">
          <a:off x="11715750" y="105584625"/>
          <a:ext cx="333375" cy="5905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47625</xdr:colOff>
      <xdr:row>233</xdr:row>
      <xdr:rowOff>19051</xdr:rowOff>
    </xdr:from>
    <xdr:to>
      <xdr:col>10</xdr:col>
      <xdr:colOff>485775</xdr:colOff>
      <xdr:row>233</xdr:row>
      <xdr:rowOff>581025</xdr:rowOff>
    </xdr:to>
    <xdr:cxnSp macro="">
      <xdr:nvCxnSpPr>
        <xdr:cNvPr id="7" name="Conector recto 6">
          <a:extLst>
            <a:ext uri="{FF2B5EF4-FFF2-40B4-BE49-F238E27FC236}">
              <a16:creationId xmlns:a16="http://schemas.microsoft.com/office/drawing/2014/main" id="{00000000-0008-0000-0300-000007000000}"/>
            </a:ext>
          </a:extLst>
        </xdr:cNvPr>
        <xdr:cNvCxnSpPr/>
      </xdr:nvCxnSpPr>
      <xdr:spPr>
        <a:xfrm flipV="1">
          <a:off x="11620500" y="112156876"/>
          <a:ext cx="438150" cy="561974"/>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28576</xdr:colOff>
      <xdr:row>233</xdr:row>
      <xdr:rowOff>9525</xdr:rowOff>
    </xdr:from>
    <xdr:to>
      <xdr:col>10</xdr:col>
      <xdr:colOff>352425</xdr:colOff>
      <xdr:row>233</xdr:row>
      <xdr:rowOff>476250</xdr:rowOff>
    </xdr:to>
    <xdr:cxnSp macro="">
      <xdr:nvCxnSpPr>
        <xdr:cNvPr id="12" name="Conector recto 11">
          <a:extLst>
            <a:ext uri="{FF2B5EF4-FFF2-40B4-BE49-F238E27FC236}">
              <a16:creationId xmlns:a16="http://schemas.microsoft.com/office/drawing/2014/main" id="{00000000-0008-0000-0300-00000C000000}"/>
            </a:ext>
          </a:extLst>
        </xdr:cNvPr>
        <xdr:cNvCxnSpPr/>
      </xdr:nvCxnSpPr>
      <xdr:spPr>
        <a:xfrm flipH="1">
          <a:off x="11601451" y="112147350"/>
          <a:ext cx="323849" cy="46672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104775</xdr:colOff>
      <xdr:row>276</xdr:row>
      <xdr:rowOff>66675</xdr:rowOff>
    </xdr:from>
    <xdr:to>
      <xdr:col>10</xdr:col>
      <xdr:colOff>609600</xdr:colOff>
      <xdr:row>276</xdr:row>
      <xdr:rowOff>342900</xdr:rowOff>
    </xdr:to>
    <xdr:cxnSp macro="">
      <xdr:nvCxnSpPr>
        <xdr:cNvPr id="10" name="Conector recto 9">
          <a:extLst>
            <a:ext uri="{FF2B5EF4-FFF2-40B4-BE49-F238E27FC236}">
              <a16:creationId xmlns:a16="http://schemas.microsoft.com/office/drawing/2014/main" id="{00000000-0008-0000-0300-00000A000000}"/>
            </a:ext>
          </a:extLst>
        </xdr:cNvPr>
        <xdr:cNvCxnSpPr/>
      </xdr:nvCxnSpPr>
      <xdr:spPr>
        <a:xfrm flipV="1">
          <a:off x="11677650" y="135826500"/>
          <a:ext cx="504825" cy="2762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38100</xdr:colOff>
      <xdr:row>275</xdr:row>
      <xdr:rowOff>504825</xdr:rowOff>
    </xdr:from>
    <xdr:to>
      <xdr:col>10</xdr:col>
      <xdr:colOff>495300</xdr:colOff>
      <xdr:row>276</xdr:row>
      <xdr:rowOff>209550</xdr:rowOff>
    </xdr:to>
    <xdr:cxnSp macro="">
      <xdr:nvCxnSpPr>
        <xdr:cNvPr id="17" name="Conector recto 16">
          <a:extLst>
            <a:ext uri="{FF2B5EF4-FFF2-40B4-BE49-F238E27FC236}">
              <a16:creationId xmlns:a16="http://schemas.microsoft.com/office/drawing/2014/main" id="{00000000-0008-0000-0300-000011000000}"/>
            </a:ext>
          </a:extLst>
        </xdr:cNvPr>
        <xdr:cNvCxnSpPr/>
      </xdr:nvCxnSpPr>
      <xdr:spPr>
        <a:xfrm flipV="1">
          <a:off x="11610975" y="135750300"/>
          <a:ext cx="457200" cy="21907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281</xdr:row>
      <xdr:rowOff>28575</xdr:rowOff>
    </xdr:from>
    <xdr:to>
      <xdr:col>10</xdr:col>
      <xdr:colOff>609600</xdr:colOff>
      <xdr:row>281</xdr:row>
      <xdr:rowOff>371475</xdr:rowOff>
    </xdr:to>
    <xdr:cxnSp macro="">
      <xdr:nvCxnSpPr>
        <xdr:cNvPr id="19" name="Conector recto 18">
          <a:extLst>
            <a:ext uri="{FF2B5EF4-FFF2-40B4-BE49-F238E27FC236}">
              <a16:creationId xmlns:a16="http://schemas.microsoft.com/office/drawing/2014/main" id="{00000000-0008-0000-0300-000013000000}"/>
            </a:ext>
          </a:extLst>
        </xdr:cNvPr>
        <xdr:cNvCxnSpPr/>
      </xdr:nvCxnSpPr>
      <xdr:spPr>
        <a:xfrm flipV="1">
          <a:off x="11630025" y="137988675"/>
          <a:ext cx="552450" cy="3429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281</xdr:row>
      <xdr:rowOff>28575</xdr:rowOff>
    </xdr:from>
    <xdr:to>
      <xdr:col>10</xdr:col>
      <xdr:colOff>428625</xdr:colOff>
      <xdr:row>281</xdr:row>
      <xdr:rowOff>266700</xdr:rowOff>
    </xdr:to>
    <xdr:cxnSp macro="">
      <xdr:nvCxnSpPr>
        <xdr:cNvPr id="21" name="Conector recto 20">
          <a:extLst>
            <a:ext uri="{FF2B5EF4-FFF2-40B4-BE49-F238E27FC236}">
              <a16:creationId xmlns:a16="http://schemas.microsoft.com/office/drawing/2014/main" id="{00000000-0008-0000-0300-000015000000}"/>
            </a:ext>
          </a:extLst>
        </xdr:cNvPr>
        <xdr:cNvCxnSpPr/>
      </xdr:nvCxnSpPr>
      <xdr:spPr>
        <a:xfrm flipV="1">
          <a:off x="11582400" y="137988675"/>
          <a:ext cx="419100" cy="2381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19050</xdr:colOff>
      <xdr:row>328</xdr:row>
      <xdr:rowOff>476250</xdr:rowOff>
    </xdr:from>
    <xdr:to>
      <xdr:col>3</xdr:col>
      <xdr:colOff>790575</xdr:colOff>
      <xdr:row>328</xdr:row>
      <xdr:rowOff>485775</xdr:rowOff>
    </xdr:to>
    <xdr:cxnSp macro="">
      <xdr:nvCxnSpPr>
        <xdr:cNvPr id="15" name="Conector recto 14">
          <a:extLst>
            <a:ext uri="{FF2B5EF4-FFF2-40B4-BE49-F238E27FC236}">
              <a16:creationId xmlns:a16="http://schemas.microsoft.com/office/drawing/2014/main" id="{A53833AA-3869-4E27-921B-BFBD14E6CEE6}"/>
            </a:ext>
          </a:extLst>
        </xdr:cNvPr>
        <xdr:cNvCxnSpPr/>
      </xdr:nvCxnSpPr>
      <xdr:spPr>
        <a:xfrm flipV="1">
          <a:off x="5572125" y="165268275"/>
          <a:ext cx="771525" cy="95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85725</xdr:colOff>
      <xdr:row>353</xdr:row>
      <xdr:rowOff>257175</xdr:rowOff>
    </xdr:from>
    <xdr:to>
      <xdr:col>3</xdr:col>
      <xdr:colOff>809625</xdr:colOff>
      <xdr:row>353</xdr:row>
      <xdr:rowOff>314325</xdr:rowOff>
    </xdr:to>
    <xdr:cxnSp macro="">
      <xdr:nvCxnSpPr>
        <xdr:cNvPr id="18" name="Conector recto 17">
          <a:extLst>
            <a:ext uri="{FF2B5EF4-FFF2-40B4-BE49-F238E27FC236}">
              <a16:creationId xmlns:a16="http://schemas.microsoft.com/office/drawing/2014/main" id="{545A7835-F976-468B-96BC-79AAAF5383B0}"/>
            </a:ext>
          </a:extLst>
        </xdr:cNvPr>
        <xdr:cNvCxnSpPr/>
      </xdr:nvCxnSpPr>
      <xdr:spPr>
        <a:xfrm flipV="1">
          <a:off x="5638800" y="179336700"/>
          <a:ext cx="723900" cy="571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362</xdr:row>
      <xdr:rowOff>333375</xdr:rowOff>
    </xdr:from>
    <xdr:to>
      <xdr:col>4</xdr:col>
      <xdr:colOff>47625</xdr:colOff>
      <xdr:row>362</xdr:row>
      <xdr:rowOff>400050</xdr:rowOff>
    </xdr:to>
    <xdr:cxnSp macro="">
      <xdr:nvCxnSpPr>
        <xdr:cNvPr id="23" name="Conector recto de flecha 22">
          <a:extLst>
            <a:ext uri="{FF2B5EF4-FFF2-40B4-BE49-F238E27FC236}">
              <a16:creationId xmlns:a16="http://schemas.microsoft.com/office/drawing/2014/main" id="{10FBFC8D-6810-434F-B912-B88C16C8616F}"/>
            </a:ext>
          </a:extLst>
        </xdr:cNvPr>
        <xdr:cNvCxnSpPr/>
      </xdr:nvCxnSpPr>
      <xdr:spPr>
        <a:xfrm>
          <a:off x="5581650" y="184556400"/>
          <a:ext cx="923925" cy="666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363</xdr:row>
      <xdr:rowOff>314325</xdr:rowOff>
    </xdr:from>
    <xdr:to>
      <xdr:col>4</xdr:col>
      <xdr:colOff>38100</xdr:colOff>
      <xdr:row>363</xdr:row>
      <xdr:rowOff>342900</xdr:rowOff>
    </xdr:to>
    <xdr:cxnSp macro="">
      <xdr:nvCxnSpPr>
        <xdr:cNvPr id="25" name="Conector recto de flecha 24">
          <a:extLst>
            <a:ext uri="{FF2B5EF4-FFF2-40B4-BE49-F238E27FC236}">
              <a16:creationId xmlns:a16="http://schemas.microsoft.com/office/drawing/2014/main" id="{06215C82-D6C8-4D36-AAA9-CDFED4E8BF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364</xdr:row>
      <xdr:rowOff>314325</xdr:rowOff>
    </xdr:from>
    <xdr:to>
      <xdr:col>4</xdr:col>
      <xdr:colOff>38100</xdr:colOff>
      <xdr:row>364</xdr:row>
      <xdr:rowOff>342900</xdr:rowOff>
    </xdr:to>
    <xdr:cxnSp macro="">
      <xdr:nvCxnSpPr>
        <xdr:cNvPr id="22" name="Conector recto de flecha 21">
          <a:extLst>
            <a:ext uri="{FF2B5EF4-FFF2-40B4-BE49-F238E27FC236}">
              <a16:creationId xmlns:a16="http://schemas.microsoft.com/office/drawing/2014/main" id="{18F5B759-D703-47E9-AE8D-234A856FC4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374</xdr:row>
      <xdr:rowOff>314325</xdr:rowOff>
    </xdr:from>
    <xdr:to>
      <xdr:col>3</xdr:col>
      <xdr:colOff>866775</xdr:colOff>
      <xdr:row>374</xdr:row>
      <xdr:rowOff>314325</xdr:rowOff>
    </xdr:to>
    <xdr:cxnSp macro="">
      <xdr:nvCxnSpPr>
        <xdr:cNvPr id="20" name="Conector recto 19">
          <a:extLst>
            <a:ext uri="{FF2B5EF4-FFF2-40B4-BE49-F238E27FC236}">
              <a16:creationId xmlns:a16="http://schemas.microsoft.com/office/drawing/2014/main" id="{D6528295-26A0-47EC-A686-E5BA66D1F9C0}"/>
            </a:ext>
          </a:extLst>
        </xdr:cNvPr>
        <xdr:cNvCxnSpPr/>
      </xdr:nvCxnSpPr>
      <xdr:spPr>
        <a:xfrm>
          <a:off x="5486400" y="191709675"/>
          <a:ext cx="9334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434</xdr:row>
      <xdr:rowOff>457200</xdr:rowOff>
    </xdr:from>
    <xdr:to>
      <xdr:col>4</xdr:col>
      <xdr:colOff>47625</xdr:colOff>
      <xdr:row>434</xdr:row>
      <xdr:rowOff>581025</xdr:rowOff>
    </xdr:to>
    <xdr:cxnSp macro="">
      <xdr:nvCxnSpPr>
        <xdr:cNvPr id="24" name="Conector recto 23">
          <a:extLst>
            <a:ext uri="{FF2B5EF4-FFF2-40B4-BE49-F238E27FC236}">
              <a16:creationId xmlns:a16="http://schemas.microsoft.com/office/drawing/2014/main" id="{E0930E48-1620-49E3-A25D-9C3D9B84823E}"/>
            </a:ext>
          </a:extLst>
        </xdr:cNvPr>
        <xdr:cNvCxnSpPr/>
      </xdr:nvCxnSpPr>
      <xdr:spPr>
        <a:xfrm>
          <a:off x="5476875" y="226542600"/>
          <a:ext cx="117157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19050</xdr:colOff>
      <xdr:row>433</xdr:row>
      <xdr:rowOff>619125</xdr:rowOff>
    </xdr:from>
    <xdr:to>
      <xdr:col>3</xdr:col>
      <xdr:colOff>819150</xdr:colOff>
      <xdr:row>434</xdr:row>
      <xdr:rowOff>390525</xdr:rowOff>
    </xdr:to>
    <xdr:cxnSp macro="">
      <xdr:nvCxnSpPr>
        <xdr:cNvPr id="26" name="Conector recto 25">
          <a:extLst>
            <a:ext uri="{FF2B5EF4-FFF2-40B4-BE49-F238E27FC236}">
              <a16:creationId xmlns:a16="http://schemas.microsoft.com/office/drawing/2014/main" id="{EC239481-85BA-489B-8ED8-014A929273E1}"/>
            </a:ext>
          </a:extLst>
        </xdr:cNvPr>
        <xdr:cNvCxnSpPr/>
      </xdr:nvCxnSpPr>
      <xdr:spPr>
        <a:xfrm flipV="1">
          <a:off x="5572125" y="226066350"/>
          <a:ext cx="800100" cy="4095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435</xdr:row>
      <xdr:rowOff>390525</xdr:rowOff>
    </xdr:from>
    <xdr:to>
      <xdr:col>4</xdr:col>
      <xdr:colOff>66675</xdr:colOff>
      <xdr:row>435</xdr:row>
      <xdr:rowOff>628650</xdr:rowOff>
    </xdr:to>
    <xdr:cxnSp macro="">
      <xdr:nvCxnSpPr>
        <xdr:cNvPr id="28" name="Conector recto 27">
          <a:extLst>
            <a:ext uri="{FF2B5EF4-FFF2-40B4-BE49-F238E27FC236}">
              <a16:creationId xmlns:a16="http://schemas.microsoft.com/office/drawing/2014/main" id="{AA3F5483-E38A-4271-9BD1-1054F6864885}"/>
            </a:ext>
          </a:extLst>
        </xdr:cNvPr>
        <xdr:cNvCxnSpPr/>
      </xdr:nvCxnSpPr>
      <xdr:spPr>
        <a:xfrm flipV="1">
          <a:off x="5457825" y="227314125"/>
          <a:ext cx="1066800" cy="2381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436</xdr:row>
      <xdr:rowOff>342900</xdr:rowOff>
    </xdr:from>
    <xdr:to>
      <xdr:col>3</xdr:col>
      <xdr:colOff>838200</xdr:colOff>
      <xdr:row>436</xdr:row>
      <xdr:rowOff>609600</xdr:rowOff>
    </xdr:to>
    <xdr:cxnSp macro="">
      <xdr:nvCxnSpPr>
        <xdr:cNvPr id="32" name="Conector recto 31">
          <a:extLst>
            <a:ext uri="{FF2B5EF4-FFF2-40B4-BE49-F238E27FC236}">
              <a16:creationId xmlns:a16="http://schemas.microsoft.com/office/drawing/2014/main" id="{29B710C6-8F03-40DC-AF2A-86F0C7E3C05B}"/>
            </a:ext>
          </a:extLst>
        </xdr:cNvPr>
        <xdr:cNvCxnSpPr/>
      </xdr:nvCxnSpPr>
      <xdr:spPr>
        <a:xfrm flipV="1">
          <a:off x="5476875" y="228123750"/>
          <a:ext cx="914400" cy="2667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454</xdr:row>
      <xdr:rowOff>304800</xdr:rowOff>
    </xdr:from>
    <xdr:to>
      <xdr:col>4</xdr:col>
      <xdr:colOff>66675</xdr:colOff>
      <xdr:row>454</xdr:row>
      <xdr:rowOff>419100</xdr:rowOff>
    </xdr:to>
    <xdr:cxnSp macro="">
      <xdr:nvCxnSpPr>
        <xdr:cNvPr id="27" name="Conector recto de flecha 26">
          <a:extLst>
            <a:ext uri="{FF2B5EF4-FFF2-40B4-BE49-F238E27FC236}">
              <a16:creationId xmlns:a16="http://schemas.microsoft.com/office/drawing/2014/main" id="{F2DD8ECA-C6B1-4FEC-B342-91E4A2AB0BA2}"/>
            </a:ext>
          </a:extLst>
        </xdr:cNvPr>
        <xdr:cNvCxnSpPr/>
      </xdr:nvCxnSpPr>
      <xdr:spPr>
        <a:xfrm>
          <a:off x="5486400" y="239906175"/>
          <a:ext cx="1038225" cy="1143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289891</xdr:colOff>
      <xdr:row>599</xdr:row>
      <xdr:rowOff>381000</xdr:rowOff>
    </xdr:from>
    <xdr:to>
      <xdr:col>4</xdr:col>
      <xdr:colOff>190500</xdr:colOff>
      <xdr:row>599</xdr:row>
      <xdr:rowOff>480392</xdr:rowOff>
    </xdr:to>
    <xdr:cxnSp macro="">
      <xdr:nvCxnSpPr>
        <xdr:cNvPr id="3" name="Conector recto 2">
          <a:extLst>
            <a:ext uri="{FF2B5EF4-FFF2-40B4-BE49-F238E27FC236}">
              <a16:creationId xmlns:a16="http://schemas.microsoft.com/office/drawing/2014/main" id="{302B0E9B-150E-44DD-B047-9B89818FA54E}"/>
            </a:ext>
          </a:extLst>
        </xdr:cNvPr>
        <xdr:cNvCxnSpPr/>
      </xdr:nvCxnSpPr>
      <xdr:spPr>
        <a:xfrm>
          <a:off x="5474804" y="355547543"/>
          <a:ext cx="1325218" cy="9939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306457</xdr:colOff>
      <xdr:row>601</xdr:row>
      <xdr:rowOff>397566</xdr:rowOff>
    </xdr:from>
    <xdr:to>
      <xdr:col>4</xdr:col>
      <xdr:colOff>198782</xdr:colOff>
      <xdr:row>601</xdr:row>
      <xdr:rowOff>472109</xdr:rowOff>
    </xdr:to>
    <xdr:cxnSp macro="">
      <xdr:nvCxnSpPr>
        <xdr:cNvPr id="30" name="Conector recto 29">
          <a:extLst>
            <a:ext uri="{FF2B5EF4-FFF2-40B4-BE49-F238E27FC236}">
              <a16:creationId xmlns:a16="http://schemas.microsoft.com/office/drawing/2014/main" id="{36406281-7268-4015-B1B2-16E4D9917705}"/>
            </a:ext>
          </a:extLst>
        </xdr:cNvPr>
        <xdr:cNvCxnSpPr/>
      </xdr:nvCxnSpPr>
      <xdr:spPr>
        <a:xfrm>
          <a:off x="5491370" y="357088109"/>
          <a:ext cx="1316934" cy="74543"/>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596347</xdr:colOff>
      <xdr:row>777</xdr:row>
      <xdr:rowOff>323021</xdr:rowOff>
    </xdr:from>
    <xdr:to>
      <xdr:col>4</xdr:col>
      <xdr:colOff>33130</xdr:colOff>
      <xdr:row>777</xdr:row>
      <xdr:rowOff>331304</xdr:rowOff>
    </xdr:to>
    <xdr:cxnSp macro="">
      <xdr:nvCxnSpPr>
        <xdr:cNvPr id="4" name="Conector recto 3"/>
        <xdr:cNvCxnSpPr/>
      </xdr:nvCxnSpPr>
      <xdr:spPr>
        <a:xfrm flipV="1">
          <a:off x="5781260" y="496823999"/>
          <a:ext cx="960783" cy="828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33130</xdr:colOff>
      <xdr:row>777</xdr:row>
      <xdr:rowOff>190500</xdr:rowOff>
    </xdr:from>
    <xdr:to>
      <xdr:col>3</xdr:col>
      <xdr:colOff>886239</xdr:colOff>
      <xdr:row>777</xdr:row>
      <xdr:rowOff>414130</xdr:rowOff>
    </xdr:to>
    <xdr:cxnSp macro="">
      <xdr:nvCxnSpPr>
        <xdr:cNvPr id="31" name="Conector recto 30"/>
        <xdr:cNvCxnSpPr/>
      </xdr:nvCxnSpPr>
      <xdr:spPr>
        <a:xfrm flipH="1">
          <a:off x="5839239" y="496691478"/>
          <a:ext cx="853109" cy="22363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521805</xdr:colOff>
      <xdr:row>813</xdr:row>
      <xdr:rowOff>223630</xdr:rowOff>
    </xdr:from>
    <xdr:to>
      <xdr:col>4</xdr:col>
      <xdr:colOff>16565</xdr:colOff>
      <xdr:row>813</xdr:row>
      <xdr:rowOff>422412</xdr:rowOff>
    </xdr:to>
    <xdr:cxnSp macro="">
      <xdr:nvCxnSpPr>
        <xdr:cNvPr id="29" name="Conector recto de flecha 28"/>
        <xdr:cNvCxnSpPr/>
      </xdr:nvCxnSpPr>
      <xdr:spPr>
        <a:xfrm>
          <a:off x="5706718" y="525440413"/>
          <a:ext cx="1018760" cy="198782"/>
        </a:xfrm>
        <a:prstGeom prst="straightConnector1">
          <a:avLst/>
        </a:prstGeom>
        <a:ln>
          <a:headEnd type="triangle"/>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823</xdr:row>
      <xdr:rowOff>463826</xdr:rowOff>
    </xdr:from>
    <xdr:to>
      <xdr:col>3</xdr:col>
      <xdr:colOff>894521</xdr:colOff>
      <xdr:row>823</xdr:row>
      <xdr:rowOff>563218</xdr:rowOff>
    </xdr:to>
    <xdr:cxnSp macro="">
      <xdr:nvCxnSpPr>
        <xdr:cNvPr id="33" name="Conector recto 32"/>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824</xdr:row>
      <xdr:rowOff>463826</xdr:rowOff>
    </xdr:from>
    <xdr:to>
      <xdr:col>3</xdr:col>
      <xdr:colOff>894521</xdr:colOff>
      <xdr:row>824</xdr:row>
      <xdr:rowOff>563218</xdr:rowOff>
    </xdr:to>
    <xdr:cxnSp macro="">
      <xdr:nvCxnSpPr>
        <xdr:cNvPr id="36" name="Conector recto 35"/>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472108</xdr:colOff>
      <xdr:row>912</xdr:row>
      <xdr:rowOff>256761</xdr:rowOff>
    </xdr:from>
    <xdr:to>
      <xdr:col>3</xdr:col>
      <xdr:colOff>877956</xdr:colOff>
      <xdr:row>912</xdr:row>
      <xdr:rowOff>356153</xdr:rowOff>
    </xdr:to>
    <xdr:cxnSp macro="">
      <xdr:nvCxnSpPr>
        <xdr:cNvPr id="34" name="Conector recto 33"/>
        <xdr:cNvCxnSpPr/>
      </xdr:nvCxnSpPr>
      <xdr:spPr>
        <a:xfrm>
          <a:off x="5657021" y="606038478"/>
          <a:ext cx="1027044"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546652</xdr:colOff>
      <xdr:row>1000</xdr:row>
      <xdr:rowOff>173935</xdr:rowOff>
    </xdr:from>
    <xdr:to>
      <xdr:col>4</xdr:col>
      <xdr:colOff>66261</xdr:colOff>
      <xdr:row>1000</xdr:row>
      <xdr:rowOff>256761</xdr:rowOff>
    </xdr:to>
    <xdr:cxnSp macro="">
      <xdr:nvCxnSpPr>
        <xdr:cNvPr id="35" name="Conector recto 34"/>
        <xdr:cNvCxnSpPr/>
      </xdr:nvCxnSpPr>
      <xdr:spPr>
        <a:xfrm flipV="1">
          <a:off x="5731565" y="675902283"/>
          <a:ext cx="1043609" cy="82826"/>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612913</xdr:colOff>
      <xdr:row>999</xdr:row>
      <xdr:rowOff>124239</xdr:rowOff>
    </xdr:from>
    <xdr:to>
      <xdr:col>4</xdr:col>
      <xdr:colOff>124239</xdr:colOff>
      <xdr:row>999</xdr:row>
      <xdr:rowOff>306456</xdr:rowOff>
    </xdr:to>
    <xdr:cxnSp macro="">
      <xdr:nvCxnSpPr>
        <xdr:cNvPr id="37" name="Conector recto 36"/>
        <xdr:cNvCxnSpPr/>
      </xdr:nvCxnSpPr>
      <xdr:spPr>
        <a:xfrm flipV="1">
          <a:off x="5797826" y="675852587"/>
          <a:ext cx="1035326" cy="182217"/>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604630</xdr:colOff>
      <xdr:row>1006</xdr:row>
      <xdr:rowOff>314739</xdr:rowOff>
    </xdr:from>
    <xdr:to>
      <xdr:col>3</xdr:col>
      <xdr:colOff>819978</xdr:colOff>
      <xdr:row>1006</xdr:row>
      <xdr:rowOff>488674</xdr:rowOff>
    </xdr:to>
    <xdr:cxnSp macro="">
      <xdr:nvCxnSpPr>
        <xdr:cNvPr id="38" name="Conector recto 37"/>
        <xdr:cNvCxnSpPr/>
      </xdr:nvCxnSpPr>
      <xdr:spPr>
        <a:xfrm flipV="1">
          <a:off x="5789543" y="681666978"/>
          <a:ext cx="836544" cy="17393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314325</xdr:colOff>
      <xdr:row>42</xdr:row>
      <xdr:rowOff>57150</xdr:rowOff>
    </xdr:from>
    <xdr:to>
      <xdr:col>10</xdr:col>
      <xdr:colOff>685800</xdr:colOff>
      <xdr:row>45</xdr:row>
      <xdr:rowOff>66675</xdr:rowOff>
    </xdr:to>
    <xdr:cxnSp macro="">
      <xdr:nvCxnSpPr>
        <xdr:cNvPr id="3" name="Conector recto de flecha 2">
          <a:extLst>
            <a:ext uri="{FF2B5EF4-FFF2-40B4-BE49-F238E27FC236}">
              <a16:creationId xmlns:a16="http://schemas.microsoft.com/office/drawing/2014/main" id="{00000000-0008-0000-0400-000003000000}"/>
            </a:ext>
          </a:extLst>
        </xdr:cNvPr>
        <xdr:cNvCxnSpPr/>
      </xdr:nvCxnSpPr>
      <xdr:spPr>
        <a:xfrm flipV="1">
          <a:off x="10677525" y="12839700"/>
          <a:ext cx="1323975" cy="742950"/>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9</xdr:col>
      <xdr:colOff>400050</xdr:colOff>
      <xdr:row>42</xdr:row>
      <xdr:rowOff>171451</xdr:rowOff>
    </xdr:from>
    <xdr:to>
      <xdr:col>10</xdr:col>
      <xdr:colOff>704850</xdr:colOff>
      <xdr:row>45</xdr:row>
      <xdr:rowOff>161925</xdr:rowOff>
    </xdr:to>
    <xdr:cxnSp macro="">
      <xdr:nvCxnSpPr>
        <xdr:cNvPr id="5" name="Conector recto de flecha 4">
          <a:extLst>
            <a:ext uri="{FF2B5EF4-FFF2-40B4-BE49-F238E27FC236}">
              <a16:creationId xmlns:a16="http://schemas.microsoft.com/office/drawing/2014/main" id="{00000000-0008-0000-0400-000005000000}"/>
            </a:ext>
          </a:extLst>
        </xdr:cNvPr>
        <xdr:cNvCxnSpPr/>
      </xdr:nvCxnSpPr>
      <xdr:spPr>
        <a:xfrm flipV="1">
          <a:off x="10763250" y="12954001"/>
          <a:ext cx="1257300" cy="723899"/>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466725</xdr:colOff>
      <xdr:row>168</xdr:row>
      <xdr:rowOff>152400</xdr:rowOff>
    </xdr:from>
    <xdr:to>
      <xdr:col>10</xdr:col>
      <xdr:colOff>400050</xdr:colOff>
      <xdr:row>173</xdr:row>
      <xdr:rowOff>0</xdr:rowOff>
    </xdr:to>
    <xdr:cxnSp macro="">
      <xdr:nvCxnSpPr>
        <xdr:cNvPr id="3" name="Conector recto de flecha 2">
          <a:extLst>
            <a:ext uri="{FF2B5EF4-FFF2-40B4-BE49-F238E27FC236}">
              <a16:creationId xmlns:a16="http://schemas.microsoft.com/office/drawing/2014/main" id="{00000000-0008-0000-0500-000003000000}"/>
            </a:ext>
          </a:extLst>
        </xdr:cNvPr>
        <xdr:cNvCxnSpPr/>
      </xdr:nvCxnSpPr>
      <xdr:spPr>
        <a:xfrm flipV="1">
          <a:off x="11658600" y="52730400"/>
          <a:ext cx="1038225" cy="9620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9</xdr:col>
      <xdr:colOff>571500</xdr:colOff>
      <xdr:row>169</xdr:row>
      <xdr:rowOff>28575</xdr:rowOff>
    </xdr:from>
    <xdr:to>
      <xdr:col>10</xdr:col>
      <xdr:colOff>466725</xdr:colOff>
      <xdr:row>173</xdr:row>
      <xdr:rowOff>114300</xdr:rowOff>
    </xdr:to>
    <xdr:cxnSp macro="">
      <xdr:nvCxnSpPr>
        <xdr:cNvPr id="5" name="Conector recto de flecha 4">
          <a:extLst>
            <a:ext uri="{FF2B5EF4-FFF2-40B4-BE49-F238E27FC236}">
              <a16:creationId xmlns:a16="http://schemas.microsoft.com/office/drawing/2014/main" id="{00000000-0008-0000-0500-000005000000}"/>
            </a:ext>
          </a:extLst>
        </xdr:cNvPr>
        <xdr:cNvCxnSpPr/>
      </xdr:nvCxnSpPr>
      <xdr:spPr>
        <a:xfrm flipV="1">
          <a:off x="11763375" y="52844700"/>
          <a:ext cx="1000125" cy="962025"/>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723900</xdr:colOff>
      <xdr:row>592</xdr:row>
      <xdr:rowOff>114300</xdr:rowOff>
    </xdr:from>
    <xdr:to>
      <xdr:col>10</xdr:col>
      <xdr:colOff>695325</xdr:colOff>
      <xdr:row>597</xdr:row>
      <xdr:rowOff>123825</xdr:rowOff>
    </xdr:to>
    <xdr:cxnSp macro="">
      <xdr:nvCxnSpPr>
        <xdr:cNvPr id="2" name="Conector recto de flecha 1">
          <a:extLst>
            <a:ext uri="{FF2B5EF4-FFF2-40B4-BE49-F238E27FC236}">
              <a16:creationId xmlns:a16="http://schemas.microsoft.com/office/drawing/2014/main" id="{00000000-0008-0000-0600-000002000000}"/>
            </a:ext>
          </a:extLst>
        </xdr:cNvPr>
        <xdr:cNvCxnSpPr/>
      </xdr:nvCxnSpPr>
      <xdr:spPr>
        <a:xfrm flipV="1">
          <a:off x="11144250" y="114338100"/>
          <a:ext cx="895350" cy="10572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593</xdr:row>
      <xdr:rowOff>47625</xdr:rowOff>
    </xdr:from>
    <xdr:to>
      <xdr:col>10</xdr:col>
      <xdr:colOff>790575</xdr:colOff>
      <xdr:row>598</xdr:row>
      <xdr:rowOff>0</xdr:rowOff>
    </xdr:to>
    <xdr:cxnSp macro="">
      <xdr:nvCxnSpPr>
        <xdr:cNvPr id="3" name="Conector recto de flecha 2">
          <a:extLst>
            <a:ext uri="{FF2B5EF4-FFF2-40B4-BE49-F238E27FC236}">
              <a16:creationId xmlns:a16="http://schemas.microsoft.com/office/drawing/2014/main" id="{00000000-0008-0000-0600-000003000000}"/>
            </a:ext>
          </a:extLst>
        </xdr:cNvPr>
        <xdr:cNvCxnSpPr/>
      </xdr:nvCxnSpPr>
      <xdr:spPr>
        <a:xfrm flipV="1">
          <a:off x="11268075" y="114471450"/>
          <a:ext cx="866775" cy="9906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38100</xdr:colOff>
      <xdr:row>41</xdr:row>
      <xdr:rowOff>438151</xdr:rowOff>
    </xdr:from>
    <xdr:to>
      <xdr:col>10</xdr:col>
      <xdr:colOff>238125</xdr:colOff>
      <xdr:row>42</xdr:row>
      <xdr:rowOff>447675</xdr:rowOff>
    </xdr:to>
    <xdr:cxnSp macro="">
      <xdr:nvCxnSpPr>
        <xdr:cNvPr id="5" name="Conector recto de flecha 4">
          <a:extLst>
            <a:ext uri="{FF2B5EF4-FFF2-40B4-BE49-F238E27FC236}">
              <a16:creationId xmlns:a16="http://schemas.microsoft.com/office/drawing/2014/main" id="{00000000-0008-0000-0600-000005000000}"/>
            </a:ext>
          </a:extLst>
        </xdr:cNvPr>
        <xdr:cNvCxnSpPr/>
      </xdr:nvCxnSpPr>
      <xdr:spPr>
        <a:xfrm flipV="1">
          <a:off x="11382375" y="19297651"/>
          <a:ext cx="200025" cy="466724"/>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142875</xdr:colOff>
      <xdr:row>42</xdr:row>
      <xdr:rowOff>19050</xdr:rowOff>
    </xdr:from>
    <xdr:to>
      <xdr:col>10</xdr:col>
      <xdr:colOff>361950</xdr:colOff>
      <xdr:row>42</xdr:row>
      <xdr:rowOff>476250</xdr:rowOff>
    </xdr:to>
    <xdr:cxnSp macro="">
      <xdr:nvCxnSpPr>
        <xdr:cNvPr id="9" name="Conector recto de flecha 8">
          <a:extLst>
            <a:ext uri="{FF2B5EF4-FFF2-40B4-BE49-F238E27FC236}">
              <a16:creationId xmlns:a16="http://schemas.microsoft.com/office/drawing/2014/main" id="{00000000-0008-0000-0600-000009000000}"/>
            </a:ext>
          </a:extLst>
        </xdr:cNvPr>
        <xdr:cNvCxnSpPr/>
      </xdr:nvCxnSpPr>
      <xdr:spPr>
        <a:xfrm flipH="1">
          <a:off x="11487150" y="19335750"/>
          <a:ext cx="219075" cy="457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55</xdr:row>
      <xdr:rowOff>28575</xdr:rowOff>
    </xdr:from>
    <xdr:to>
      <xdr:col>10</xdr:col>
      <xdr:colOff>371475</xdr:colOff>
      <xdr:row>55</xdr:row>
      <xdr:rowOff>428625</xdr:rowOff>
    </xdr:to>
    <xdr:cxnSp macro="">
      <xdr:nvCxnSpPr>
        <xdr:cNvPr id="6" name="Conector recto de flecha 5">
          <a:extLst>
            <a:ext uri="{FF2B5EF4-FFF2-40B4-BE49-F238E27FC236}">
              <a16:creationId xmlns:a16="http://schemas.microsoft.com/office/drawing/2014/main" id="{00000000-0008-0000-0600-000006000000}"/>
            </a:ext>
          </a:extLst>
        </xdr:cNvPr>
        <xdr:cNvCxnSpPr/>
      </xdr:nvCxnSpPr>
      <xdr:spPr>
        <a:xfrm flipV="1">
          <a:off x="11391900" y="25803225"/>
          <a:ext cx="323850" cy="40005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95251</xdr:colOff>
      <xdr:row>55</xdr:row>
      <xdr:rowOff>28575</xdr:rowOff>
    </xdr:from>
    <xdr:to>
      <xdr:col>10</xdr:col>
      <xdr:colOff>504825</xdr:colOff>
      <xdr:row>56</xdr:row>
      <xdr:rowOff>0</xdr:rowOff>
    </xdr:to>
    <xdr:cxnSp macro="">
      <xdr:nvCxnSpPr>
        <xdr:cNvPr id="8" name="Conector recto de flecha 7">
          <a:extLst>
            <a:ext uri="{FF2B5EF4-FFF2-40B4-BE49-F238E27FC236}">
              <a16:creationId xmlns:a16="http://schemas.microsoft.com/office/drawing/2014/main" id="{00000000-0008-0000-0600-000008000000}"/>
            </a:ext>
          </a:extLst>
        </xdr:cNvPr>
        <xdr:cNvCxnSpPr/>
      </xdr:nvCxnSpPr>
      <xdr:spPr>
        <a:xfrm flipH="1">
          <a:off x="11439526" y="25803225"/>
          <a:ext cx="409574" cy="466725"/>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190500</xdr:colOff>
      <xdr:row>64</xdr:row>
      <xdr:rowOff>66675</xdr:rowOff>
    </xdr:from>
    <xdr:to>
      <xdr:col>11</xdr:col>
      <xdr:colOff>0</xdr:colOff>
      <xdr:row>65</xdr:row>
      <xdr:rowOff>133350</xdr:rowOff>
    </xdr:to>
    <xdr:cxnSp macro="">
      <xdr:nvCxnSpPr>
        <xdr:cNvPr id="7" name="Conector recto 6">
          <a:extLst>
            <a:ext uri="{FF2B5EF4-FFF2-40B4-BE49-F238E27FC236}">
              <a16:creationId xmlns:a16="http://schemas.microsoft.com/office/drawing/2014/main" id="{00000000-0008-0000-0600-000007000000}"/>
            </a:ext>
          </a:extLst>
        </xdr:cNvPr>
        <xdr:cNvCxnSpPr/>
      </xdr:nvCxnSpPr>
      <xdr:spPr>
        <a:xfrm flipV="1">
          <a:off x="11534775" y="30203775"/>
          <a:ext cx="657225" cy="51435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219075</xdr:colOff>
      <xdr:row>64</xdr:row>
      <xdr:rowOff>200026</xdr:rowOff>
    </xdr:from>
    <xdr:to>
      <xdr:col>11</xdr:col>
      <xdr:colOff>19050</xdr:colOff>
      <xdr:row>65</xdr:row>
      <xdr:rowOff>238125</xdr:rowOff>
    </xdr:to>
    <xdr:cxnSp macro="">
      <xdr:nvCxnSpPr>
        <xdr:cNvPr id="11" name="Conector recto 10">
          <a:extLst>
            <a:ext uri="{FF2B5EF4-FFF2-40B4-BE49-F238E27FC236}">
              <a16:creationId xmlns:a16="http://schemas.microsoft.com/office/drawing/2014/main" id="{00000000-0008-0000-0600-00000B000000}"/>
            </a:ext>
          </a:extLst>
        </xdr:cNvPr>
        <xdr:cNvCxnSpPr/>
      </xdr:nvCxnSpPr>
      <xdr:spPr>
        <a:xfrm flipV="1">
          <a:off x="11563350" y="30337126"/>
          <a:ext cx="647700" cy="48577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19050</xdr:colOff>
      <xdr:row>144</xdr:row>
      <xdr:rowOff>9525</xdr:rowOff>
    </xdr:from>
    <xdr:to>
      <xdr:col>10</xdr:col>
      <xdr:colOff>247650</xdr:colOff>
      <xdr:row>144</xdr:row>
      <xdr:rowOff>552450</xdr:rowOff>
    </xdr:to>
    <xdr:cxnSp macro="">
      <xdr:nvCxnSpPr>
        <xdr:cNvPr id="10" name="Conector recto 9">
          <a:extLst>
            <a:ext uri="{FF2B5EF4-FFF2-40B4-BE49-F238E27FC236}">
              <a16:creationId xmlns:a16="http://schemas.microsoft.com/office/drawing/2014/main" id="{00000000-0008-0000-0600-00000A000000}"/>
            </a:ext>
          </a:extLst>
        </xdr:cNvPr>
        <xdr:cNvCxnSpPr/>
      </xdr:nvCxnSpPr>
      <xdr:spPr>
        <a:xfrm flipV="1">
          <a:off x="11363325" y="73161525"/>
          <a:ext cx="228600" cy="542925"/>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66675</xdr:colOff>
      <xdr:row>144</xdr:row>
      <xdr:rowOff>9525</xdr:rowOff>
    </xdr:from>
    <xdr:to>
      <xdr:col>10</xdr:col>
      <xdr:colOff>381000</xdr:colOff>
      <xdr:row>145</xdr:row>
      <xdr:rowOff>38101</xdr:rowOff>
    </xdr:to>
    <xdr:cxnSp macro="">
      <xdr:nvCxnSpPr>
        <xdr:cNvPr id="13" name="Conector recto 12">
          <a:extLst>
            <a:ext uri="{FF2B5EF4-FFF2-40B4-BE49-F238E27FC236}">
              <a16:creationId xmlns:a16="http://schemas.microsoft.com/office/drawing/2014/main" id="{00000000-0008-0000-0600-00000D000000}"/>
            </a:ext>
          </a:extLst>
        </xdr:cNvPr>
        <xdr:cNvCxnSpPr/>
      </xdr:nvCxnSpPr>
      <xdr:spPr>
        <a:xfrm flipV="1">
          <a:off x="11410950" y="73161525"/>
          <a:ext cx="314325" cy="609601"/>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123825</xdr:colOff>
      <xdr:row>158</xdr:row>
      <xdr:rowOff>38100</xdr:rowOff>
    </xdr:from>
    <xdr:to>
      <xdr:col>10</xdr:col>
      <xdr:colOff>485775</xdr:colOff>
      <xdr:row>158</xdr:row>
      <xdr:rowOff>523875</xdr:rowOff>
    </xdr:to>
    <xdr:cxnSp macro="">
      <xdr:nvCxnSpPr>
        <xdr:cNvPr id="12" name="Conector recto 11">
          <a:extLst>
            <a:ext uri="{FF2B5EF4-FFF2-40B4-BE49-F238E27FC236}">
              <a16:creationId xmlns:a16="http://schemas.microsoft.com/office/drawing/2014/main" id="{00000000-0008-0000-0600-00000C000000}"/>
            </a:ext>
          </a:extLst>
        </xdr:cNvPr>
        <xdr:cNvCxnSpPr/>
      </xdr:nvCxnSpPr>
      <xdr:spPr>
        <a:xfrm flipV="1">
          <a:off x="11468100" y="81200625"/>
          <a:ext cx="361950" cy="48577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47625</xdr:colOff>
      <xdr:row>158</xdr:row>
      <xdr:rowOff>9525</xdr:rowOff>
    </xdr:from>
    <xdr:to>
      <xdr:col>10</xdr:col>
      <xdr:colOff>371475</xdr:colOff>
      <xdr:row>158</xdr:row>
      <xdr:rowOff>428625</xdr:rowOff>
    </xdr:to>
    <xdr:cxnSp macro="">
      <xdr:nvCxnSpPr>
        <xdr:cNvPr id="15" name="Conector recto 14">
          <a:extLst>
            <a:ext uri="{FF2B5EF4-FFF2-40B4-BE49-F238E27FC236}">
              <a16:creationId xmlns:a16="http://schemas.microsoft.com/office/drawing/2014/main" id="{00000000-0008-0000-0600-00000F000000}"/>
            </a:ext>
          </a:extLst>
        </xdr:cNvPr>
        <xdr:cNvCxnSpPr/>
      </xdr:nvCxnSpPr>
      <xdr:spPr>
        <a:xfrm flipV="1">
          <a:off x="11391900" y="81172050"/>
          <a:ext cx="323850" cy="4191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38100</xdr:colOff>
      <xdr:row>172</xdr:row>
      <xdr:rowOff>209550</xdr:rowOff>
    </xdr:from>
    <xdr:to>
      <xdr:col>3</xdr:col>
      <xdr:colOff>657225</xdr:colOff>
      <xdr:row>172</xdr:row>
      <xdr:rowOff>333375</xdr:rowOff>
    </xdr:to>
    <xdr:cxnSp macro="">
      <xdr:nvCxnSpPr>
        <xdr:cNvPr id="14" name="Conector recto 13">
          <a:extLst>
            <a:ext uri="{FF2B5EF4-FFF2-40B4-BE49-F238E27FC236}">
              <a16:creationId xmlns:a16="http://schemas.microsoft.com/office/drawing/2014/main" id="{00000000-0008-0000-0600-00000E000000}"/>
            </a:ext>
          </a:extLst>
        </xdr:cNvPr>
        <xdr:cNvCxnSpPr/>
      </xdr:nvCxnSpPr>
      <xdr:spPr>
        <a:xfrm flipV="1">
          <a:off x="5591175" y="89392125"/>
          <a:ext cx="61912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85725</xdr:colOff>
      <xdr:row>176</xdr:row>
      <xdr:rowOff>104775</xdr:rowOff>
    </xdr:from>
    <xdr:to>
      <xdr:col>10</xdr:col>
      <xdr:colOff>523875</xdr:colOff>
      <xdr:row>176</xdr:row>
      <xdr:rowOff>485775</xdr:rowOff>
    </xdr:to>
    <xdr:cxnSp macro="">
      <xdr:nvCxnSpPr>
        <xdr:cNvPr id="16" name="Conector recto 15">
          <a:extLst>
            <a:ext uri="{FF2B5EF4-FFF2-40B4-BE49-F238E27FC236}">
              <a16:creationId xmlns:a16="http://schemas.microsoft.com/office/drawing/2014/main" id="{00000000-0008-0000-0600-000010000000}"/>
            </a:ext>
          </a:extLst>
        </xdr:cNvPr>
        <xdr:cNvCxnSpPr/>
      </xdr:nvCxnSpPr>
      <xdr:spPr>
        <a:xfrm flipV="1">
          <a:off x="11430000" y="91573350"/>
          <a:ext cx="438150" cy="3810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38100</xdr:colOff>
      <xdr:row>176</xdr:row>
      <xdr:rowOff>19050</xdr:rowOff>
    </xdr:from>
    <xdr:to>
      <xdr:col>10</xdr:col>
      <xdr:colOff>409575</xdr:colOff>
      <xdr:row>176</xdr:row>
      <xdr:rowOff>342900</xdr:rowOff>
    </xdr:to>
    <xdr:cxnSp macro="">
      <xdr:nvCxnSpPr>
        <xdr:cNvPr id="18" name="Conector recto 17">
          <a:extLst>
            <a:ext uri="{FF2B5EF4-FFF2-40B4-BE49-F238E27FC236}">
              <a16:creationId xmlns:a16="http://schemas.microsoft.com/office/drawing/2014/main" id="{00000000-0008-0000-0600-000012000000}"/>
            </a:ext>
          </a:extLst>
        </xdr:cNvPr>
        <xdr:cNvCxnSpPr/>
      </xdr:nvCxnSpPr>
      <xdr:spPr>
        <a:xfrm flipV="1">
          <a:off x="11382375" y="91487625"/>
          <a:ext cx="371475" cy="32385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181</xdr:row>
      <xdr:rowOff>104775</xdr:rowOff>
    </xdr:from>
    <xdr:to>
      <xdr:col>10</xdr:col>
      <xdr:colOff>552450</xdr:colOff>
      <xdr:row>181</xdr:row>
      <xdr:rowOff>495300</xdr:rowOff>
    </xdr:to>
    <xdr:cxnSp macro="">
      <xdr:nvCxnSpPr>
        <xdr:cNvPr id="20" name="Conector recto 19">
          <a:extLst>
            <a:ext uri="{FF2B5EF4-FFF2-40B4-BE49-F238E27FC236}">
              <a16:creationId xmlns:a16="http://schemas.microsoft.com/office/drawing/2014/main" id="{00000000-0008-0000-0600-000014000000}"/>
            </a:ext>
          </a:extLst>
        </xdr:cNvPr>
        <xdr:cNvCxnSpPr/>
      </xdr:nvCxnSpPr>
      <xdr:spPr>
        <a:xfrm flipV="1">
          <a:off x="11391900" y="94087950"/>
          <a:ext cx="504825" cy="3905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181</xdr:row>
      <xdr:rowOff>28575</xdr:rowOff>
    </xdr:from>
    <xdr:to>
      <xdr:col>10</xdr:col>
      <xdr:colOff>381000</xdr:colOff>
      <xdr:row>181</xdr:row>
      <xdr:rowOff>295275</xdr:rowOff>
    </xdr:to>
    <xdr:cxnSp macro="">
      <xdr:nvCxnSpPr>
        <xdr:cNvPr id="22" name="Conector recto 21">
          <a:extLst>
            <a:ext uri="{FF2B5EF4-FFF2-40B4-BE49-F238E27FC236}">
              <a16:creationId xmlns:a16="http://schemas.microsoft.com/office/drawing/2014/main" id="{00000000-0008-0000-0600-000016000000}"/>
            </a:ext>
          </a:extLst>
        </xdr:cNvPr>
        <xdr:cNvCxnSpPr/>
      </xdr:nvCxnSpPr>
      <xdr:spPr>
        <a:xfrm flipV="1">
          <a:off x="11372850" y="94011750"/>
          <a:ext cx="352425" cy="2667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76200</xdr:colOff>
      <xdr:row>210</xdr:row>
      <xdr:rowOff>495300</xdr:rowOff>
    </xdr:from>
    <xdr:to>
      <xdr:col>3</xdr:col>
      <xdr:colOff>666750</xdr:colOff>
      <xdr:row>210</xdr:row>
      <xdr:rowOff>495300</xdr:rowOff>
    </xdr:to>
    <xdr:cxnSp macro="">
      <xdr:nvCxnSpPr>
        <xdr:cNvPr id="17" name="Conector recto 16">
          <a:extLst>
            <a:ext uri="{FF2B5EF4-FFF2-40B4-BE49-F238E27FC236}">
              <a16:creationId xmlns:a16="http://schemas.microsoft.com/office/drawing/2014/main" id="{173507E3-C6D4-4427-BE10-AE1B58871540}"/>
            </a:ext>
          </a:extLst>
        </xdr:cNvPr>
        <xdr:cNvCxnSpPr/>
      </xdr:nvCxnSpPr>
      <xdr:spPr>
        <a:xfrm>
          <a:off x="5629275" y="110585250"/>
          <a:ext cx="5905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224</xdr:row>
      <xdr:rowOff>257175</xdr:rowOff>
    </xdr:from>
    <xdr:to>
      <xdr:col>4</xdr:col>
      <xdr:colOff>57150</xdr:colOff>
      <xdr:row>224</xdr:row>
      <xdr:rowOff>390525</xdr:rowOff>
    </xdr:to>
    <xdr:cxnSp macro="">
      <xdr:nvCxnSpPr>
        <xdr:cNvPr id="19" name="Conector recto 18">
          <a:extLst>
            <a:ext uri="{FF2B5EF4-FFF2-40B4-BE49-F238E27FC236}">
              <a16:creationId xmlns:a16="http://schemas.microsoft.com/office/drawing/2014/main" id="{D240246F-F931-479F-9BDD-3CB7EEB8F0DC}"/>
            </a:ext>
          </a:extLst>
        </xdr:cNvPr>
        <xdr:cNvCxnSpPr/>
      </xdr:nvCxnSpPr>
      <xdr:spPr>
        <a:xfrm>
          <a:off x="5581650" y="118348125"/>
          <a:ext cx="790575" cy="1333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234</xdr:row>
      <xdr:rowOff>247650</xdr:rowOff>
    </xdr:from>
    <xdr:to>
      <xdr:col>4</xdr:col>
      <xdr:colOff>38100</xdr:colOff>
      <xdr:row>234</xdr:row>
      <xdr:rowOff>333375</xdr:rowOff>
    </xdr:to>
    <xdr:cxnSp macro="">
      <xdr:nvCxnSpPr>
        <xdr:cNvPr id="21" name="Conector recto 20">
          <a:extLst>
            <a:ext uri="{FF2B5EF4-FFF2-40B4-BE49-F238E27FC236}">
              <a16:creationId xmlns:a16="http://schemas.microsoft.com/office/drawing/2014/main" id="{C0471E2B-6192-4999-8EF2-3C08C2196F33}"/>
            </a:ext>
          </a:extLst>
        </xdr:cNvPr>
        <xdr:cNvCxnSpPr/>
      </xdr:nvCxnSpPr>
      <xdr:spPr>
        <a:xfrm flipV="1">
          <a:off x="5591175" y="123501150"/>
          <a:ext cx="762000" cy="857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245</xdr:row>
      <xdr:rowOff>219075</xdr:rowOff>
    </xdr:from>
    <xdr:to>
      <xdr:col>3</xdr:col>
      <xdr:colOff>723900</xdr:colOff>
      <xdr:row>245</xdr:row>
      <xdr:rowOff>333375</xdr:rowOff>
    </xdr:to>
    <xdr:cxnSp macro="">
      <xdr:nvCxnSpPr>
        <xdr:cNvPr id="27" name="Conector recto 26">
          <a:extLst>
            <a:ext uri="{FF2B5EF4-FFF2-40B4-BE49-F238E27FC236}">
              <a16:creationId xmlns:a16="http://schemas.microsoft.com/office/drawing/2014/main" id="{793BFA58-131B-4DE7-8236-37677C5800FF}"/>
            </a:ext>
          </a:extLst>
        </xdr:cNvPr>
        <xdr:cNvCxnSpPr/>
      </xdr:nvCxnSpPr>
      <xdr:spPr>
        <a:xfrm flipV="1">
          <a:off x="5591175" y="129863850"/>
          <a:ext cx="685800" cy="1143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104775</xdr:colOff>
      <xdr:row>193</xdr:row>
      <xdr:rowOff>114300</xdr:rowOff>
    </xdr:from>
    <xdr:to>
      <xdr:col>10</xdr:col>
      <xdr:colOff>771525</xdr:colOff>
      <xdr:row>193</xdr:row>
      <xdr:rowOff>323850</xdr:rowOff>
    </xdr:to>
    <xdr:cxnSp macro="">
      <xdr:nvCxnSpPr>
        <xdr:cNvPr id="30" name="Conector recto 29">
          <a:extLst>
            <a:ext uri="{FF2B5EF4-FFF2-40B4-BE49-F238E27FC236}">
              <a16:creationId xmlns:a16="http://schemas.microsoft.com/office/drawing/2014/main" id="{D0E3A7D1-FE43-4311-BFD8-FC54F959EAB2}"/>
            </a:ext>
          </a:extLst>
        </xdr:cNvPr>
        <xdr:cNvCxnSpPr/>
      </xdr:nvCxnSpPr>
      <xdr:spPr>
        <a:xfrm flipV="1">
          <a:off x="11449050" y="101060250"/>
          <a:ext cx="666750" cy="2095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193</xdr:row>
      <xdr:rowOff>38101</xdr:rowOff>
    </xdr:from>
    <xdr:to>
      <xdr:col>10</xdr:col>
      <xdr:colOff>590550</xdr:colOff>
      <xdr:row>193</xdr:row>
      <xdr:rowOff>190500</xdr:rowOff>
    </xdr:to>
    <xdr:cxnSp macro="">
      <xdr:nvCxnSpPr>
        <xdr:cNvPr id="32" name="Conector recto 31">
          <a:extLst>
            <a:ext uri="{FF2B5EF4-FFF2-40B4-BE49-F238E27FC236}">
              <a16:creationId xmlns:a16="http://schemas.microsoft.com/office/drawing/2014/main" id="{A23A0C4F-E884-48AC-8905-965C9B44A88F}"/>
            </a:ext>
          </a:extLst>
        </xdr:cNvPr>
        <xdr:cNvCxnSpPr/>
      </xdr:nvCxnSpPr>
      <xdr:spPr>
        <a:xfrm flipV="1">
          <a:off x="11401425" y="100984051"/>
          <a:ext cx="533400" cy="152399"/>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219</xdr:row>
      <xdr:rowOff>28575</xdr:rowOff>
    </xdr:from>
    <xdr:to>
      <xdr:col>10</xdr:col>
      <xdr:colOff>581025</xdr:colOff>
      <xdr:row>219</xdr:row>
      <xdr:rowOff>428625</xdr:rowOff>
    </xdr:to>
    <xdr:cxnSp macro="">
      <xdr:nvCxnSpPr>
        <xdr:cNvPr id="36" name="Conector recto 35">
          <a:extLst>
            <a:ext uri="{FF2B5EF4-FFF2-40B4-BE49-F238E27FC236}">
              <a16:creationId xmlns:a16="http://schemas.microsoft.com/office/drawing/2014/main" id="{7520B1C3-606B-4469-91FC-52E27D21DD51}"/>
            </a:ext>
          </a:extLst>
        </xdr:cNvPr>
        <xdr:cNvCxnSpPr/>
      </xdr:nvCxnSpPr>
      <xdr:spPr>
        <a:xfrm flipV="1">
          <a:off x="11401425" y="116014500"/>
          <a:ext cx="523875" cy="4000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219</xdr:row>
      <xdr:rowOff>66675</xdr:rowOff>
    </xdr:from>
    <xdr:to>
      <xdr:col>10</xdr:col>
      <xdr:colOff>304800</xdr:colOff>
      <xdr:row>219</xdr:row>
      <xdr:rowOff>295275</xdr:rowOff>
    </xdr:to>
    <xdr:cxnSp macro="">
      <xdr:nvCxnSpPr>
        <xdr:cNvPr id="38" name="Conector recto 37">
          <a:extLst>
            <a:ext uri="{FF2B5EF4-FFF2-40B4-BE49-F238E27FC236}">
              <a16:creationId xmlns:a16="http://schemas.microsoft.com/office/drawing/2014/main" id="{B177A975-7C51-42D1-9AF0-D1B0B3A8EC7C}"/>
            </a:ext>
          </a:extLst>
        </xdr:cNvPr>
        <xdr:cNvCxnSpPr/>
      </xdr:nvCxnSpPr>
      <xdr:spPr>
        <a:xfrm flipV="1">
          <a:off x="11353800" y="116052600"/>
          <a:ext cx="295275" cy="2286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200025</xdr:colOff>
      <xdr:row>259</xdr:row>
      <xdr:rowOff>219075</xdr:rowOff>
    </xdr:from>
    <xdr:to>
      <xdr:col>4</xdr:col>
      <xdr:colOff>114300</xdr:colOff>
      <xdr:row>259</xdr:row>
      <xdr:rowOff>390525</xdr:rowOff>
    </xdr:to>
    <xdr:cxnSp macro="">
      <xdr:nvCxnSpPr>
        <xdr:cNvPr id="23" name="Conector recto de flecha 22">
          <a:extLst>
            <a:ext uri="{FF2B5EF4-FFF2-40B4-BE49-F238E27FC236}">
              <a16:creationId xmlns:a16="http://schemas.microsoft.com/office/drawing/2014/main" id="{3333CD7B-8A9A-4F30-B6C0-685F1C045EF5}"/>
            </a:ext>
          </a:extLst>
        </xdr:cNvPr>
        <xdr:cNvCxnSpPr/>
      </xdr:nvCxnSpPr>
      <xdr:spPr>
        <a:xfrm flipV="1">
          <a:off x="5372100" y="139007850"/>
          <a:ext cx="1057275" cy="1714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238125</xdr:colOff>
      <xdr:row>261</xdr:row>
      <xdr:rowOff>304800</xdr:rowOff>
    </xdr:from>
    <xdr:to>
      <xdr:col>4</xdr:col>
      <xdr:colOff>0</xdr:colOff>
      <xdr:row>261</xdr:row>
      <xdr:rowOff>352425</xdr:rowOff>
    </xdr:to>
    <xdr:cxnSp macro="">
      <xdr:nvCxnSpPr>
        <xdr:cNvPr id="24" name="Conector recto de flecha 23">
          <a:extLst>
            <a:ext uri="{FF2B5EF4-FFF2-40B4-BE49-F238E27FC236}">
              <a16:creationId xmlns:a16="http://schemas.microsoft.com/office/drawing/2014/main" id="{100597E6-83F5-42C8-B15A-E6057831D9F6}"/>
            </a:ext>
          </a:extLst>
        </xdr:cNvPr>
        <xdr:cNvCxnSpPr/>
      </xdr:nvCxnSpPr>
      <xdr:spPr>
        <a:xfrm flipV="1">
          <a:off x="5410200" y="140255625"/>
          <a:ext cx="904875" cy="476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285</xdr:row>
      <xdr:rowOff>219075</xdr:rowOff>
    </xdr:from>
    <xdr:to>
      <xdr:col>4</xdr:col>
      <xdr:colOff>38100</xdr:colOff>
      <xdr:row>285</xdr:row>
      <xdr:rowOff>323850</xdr:rowOff>
    </xdr:to>
    <xdr:cxnSp macro="">
      <xdr:nvCxnSpPr>
        <xdr:cNvPr id="25" name="Conector recto de flecha 24">
          <a:extLst>
            <a:ext uri="{FF2B5EF4-FFF2-40B4-BE49-F238E27FC236}">
              <a16:creationId xmlns:a16="http://schemas.microsoft.com/office/drawing/2014/main" id="{AFD25BFD-79BD-4620-BE53-4DAF1676E3D4}"/>
            </a:ext>
          </a:extLst>
        </xdr:cNvPr>
        <xdr:cNvCxnSpPr/>
      </xdr:nvCxnSpPr>
      <xdr:spPr>
        <a:xfrm flipV="1">
          <a:off x="5591175" y="153438225"/>
          <a:ext cx="762000" cy="104775"/>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57150</xdr:colOff>
      <xdr:row>299</xdr:row>
      <xdr:rowOff>581025</xdr:rowOff>
    </xdr:from>
    <xdr:to>
      <xdr:col>4</xdr:col>
      <xdr:colOff>123825</xdr:colOff>
      <xdr:row>299</xdr:row>
      <xdr:rowOff>647701</xdr:rowOff>
    </xdr:to>
    <xdr:cxnSp macro="">
      <xdr:nvCxnSpPr>
        <xdr:cNvPr id="29" name="Conector recto 28">
          <a:extLst>
            <a:ext uri="{FF2B5EF4-FFF2-40B4-BE49-F238E27FC236}">
              <a16:creationId xmlns:a16="http://schemas.microsoft.com/office/drawing/2014/main" id="{DEEF6FC2-417B-4474-9C1F-96D0721B1177}"/>
            </a:ext>
          </a:extLst>
        </xdr:cNvPr>
        <xdr:cNvCxnSpPr/>
      </xdr:nvCxnSpPr>
      <xdr:spPr>
        <a:xfrm flipV="1">
          <a:off x="5610225" y="161715450"/>
          <a:ext cx="828675" cy="66676"/>
        </a:xfrm>
        <a:prstGeom prst="line">
          <a:avLst/>
        </a:prstGeom>
        <a:ln w="9525" cap="flat" cmpd="sng" algn="ctr">
          <a:solidFill>
            <a:schemeClr val="accent2"/>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381000</xdr:colOff>
      <xdr:row>301</xdr:row>
      <xdr:rowOff>342900</xdr:rowOff>
    </xdr:from>
    <xdr:to>
      <xdr:col>4</xdr:col>
      <xdr:colOff>45720</xdr:colOff>
      <xdr:row>301</xdr:row>
      <xdr:rowOff>365760</xdr:rowOff>
    </xdr:to>
    <xdr:cxnSp macro="">
      <xdr:nvCxnSpPr>
        <xdr:cNvPr id="26" name="Conector recto 25">
          <a:extLst>
            <a:ext uri="{FF2B5EF4-FFF2-40B4-BE49-F238E27FC236}">
              <a16:creationId xmlns:a16="http://schemas.microsoft.com/office/drawing/2014/main" id="{532791D6-E3F5-4E16-9C27-F4F754C1E1C9}"/>
            </a:ext>
          </a:extLst>
        </xdr:cNvPr>
        <xdr:cNvCxnSpPr/>
      </xdr:nvCxnSpPr>
      <xdr:spPr>
        <a:xfrm>
          <a:off x="5707380" y="159593280"/>
          <a:ext cx="838200" cy="2286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98474</xdr:colOff>
      <xdr:row>301</xdr:row>
      <xdr:rowOff>228600</xdr:rowOff>
    </xdr:from>
    <xdr:to>
      <xdr:col>4</xdr:col>
      <xdr:colOff>121334</xdr:colOff>
      <xdr:row>301</xdr:row>
      <xdr:rowOff>434340</xdr:rowOff>
    </xdr:to>
    <xdr:cxnSp macro="">
      <xdr:nvCxnSpPr>
        <xdr:cNvPr id="31" name="Conector recto 30">
          <a:extLst>
            <a:ext uri="{FF2B5EF4-FFF2-40B4-BE49-F238E27FC236}">
              <a16:creationId xmlns:a16="http://schemas.microsoft.com/office/drawing/2014/main" id="{7908818A-9FF6-44A4-9224-14DB4E044910}"/>
            </a:ext>
          </a:extLst>
        </xdr:cNvPr>
        <xdr:cNvCxnSpPr/>
      </xdr:nvCxnSpPr>
      <xdr:spPr>
        <a:xfrm flipV="1">
          <a:off x="5894070" y="162754408"/>
          <a:ext cx="784860" cy="20574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workbookViewId="0">
      <pane xSplit="1" ySplit="2" topLeftCell="B170" activePane="bottomRight" state="frozen"/>
      <selection pane="topRight" activeCell="B1" sqref="B1"/>
      <selection pane="bottomLeft" activeCell="A3" sqref="A3"/>
      <selection pane="bottomRight" activeCell="C186" sqref="C186"/>
    </sheetView>
  </sheetViews>
  <sheetFormatPr baseColWidth="10" defaultRowHeight="15" x14ac:dyDescent="0.25"/>
  <cols>
    <col min="1" max="1" width="3.42578125" customWidth="1"/>
    <col min="2" max="2" width="11.42578125" style="2"/>
    <col min="3" max="3" width="55.42578125" customWidth="1"/>
    <col min="4" max="4" width="1.7109375" customWidth="1"/>
    <col min="5" max="5" width="8.42578125" style="42" customWidth="1"/>
    <col min="6" max="6" width="12.42578125" style="23" bestFit="1" customWidth="1"/>
    <col min="7" max="7" width="10.140625" style="10" customWidth="1"/>
    <col min="8" max="9" width="11.42578125" style="9"/>
    <col min="10" max="10" width="12.7109375" style="9" bestFit="1" customWidth="1"/>
    <col min="11" max="11" width="11.42578125" style="7"/>
  </cols>
  <sheetData>
    <row r="1" spans="1:11" ht="19.5" thickBot="1" x14ac:dyDescent="0.35">
      <c r="C1" s="18" t="s">
        <v>7</v>
      </c>
      <c r="D1" s="19"/>
      <c r="E1" s="40"/>
      <c r="F1" s="507" t="s">
        <v>8</v>
      </c>
      <c r="G1" s="507"/>
    </row>
    <row r="2" spans="1:11" ht="30.75" thickBot="1" x14ac:dyDescent="0.3">
      <c r="A2" s="12"/>
      <c r="B2" s="26"/>
      <c r="C2" s="13" t="s">
        <v>0</v>
      </c>
      <c r="D2" s="12"/>
      <c r="E2" s="41"/>
      <c r="F2" s="22" t="s">
        <v>1</v>
      </c>
      <c r="G2" s="15" t="s">
        <v>2</v>
      </c>
      <c r="H2" s="14" t="s">
        <v>3</v>
      </c>
      <c r="I2" s="28" t="s">
        <v>4</v>
      </c>
      <c r="J2" s="14" t="s">
        <v>5</v>
      </c>
      <c r="K2" s="8"/>
    </row>
    <row r="3" spans="1:11" ht="19.5" thickTop="1" x14ac:dyDescent="0.3">
      <c r="C3" s="20" t="s">
        <v>9</v>
      </c>
      <c r="G3" s="16" t="s">
        <v>6</v>
      </c>
      <c r="J3" s="11">
        <v>9347.56</v>
      </c>
    </row>
    <row r="4" spans="1:11" ht="18.75" x14ac:dyDescent="0.3">
      <c r="C4" s="20"/>
      <c r="G4" s="16"/>
      <c r="J4" s="11">
        <v>0</v>
      </c>
    </row>
    <row r="5" spans="1:11" ht="39" x14ac:dyDescent="0.25">
      <c r="A5" s="19"/>
      <c r="B5" s="2">
        <v>41641</v>
      </c>
      <c r="C5" s="21" t="s">
        <v>13</v>
      </c>
      <c r="F5" s="23">
        <v>394200</v>
      </c>
      <c r="G5" s="16">
        <v>1000929</v>
      </c>
      <c r="H5" s="9">
        <v>34532.300000000003</v>
      </c>
      <c r="I5" s="9">
        <v>30000</v>
      </c>
      <c r="J5" s="11">
        <f>I5-H5</f>
        <v>-4532.3000000000029</v>
      </c>
    </row>
    <row r="6" spans="1:11" x14ac:dyDescent="0.25">
      <c r="C6" s="27"/>
      <c r="G6" s="16"/>
      <c r="J6" s="11">
        <f t="shared" ref="J6:J180" si="0">I6-H6</f>
        <v>0</v>
      </c>
    </row>
    <row r="7" spans="1:11" ht="39" x14ac:dyDescent="0.25">
      <c r="A7" s="19"/>
      <c r="B7" s="2">
        <v>41645</v>
      </c>
      <c r="C7" s="21" t="s">
        <v>14</v>
      </c>
      <c r="E7" s="42" t="s">
        <v>124</v>
      </c>
      <c r="F7" s="23">
        <v>447032</v>
      </c>
      <c r="G7" s="16">
        <v>1001231</v>
      </c>
      <c r="H7" s="9">
        <v>35338.61</v>
      </c>
      <c r="I7" s="9">
        <v>34000</v>
      </c>
      <c r="J7" s="11">
        <f t="shared" si="0"/>
        <v>-1338.6100000000006</v>
      </c>
    </row>
    <row r="8" spans="1:11" x14ac:dyDescent="0.25">
      <c r="C8" s="27"/>
      <c r="G8" s="16"/>
      <c r="J8" s="11">
        <f t="shared" si="0"/>
        <v>0</v>
      </c>
    </row>
    <row r="9" spans="1:11" ht="39" x14ac:dyDescent="0.25">
      <c r="A9" s="19"/>
      <c r="B9" s="2">
        <v>41648</v>
      </c>
      <c r="C9" s="21" t="s">
        <v>15</v>
      </c>
      <c r="E9" s="42" t="s">
        <v>125</v>
      </c>
      <c r="F9" s="23">
        <v>500574</v>
      </c>
      <c r="G9" s="16">
        <v>1002662</v>
      </c>
      <c r="H9" s="9">
        <v>35276.42</v>
      </c>
      <c r="I9" s="9">
        <v>38000</v>
      </c>
      <c r="J9" s="11">
        <f t="shared" si="0"/>
        <v>2723.5800000000017</v>
      </c>
    </row>
    <row r="10" spans="1:11" x14ac:dyDescent="0.25">
      <c r="C10" s="27"/>
      <c r="G10" s="16"/>
      <c r="J10" s="11">
        <f t="shared" si="0"/>
        <v>0</v>
      </c>
    </row>
    <row r="11" spans="1:11" ht="39" x14ac:dyDescent="0.25">
      <c r="A11" s="19"/>
      <c r="B11" s="2">
        <v>41652</v>
      </c>
      <c r="C11" s="21" t="s">
        <v>16</v>
      </c>
      <c r="E11" s="42" t="s">
        <v>126</v>
      </c>
      <c r="F11" s="23">
        <v>456050</v>
      </c>
      <c r="G11" s="16">
        <v>1003171</v>
      </c>
      <c r="H11" s="9">
        <v>35111.03</v>
      </c>
      <c r="I11" s="9">
        <v>35000</v>
      </c>
      <c r="J11" s="11">
        <f t="shared" si="0"/>
        <v>-111.02999999999884</v>
      </c>
    </row>
    <row r="12" spans="1:11" ht="18.75" x14ac:dyDescent="0.3">
      <c r="C12" s="20"/>
      <c r="G12" s="16"/>
      <c r="J12" s="11">
        <f t="shared" si="0"/>
        <v>0</v>
      </c>
    </row>
    <row r="13" spans="1:11" ht="36.75" x14ac:dyDescent="0.25">
      <c r="A13" s="19"/>
      <c r="B13" s="2">
        <v>41655</v>
      </c>
      <c r="C13" s="3" t="s">
        <v>10</v>
      </c>
      <c r="D13" s="4"/>
      <c r="E13" s="4" t="s">
        <v>127</v>
      </c>
      <c r="F13" s="24">
        <v>439560</v>
      </c>
      <c r="G13" s="16">
        <v>1004818</v>
      </c>
      <c r="H13" s="9">
        <v>37874.01</v>
      </c>
      <c r="I13" s="9">
        <v>33000</v>
      </c>
      <c r="J13" s="11">
        <f t="shared" si="0"/>
        <v>-4874.010000000002</v>
      </c>
    </row>
    <row r="14" spans="1:11" x14ac:dyDescent="0.25">
      <c r="G14" s="16" t="s">
        <v>6</v>
      </c>
      <c r="J14" s="11">
        <f t="shared" si="0"/>
        <v>0</v>
      </c>
    </row>
    <row r="15" spans="1:11" ht="36.75" x14ac:dyDescent="0.25">
      <c r="A15" s="19"/>
      <c r="B15" s="2">
        <v>41659</v>
      </c>
      <c r="C15" s="5" t="s">
        <v>17</v>
      </c>
      <c r="D15" s="6"/>
      <c r="E15" s="4" t="s">
        <v>128</v>
      </c>
      <c r="F15" s="25">
        <v>464905</v>
      </c>
      <c r="G15" s="16">
        <v>1005389</v>
      </c>
      <c r="H15" s="9">
        <v>36731.879999999997</v>
      </c>
      <c r="I15" s="9">
        <v>35000</v>
      </c>
      <c r="J15" s="11">
        <f t="shared" si="0"/>
        <v>-1731.8799999999974</v>
      </c>
    </row>
    <row r="16" spans="1:11" x14ac:dyDescent="0.25">
      <c r="G16" s="16"/>
      <c r="J16" s="11">
        <f t="shared" si="0"/>
        <v>0</v>
      </c>
    </row>
    <row r="17" spans="1:10" customFormat="1" ht="36.75" x14ac:dyDescent="0.25">
      <c r="A17" s="19"/>
      <c r="B17" s="2">
        <v>41662</v>
      </c>
      <c r="C17" s="1" t="s">
        <v>18</v>
      </c>
      <c r="D17" s="4"/>
      <c r="E17" s="4" t="s">
        <v>129</v>
      </c>
      <c r="F17" s="24">
        <v>495800</v>
      </c>
      <c r="G17" s="16">
        <v>1006607</v>
      </c>
      <c r="H17" s="9">
        <v>37928.35</v>
      </c>
      <c r="I17" s="9">
        <v>37000</v>
      </c>
      <c r="J17" s="11">
        <f t="shared" si="0"/>
        <v>-928.34999999999854</v>
      </c>
    </row>
    <row r="18" spans="1:10" customFormat="1" ht="15.75" x14ac:dyDescent="0.25">
      <c r="B18" s="2"/>
      <c r="C18" s="29"/>
      <c r="D18" s="4"/>
      <c r="E18" s="4"/>
      <c r="F18" s="24"/>
      <c r="G18" s="16"/>
      <c r="H18" s="9"/>
      <c r="I18" s="9"/>
      <c r="J18" s="11">
        <f t="shared" si="0"/>
        <v>0</v>
      </c>
    </row>
    <row r="19" spans="1:10" customFormat="1" ht="36.75" x14ac:dyDescent="0.25">
      <c r="A19" s="19"/>
      <c r="B19" s="2">
        <v>41666</v>
      </c>
      <c r="C19" s="1" t="s">
        <v>11</v>
      </c>
      <c r="D19" s="4"/>
      <c r="E19" s="4" t="s">
        <v>130</v>
      </c>
      <c r="F19" s="24">
        <v>510910</v>
      </c>
      <c r="G19" s="16">
        <v>1007059</v>
      </c>
      <c r="H19" s="9">
        <v>37689.33</v>
      </c>
      <c r="I19" s="9">
        <v>38000</v>
      </c>
      <c r="J19" s="11">
        <f t="shared" si="0"/>
        <v>310.66999999999825</v>
      </c>
    </row>
    <row r="20" spans="1:10" customFormat="1" x14ac:dyDescent="0.25">
      <c r="B20" s="2"/>
      <c r="E20" s="42"/>
      <c r="F20" s="23"/>
      <c r="G20" s="16"/>
      <c r="H20" s="9"/>
      <c r="I20" s="9"/>
      <c r="J20" s="11">
        <f t="shared" si="0"/>
        <v>0</v>
      </c>
    </row>
    <row r="21" spans="1:10" customFormat="1" ht="36.75" x14ac:dyDescent="0.25">
      <c r="A21" s="19"/>
      <c r="B21" s="2">
        <v>41670</v>
      </c>
      <c r="C21" s="1" t="s">
        <v>12</v>
      </c>
      <c r="D21" s="4"/>
      <c r="E21" s="4" t="s">
        <v>131</v>
      </c>
      <c r="F21" s="24">
        <v>561750</v>
      </c>
      <c r="G21" s="16">
        <v>1008890</v>
      </c>
      <c r="H21" s="9">
        <v>39214.49</v>
      </c>
      <c r="I21" s="9">
        <v>42000</v>
      </c>
      <c r="J21" s="11">
        <f t="shared" si="0"/>
        <v>2785.510000000002</v>
      </c>
    </row>
    <row r="22" spans="1:10" customFormat="1" ht="15.75" x14ac:dyDescent="0.25">
      <c r="A22" s="19"/>
      <c r="B22" s="2"/>
      <c r="C22" s="29"/>
      <c r="D22" s="4"/>
      <c r="E22" s="4"/>
      <c r="F22" s="24"/>
      <c r="G22" s="16"/>
      <c r="H22" s="9"/>
      <c r="I22" s="9"/>
      <c r="J22" s="11">
        <f t="shared" si="0"/>
        <v>0</v>
      </c>
    </row>
    <row r="23" spans="1:10" customFormat="1" ht="36.75" x14ac:dyDescent="0.25">
      <c r="A23" s="19"/>
      <c r="B23" s="2">
        <v>41674</v>
      </c>
      <c r="C23" s="30" t="s">
        <v>19</v>
      </c>
      <c r="D23" s="4"/>
      <c r="E23" s="4" t="s">
        <v>132</v>
      </c>
      <c r="F23" s="24">
        <v>564480</v>
      </c>
      <c r="G23" s="16">
        <v>1009213</v>
      </c>
      <c r="H23" s="9">
        <v>39360.370000000003</v>
      </c>
      <c r="I23" s="9">
        <v>42000</v>
      </c>
      <c r="J23" s="11">
        <f t="shared" si="0"/>
        <v>2639.6299999999974</v>
      </c>
    </row>
    <row r="24" spans="1:10" customFormat="1" ht="15.75" x14ac:dyDescent="0.25">
      <c r="A24" s="19"/>
      <c r="B24" s="2"/>
      <c r="C24" s="29"/>
      <c r="D24" s="4"/>
      <c r="E24" s="4"/>
      <c r="F24" s="24"/>
      <c r="G24" s="16"/>
      <c r="H24" s="9"/>
      <c r="I24" s="9"/>
      <c r="J24" s="11">
        <f t="shared" si="0"/>
        <v>0</v>
      </c>
    </row>
    <row r="25" spans="1:10" customFormat="1" ht="36.75" x14ac:dyDescent="0.25">
      <c r="A25" s="19"/>
      <c r="B25" s="2">
        <v>41677</v>
      </c>
      <c r="C25" s="30" t="s">
        <v>20</v>
      </c>
      <c r="D25" s="4"/>
      <c r="E25" s="4" t="s">
        <v>133</v>
      </c>
      <c r="F25" s="24">
        <v>533800</v>
      </c>
      <c r="G25" s="16">
        <v>1010605</v>
      </c>
      <c r="H25" s="9">
        <v>39907.129999999997</v>
      </c>
      <c r="I25" s="9">
        <v>40000</v>
      </c>
      <c r="J25" s="11">
        <f t="shared" si="0"/>
        <v>92.870000000002619</v>
      </c>
    </row>
    <row r="26" spans="1:10" customFormat="1" ht="15.75" x14ac:dyDescent="0.25">
      <c r="A26" s="19"/>
      <c r="B26" s="2"/>
      <c r="C26" s="29"/>
      <c r="D26" s="4"/>
      <c r="E26" s="4"/>
      <c r="F26" s="24"/>
      <c r="G26" s="16"/>
      <c r="H26" s="9"/>
      <c r="I26" s="9"/>
      <c r="J26" s="11">
        <f t="shared" si="0"/>
        <v>0</v>
      </c>
    </row>
    <row r="27" spans="1:10" customFormat="1" ht="24.75" x14ac:dyDescent="0.25">
      <c r="A27" s="19"/>
      <c r="B27" s="2">
        <v>41680</v>
      </c>
      <c r="C27" s="30" t="s">
        <v>21</v>
      </c>
      <c r="D27" s="4"/>
      <c r="E27" s="4" t="s">
        <v>134</v>
      </c>
      <c r="F27" s="24">
        <v>534600</v>
      </c>
      <c r="G27" s="16">
        <v>1011179</v>
      </c>
      <c r="H27" s="9">
        <v>39303.93</v>
      </c>
      <c r="I27" s="9">
        <v>40000</v>
      </c>
      <c r="J27" s="11">
        <f t="shared" si="0"/>
        <v>696.06999999999971</v>
      </c>
    </row>
    <row r="28" spans="1:10" customFormat="1" ht="15.75" x14ac:dyDescent="0.25">
      <c r="A28" s="19"/>
      <c r="B28" s="2"/>
      <c r="C28" s="29"/>
      <c r="D28" s="4"/>
      <c r="E28" s="4"/>
      <c r="F28" s="24"/>
      <c r="G28" s="16"/>
      <c r="H28" s="9"/>
      <c r="I28" s="9"/>
      <c r="J28" s="11">
        <f t="shared" si="0"/>
        <v>0</v>
      </c>
    </row>
    <row r="29" spans="1:10" customFormat="1" ht="24.75" x14ac:dyDescent="0.25">
      <c r="A29" s="19"/>
      <c r="B29" s="2">
        <v>41684</v>
      </c>
      <c r="C29" s="30" t="s">
        <v>22</v>
      </c>
      <c r="D29" s="4"/>
      <c r="E29" s="4" t="s">
        <v>135</v>
      </c>
      <c r="F29" s="24">
        <v>535000</v>
      </c>
      <c r="G29" s="16">
        <v>1012660</v>
      </c>
      <c r="H29" s="9">
        <v>40479.14</v>
      </c>
      <c r="I29" s="9">
        <v>40000</v>
      </c>
      <c r="J29" s="11">
        <f t="shared" si="0"/>
        <v>-479.13999999999942</v>
      </c>
    </row>
    <row r="30" spans="1:10" customFormat="1" ht="15.75" x14ac:dyDescent="0.25">
      <c r="A30" s="19"/>
      <c r="B30" s="2"/>
      <c r="C30" s="29"/>
      <c r="D30" s="4"/>
      <c r="E30" s="4"/>
      <c r="F30" s="24"/>
      <c r="G30" s="16"/>
      <c r="H30" s="9"/>
      <c r="I30" s="9"/>
      <c r="J30" s="11">
        <f t="shared" si="0"/>
        <v>0</v>
      </c>
    </row>
    <row r="31" spans="1:10" customFormat="1" ht="24.75" x14ac:dyDescent="0.25">
      <c r="A31" s="19"/>
      <c r="B31" s="2">
        <v>41687</v>
      </c>
      <c r="C31" s="30" t="s">
        <v>23</v>
      </c>
      <c r="D31" s="4"/>
      <c r="E31" s="4" t="s">
        <v>136</v>
      </c>
      <c r="F31" s="24">
        <v>503804</v>
      </c>
      <c r="G31" s="16">
        <v>1013404</v>
      </c>
      <c r="H31" s="9">
        <v>39877.1</v>
      </c>
      <c r="I31" s="9">
        <v>38000</v>
      </c>
      <c r="J31" s="11">
        <f t="shared" si="0"/>
        <v>-1877.0999999999985</v>
      </c>
    </row>
    <row r="32" spans="1:10" customFormat="1" ht="15.75" x14ac:dyDescent="0.25">
      <c r="A32" s="19"/>
      <c r="B32" s="2"/>
      <c r="C32" s="29"/>
      <c r="D32" s="4"/>
      <c r="E32" s="4"/>
      <c r="F32" s="24"/>
      <c r="G32" s="16"/>
      <c r="H32" s="9"/>
      <c r="I32" s="9"/>
      <c r="J32" s="11">
        <f t="shared" si="0"/>
        <v>0</v>
      </c>
    </row>
    <row r="33" spans="1:10" customFormat="1" ht="24.75" x14ac:dyDescent="0.25">
      <c r="A33" s="19"/>
      <c r="B33" s="2">
        <v>41690</v>
      </c>
      <c r="C33" s="30" t="s">
        <v>24</v>
      </c>
      <c r="D33" s="4"/>
      <c r="E33" s="4" t="s">
        <v>137</v>
      </c>
      <c r="F33" s="24">
        <v>533680</v>
      </c>
      <c r="G33" s="16">
        <v>1015046</v>
      </c>
      <c r="H33" s="9">
        <v>40867.19</v>
      </c>
      <c r="I33" s="9">
        <v>40000</v>
      </c>
      <c r="J33" s="11">
        <f t="shared" si="0"/>
        <v>-867.19000000000233</v>
      </c>
    </row>
    <row r="34" spans="1:10" customFormat="1" ht="15.75" x14ac:dyDescent="0.25">
      <c r="A34" s="19"/>
      <c r="B34" s="2"/>
      <c r="C34" s="29"/>
      <c r="D34" s="4"/>
      <c r="E34" s="4"/>
      <c r="F34" s="24"/>
      <c r="G34" s="16"/>
      <c r="H34" s="9"/>
      <c r="I34" s="9"/>
      <c r="J34" s="11">
        <f t="shared" si="0"/>
        <v>0</v>
      </c>
    </row>
    <row r="35" spans="1:10" customFormat="1" ht="24.75" x14ac:dyDescent="0.25">
      <c r="A35" s="19"/>
      <c r="B35" s="2">
        <v>41694</v>
      </c>
      <c r="C35" s="30" t="s">
        <v>25</v>
      </c>
      <c r="D35" s="4"/>
      <c r="E35" s="4" t="s">
        <v>27</v>
      </c>
      <c r="F35" s="24">
        <v>531400</v>
      </c>
      <c r="G35" s="16">
        <v>1015292</v>
      </c>
      <c r="H35" s="9">
        <v>40411.93</v>
      </c>
      <c r="I35" s="9">
        <v>40000</v>
      </c>
      <c r="J35" s="11">
        <f t="shared" si="0"/>
        <v>-411.93000000000029</v>
      </c>
    </row>
    <row r="36" spans="1:10" customFormat="1" ht="15.75" x14ac:dyDescent="0.25">
      <c r="A36" s="19"/>
      <c r="B36" s="2"/>
      <c r="C36" s="29"/>
      <c r="D36" s="4"/>
      <c r="E36" s="4"/>
      <c r="F36" s="24"/>
      <c r="G36" s="16"/>
      <c r="H36" s="9"/>
      <c r="I36" s="9"/>
      <c r="J36" s="11">
        <f t="shared" si="0"/>
        <v>0</v>
      </c>
    </row>
    <row r="37" spans="1:10" customFormat="1" ht="36.75" x14ac:dyDescent="0.25">
      <c r="A37" s="19"/>
      <c r="B37" s="2">
        <v>41667</v>
      </c>
      <c r="C37" s="30" t="s">
        <v>26</v>
      </c>
      <c r="D37" s="4"/>
      <c r="E37" s="4" t="s">
        <v>28</v>
      </c>
      <c r="F37" s="24">
        <v>533400</v>
      </c>
      <c r="G37" s="16">
        <v>1017084</v>
      </c>
      <c r="H37" s="9">
        <v>41910.019999999997</v>
      </c>
      <c r="I37" s="9">
        <v>40000</v>
      </c>
      <c r="J37" s="11">
        <f t="shared" si="0"/>
        <v>-1910.0199999999968</v>
      </c>
    </row>
    <row r="38" spans="1:10" customFormat="1" ht="15.75" x14ac:dyDescent="0.25">
      <c r="A38" s="19"/>
      <c r="B38" s="2"/>
      <c r="C38" s="29"/>
      <c r="D38" s="4"/>
      <c r="E38" s="4"/>
      <c r="F38" s="24"/>
      <c r="G38" s="16"/>
      <c r="H38" s="9"/>
      <c r="I38" s="9"/>
      <c r="J38" s="11">
        <f t="shared" si="0"/>
        <v>0</v>
      </c>
    </row>
    <row r="39" spans="1:10" customFormat="1" ht="24.75" x14ac:dyDescent="0.25">
      <c r="A39" s="19"/>
      <c r="B39" s="2">
        <v>41701</v>
      </c>
      <c r="C39" s="31" t="s">
        <v>31</v>
      </c>
      <c r="D39" s="4"/>
      <c r="E39" s="4" t="s">
        <v>32</v>
      </c>
      <c r="F39" s="24">
        <v>532200</v>
      </c>
      <c r="G39" s="16">
        <v>1017273</v>
      </c>
      <c r="H39" s="9">
        <v>40847.199999999997</v>
      </c>
      <c r="I39" s="9">
        <v>40000</v>
      </c>
      <c r="J39" s="11">
        <f t="shared" si="0"/>
        <v>-847.19999999999709</v>
      </c>
    </row>
    <row r="40" spans="1:10" customFormat="1" ht="15.75" x14ac:dyDescent="0.25">
      <c r="A40" s="19"/>
      <c r="B40" s="2"/>
      <c r="C40" s="29"/>
      <c r="D40" s="4"/>
      <c r="E40" s="4"/>
      <c r="F40" s="24"/>
      <c r="G40" s="16"/>
      <c r="H40" s="9"/>
      <c r="I40" s="9"/>
      <c r="J40" s="11">
        <f t="shared" si="0"/>
        <v>0</v>
      </c>
    </row>
    <row r="41" spans="1:10" customFormat="1" ht="36.75" x14ac:dyDescent="0.25">
      <c r="A41" s="19"/>
      <c r="B41" s="2">
        <v>41704</v>
      </c>
      <c r="C41" s="31" t="s">
        <v>33</v>
      </c>
      <c r="D41" s="4"/>
      <c r="E41" s="4" t="s">
        <v>34</v>
      </c>
      <c r="F41" s="24">
        <v>566955</v>
      </c>
      <c r="G41" s="16">
        <v>1019008</v>
      </c>
      <c r="H41" s="9">
        <v>44047.5</v>
      </c>
      <c r="I41" s="9">
        <v>43000</v>
      </c>
      <c r="J41" s="11">
        <f t="shared" si="0"/>
        <v>-1047.5</v>
      </c>
    </row>
    <row r="42" spans="1:10" customFormat="1" ht="15.75" x14ac:dyDescent="0.25">
      <c r="A42" s="19"/>
      <c r="B42" s="2"/>
      <c r="C42" s="29"/>
      <c r="D42" s="4"/>
      <c r="E42" s="4"/>
      <c r="F42" s="24"/>
      <c r="G42" s="16"/>
      <c r="H42" s="9"/>
      <c r="I42" s="9"/>
      <c r="J42" s="11">
        <f t="shared" si="0"/>
        <v>0</v>
      </c>
    </row>
    <row r="43" spans="1:10" customFormat="1" ht="36.75" x14ac:dyDescent="0.25">
      <c r="A43" s="19"/>
      <c r="B43" s="2">
        <v>41709</v>
      </c>
      <c r="C43" s="31" t="s">
        <v>29</v>
      </c>
      <c r="D43" s="4"/>
      <c r="E43" s="4" t="s">
        <v>30</v>
      </c>
      <c r="F43" s="24">
        <v>598365</v>
      </c>
      <c r="G43" s="16">
        <v>1019616</v>
      </c>
      <c r="H43" s="9">
        <v>43484.46</v>
      </c>
      <c r="I43" s="9">
        <v>45000</v>
      </c>
      <c r="J43" s="11">
        <f t="shared" si="0"/>
        <v>1515.5400000000009</v>
      </c>
    </row>
    <row r="44" spans="1:10" customFormat="1" ht="15.75" x14ac:dyDescent="0.25">
      <c r="A44" s="19"/>
      <c r="B44" s="2"/>
      <c r="C44" s="29"/>
      <c r="D44" s="4"/>
      <c r="E44" s="4"/>
      <c r="F44" s="24"/>
      <c r="G44" s="16"/>
      <c r="H44" s="9"/>
      <c r="I44" s="9"/>
      <c r="J44" s="11">
        <f t="shared" si="0"/>
        <v>0</v>
      </c>
    </row>
    <row r="45" spans="1:10" customFormat="1" ht="36.75" x14ac:dyDescent="0.25">
      <c r="A45" s="19"/>
      <c r="B45" s="2">
        <v>41712</v>
      </c>
      <c r="C45" s="31" t="s">
        <v>35</v>
      </c>
      <c r="D45" s="4"/>
      <c r="E45" s="4" t="s">
        <v>36</v>
      </c>
      <c r="F45" s="24">
        <v>596700</v>
      </c>
      <c r="G45" s="16">
        <v>1021601</v>
      </c>
      <c r="H45" s="9">
        <v>49321.86</v>
      </c>
      <c r="I45" s="9">
        <v>45000</v>
      </c>
      <c r="J45" s="11">
        <f t="shared" si="0"/>
        <v>-4321.8600000000006</v>
      </c>
    </row>
    <row r="46" spans="1:10" customFormat="1" ht="15.75" x14ac:dyDescent="0.25">
      <c r="A46" s="19"/>
      <c r="B46" s="2"/>
      <c r="C46" s="29"/>
      <c r="D46" s="4"/>
      <c r="E46" s="4"/>
      <c r="F46" s="24"/>
      <c r="G46" s="16"/>
      <c r="H46" s="9"/>
      <c r="I46" s="9"/>
      <c r="J46" s="11">
        <f t="shared" si="0"/>
        <v>0</v>
      </c>
    </row>
    <row r="47" spans="1:10" customFormat="1" ht="24.75" x14ac:dyDescent="0.25">
      <c r="A47" s="19"/>
      <c r="B47" s="2">
        <v>41717</v>
      </c>
      <c r="C47" s="31" t="s">
        <v>37</v>
      </c>
      <c r="D47" s="4"/>
      <c r="E47" s="4" t="s">
        <v>38</v>
      </c>
      <c r="F47" s="24">
        <v>594450</v>
      </c>
      <c r="G47" s="16">
        <v>1023096</v>
      </c>
      <c r="H47" s="9">
        <v>50594.04</v>
      </c>
      <c r="I47" s="9">
        <v>45000</v>
      </c>
      <c r="J47" s="11">
        <f t="shared" si="0"/>
        <v>-5594.0400000000009</v>
      </c>
    </row>
    <row r="48" spans="1:10" customFormat="1" ht="15.75" x14ac:dyDescent="0.25">
      <c r="A48" s="19"/>
      <c r="B48" s="2"/>
      <c r="C48" s="29"/>
      <c r="D48" s="4"/>
      <c r="E48" s="4"/>
      <c r="F48" s="24"/>
      <c r="G48" s="16"/>
      <c r="H48" s="9"/>
      <c r="I48" s="9"/>
      <c r="J48" s="11">
        <f t="shared" si="0"/>
        <v>0</v>
      </c>
    </row>
    <row r="49" spans="1:10" customFormat="1" ht="36.75" x14ac:dyDescent="0.25">
      <c r="A49" s="19"/>
      <c r="B49" s="2">
        <v>41723</v>
      </c>
      <c r="C49" s="31" t="s">
        <v>39</v>
      </c>
      <c r="D49" s="4"/>
      <c r="E49" s="4" t="s">
        <v>40</v>
      </c>
      <c r="F49" s="24">
        <v>728970</v>
      </c>
      <c r="G49" s="16">
        <v>1023298</v>
      </c>
      <c r="H49" s="9">
        <v>52349.04</v>
      </c>
      <c r="I49" s="9">
        <v>55000</v>
      </c>
      <c r="J49" s="11">
        <f t="shared" si="0"/>
        <v>2650.9599999999991</v>
      </c>
    </row>
    <row r="50" spans="1:10" customFormat="1" ht="15.75" x14ac:dyDescent="0.25">
      <c r="A50" s="19"/>
      <c r="B50" s="2"/>
      <c r="C50" s="29"/>
      <c r="D50" s="4"/>
      <c r="E50" s="4"/>
      <c r="F50" s="24"/>
      <c r="G50" s="16"/>
      <c r="H50" s="9"/>
      <c r="I50" s="9"/>
      <c r="J50" s="11">
        <f t="shared" si="0"/>
        <v>0</v>
      </c>
    </row>
    <row r="51" spans="1:10" customFormat="1" ht="36.75" x14ac:dyDescent="0.25">
      <c r="A51" s="19"/>
      <c r="B51" s="2">
        <v>41726</v>
      </c>
      <c r="C51" s="31" t="s">
        <v>41</v>
      </c>
      <c r="D51" s="4"/>
      <c r="E51" s="4" t="s">
        <v>42</v>
      </c>
      <c r="F51" s="24">
        <v>722700</v>
      </c>
      <c r="G51" s="16">
        <v>1024861</v>
      </c>
      <c r="H51" s="9">
        <v>52619.91</v>
      </c>
      <c r="I51" s="9">
        <v>55000</v>
      </c>
      <c r="J51" s="11">
        <f t="shared" si="0"/>
        <v>2380.0899999999965</v>
      </c>
    </row>
    <row r="52" spans="1:10" customFormat="1" ht="15.75" x14ac:dyDescent="0.25">
      <c r="A52" s="19"/>
      <c r="B52" s="2"/>
      <c r="C52" s="29"/>
      <c r="D52" s="4"/>
      <c r="E52" s="4"/>
      <c r="F52" s="24"/>
      <c r="G52" s="16"/>
      <c r="H52" s="9"/>
      <c r="I52" s="9"/>
      <c r="J52" s="11">
        <f t="shared" si="0"/>
        <v>0</v>
      </c>
    </row>
    <row r="53" spans="1:10" customFormat="1" ht="24.75" x14ac:dyDescent="0.25">
      <c r="A53" s="19"/>
      <c r="B53" s="2">
        <v>41730</v>
      </c>
      <c r="C53" s="32" t="s">
        <v>43</v>
      </c>
      <c r="D53" s="4"/>
      <c r="E53" s="4" t="s">
        <v>44</v>
      </c>
      <c r="F53" s="24">
        <v>721600</v>
      </c>
      <c r="G53" s="16">
        <v>1025799</v>
      </c>
      <c r="H53" s="9">
        <v>52362.67</v>
      </c>
      <c r="I53" s="9">
        <v>55000</v>
      </c>
      <c r="J53" s="11">
        <f t="shared" si="0"/>
        <v>2637.3300000000017</v>
      </c>
    </row>
    <row r="54" spans="1:10" customFormat="1" ht="15.75" x14ac:dyDescent="0.25">
      <c r="A54" s="19"/>
      <c r="B54" s="2"/>
      <c r="C54" s="29"/>
      <c r="D54" s="4"/>
      <c r="E54" s="4"/>
      <c r="F54" s="24"/>
      <c r="G54" s="16"/>
      <c r="H54" s="9"/>
      <c r="I54" s="9"/>
      <c r="J54" s="11">
        <f t="shared" si="0"/>
        <v>0</v>
      </c>
    </row>
    <row r="55" spans="1:10" customFormat="1" ht="24.75" x14ac:dyDescent="0.25">
      <c r="A55" s="19"/>
      <c r="B55" s="2">
        <v>41733</v>
      </c>
      <c r="C55" s="32" t="s">
        <v>138</v>
      </c>
      <c r="D55" s="4"/>
      <c r="E55" s="4" t="s">
        <v>139</v>
      </c>
      <c r="F55" s="24">
        <v>737128</v>
      </c>
      <c r="G55" s="16">
        <v>10272455</v>
      </c>
      <c r="H55" s="9">
        <v>55081.53</v>
      </c>
      <c r="I55" s="9">
        <v>56000</v>
      </c>
      <c r="J55" s="11">
        <f t="shared" si="0"/>
        <v>918.47000000000116</v>
      </c>
    </row>
    <row r="56" spans="1:10" customFormat="1" ht="15.75" x14ac:dyDescent="0.25">
      <c r="A56" s="19"/>
      <c r="B56" s="2"/>
      <c r="C56" s="29"/>
      <c r="D56" s="4"/>
      <c r="E56" s="4"/>
      <c r="F56" s="24"/>
      <c r="G56" s="16"/>
      <c r="H56" s="9"/>
      <c r="I56" s="9"/>
      <c r="J56" s="11">
        <f t="shared" si="0"/>
        <v>0</v>
      </c>
    </row>
    <row r="57" spans="1:10" customFormat="1" ht="36.75" x14ac:dyDescent="0.25">
      <c r="A57" s="19"/>
      <c r="B57" s="2">
        <v>41737</v>
      </c>
      <c r="C57" s="32" t="s">
        <v>45</v>
      </c>
      <c r="D57" s="4"/>
      <c r="E57" s="4" t="s">
        <v>46</v>
      </c>
      <c r="F57" s="24">
        <v>719510</v>
      </c>
      <c r="G57" s="16">
        <v>1027498</v>
      </c>
      <c r="H57" s="9">
        <v>53003.18</v>
      </c>
      <c r="I57" s="9">
        <v>55000</v>
      </c>
      <c r="J57" s="11">
        <f t="shared" si="0"/>
        <v>1996.8199999999997</v>
      </c>
    </row>
    <row r="58" spans="1:10" customFormat="1" ht="15.75" x14ac:dyDescent="0.25">
      <c r="A58" s="19"/>
      <c r="B58" s="2"/>
      <c r="C58" s="29"/>
      <c r="D58" s="4"/>
      <c r="E58" s="4"/>
      <c r="F58" s="24"/>
      <c r="G58" s="16"/>
      <c r="H58" s="9"/>
      <c r="I58" s="9"/>
      <c r="J58" s="11">
        <f t="shared" si="0"/>
        <v>0</v>
      </c>
    </row>
    <row r="59" spans="1:10" customFormat="1" ht="24.75" x14ac:dyDescent="0.25">
      <c r="A59" s="19"/>
      <c r="B59" s="2">
        <v>41740</v>
      </c>
      <c r="C59" s="32" t="s">
        <v>47</v>
      </c>
      <c r="D59" s="4"/>
      <c r="E59" s="4" t="s">
        <v>48</v>
      </c>
      <c r="F59" s="24">
        <v>707670</v>
      </c>
      <c r="G59" s="16">
        <v>1028509</v>
      </c>
      <c r="H59" s="9">
        <v>45940.97</v>
      </c>
      <c r="I59" s="9">
        <v>54000</v>
      </c>
      <c r="J59" s="11">
        <f t="shared" si="0"/>
        <v>8059.0299999999988</v>
      </c>
    </row>
    <row r="60" spans="1:10" customFormat="1" ht="15.75" x14ac:dyDescent="0.25">
      <c r="A60" s="19"/>
      <c r="B60" s="2"/>
      <c r="C60" s="29"/>
      <c r="D60" s="4"/>
      <c r="E60" s="4"/>
      <c r="F60" s="24"/>
      <c r="G60" s="16"/>
      <c r="H60" s="9"/>
      <c r="I60" s="9"/>
      <c r="J60" s="11">
        <f t="shared" si="0"/>
        <v>0</v>
      </c>
    </row>
    <row r="61" spans="1:10" customFormat="1" ht="24.75" x14ac:dyDescent="0.25">
      <c r="A61" s="19"/>
      <c r="B61" s="2">
        <v>41740</v>
      </c>
      <c r="C61" s="32" t="s">
        <v>49</v>
      </c>
      <c r="D61" s="4"/>
      <c r="E61" s="4" t="s">
        <v>50</v>
      </c>
      <c r="F61" s="24">
        <v>694565</v>
      </c>
      <c r="G61" s="16">
        <v>1029222</v>
      </c>
      <c r="H61" s="9">
        <v>46430.79</v>
      </c>
      <c r="I61" s="9">
        <v>53000</v>
      </c>
      <c r="J61" s="11">
        <f t="shared" si="0"/>
        <v>6569.2099999999991</v>
      </c>
    </row>
    <row r="62" spans="1:10" customFormat="1" ht="15.75" x14ac:dyDescent="0.25">
      <c r="A62" s="19"/>
      <c r="B62" s="2"/>
      <c r="C62" s="29"/>
      <c r="D62" s="4"/>
      <c r="E62" s="4"/>
      <c r="F62" s="24"/>
      <c r="G62" s="16"/>
      <c r="H62" s="9"/>
      <c r="I62" s="9"/>
      <c r="J62" s="11">
        <f t="shared" si="0"/>
        <v>0</v>
      </c>
    </row>
    <row r="63" spans="1:10" customFormat="1" ht="24.75" x14ac:dyDescent="0.25">
      <c r="A63" s="19"/>
      <c r="B63" s="2">
        <v>41745</v>
      </c>
      <c r="C63" s="32" t="s">
        <v>51</v>
      </c>
      <c r="D63" s="4"/>
      <c r="E63" s="4" t="s">
        <v>52</v>
      </c>
      <c r="F63" s="24">
        <v>459550</v>
      </c>
      <c r="G63" s="16">
        <v>1031274</v>
      </c>
      <c r="H63" s="9">
        <v>46546.73</v>
      </c>
      <c r="I63" s="9">
        <v>35000</v>
      </c>
      <c r="J63" s="11">
        <f t="shared" si="0"/>
        <v>-11546.730000000003</v>
      </c>
    </row>
    <row r="64" spans="1:10" customFormat="1" ht="15.75" x14ac:dyDescent="0.25">
      <c r="A64" s="19"/>
      <c r="B64" s="2"/>
      <c r="C64" s="29"/>
      <c r="D64" s="4"/>
      <c r="E64" s="4"/>
      <c r="F64" s="24"/>
      <c r="G64" s="16"/>
      <c r="H64" s="9"/>
      <c r="I64" s="9"/>
      <c r="J64" s="11">
        <f t="shared" si="0"/>
        <v>0</v>
      </c>
    </row>
    <row r="65" spans="1:10" customFormat="1" ht="36.75" x14ac:dyDescent="0.25">
      <c r="A65" s="19"/>
      <c r="B65" s="2">
        <v>41751</v>
      </c>
      <c r="C65" s="32" t="s">
        <v>53</v>
      </c>
      <c r="D65" s="4"/>
      <c r="E65" s="4" t="s">
        <v>54</v>
      </c>
      <c r="F65" s="24">
        <v>590400</v>
      </c>
      <c r="G65" s="16">
        <v>1031778</v>
      </c>
      <c r="H65" s="9">
        <v>46225.67</v>
      </c>
      <c r="I65" s="9">
        <v>45000</v>
      </c>
      <c r="J65" s="11">
        <f t="shared" si="0"/>
        <v>-1225.6699999999983</v>
      </c>
    </row>
    <row r="66" spans="1:10" customFormat="1" ht="15.75" x14ac:dyDescent="0.25">
      <c r="A66" s="19"/>
      <c r="B66" s="2"/>
      <c r="C66" s="29"/>
      <c r="D66" s="4"/>
      <c r="E66" s="4"/>
      <c r="F66" s="24"/>
      <c r="G66" s="16"/>
      <c r="H66" s="9"/>
      <c r="I66" s="9"/>
      <c r="J66" s="11">
        <f t="shared" si="0"/>
        <v>0</v>
      </c>
    </row>
    <row r="67" spans="1:10" customFormat="1" ht="24.75" x14ac:dyDescent="0.25">
      <c r="A67" s="19"/>
      <c r="B67" s="2">
        <v>41754</v>
      </c>
      <c r="C67" s="32" t="s">
        <v>55</v>
      </c>
      <c r="D67" s="4"/>
      <c r="E67" s="4" t="s">
        <v>56</v>
      </c>
      <c r="F67" s="24">
        <v>619460</v>
      </c>
      <c r="G67" s="16">
        <v>1033433</v>
      </c>
      <c r="H67" s="9">
        <v>47205.18</v>
      </c>
      <c r="I67" s="9">
        <v>47000</v>
      </c>
      <c r="J67" s="11">
        <f t="shared" si="0"/>
        <v>-205.18000000000029</v>
      </c>
    </row>
    <row r="68" spans="1:10" customFormat="1" ht="15.75" x14ac:dyDescent="0.25">
      <c r="A68" s="19"/>
      <c r="B68" s="2"/>
      <c r="C68" s="29"/>
      <c r="D68" s="4"/>
      <c r="E68" s="4"/>
      <c r="F68" s="24"/>
      <c r="G68" s="16"/>
      <c r="H68" s="9"/>
      <c r="I68" s="9"/>
      <c r="J68" s="11">
        <f t="shared" si="0"/>
        <v>0</v>
      </c>
    </row>
    <row r="69" spans="1:10" customFormat="1" ht="36.75" x14ac:dyDescent="0.25">
      <c r="A69" s="19"/>
      <c r="B69" s="2">
        <v>41757</v>
      </c>
      <c r="C69" s="32" t="s">
        <v>57</v>
      </c>
      <c r="D69" s="4"/>
      <c r="E69" s="4" t="s">
        <v>58</v>
      </c>
      <c r="F69" s="24">
        <v>594090</v>
      </c>
      <c r="G69" s="16">
        <v>1033763</v>
      </c>
      <c r="H69" s="9">
        <v>47650.71</v>
      </c>
      <c r="I69" s="9">
        <v>45000</v>
      </c>
      <c r="J69" s="11">
        <f t="shared" si="0"/>
        <v>-2650.7099999999991</v>
      </c>
    </row>
    <row r="70" spans="1:10" customFormat="1" ht="15.75" x14ac:dyDescent="0.25">
      <c r="A70" s="19"/>
      <c r="B70" s="2"/>
      <c r="C70" s="29"/>
      <c r="D70" s="4"/>
      <c r="E70" s="4"/>
      <c r="F70" s="24"/>
      <c r="G70" s="16"/>
      <c r="H70" s="9"/>
      <c r="I70" s="9"/>
      <c r="J70" s="11">
        <f t="shared" si="0"/>
        <v>0</v>
      </c>
    </row>
    <row r="71" spans="1:10" customFormat="1" ht="36.75" x14ac:dyDescent="0.25">
      <c r="A71" s="19"/>
      <c r="B71" s="2">
        <v>41761</v>
      </c>
      <c r="C71" s="33" t="s">
        <v>61</v>
      </c>
      <c r="D71" s="4"/>
      <c r="E71" s="4" t="s">
        <v>62</v>
      </c>
      <c r="F71" s="24">
        <v>631200</v>
      </c>
      <c r="G71" s="16">
        <v>1035522</v>
      </c>
      <c r="H71" s="9">
        <v>48369.64</v>
      </c>
      <c r="I71" s="9">
        <v>48000</v>
      </c>
      <c r="J71" s="11">
        <f t="shared" si="0"/>
        <v>-369.63999999999942</v>
      </c>
    </row>
    <row r="72" spans="1:10" customFormat="1" ht="15.75" x14ac:dyDescent="0.25">
      <c r="A72" s="19"/>
      <c r="B72" s="2"/>
      <c r="C72" s="29"/>
      <c r="D72" s="4"/>
      <c r="E72" s="4"/>
      <c r="F72" s="24"/>
      <c r="G72" s="16"/>
      <c r="H72" s="9"/>
      <c r="I72" s="9"/>
      <c r="J72" s="11">
        <f t="shared" si="0"/>
        <v>0</v>
      </c>
    </row>
    <row r="73" spans="1:10" customFormat="1" ht="36.75" x14ac:dyDescent="0.25">
      <c r="A73" s="19"/>
      <c r="B73" s="2" t="s">
        <v>63</v>
      </c>
      <c r="C73" s="33" t="s">
        <v>64</v>
      </c>
      <c r="D73" s="4"/>
      <c r="E73" s="4" t="s">
        <v>65</v>
      </c>
      <c r="F73" s="24">
        <v>628320</v>
      </c>
      <c r="G73" s="16">
        <v>1036087</v>
      </c>
      <c r="H73" s="9">
        <v>47560.01</v>
      </c>
      <c r="I73" s="9">
        <v>48000</v>
      </c>
      <c r="J73" s="11">
        <f t="shared" si="0"/>
        <v>439.98999999999796</v>
      </c>
    </row>
    <row r="74" spans="1:10" customFormat="1" ht="15.75" x14ac:dyDescent="0.25">
      <c r="A74" s="19"/>
      <c r="B74" s="2"/>
      <c r="C74" s="29"/>
      <c r="D74" s="4"/>
      <c r="E74" s="4"/>
      <c r="F74" s="24"/>
      <c r="G74" s="16"/>
      <c r="H74" s="9"/>
      <c r="I74" s="9"/>
      <c r="J74" s="11">
        <f t="shared" si="0"/>
        <v>0</v>
      </c>
    </row>
    <row r="75" spans="1:10" customFormat="1" ht="36.75" x14ac:dyDescent="0.25">
      <c r="A75" s="19"/>
      <c r="B75" s="2">
        <v>41768</v>
      </c>
      <c r="C75" s="33" t="s">
        <v>59</v>
      </c>
      <c r="D75" s="4"/>
      <c r="E75" s="4" t="s">
        <v>60</v>
      </c>
      <c r="F75" s="24">
        <v>650500</v>
      </c>
      <c r="G75" s="16">
        <v>1037628</v>
      </c>
      <c r="H75" s="9">
        <v>48279.19</v>
      </c>
      <c r="I75" s="9">
        <v>50000</v>
      </c>
      <c r="J75" s="11">
        <f t="shared" si="0"/>
        <v>1720.8099999999977</v>
      </c>
    </row>
    <row r="76" spans="1:10" customFormat="1" ht="15.75" x14ac:dyDescent="0.25">
      <c r="A76" s="19"/>
      <c r="B76" s="2"/>
      <c r="C76" s="29"/>
      <c r="D76" s="4"/>
      <c r="E76" s="4"/>
      <c r="F76" s="24"/>
      <c r="G76" s="16"/>
      <c r="H76" s="9"/>
      <c r="I76" s="9"/>
      <c r="J76" s="11">
        <f t="shared" si="0"/>
        <v>0</v>
      </c>
    </row>
    <row r="77" spans="1:10" customFormat="1" ht="24.75" x14ac:dyDescent="0.25">
      <c r="A77" s="19"/>
      <c r="B77" s="2">
        <v>41772</v>
      </c>
      <c r="C77" s="33" t="s">
        <v>66</v>
      </c>
      <c r="D77" s="4"/>
      <c r="E77" s="4" t="s">
        <v>67</v>
      </c>
      <c r="F77" s="24">
        <v>651000</v>
      </c>
      <c r="G77" s="16">
        <v>1038238</v>
      </c>
      <c r="H77" s="9">
        <v>49750.86</v>
      </c>
      <c r="I77" s="9">
        <v>50000</v>
      </c>
      <c r="J77" s="11">
        <f t="shared" si="0"/>
        <v>249.13999999999942</v>
      </c>
    </row>
    <row r="78" spans="1:10" customFormat="1" ht="15.75" x14ac:dyDescent="0.25">
      <c r="A78" s="19"/>
      <c r="B78" s="2"/>
      <c r="C78" s="29"/>
      <c r="D78" s="4"/>
      <c r="E78" s="4"/>
      <c r="F78" s="24"/>
      <c r="G78" s="16"/>
      <c r="H78" s="9"/>
      <c r="I78" s="9"/>
      <c r="J78" s="11">
        <f t="shared" si="0"/>
        <v>0</v>
      </c>
    </row>
    <row r="79" spans="1:10" customFormat="1" ht="24.75" x14ac:dyDescent="0.25">
      <c r="A79" s="19"/>
      <c r="B79" s="2">
        <v>41778</v>
      </c>
      <c r="C79" s="33" t="s">
        <v>68</v>
      </c>
      <c r="D79" s="4"/>
      <c r="E79" s="4" t="s">
        <v>69</v>
      </c>
      <c r="F79" s="24">
        <v>650000</v>
      </c>
      <c r="G79" s="16">
        <v>1039921</v>
      </c>
      <c r="H79" s="9">
        <v>50643.61</v>
      </c>
      <c r="I79" s="9">
        <v>50000</v>
      </c>
      <c r="J79" s="11">
        <f t="shared" si="0"/>
        <v>-643.61000000000058</v>
      </c>
    </row>
    <row r="80" spans="1:10" customFormat="1" ht="15.75" x14ac:dyDescent="0.25">
      <c r="A80" s="19"/>
      <c r="B80" s="2"/>
      <c r="C80" s="29"/>
      <c r="D80" s="4"/>
      <c r="E80" s="4"/>
      <c r="F80" s="24"/>
      <c r="G80" s="16"/>
      <c r="H80" s="9"/>
      <c r="I80" s="9"/>
      <c r="J80" s="11">
        <f t="shared" si="0"/>
        <v>0</v>
      </c>
    </row>
    <row r="81" spans="1:10" customFormat="1" ht="24.75" x14ac:dyDescent="0.25">
      <c r="A81" s="19"/>
      <c r="B81" s="2">
        <v>41779</v>
      </c>
      <c r="C81" s="33" t="s">
        <v>70</v>
      </c>
      <c r="D81" s="4"/>
      <c r="E81" s="4" t="s">
        <v>71</v>
      </c>
      <c r="F81" s="24">
        <v>649500</v>
      </c>
      <c r="G81" s="16">
        <v>1040403</v>
      </c>
      <c r="H81" s="9">
        <v>50002.84</v>
      </c>
      <c r="I81" s="9">
        <v>50000</v>
      </c>
      <c r="J81" s="11">
        <f t="shared" si="0"/>
        <v>-2.8399999999965075</v>
      </c>
    </row>
    <row r="82" spans="1:10" customFormat="1" ht="15.75" x14ac:dyDescent="0.25">
      <c r="A82" s="19"/>
      <c r="B82" s="2"/>
      <c r="C82" s="29"/>
      <c r="D82" s="4"/>
      <c r="E82" s="4"/>
      <c r="F82" s="24"/>
      <c r="G82" s="16"/>
      <c r="H82" s="9"/>
      <c r="I82" s="9"/>
      <c r="J82" s="11">
        <f t="shared" si="0"/>
        <v>0</v>
      </c>
    </row>
    <row r="83" spans="1:10" customFormat="1" ht="24.75" x14ac:dyDescent="0.25">
      <c r="A83" s="19"/>
      <c r="B83" s="2">
        <v>41782</v>
      </c>
      <c r="C83" s="33" t="s">
        <v>72</v>
      </c>
      <c r="D83" s="4"/>
      <c r="E83" s="4" t="s">
        <v>73</v>
      </c>
      <c r="F83" s="24">
        <v>647000</v>
      </c>
      <c r="G83" s="16">
        <v>1042595</v>
      </c>
      <c r="H83" s="9">
        <v>50529.34</v>
      </c>
      <c r="I83" s="9">
        <v>50000</v>
      </c>
      <c r="J83" s="11">
        <f t="shared" si="0"/>
        <v>-529.33999999999651</v>
      </c>
    </row>
    <row r="84" spans="1:10" customFormat="1" ht="15.75" x14ac:dyDescent="0.25">
      <c r="A84" s="19"/>
      <c r="B84" s="2"/>
      <c r="C84" s="29"/>
      <c r="D84" s="4"/>
      <c r="E84" s="4"/>
      <c r="F84" s="24"/>
      <c r="G84" s="16"/>
      <c r="H84" s="9"/>
      <c r="I84" s="9"/>
      <c r="J84" s="11">
        <f t="shared" si="0"/>
        <v>0</v>
      </c>
    </row>
    <row r="85" spans="1:10" customFormat="1" ht="24.75" x14ac:dyDescent="0.25">
      <c r="A85" s="19"/>
      <c r="B85" s="2">
        <v>41789</v>
      </c>
      <c r="C85" s="33" t="s">
        <v>74</v>
      </c>
      <c r="D85" s="4"/>
      <c r="E85" s="4" t="s">
        <v>75</v>
      </c>
      <c r="F85" s="24">
        <v>645500</v>
      </c>
      <c r="G85" s="16">
        <v>1043756</v>
      </c>
      <c r="H85" s="9">
        <v>52282.48</v>
      </c>
      <c r="I85" s="9">
        <v>50000</v>
      </c>
      <c r="J85" s="11">
        <f t="shared" si="0"/>
        <v>-2282.4800000000032</v>
      </c>
    </row>
    <row r="86" spans="1:10" customFormat="1" ht="15.75" x14ac:dyDescent="0.25">
      <c r="A86" s="19"/>
      <c r="B86" s="2"/>
      <c r="C86" s="29"/>
      <c r="D86" s="4"/>
      <c r="E86" s="4"/>
      <c r="F86" s="24"/>
      <c r="G86" s="16"/>
      <c r="H86" s="9"/>
      <c r="I86" s="9"/>
      <c r="J86" s="11">
        <f t="shared" si="0"/>
        <v>0</v>
      </c>
    </row>
    <row r="87" spans="1:10" customFormat="1" ht="36.75" x14ac:dyDescent="0.25">
      <c r="A87" s="19"/>
      <c r="B87" s="2">
        <v>41792</v>
      </c>
      <c r="C87" s="34" t="s">
        <v>80</v>
      </c>
      <c r="D87" s="4"/>
      <c r="E87" s="35" t="s">
        <v>81</v>
      </c>
      <c r="F87" s="24">
        <v>675480</v>
      </c>
      <c r="G87" s="16">
        <v>1043837</v>
      </c>
      <c r="H87" s="9">
        <v>53489.97</v>
      </c>
      <c r="I87" s="9">
        <v>52000</v>
      </c>
      <c r="J87" s="11">
        <f t="shared" si="0"/>
        <v>-1489.9700000000012</v>
      </c>
    </row>
    <row r="88" spans="1:10" customFormat="1" ht="15.75" x14ac:dyDescent="0.25">
      <c r="A88" s="19"/>
      <c r="B88" s="2"/>
      <c r="C88" s="29"/>
      <c r="D88" s="4"/>
      <c r="E88" s="4"/>
      <c r="F88" s="24"/>
      <c r="G88" s="16"/>
      <c r="H88" s="9"/>
      <c r="I88" s="9"/>
      <c r="J88" s="11">
        <f t="shared" si="0"/>
        <v>0</v>
      </c>
    </row>
    <row r="89" spans="1:10" customFormat="1" ht="36.75" x14ac:dyDescent="0.25">
      <c r="A89" s="19"/>
      <c r="B89" s="2">
        <v>41799</v>
      </c>
      <c r="C89" s="34" t="s">
        <v>82</v>
      </c>
      <c r="D89" s="4"/>
      <c r="E89" s="35" t="s">
        <v>83</v>
      </c>
      <c r="F89" s="24">
        <v>636487.14</v>
      </c>
      <c r="G89" s="16">
        <v>1045699</v>
      </c>
      <c r="H89" s="9">
        <v>51207.6</v>
      </c>
      <c r="I89" s="9">
        <v>56000</v>
      </c>
      <c r="J89" s="11">
        <f t="shared" si="0"/>
        <v>4792.4000000000015</v>
      </c>
    </row>
    <row r="90" spans="1:10" customFormat="1" ht="15.75" x14ac:dyDescent="0.25">
      <c r="A90" s="19"/>
      <c r="B90" s="2"/>
      <c r="C90" s="29"/>
      <c r="D90" s="4"/>
      <c r="E90" s="4"/>
      <c r="F90" s="24"/>
      <c r="G90" s="16"/>
      <c r="H90" s="9"/>
      <c r="I90" s="9"/>
      <c r="J90" s="11">
        <f t="shared" si="0"/>
        <v>0</v>
      </c>
    </row>
    <row r="91" spans="1:10" customFormat="1" ht="24.75" x14ac:dyDescent="0.25">
      <c r="A91" s="19"/>
      <c r="B91" s="2">
        <v>41799</v>
      </c>
      <c r="C91" s="34" t="s">
        <v>84</v>
      </c>
      <c r="D91" s="4"/>
      <c r="E91" s="35" t="s">
        <v>85</v>
      </c>
      <c r="F91" s="24">
        <v>755450</v>
      </c>
      <c r="G91" s="16">
        <v>1045700</v>
      </c>
      <c r="H91" s="9">
        <v>56127.79</v>
      </c>
      <c r="I91" s="9">
        <v>58000</v>
      </c>
      <c r="J91" s="11">
        <f t="shared" si="0"/>
        <v>1872.2099999999991</v>
      </c>
    </row>
    <row r="92" spans="1:10" customFormat="1" ht="15.75" x14ac:dyDescent="0.25">
      <c r="A92" s="19"/>
      <c r="B92" s="2"/>
      <c r="C92" s="29"/>
      <c r="D92" s="4"/>
      <c r="E92" s="4"/>
      <c r="F92" s="24"/>
      <c r="G92" s="16"/>
      <c r="H92" s="9"/>
      <c r="I92" s="9"/>
      <c r="J92" s="11">
        <f t="shared" si="0"/>
        <v>0</v>
      </c>
    </row>
    <row r="93" spans="1:10" customFormat="1" ht="24.75" x14ac:dyDescent="0.25">
      <c r="A93" s="19"/>
      <c r="B93" s="2">
        <v>41806</v>
      </c>
      <c r="C93" s="34" t="s">
        <v>76</v>
      </c>
      <c r="D93" s="4"/>
      <c r="E93" s="35" t="s">
        <v>77</v>
      </c>
      <c r="F93" s="24">
        <v>758640</v>
      </c>
      <c r="G93" s="16">
        <v>1047607</v>
      </c>
      <c r="H93" s="9">
        <v>57219.32</v>
      </c>
      <c r="I93" s="9">
        <v>58000</v>
      </c>
      <c r="J93" s="11">
        <f t="shared" si="0"/>
        <v>780.68000000000029</v>
      </c>
    </row>
    <row r="94" spans="1:10" customFormat="1" ht="15.75" x14ac:dyDescent="0.25">
      <c r="A94" s="19"/>
      <c r="B94" s="2"/>
      <c r="C94" s="29"/>
      <c r="D94" s="4"/>
      <c r="E94" s="4"/>
      <c r="F94" s="24"/>
      <c r="G94" s="16"/>
      <c r="H94" s="9"/>
      <c r="I94" s="9"/>
      <c r="J94" s="11">
        <f t="shared" si="0"/>
        <v>0</v>
      </c>
    </row>
    <row r="95" spans="1:10" customFormat="1" ht="36.75" x14ac:dyDescent="0.25">
      <c r="A95" s="19"/>
      <c r="B95" s="2">
        <v>41808</v>
      </c>
      <c r="C95" s="34" t="s">
        <v>78</v>
      </c>
      <c r="D95" s="4"/>
      <c r="E95" s="35" t="s">
        <v>79</v>
      </c>
      <c r="F95" s="24">
        <v>760090</v>
      </c>
      <c r="G95" s="16">
        <v>1047688</v>
      </c>
      <c r="H95" s="9">
        <v>58108.82</v>
      </c>
      <c r="I95" s="9">
        <v>58000</v>
      </c>
      <c r="J95" s="11">
        <f t="shared" si="0"/>
        <v>-108.81999999999971</v>
      </c>
    </row>
    <row r="96" spans="1:10" customFormat="1" ht="15.75" x14ac:dyDescent="0.25">
      <c r="A96" s="19"/>
      <c r="B96" s="2"/>
      <c r="C96" s="29"/>
      <c r="D96" s="4"/>
      <c r="E96" s="4"/>
      <c r="F96" s="24"/>
      <c r="G96" s="16"/>
      <c r="H96" s="9"/>
      <c r="I96" s="9"/>
      <c r="J96" s="11">
        <f t="shared" si="0"/>
        <v>0</v>
      </c>
    </row>
    <row r="97" spans="1:10" customFormat="1" ht="36.75" x14ac:dyDescent="0.25">
      <c r="A97" s="19"/>
      <c r="B97" s="2">
        <v>41813</v>
      </c>
      <c r="C97" s="34" t="s">
        <v>88</v>
      </c>
      <c r="D97" s="4"/>
      <c r="E97" s="35" t="s">
        <v>86</v>
      </c>
      <c r="F97" s="24">
        <v>759220</v>
      </c>
      <c r="G97" s="16">
        <v>1049557</v>
      </c>
      <c r="H97" s="9">
        <v>60699.5</v>
      </c>
      <c r="I97" s="9">
        <v>58000</v>
      </c>
      <c r="J97" s="11">
        <f t="shared" si="0"/>
        <v>-2699.5</v>
      </c>
    </row>
    <row r="98" spans="1:10" customFormat="1" ht="15.75" x14ac:dyDescent="0.25">
      <c r="A98" s="19"/>
      <c r="B98" s="2"/>
      <c r="C98" s="29"/>
      <c r="D98" s="4"/>
      <c r="E98" s="4"/>
      <c r="F98" s="24"/>
      <c r="G98" s="16"/>
      <c r="H98" s="9"/>
      <c r="I98" s="9"/>
      <c r="J98" s="11">
        <f t="shared" si="0"/>
        <v>0</v>
      </c>
    </row>
    <row r="99" spans="1:10" customFormat="1" ht="36.75" x14ac:dyDescent="0.25">
      <c r="A99" s="19"/>
      <c r="B99" s="2">
        <v>41815</v>
      </c>
      <c r="C99" s="34" t="s">
        <v>87</v>
      </c>
      <c r="D99" s="4"/>
      <c r="E99" s="35" t="s">
        <v>89</v>
      </c>
      <c r="F99" s="24">
        <v>759220</v>
      </c>
      <c r="G99" s="16">
        <v>1049686</v>
      </c>
      <c r="H99" s="9">
        <v>61589.79</v>
      </c>
      <c r="I99" s="9">
        <v>58000</v>
      </c>
      <c r="J99" s="11">
        <f t="shared" si="0"/>
        <v>-3589.7900000000009</v>
      </c>
    </row>
    <row r="100" spans="1:10" customFormat="1" ht="15.75" x14ac:dyDescent="0.25">
      <c r="A100" s="19"/>
      <c r="B100" s="2"/>
      <c r="C100" s="29"/>
      <c r="D100" s="4"/>
      <c r="E100" s="4"/>
      <c r="F100" s="24"/>
      <c r="G100" s="16"/>
      <c r="H100" s="9"/>
      <c r="I100" s="9"/>
      <c r="J100" s="11">
        <f t="shared" si="0"/>
        <v>0</v>
      </c>
    </row>
    <row r="101" spans="1:10" customFormat="1" ht="36.75" x14ac:dyDescent="0.25">
      <c r="A101" s="36"/>
      <c r="B101" s="2">
        <v>41820</v>
      </c>
      <c r="C101" s="34" t="s">
        <v>90</v>
      </c>
      <c r="D101" s="4"/>
      <c r="E101" s="35" t="s">
        <v>91</v>
      </c>
      <c r="F101" s="24">
        <v>785100</v>
      </c>
      <c r="G101" s="16">
        <v>1051140</v>
      </c>
      <c r="H101" s="9">
        <v>63945.45</v>
      </c>
      <c r="I101" s="9">
        <v>60000</v>
      </c>
      <c r="J101" s="11">
        <f t="shared" si="0"/>
        <v>-3945.4499999999971</v>
      </c>
    </row>
    <row r="102" spans="1:10" customFormat="1" ht="15.75" x14ac:dyDescent="0.25">
      <c r="A102" s="36"/>
      <c r="B102" s="2"/>
      <c r="C102" s="34"/>
      <c r="D102" s="4"/>
      <c r="E102" s="35"/>
      <c r="F102" s="24"/>
      <c r="G102" s="16"/>
      <c r="H102" s="9"/>
      <c r="I102" s="9"/>
      <c r="J102" s="11">
        <f t="shared" si="0"/>
        <v>0</v>
      </c>
    </row>
    <row r="103" spans="1:10" customFormat="1" ht="24.75" x14ac:dyDescent="0.25">
      <c r="A103" s="36"/>
      <c r="B103" s="2">
        <v>41821</v>
      </c>
      <c r="C103" s="37" t="s">
        <v>96</v>
      </c>
      <c r="D103" s="4"/>
      <c r="E103" s="4" t="s">
        <v>97</v>
      </c>
      <c r="F103" s="24">
        <v>822150</v>
      </c>
      <c r="G103" s="16">
        <v>1051308</v>
      </c>
      <c r="H103" s="9">
        <v>63495.27</v>
      </c>
      <c r="I103" s="9">
        <v>63000</v>
      </c>
      <c r="J103" s="11">
        <f t="shared" si="0"/>
        <v>-495.2699999999968</v>
      </c>
    </row>
    <row r="104" spans="1:10" customFormat="1" ht="15.75" x14ac:dyDescent="0.25">
      <c r="A104" s="19"/>
      <c r="B104" s="2"/>
      <c r="C104" s="29"/>
      <c r="D104" s="4"/>
      <c r="E104" s="4"/>
      <c r="F104" s="24"/>
      <c r="G104" s="16"/>
      <c r="H104" s="9"/>
      <c r="I104" s="9"/>
      <c r="J104" s="11">
        <f t="shared" si="0"/>
        <v>0</v>
      </c>
    </row>
    <row r="105" spans="1:10" customFormat="1" ht="36.75" x14ac:dyDescent="0.25">
      <c r="A105" s="19"/>
      <c r="B105" s="2">
        <v>41824</v>
      </c>
      <c r="C105" s="37" t="s">
        <v>94</v>
      </c>
      <c r="D105" s="4"/>
      <c r="E105" s="4" t="s">
        <v>95</v>
      </c>
      <c r="F105" s="24">
        <v>849550</v>
      </c>
      <c r="G105" s="16">
        <v>1053041</v>
      </c>
      <c r="H105" s="9">
        <v>63403.09</v>
      </c>
      <c r="I105" s="9">
        <v>65000</v>
      </c>
      <c r="J105" s="11">
        <f t="shared" si="0"/>
        <v>1596.9100000000035</v>
      </c>
    </row>
    <row r="106" spans="1:10" customFormat="1" ht="15.75" x14ac:dyDescent="0.25">
      <c r="A106" s="19"/>
      <c r="B106" s="2"/>
      <c r="C106" s="29"/>
      <c r="D106" s="4"/>
      <c r="E106" s="4"/>
      <c r="F106" s="24"/>
      <c r="G106" s="16"/>
      <c r="H106" s="9"/>
      <c r="I106" s="9"/>
      <c r="J106" s="11">
        <f t="shared" si="0"/>
        <v>0</v>
      </c>
    </row>
    <row r="107" spans="1:10" customFormat="1" ht="36.75" x14ac:dyDescent="0.25">
      <c r="A107" s="19"/>
      <c r="B107" s="2">
        <v>41828</v>
      </c>
      <c r="C107" s="37" t="s">
        <v>98</v>
      </c>
      <c r="D107" s="4"/>
      <c r="E107" s="4" t="s">
        <v>99</v>
      </c>
      <c r="F107" s="24">
        <v>849550</v>
      </c>
      <c r="G107" s="16">
        <v>1053442</v>
      </c>
      <c r="H107" s="9">
        <v>62840.75</v>
      </c>
      <c r="I107" s="9">
        <v>65000</v>
      </c>
      <c r="J107" s="11">
        <f t="shared" si="0"/>
        <v>2159.25</v>
      </c>
    </row>
    <row r="108" spans="1:10" customFormat="1" ht="15.75" x14ac:dyDescent="0.25">
      <c r="A108" s="19"/>
      <c r="B108" s="2"/>
      <c r="C108" s="29"/>
      <c r="D108" s="4"/>
      <c r="E108" s="4"/>
      <c r="F108" s="24"/>
      <c r="G108" s="16"/>
      <c r="H108" s="9"/>
      <c r="I108" s="9"/>
      <c r="J108" s="11">
        <f t="shared" si="0"/>
        <v>0</v>
      </c>
    </row>
    <row r="109" spans="1:10" customFormat="1" ht="24.75" x14ac:dyDescent="0.25">
      <c r="A109" s="19"/>
      <c r="B109" s="2">
        <v>41834</v>
      </c>
      <c r="C109" s="37" t="s">
        <v>92</v>
      </c>
      <c r="D109" s="4"/>
      <c r="E109" s="4" t="s">
        <v>93</v>
      </c>
      <c r="F109" s="24">
        <v>850850</v>
      </c>
      <c r="G109" s="16">
        <v>1054720</v>
      </c>
      <c r="H109" s="9">
        <v>64156.63</v>
      </c>
      <c r="I109" s="9">
        <v>65000</v>
      </c>
      <c r="J109" s="11">
        <f t="shared" si="0"/>
        <v>843.37000000000262</v>
      </c>
    </row>
    <row r="110" spans="1:10" customFormat="1" ht="15.75" x14ac:dyDescent="0.25">
      <c r="A110" s="19"/>
      <c r="B110" s="2"/>
      <c r="C110" s="29"/>
      <c r="D110" s="4"/>
      <c r="E110" s="4"/>
      <c r="F110" s="24"/>
      <c r="G110" s="16"/>
      <c r="H110" s="9"/>
      <c r="I110" s="9"/>
      <c r="J110" s="11">
        <f t="shared" si="0"/>
        <v>0</v>
      </c>
    </row>
    <row r="111" spans="1:10" customFormat="1" ht="36.75" x14ac:dyDescent="0.25">
      <c r="A111" s="19"/>
      <c r="B111" s="2">
        <v>41836</v>
      </c>
      <c r="C111" s="37" t="s">
        <v>100</v>
      </c>
      <c r="D111" s="4"/>
      <c r="E111" s="4" t="s">
        <v>101</v>
      </c>
      <c r="F111" s="24">
        <v>848250</v>
      </c>
      <c r="G111" s="16">
        <v>1055385</v>
      </c>
      <c r="H111" s="9">
        <v>65121.15</v>
      </c>
      <c r="I111" s="9">
        <v>65000</v>
      </c>
      <c r="J111" s="11">
        <f t="shared" si="0"/>
        <v>-121.15000000000146</v>
      </c>
    </row>
    <row r="112" spans="1:10" customFormat="1" ht="15.75" x14ac:dyDescent="0.25">
      <c r="A112" s="19"/>
      <c r="B112" s="2"/>
      <c r="C112" s="29"/>
      <c r="D112" s="4"/>
      <c r="E112" s="4"/>
      <c r="F112" s="24"/>
      <c r="G112" s="16"/>
      <c r="H112" s="9"/>
      <c r="I112" s="9"/>
      <c r="J112" s="11">
        <f t="shared" si="0"/>
        <v>0</v>
      </c>
    </row>
    <row r="113" spans="1:10" customFormat="1" ht="36.75" x14ac:dyDescent="0.25">
      <c r="A113" s="19"/>
      <c r="B113" s="2">
        <v>41841</v>
      </c>
      <c r="C113" s="37" t="s">
        <v>102</v>
      </c>
      <c r="D113" s="4"/>
      <c r="E113" s="4" t="s">
        <v>103</v>
      </c>
      <c r="F113" s="24">
        <v>886720</v>
      </c>
      <c r="G113" s="16">
        <v>1056831</v>
      </c>
      <c r="H113" s="9">
        <v>65001.64</v>
      </c>
      <c r="I113" s="9">
        <v>68000</v>
      </c>
      <c r="J113" s="11">
        <f t="shared" si="0"/>
        <v>2998.3600000000006</v>
      </c>
    </row>
    <row r="114" spans="1:10" customFormat="1" ht="15.75" x14ac:dyDescent="0.25">
      <c r="A114" s="19"/>
      <c r="B114" s="2"/>
      <c r="C114" s="29"/>
      <c r="D114" s="4"/>
      <c r="E114" s="4"/>
      <c r="F114" s="24"/>
      <c r="G114" s="16"/>
      <c r="H114" s="9"/>
      <c r="I114" s="9"/>
      <c r="J114" s="11">
        <f t="shared" si="0"/>
        <v>0</v>
      </c>
    </row>
    <row r="115" spans="1:10" customFormat="1" ht="24.75" x14ac:dyDescent="0.25">
      <c r="A115" s="19"/>
      <c r="B115" s="2">
        <v>41843</v>
      </c>
      <c r="C115" s="37" t="s">
        <v>104</v>
      </c>
      <c r="D115" s="4"/>
      <c r="E115" s="4" t="s">
        <v>105</v>
      </c>
      <c r="F115" s="24">
        <v>848900</v>
      </c>
      <c r="G115" s="16">
        <v>1057064</v>
      </c>
      <c r="H115" s="9">
        <v>65321.65</v>
      </c>
      <c r="I115" s="9">
        <v>65000</v>
      </c>
      <c r="J115" s="11">
        <f t="shared" si="0"/>
        <v>-321.65000000000146</v>
      </c>
    </row>
    <row r="116" spans="1:10" customFormat="1" ht="15.75" x14ac:dyDescent="0.25">
      <c r="A116" s="19"/>
      <c r="B116" s="2"/>
      <c r="C116" s="29"/>
      <c r="D116" s="4"/>
      <c r="E116" s="4"/>
      <c r="F116" s="24"/>
      <c r="G116" s="16"/>
      <c r="H116" s="9"/>
      <c r="I116" s="9"/>
      <c r="J116" s="11">
        <f t="shared" si="0"/>
        <v>0</v>
      </c>
    </row>
    <row r="117" spans="1:10" customFormat="1" ht="39" x14ac:dyDescent="0.25">
      <c r="A117" s="19"/>
      <c r="B117" s="2">
        <v>41849</v>
      </c>
      <c r="C117" s="38" t="s">
        <v>106</v>
      </c>
      <c r="D117" s="4"/>
      <c r="E117" s="4" t="s">
        <v>107</v>
      </c>
      <c r="F117" s="24">
        <v>859320</v>
      </c>
      <c r="G117" s="16">
        <v>1058494</v>
      </c>
      <c r="H117" s="9">
        <v>65740.17</v>
      </c>
      <c r="I117" s="9">
        <v>66000</v>
      </c>
      <c r="J117" s="11">
        <f t="shared" si="0"/>
        <v>259.83000000000175</v>
      </c>
    </row>
    <row r="118" spans="1:10" customFormat="1" ht="15.75" x14ac:dyDescent="0.25">
      <c r="A118" s="19"/>
      <c r="B118" s="2"/>
      <c r="C118" s="29"/>
      <c r="D118" s="4"/>
      <c r="E118" s="4"/>
      <c r="F118" s="24"/>
      <c r="G118" s="16"/>
      <c r="H118" s="9"/>
      <c r="I118" s="9"/>
      <c r="J118" s="11">
        <f t="shared" si="0"/>
        <v>0</v>
      </c>
    </row>
    <row r="119" spans="1:10" customFormat="1" ht="36.75" x14ac:dyDescent="0.25">
      <c r="A119" s="19"/>
      <c r="B119" s="2">
        <v>41850</v>
      </c>
      <c r="C119" s="37" t="s">
        <v>110</v>
      </c>
      <c r="D119" s="4"/>
      <c r="E119" s="4" t="s">
        <v>111</v>
      </c>
      <c r="F119" s="24">
        <v>872541</v>
      </c>
      <c r="G119" s="16">
        <v>1059194</v>
      </c>
      <c r="H119" s="9">
        <v>66261.47</v>
      </c>
      <c r="I119" s="9">
        <v>67000</v>
      </c>
      <c r="J119" s="11">
        <f t="shared" si="0"/>
        <v>738.52999999999884</v>
      </c>
    </row>
    <row r="120" spans="1:10" customFormat="1" ht="15.75" x14ac:dyDescent="0.25">
      <c r="A120" s="19"/>
      <c r="B120" s="2"/>
      <c r="C120" s="29"/>
      <c r="D120" s="4"/>
      <c r="E120" s="4"/>
      <c r="F120" s="24"/>
      <c r="G120" s="16"/>
      <c r="H120" s="9"/>
      <c r="I120" s="9"/>
      <c r="J120" s="11">
        <f t="shared" si="0"/>
        <v>0</v>
      </c>
    </row>
    <row r="121" spans="1:10" customFormat="1" ht="24.75" x14ac:dyDescent="0.25">
      <c r="A121" s="19"/>
      <c r="B121" s="2">
        <v>41845</v>
      </c>
      <c r="C121" s="37" t="s">
        <v>108</v>
      </c>
      <c r="D121" s="4"/>
      <c r="E121" s="4" t="s">
        <v>109</v>
      </c>
      <c r="F121" s="24">
        <v>585675</v>
      </c>
      <c r="G121" s="16">
        <v>1059258</v>
      </c>
      <c r="H121" s="9">
        <v>44328</v>
      </c>
      <c r="I121" s="9">
        <v>45000</v>
      </c>
      <c r="J121" s="11">
        <f t="shared" si="0"/>
        <v>672</v>
      </c>
    </row>
    <row r="122" spans="1:10" customFormat="1" ht="15.75" x14ac:dyDescent="0.25">
      <c r="A122" s="19"/>
      <c r="B122" s="2"/>
      <c r="C122" s="29"/>
      <c r="D122" s="4"/>
      <c r="E122" s="4"/>
      <c r="F122" s="24"/>
      <c r="G122" s="16"/>
      <c r="H122" s="9"/>
      <c r="I122" s="9"/>
      <c r="J122" s="11">
        <f t="shared" si="0"/>
        <v>0</v>
      </c>
    </row>
    <row r="123" spans="1:10" customFormat="1" ht="36.75" x14ac:dyDescent="0.25">
      <c r="A123" s="19"/>
      <c r="B123" s="2">
        <v>41855</v>
      </c>
      <c r="C123" s="39" t="s">
        <v>116</v>
      </c>
      <c r="D123" s="4"/>
      <c r="E123" s="4" t="s">
        <v>117</v>
      </c>
      <c r="F123" s="24">
        <v>859950</v>
      </c>
      <c r="G123" s="16">
        <v>1060574</v>
      </c>
      <c r="H123" s="9">
        <v>66268.45</v>
      </c>
      <c r="I123" s="9">
        <v>65000</v>
      </c>
      <c r="J123" s="11">
        <f t="shared" si="0"/>
        <v>-1268.4499999999971</v>
      </c>
    </row>
    <row r="124" spans="1:10" customFormat="1" ht="15.75" x14ac:dyDescent="0.25">
      <c r="A124" s="19"/>
      <c r="B124" s="2"/>
      <c r="C124" s="29"/>
      <c r="D124" s="4"/>
      <c r="E124" s="4"/>
      <c r="F124" s="24"/>
      <c r="G124" s="16"/>
      <c r="H124" s="9"/>
      <c r="I124" s="9"/>
      <c r="J124" s="11">
        <f t="shared" si="0"/>
        <v>0</v>
      </c>
    </row>
    <row r="125" spans="1:10" customFormat="1" ht="36.75" x14ac:dyDescent="0.25">
      <c r="A125" s="19"/>
      <c r="B125" s="2">
        <v>41856</v>
      </c>
      <c r="C125" s="39" t="s">
        <v>118</v>
      </c>
      <c r="D125" s="4"/>
      <c r="E125" s="4" t="s">
        <v>119</v>
      </c>
      <c r="F125" s="24">
        <v>860600</v>
      </c>
      <c r="G125" s="16">
        <v>1061066</v>
      </c>
      <c r="H125" s="9">
        <v>65506.04</v>
      </c>
      <c r="I125" s="9">
        <v>65000</v>
      </c>
      <c r="J125" s="11">
        <f t="shared" si="0"/>
        <v>-506.04000000000087</v>
      </c>
    </row>
    <row r="126" spans="1:10" customFormat="1" ht="15.75" x14ac:dyDescent="0.25">
      <c r="A126" s="19"/>
      <c r="B126" s="2"/>
      <c r="C126" s="29"/>
      <c r="D126" s="4"/>
      <c r="E126" s="4"/>
      <c r="F126" s="24"/>
      <c r="G126" s="16"/>
      <c r="H126" s="9"/>
      <c r="I126" s="9"/>
      <c r="J126" s="11">
        <f t="shared" si="0"/>
        <v>0</v>
      </c>
    </row>
    <row r="127" spans="1:10" customFormat="1" ht="36.75" x14ac:dyDescent="0.25">
      <c r="A127" s="19"/>
      <c r="B127" s="2">
        <v>41862</v>
      </c>
      <c r="C127" s="30" t="s">
        <v>112</v>
      </c>
      <c r="D127" s="4"/>
      <c r="E127" s="4" t="s">
        <v>113</v>
      </c>
      <c r="F127" s="24">
        <v>864175</v>
      </c>
      <c r="G127" s="16">
        <v>1062656</v>
      </c>
      <c r="H127" s="9">
        <v>62361.48</v>
      </c>
      <c r="I127" s="9">
        <v>65000</v>
      </c>
      <c r="J127" s="11">
        <f t="shared" si="0"/>
        <v>2638.5199999999968</v>
      </c>
    </row>
    <row r="128" spans="1:10" customFormat="1" ht="15.75" x14ac:dyDescent="0.25">
      <c r="A128" s="19"/>
      <c r="B128" s="2"/>
      <c r="C128" s="29"/>
      <c r="D128" s="4"/>
      <c r="E128" s="4"/>
      <c r="F128" s="24"/>
      <c r="G128" s="16"/>
      <c r="H128" s="9"/>
      <c r="I128" s="9"/>
      <c r="J128" s="11">
        <f t="shared" si="0"/>
        <v>0</v>
      </c>
    </row>
    <row r="129" spans="1:11" ht="36.75" x14ac:dyDescent="0.25">
      <c r="A129" s="19"/>
      <c r="B129" s="2">
        <v>41862</v>
      </c>
      <c r="C129" s="30" t="s">
        <v>120</v>
      </c>
      <c r="D129" s="4"/>
      <c r="E129" s="4" t="s">
        <v>121</v>
      </c>
      <c r="F129" s="24">
        <v>890430</v>
      </c>
      <c r="G129" s="16">
        <v>1062938</v>
      </c>
      <c r="H129" s="9">
        <v>53721.63</v>
      </c>
      <c r="I129" s="9">
        <v>67000</v>
      </c>
      <c r="J129" s="11">
        <f t="shared" si="0"/>
        <v>13278.370000000003</v>
      </c>
    </row>
    <row r="130" spans="1:11" ht="15.75" x14ac:dyDescent="0.25">
      <c r="A130" s="19"/>
      <c r="C130" s="29"/>
      <c r="D130" s="4"/>
      <c r="E130" s="4"/>
      <c r="F130" s="24"/>
      <c r="G130" s="16"/>
      <c r="J130" s="11">
        <f t="shared" si="0"/>
        <v>0</v>
      </c>
    </row>
    <row r="131" spans="1:11" ht="24.75" x14ac:dyDescent="0.25">
      <c r="A131" s="19"/>
      <c r="B131" s="2">
        <v>41870</v>
      </c>
      <c r="C131" s="29" t="s">
        <v>122</v>
      </c>
      <c r="D131" s="4"/>
      <c r="E131" s="4" t="s">
        <v>123</v>
      </c>
      <c r="F131" s="24">
        <v>790200</v>
      </c>
      <c r="G131" s="16">
        <v>1064706</v>
      </c>
      <c r="H131" s="9">
        <v>48875.86</v>
      </c>
      <c r="I131" s="9">
        <v>60000</v>
      </c>
      <c r="J131" s="11">
        <f t="shared" si="0"/>
        <v>11124.14</v>
      </c>
    </row>
    <row r="132" spans="1:11" ht="15.75" x14ac:dyDescent="0.25">
      <c r="A132" s="19"/>
      <c r="C132" s="29"/>
      <c r="D132" s="4"/>
      <c r="E132" s="4"/>
      <c r="F132" s="24"/>
      <c r="G132" s="16"/>
      <c r="J132" s="11">
        <f t="shared" si="0"/>
        <v>0</v>
      </c>
    </row>
    <row r="133" spans="1:11" ht="24.75" x14ac:dyDescent="0.25">
      <c r="A133" s="19"/>
      <c r="B133" s="2">
        <v>41870</v>
      </c>
      <c r="C133" s="30" t="s">
        <v>114</v>
      </c>
      <c r="D133" s="4"/>
      <c r="E133" s="4" t="s">
        <v>115</v>
      </c>
      <c r="F133" s="24">
        <v>393900</v>
      </c>
      <c r="G133" s="16">
        <v>1064884</v>
      </c>
      <c r="H133" s="9">
        <v>47058.47</v>
      </c>
      <c r="I133" s="9">
        <v>30000</v>
      </c>
      <c r="J133" s="11">
        <f t="shared" si="0"/>
        <v>-17058.47</v>
      </c>
      <c r="K133" s="43" t="s">
        <v>140</v>
      </c>
    </row>
    <row r="134" spans="1:11" ht="15.75" x14ac:dyDescent="0.25">
      <c r="A134" s="19"/>
      <c r="C134" s="29"/>
      <c r="D134" s="4"/>
      <c r="E134" s="4"/>
      <c r="F134" s="24"/>
      <c r="G134" s="16"/>
      <c r="J134" s="11">
        <f t="shared" si="0"/>
        <v>0</v>
      </c>
    </row>
    <row r="135" spans="1:11" ht="36.75" x14ac:dyDescent="0.25">
      <c r="A135" s="19"/>
      <c r="B135" s="2">
        <v>41877</v>
      </c>
      <c r="C135" s="30" t="s">
        <v>141</v>
      </c>
      <c r="D135" s="4"/>
      <c r="E135" s="4" t="s">
        <v>142</v>
      </c>
      <c r="F135" s="24">
        <v>528000</v>
      </c>
      <c r="G135" s="16">
        <v>1066388</v>
      </c>
      <c r="H135" s="9">
        <v>45979.91</v>
      </c>
      <c r="I135" s="9">
        <v>40000</v>
      </c>
      <c r="J135" s="11">
        <f t="shared" si="0"/>
        <v>-5979.9100000000035</v>
      </c>
    </row>
    <row r="136" spans="1:11" ht="15.75" x14ac:dyDescent="0.25">
      <c r="A136" s="19"/>
      <c r="C136" s="29"/>
      <c r="D136" s="4"/>
      <c r="E136" s="4"/>
      <c r="F136" s="24"/>
      <c r="G136" s="16"/>
      <c r="J136" s="11">
        <f t="shared" si="0"/>
        <v>0</v>
      </c>
    </row>
    <row r="137" spans="1:11" ht="36.75" x14ac:dyDescent="0.25">
      <c r="A137" s="19"/>
      <c r="B137" s="2">
        <v>41877</v>
      </c>
      <c r="C137" s="30" t="s">
        <v>143</v>
      </c>
      <c r="D137" s="4"/>
      <c r="E137" s="4" t="s">
        <v>144</v>
      </c>
      <c r="F137" s="24">
        <v>527800</v>
      </c>
      <c r="G137" s="16">
        <v>1066954</v>
      </c>
      <c r="H137" s="9">
        <v>45422.23</v>
      </c>
      <c r="I137" s="9">
        <v>40000</v>
      </c>
      <c r="J137" s="11">
        <f t="shared" si="0"/>
        <v>-5422.2300000000032</v>
      </c>
    </row>
    <row r="138" spans="1:11" ht="15.75" x14ac:dyDescent="0.25">
      <c r="A138" s="19"/>
      <c r="C138" s="29"/>
      <c r="D138" s="4"/>
      <c r="E138" s="4"/>
      <c r="F138" s="24"/>
      <c r="G138" s="16"/>
      <c r="J138" s="11">
        <f t="shared" si="0"/>
        <v>0</v>
      </c>
    </row>
    <row r="139" spans="1:11" ht="36.75" x14ac:dyDescent="0.25">
      <c r="A139" s="19"/>
      <c r="B139" s="2">
        <v>41883</v>
      </c>
      <c r="C139" s="44" t="s">
        <v>145</v>
      </c>
      <c r="D139" s="4"/>
      <c r="E139" s="4" t="s">
        <v>146</v>
      </c>
      <c r="F139" s="24">
        <v>592650</v>
      </c>
      <c r="G139" s="16">
        <v>1068801</v>
      </c>
      <c r="H139" s="9">
        <v>46761.15</v>
      </c>
      <c r="I139" s="9">
        <v>45000</v>
      </c>
      <c r="J139" s="11">
        <f t="shared" si="0"/>
        <v>-1761.1500000000015</v>
      </c>
    </row>
    <row r="140" spans="1:11" ht="15.75" x14ac:dyDescent="0.25">
      <c r="A140" s="19"/>
      <c r="C140" s="29"/>
      <c r="D140" s="4"/>
      <c r="E140" s="4"/>
      <c r="F140" s="24"/>
      <c r="G140" s="16"/>
      <c r="J140" s="11">
        <f t="shared" si="0"/>
        <v>0</v>
      </c>
    </row>
    <row r="141" spans="1:11" ht="36.75" x14ac:dyDescent="0.25">
      <c r="A141" s="36"/>
      <c r="B141" s="2">
        <v>41885</v>
      </c>
      <c r="C141" s="44" t="s">
        <v>147</v>
      </c>
      <c r="D141" s="4"/>
      <c r="E141" s="4" t="s">
        <v>148</v>
      </c>
      <c r="F141" s="24">
        <v>592200</v>
      </c>
      <c r="G141" s="16">
        <v>1068802</v>
      </c>
      <c r="H141" s="9">
        <v>46835.94</v>
      </c>
      <c r="I141" s="9">
        <v>45000</v>
      </c>
      <c r="J141" s="11">
        <f t="shared" si="0"/>
        <v>-1835.9400000000023</v>
      </c>
    </row>
    <row r="142" spans="1:11" ht="15.75" x14ac:dyDescent="0.25">
      <c r="A142" s="19"/>
      <c r="C142" s="29"/>
      <c r="D142" s="4"/>
      <c r="E142" s="4"/>
      <c r="F142" s="24"/>
      <c r="G142" s="16"/>
      <c r="J142" s="11">
        <f t="shared" si="0"/>
        <v>0</v>
      </c>
    </row>
    <row r="143" spans="1:11" ht="24.75" x14ac:dyDescent="0.25">
      <c r="A143" s="19"/>
      <c r="B143" s="2">
        <v>41887</v>
      </c>
      <c r="C143" s="44" t="s">
        <v>149</v>
      </c>
      <c r="D143" s="4"/>
      <c r="E143" s="4" t="s">
        <v>150</v>
      </c>
      <c r="F143" s="24">
        <v>657500</v>
      </c>
      <c r="G143" s="16">
        <v>1070581</v>
      </c>
      <c r="H143" s="9">
        <v>45910.41</v>
      </c>
      <c r="I143" s="9">
        <v>50000</v>
      </c>
      <c r="J143" s="11">
        <f t="shared" si="0"/>
        <v>4089.5899999999965</v>
      </c>
    </row>
    <row r="144" spans="1:11" ht="15.75" x14ac:dyDescent="0.25">
      <c r="A144" s="19"/>
      <c r="C144" s="29"/>
      <c r="D144" s="4"/>
      <c r="E144" s="4"/>
      <c r="F144" s="24"/>
      <c r="G144" s="16"/>
      <c r="J144" s="11">
        <f t="shared" si="0"/>
        <v>0</v>
      </c>
    </row>
    <row r="145" spans="1:10" customFormat="1" ht="24.75" x14ac:dyDescent="0.25">
      <c r="A145" s="19"/>
      <c r="B145" s="2">
        <v>41890</v>
      </c>
      <c r="C145" s="44" t="s">
        <v>151</v>
      </c>
      <c r="D145" s="4"/>
      <c r="E145" s="4" t="s">
        <v>152</v>
      </c>
      <c r="F145" s="24">
        <v>628320</v>
      </c>
      <c r="G145" s="16">
        <v>1070986</v>
      </c>
      <c r="H145" s="9">
        <v>50116.07</v>
      </c>
      <c r="I145" s="9">
        <v>48000</v>
      </c>
      <c r="J145" s="11">
        <f t="shared" si="0"/>
        <v>-2116.0699999999997</v>
      </c>
    </row>
    <row r="146" spans="1:10" customFormat="1" ht="15.75" x14ac:dyDescent="0.25">
      <c r="A146" s="19"/>
      <c r="B146" s="2"/>
      <c r="C146" s="29"/>
      <c r="D146" s="4"/>
      <c r="E146" s="4"/>
      <c r="F146" s="24"/>
      <c r="G146" s="16"/>
      <c r="H146" s="9"/>
      <c r="I146" s="9"/>
      <c r="J146" s="11">
        <f t="shared" si="0"/>
        <v>0</v>
      </c>
    </row>
    <row r="147" spans="1:10" customFormat="1" ht="36.75" x14ac:dyDescent="0.25">
      <c r="A147" s="19"/>
      <c r="B147" s="2">
        <v>41894</v>
      </c>
      <c r="C147" s="44" t="s">
        <v>153</v>
      </c>
      <c r="D147" s="4"/>
      <c r="E147" s="4" t="s">
        <v>154</v>
      </c>
      <c r="F147" s="24">
        <v>663250</v>
      </c>
      <c r="G147" s="16">
        <v>1072858</v>
      </c>
      <c r="H147" s="9">
        <v>52432.12</v>
      </c>
      <c r="I147" s="9">
        <v>50000</v>
      </c>
      <c r="J147" s="11">
        <f t="shared" si="0"/>
        <v>-2432.1200000000026</v>
      </c>
    </row>
    <row r="148" spans="1:10" customFormat="1" ht="15.75" x14ac:dyDescent="0.25">
      <c r="A148" s="19"/>
      <c r="B148" s="2"/>
      <c r="C148" s="29"/>
      <c r="D148" s="4"/>
      <c r="E148" s="4"/>
      <c r="F148" s="24"/>
      <c r="G148" s="16"/>
      <c r="H148" s="9"/>
      <c r="I148" s="9"/>
      <c r="J148" s="11">
        <f t="shared" si="0"/>
        <v>0</v>
      </c>
    </row>
    <row r="149" spans="1:10" customFormat="1" ht="24.75" x14ac:dyDescent="0.25">
      <c r="A149" s="19"/>
      <c r="B149" s="2">
        <v>41897</v>
      </c>
      <c r="C149" s="44" t="s">
        <v>155</v>
      </c>
      <c r="D149" s="4"/>
      <c r="E149" s="4" t="s">
        <v>156</v>
      </c>
      <c r="F149" s="24">
        <v>689520</v>
      </c>
      <c r="G149" s="16">
        <v>1073566</v>
      </c>
      <c r="H149" s="9">
        <v>52140.11</v>
      </c>
      <c r="I149" s="9">
        <v>52000</v>
      </c>
      <c r="J149" s="11">
        <f t="shared" si="0"/>
        <v>-140.11000000000058</v>
      </c>
    </row>
    <row r="150" spans="1:10" customFormat="1" ht="15.75" x14ac:dyDescent="0.25">
      <c r="A150" s="19"/>
      <c r="B150" s="2"/>
      <c r="C150" s="29"/>
      <c r="D150" s="4"/>
      <c r="E150" s="4"/>
      <c r="F150" s="24"/>
      <c r="G150" s="16"/>
      <c r="H150" s="9"/>
      <c r="I150" s="9"/>
      <c r="J150" s="11">
        <f t="shared" si="0"/>
        <v>0</v>
      </c>
    </row>
    <row r="151" spans="1:10" customFormat="1" ht="24.75" x14ac:dyDescent="0.25">
      <c r="A151" s="19"/>
      <c r="B151" s="2">
        <v>41901</v>
      </c>
      <c r="C151" s="44" t="s">
        <v>157</v>
      </c>
      <c r="D151" s="4"/>
      <c r="E151" s="4" t="s">
        <v>158</v>
      </c>
      <c r="F151" s="24">
        <v>729850</v>
      </c>
      <c r="G151" s="16">
        <v>1074644</v>
      </c>
      <c r="H151" s="9">
        <v>56584.17</v>
      </c>
      <c r="I151" s="9">
        <v>55000</v>
      </c>
      <c r="J151" s="11">
        <f t="shared" si="0"/>
        <v>-1584.1699999999983</v>
      </c>
    </row>
    <row r="152" spans="1:10" customFormat="1" ht="15.75" x14ac:dyDescent="0.25">
      <c r="A152" s="19"/>
      <c r="B152" s="2"/>
      <c r="C152" s="29"/>
      <c r="D152" s="4"/>
      <c r="E152" s="4"/>
      <c r="F152" s="24"/>
      <c r="G152" s="16"/>
      <c r="H152" s="9"/>
      <c r="I152" s="9"/>
      <c r="J152" s="11">
        <f t="shared" si="0"/>
        <v>0</v>
      </c>
    </row>
    <row r="153" spans="1:10" customFormat="1" ht="24.75" x14ac:dyDescent="0.25">
      <c r="A153" s="19"/>
      <c r="B153" s="2">
        <v>41904</v>
      </c>
      <c r="C153" s="44" t="s">
        <v>159</v>
      </c>
      <c r="D153" s="4"/>
      <c r="E153" s="4" t="s">
        <v>160</v>
      </c>
      <c r="F153" s="24">
        <v>730950</v>
      </c>
      <c r="G153" s="16">
        <v>1075276</v>
      </c>
      <c r="H153" s="9">
        <v>59406.14</v>
      </c>
      <c r="I153" s="9">
        <v>55000</v>
      </c>
      <c r="J153" s="11">
        <f t="shared" si="0"/>
        <v>-4406.1399999999994</v>
      </c>
    </row>
    <row r="154" spans="1:10" customFormat="1" ht="15.75" x14ac:dyDescent="0.25">
      <c r="A154" s="19"/>
      <c r="B154" s="2"/>
      <c r="C154" s="29"/>
      <c r="D154" s="4"/>
      <c r="E154" s="4"/>
      <c r="F154" s="24"/>
      <c r="G154" s="16"/>
      <c r="H154" s="9"/>
      <c r="I154" s="9"/>
      <c r="J154" s="11">
        <f t="shared" si="0"/>
        <v>0</v>
      </c>
    </row>
    <row r="155" spans="1:10" customFormat="1" ht="36.75" x14ac:dyDescent="0.25">
      <c r="A155" s="19"/>
      <c r="B155" s="2">
        <v>41912</v>
      </c>
      <c r="C155" s="44" t="s">
        <v>161</v>
      </c>
      <c r="D155" s="4"/>
      <c r="E155" s="4" t="s">
        <v>162</v>
      </c>
      <c r="F155" s="24">
        <v>808800</v>
      </c>
      <c r="G155" s="16">
        <v>1077737</v>
      </c>
      <c r="H155" s="9">
        <v>49579.199999999997</v>
      </c>
      <c r="I155" s="9">
        <v>60000</v>
      </c>
      <c r="J155" s="11">
        <f t="shared" si="0"/>
        <v>10420.800000000003</v>
      </c>
    </row>
    <row r="156" spans="1:10" customFormat="1" ht="15.75" x14ac:dyDescent="0.25">
      <c r="A156" s="19"/>
      <c r="B156" s="2"/>
      <c r="C156" s="29"/>
      <c r="D156" s="4"/>
      <c r="E156" s="4"/>
      <c r="F156" s="24"/>
      <c r="G156" s="16"/>
      <c r="H156" s="9"/>
      <c r="I156" s="9"/>
      <c r="J156" s="11">
        <f t="shared" si="0"/>
        <v>0</v>
      </c>
    </row>
    <row r="157" spans="1:10" customFormat="1" ht="24.75" x14ac:dyDescent="0.25">
      <c r="A157" s="19"/>
      <c r="B157" s="2">
        <v>41911</v>
      </c>
      <c r="C157" s="44" t="s">
        <v>163</v>
      </c>
      <c r="D157" s="4"/>
      <c r="E157" s="4" t="s">
        <v>164</v>
      </c>
      <c r="F157" s="24">
        <v>907180</v>
      </c>
      <c r="G157" s="16">
        <v>1077489</v>
      </c>
      <c r="H157" s="9">
        <v>60755.44</v>
      </c>
      <c r="I157" s="9">
        <v>67000</v>
      </c>
      <c r="J157" s="11">
        <f t="shared" si="0"/>
        <v>6244.5599999999977</v>
      </c>
    </row>
    <row r="158" spans="1:10" customFormat="1" ht="15.75" x14ac:dyDescent="0.25">
      <c r="A158" s="19"/>
      <c r="B158" s="2"/>
      <c r="C158" s="29"/>
      <c r="D158" s="4"/>
      <c r="E158" s="4"/>
      <c r="F158" s="24"/>
      <c r="G158" s="16"/>
      <c r="H158" s="9"/>
      <c r="I158" s="9"/>
      <c r="J158" s="11">
        <f t="shared" si="0"/>
        <v>0</v>
      </c>
    </row>
    <row r="159" spans="1:10" customFormat="1" ht="36.75" x14ac:dyDescent="0.25">
      <c r="A159" s="19"/>
      <c r="B159" s="2">
        <v>41911</v>
      </c>
      <c r="C159" s="44" t="s">
        <v>165</v>
      </c>
      <c r="D159" s="4"/>
      <c r="E159" s="4" t="s">
        <v>166</v>
      </c>
      <c r="F159" s="24">
        <v>907180</v>
      </c>
      <c r="G159" s="16">
        <v>1077490</v>
      </c>
      <c r="H159" s="9">
        <v>60786.87</v>
      </c>
      <c r="I159" s="9">
        <v>67000</v>
      </c>
      <c r="J159" s="11">
        <f t="shared" si="0"/>
        <v>6213.1299999999974</v>
      </c>
    </row>
    <row r="160" spans="1:10" customFormat="1" ht="15.75" x14ac:dyDescent="0.25">
      <c r="A160" s="19"/>
      <c r="B160" s="2"/>
      <c r="C160" s="29"/>
      <c r="D160" s="4"/>
      <c r="E160" s="4"/>
      <c r="F160" s="24"/>
      <c r="G160" s="16"/>
      <c r="H160" s="9"/>
      <c r="I160" s="9"/>
      <c r="J160" s="11">
        <f t="shared" si="0"/>
        <v>0</v>
      </c>
    </row>
    <row r="161" spans="1:10" customFormat="1" ht="36.75" x14ac:dyDescent="0.25">
      <c r="A161" s="19"/>
      <c r="B161" s="2">
        <v>41915</v>
      </c>
      <c r="C161" s="45" t="s">
        <v>177</v>
      </c>
      <c r="D161" s="4"/>
      <c r="E161" s="4" t="s">
        <v>178</v>
      </c>
      <c r="F161" s="24">
        <v>836938</v>
      </c>
      <c r="G161" s="16">
        <v>1076818</v>
      </c>
      <c r="H161" s="9">
        <v>59294.16</v>
      </c>
      <c r="I161" s="9">
        <v>65000</v>
      </c>
      <c r="J161" s="11">
        <f t="shared" si="0"/>
        <v>5705.8399999999965</v>
      </c>
    </row>
    <row r="162" spans="1:10" customFormat="1" ht="15.75" x14ac:dyDescent="0.25">
      <c r="A162" s="19"/>
      <c r="B162" s="2"/>
      <c r="C162" s="29"/>
      <c r="D162" s="4"/>
      <c r="E162" s="4"/>
      <c r="F162" s="24"/>
      <c r="G162" s="16"/>
      <c r="H162" s="9"/>
      <c r="I162" s="9"/>
      <c r="J162" s="11">
        <f t="shared" si="0"/>
        <v>0</v>
      </c>
    </row>
    <row r="163" spans="1:10" customFormat="1" ht="36.75" x14ac:dyDescent="0.25">
      <c r="A163" s="19"/>
      <c r="B163" s="2">
        <v>41918</v>
      </c>
      <c r="C163" s="45" t="s">
        <v>167</v>
      </c>
      <c r="D163" s="4"/>
      <c r="E163" s="4" t="s">
        <v>168</v>
      </c>
      <c r="F163" s="24">
        <v>674500</v>
      </c>
      <c r="G163" s="16">
        <v>1079277</v>
      </c>
      <c r="H163" s="9">
        <v>63545.47</v>
      </c>
      <c r="I163" s="9">
        <v>50000</v>
      </c>
      <c r="J163" s="11">
        <f t="shared" si="0"/>
        <v>-13545.470000000001</v>
      </c>
    </row>
    <row r="164" spans="1:10" customFormat="1" ht="15.75" x14ac:dyDescent="0.25">
      <c r="A164" s="19"/>
      <c r="B164" s="2"/>
      <c r="C164" s="29"/>
      <c r="D164" s="4"/>
      <c r="E164" s="4"/>
      <c r="F164" s="24"/>
      <c r="G164" s="16"/>
      <c r="H164" s="9"/>
      <c r="I164" s="9"/>
      <c r="J164" s="11">
        <f t="shared" si="0"/>
        <v>0</v>
      </c>
    </row>
    <row r="165" spans="1:10" customFormat="1" ht="36.75" x14ac:dyDescent="0.25">
      <c r="A165" s="19"/>
      <c r="B165" s="2">
        <v>41922</v>
      </c>
      <c r="C165" s="45" t="s">
        <v>169</v>
      </c>
      <c r="D165" s="4"/>
      <c r="E165" s="4" t="s">
        <v>170</v>
      </c>
      <c r="F165" s="24">
        <v>835760</v>
      </c>
      <c r="G165" s="16">
        <v>1079751</v>
      </c>
      <c r="H165" s="9">
        <v>63719.05</v>
      </c>
      <c r="I165" s="9">
        <v>62000</v>
      </c>
      <c r="J165" s="11">
        <f t="shared" si="0"/>
        <v>-1719.0500000000029</v>
      </c>
    </row>
    <row r="166" spans="1:10" customFormat="1" ht="15.75" x14ac:dyDescent="0.25">
      <c r="A166" s="19"/>
      <c r="B166" s="2"/>
      <c r="C166" s="29"/>
      <c r="D166" s="4"/>
      <c r="E166" s="4"/>
      <c r="F166" s="24"/>
      <c r="G166" s="16"/>
      <c r="H166" s="9"/>
      <c r="I166" s="9"/>
      <c r="J166" s="11">
        <f t="shared" si="0"/>
        <v>0</v>
      </c>
    </row>
    <row r="167" spans="1:10" customFormat="1" ht="36.75" x14ac:dyDescent="0.25">
      <c r="A167" s="19"/>
      <c r="B167" s="2">
        <v>41922</v>
      </c>
      <c r="C167" s="45" t="s">
        <v>171</v>
      </c>
      <c r="D167" s="4"/>
      <c r="E167" s="4" t="s">
        <v>172</v>
      </c>
      <c r="F167" s="24">
        <v>863744</v>
      </c>
      <c r="G167" s="16">
        <v>1081330</v>
      </c>
      <c r="H167" s="9">
        <v>65160.959999999999</v>
      </c>
      <c r="I167" s="9">
        <v>64000</v>
      </c>
      <c r="J167" s="11">
        <f t="shared" si="0"/>
        <v>-1160.9599999999991</v>
      </c>
    </row>
    <row r="168" spans="1:10" customFormat="1" ht="15.75" x14ac:dyDescent="0.25">
      <c r="A168" s="19"/>
      <c r="B168" s="2"/>
      <c r="C168" s="29"/>
      <c r="D168" s="4"/>
      <c r="E168" s="4"/>
      <c r="F168" s="24"/>
      <c r="G168" s="16"/>
      <c r="H168" s="9"/>
      <c r="I168" s="9"/>
      <c r="J168" s="11">
        <f t="shared" si="0"/>
        <v>0</v>
      </c>
    </row>
    <row r="169" spans="1:10" customFormat="1" ht="24.75" x14ac:dyDescent="0.25">
      <c r="A169" s="19"/>
      <c r="B169" s="2">
        <v>41932</v>
      </c>
      <c r="C169" s="45" t="s">
        <v>173</v>
      </c>
      <c r="D169" s="4"/>
      <c r="E169" s="4" t="s">
        <v>174</v>
      </c>
      <c r="F169" s="24">
        <v>877500</v>
      </c>
      <c r="G169" s="16">
        <v>1083479</v>
      </c>
      <c r="H169" s="9">
        <v>53597.26</v>
      </c>
      <c r="I169" s="9">
        <v>65000</v>
      </c>
      <c r="J169" s="11">
        <f t="shared" si="0"/>
        <v>11402.739999999998</v>
      </c>
    </row>
    <row r="170" spans="1:10" customFormat="1" ht="15.75" x14ac:dyDescent="0.25">
      <c r="A170" s="19"/>
      <c r="B170" s="2"/>
      <c r="C170" s="29"/>
      <c r="D170" s="4"/>
      <c r="E170" s="4"/>
      <c r="F170" s="24"/>
      <c r="G170" s="16"/>
      <c r="H170" s="9"/>
      <c r="I170" s="9"/>
      <c r="J170" s="11">
        <f t="shared" si="0"/>
        <v>0</v>
      </c>
    </row>
    <row r="171" spans="1:10" customFormat="1" ht="36.75" x14ac:dyDescent="0.25">
      <c r="A171" s="19"/>
      <c r="B171" s="2">
        <v>41934</v>
      </c>
      <c r="C171" s="45" t="s">
        <v>179</v>
      </c>
      <c r="D171" s="4"/>
      <c r="E171" s="4" t="s">
        <v>180</v>
      </c>
      <c r="F171" s="24">
        <v>611100</v>
      </c>
      <c r="G171" s="16">
        <v>1085413</v>
      </c>
      <c r="H171" s="9">
        <v>41746.99</v>
      </c>
      <c r="I171" s="9">
        <v>45000</v>
      </c>
      <c r="J171" s="11">
        <f t="shared" si="0"/>
        <v>3253.010000000002</v>
      </c>
    </row>
    <row r="172" spans="1:10" customFormat="1" ht="15.75" x14ac:dyDescent="0.25">
      <c r="A172" s="19"/>
      <c r="B172" s="2"/>
      <c r="C172" s="29"/>
      <c r="D172" s="4"/>
      <c r="E172" s="4"/>
      <c r="F172" s="24"/>
      <c r="G172" s="16"/>
      <c r="H172" s="9"/>
      <c r="I172" s="9"/>
      <c r="J172" s="11">
        <f t="shared" si="0"/>
        <v>0</v>
      </c>
    </row>
    <row r="173" spans="1:10" customFormat="1" ht="36.75" x14ac:dyDescent="0.25">
      <c r="A173" s="19"/>
      <c r="B173" s="2">
        <v>41941</v>
      </c>
      <c r="C173" s="45" t="s">
        <v>175</v>
      </c>
      <c r="D173" s="4"/>
      <c r="E173" s="4" t="s">
        <v>176</v>
      </c>
      <c r="F173" s="24">
        <v>405450</v>
      </c>
      <c r="G173" s="16">
        <v>1085887</v>
      </c>
      <c r="H173" s="9">
        <v>42060.31</v>
      </c>
      <c r="I173" s="9">
        <v>30000</v>
      </c>
      <c r="J173" s="11">
        <f t="shared" si="0"/>
        <v>-12060.309999999998</v>
      </c>
    </row>
    <row r="174" spans="1:10" customFormat="1" ht="15.75" x14ac:dyDescent="0.25">
      <c r="A174" s="19"/>
      <c r="B174" s="2"/>
      <c r="C174" s="29"/>
      <c r="D174" s="4"/>
      <c r="E174" s="4"/>
      <c r="F174" s="24"/>
      <c r="G174" s="16"/>
      <c r="H174" s="9"/>
      <c r="I174" s="9"/>
      <c r="J174" s="11">
        <f t="shared" si="0"/>
        <v>0</v>
      </c>
    </row>
    <row r="175" spans="1:10" customFormat="1" ht="36.75" x14ac:dyDescent="0.25">
      <c r="A175" s="19"/>
      <c r="B175" s="2">
        <v>41942</v>
      </c>
      <c r="C175" s="45" t="s">
        <v>175</v>
      </c>
      <c r="D175" s="4"/>
      <c r="E175" s="4" t="s">
        <v>176</v>
      </c>
      <c r="F175" s="24">
        <v>3758.53</v>
      </c>
      <c r="G175" s="16">
        <v>1085887</v>
      </c>
      <c r="H175" s="9">
        <v>0</v>
      </c>
      <c r="I175" s="9">
        <v>279.02999999999997</v>
      </c>
      <c r="J175" s="11">
        <f t="shared" si="0"/>
        <v>279.02999999999997</v>
      </c>
    </row>
    <row r="176" spans="1:10" customFormat="1" ht="15.75" x14ac:dyDescent="0.25">
      <c r="A176" s="19"/>
      <c r="B176" s="2"/>
      <c r="C176" s="29"/>
      <c r="D176" s="4"/>
      <c r="E176" s="4"/>
      <c r="F176" s="24"/>
      <c r="G176" s="16"/>
      <c r="H176" s="9"/>
      <c r="I176" s="9"/>
      <c r="J176" s="11">
        <f t="shared" si="0"/>
        <v>0</v>
      </c>
    </row>
    <row r="177" spans="1:11" ht="15.75" x14ac:dyDescent="0.25">
      <c r="A177" s="19"/>
      <c r="C177" s="29"/>
      <c r="D177" s="4"/>
      <c r="E177" s="4"/>
      <c r="F177" s="24"/>
      <c r="G177" s="16"/>
      <c r="J177" s="11">
        <f t="shared" si="0"/>
        <v>0</v>
      </c>
      <c r="K177"/>
    </row>
    <row r="178" spans="1:11" ht="15.75" x14ac:dyDescent="0.25">
      <c r="A178" s="19"/>
      <c r="C178" s="29"/>
      <c r="D178" s="4"/>
      <c r="E178" s="4"/>
      <c r="F178" s="24"/>
      <c r="G178" s="16"/>
      <c r="J178" s="11">
        <f t="shared" si="0"/>
        <v>0</v>
      </c>
      <c r="K178"/>
    </row>
    <row r="179" spans="1:11" ht="15.75" thickBot="1" x14ac:dyDescent="0.3">
      <c r="G179" s="17"/>
      <c r="J179" s="11">
        <f t="shared" si="0"/>
        <v>0</v>
      </c>
      <c r="K179"/>
    </row>
    <row r="180" spans="1:11" ht="15.75" thickBot="1" x14ac:dyDescent="0.3">
      <c r="J180" s="11">
        <f t="shared" si="0"/>
        <v>0</v>
      </c>
      <c r="K180"/>
    </row>
    <row r="181" spans="1:11" x14ac:dyDescent="0.25">
      <c r="I181" s="503">
        <f>SUM(J3:J180)</f>
        <v>2999.9999999999864</v>
      </c>
      <c r="J181" s="504"/>
      <c r="K181"/>
    </row>
    <row r="182" spans="1:11" ht="15.75" thickBot="1" x14ac:dyDescent="0.3">
      <c r="I182" s="505"/>
      <c r="J182" s="506"/>
      <c r="K182"/>
    </row>
  </sheetData>
  <mergeCells count="2">
    <mergeCell ref="I181:J182"/>
    <mergeCell ref="F1:G1"/>
  </mergeCells>
  <pageMargins left="0.23622047244094491" right="0.23622047244094491" top="0.35433070866141736" bottom="0.35433070866141736" header="0.31496062992125984" footer="0.31496062992125984"/>
  <pageSetup scale="7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O416"/>
  <sheetViews>
    <sheetView topLeftCell="A408" zoomScaleNormal="100" workbookViewId="0">
      <selection activeCell="E411" sqref="E411"/>
    </sheetView>
  </sheetViews>
  <sheetFormatPr baseColWidth="10" defaultRowHeight="15" x14ac:dyDescent="0.25"/>
  <cols>
    <col min="1" max="1" width="3.42578125" customWidth="1"/>
    <col min="2" max="2" width="11.42578125" style="2"/>
    <col min="3" max="3" width="55.42578125" customWidth="1"/>
    <col min="4" max="4" width="1.7109375" customWidth="1"/>
    <col min="5" max="5" width="11.7109375" style="42" bestFit="1" customWidth="1"/>
    <col min="6" max="6" width="14.140625" style="51" bestFit="1" customWidth="1"/>
    <col min="7" max="7" width="10.140625" style="10" customWidth="1"/>
    <col min="8" max="8" width="12.7109375" style="9" bestFit="1" customWidth="1"/>
    <col min="9" max="9" width="11.42578125" style="9"/>
    <col min="10" max="10" width="12.7109375" style="9" bestFit="1" customWidth="1"/>
    <col min="11" max="11" width="17.85546875" style="7" customWidth="1"/>
    <col min="12" max="12" width="46.85546875" customWidth="1"/>
  </cols>
  <sheetData>
    <row r="1" spans="1:11" ht="19.5" thickBot="1" x14ac:dyDescent="0.35">
      <c r="C1" s="18" t="s">
        <v>7</v>
      </c>
      <c r="D1" s="19"/>
      <c r="E1" s="40"/>
      <c r="F1" s="507" t="s">
        <v>181</v>
      </c>
      <c r="G1" s="507"/>
      <c r="H1" s="507"/>
      <c r="I1" s="507"/>
    </row>
    <row r="2" spans="1:11" ht="32.25" thickBot="1" x14ac:dyDescent="0.3">
      <c r="A2" s="12"/>
      <c r="B2" s="26"/>
      <c r="C2" s="13" t="s">
        <v>0</v>
      </c>
      <c r="D2" s="12"/>
      <c r="E2" s="41"/>
      <c r="F2" s="22" t="s">
        <v>1</v>
      </c>
      <c r="G2" s="15" t="s">
        <v>2</v>
      </c>
      <c r="H2" s="14" t="s">
        <v>3</v>
      </c>
      <c r="I2" s="28" t="s">
        <v>4</v>
      </c>
      <c r="J2" s="14" t="s">
        <v>5</v>
      </c>
      <c r="K2" s="107" t="s">
        <v>1285</v>
      </c>
    </row>
    <row r="3" spans="1:11" ht="19.5" thickTop="1" x14ac:dyDescent="0.3">
      <c r="C3" s="20"/>
      <c r="G3" s="16"/>
      <c r="J3" s="11">
        <v>0</v>
      </c>
      <c r="K3" s="108">
        <f>J3</f>
        <v>0</v>
      </c>
    </row>
    <row r="4" spans="1:11" ht="25.5" x14ac:dyDescent="0.3">
      <c r="B4" s="2">
        <v>41957</v>
      </c>
      <c r="C4" s="50" t="s">
        <v>182</v>
      </c>
      <c r="E4" s="42" t="s">
        <v>166</v>
      </c>
      <c r="F4" s="51">
        <v>651360</v>
      </c>
      <c r="G4" s="16">
        <v>1091680</v>
      </c>
      <c r="H4" s="9">
        <v>47222.37</v>
      </c>
      <c r="I4" s="9">
        <v>48000</v>
      </c>
      <c r="J4" s="11">
        <f t="shared" ref="J4:J273" si="0">I4-H4</f>
        <v>777.62999999999738</v>
      </c>
      <c r="K4" s="109">
        <f>J4</f>
        <v>777.62999999999738</v>
      </c>
    </row>
    <row r="5" spans="1:11" ht="18.75" x14ac:dyDescent="0.3">
      <c r="C5" s="29"/>
      <c r="G5" s="16"/>
      <c r="J5" s="11">
        <f t="shared" si="0"/>
        <v>0</v>
      </c>
      <c r="K5" s="110">
        <f>K4+J5</f>
        <v>777.62999999999738</v>
      </c>
    </row>
    <row r="6" spans="1:11" ht="25.5" x14ac:dyDescent="0.3">
      <c r="B6" s="2">
        <v>41962</v>
      </c>
      <c r="C6" s="50" t="s">
        <v>183</v>
      </c>
      <c r="E6" s="42" t="s">
        <v>184</v>
      </c>
      <c r="F6" s="51">
        <v>613800</v>
      </c>
      <c r="G6" s="16">
        <v>1092382</v>
      </c>
      <c r="H6" s="9">
        <v>44084.85</v>
      </c>
      <c r="I6" s="9">
        <v>45000</v>
      </c>
      <c r="J6" s="11">
        <f t="shared" si="0"/>
        <v>915.15000000000146</v>
      </c>
      <c r="K6" s="109">
        <f t="shared" ref="K6:K69" si="1">K5+J6</f>
        <v>1692.7799999999988</v>
      </c>
    </row>
    <row r="7" spans="1:11" ht="18.75" x14ac:dyDescent="0.3">
      <c r="C7" s="29"/>
      <c r="G7" s="16"/>
      <c r="J7" s="11">
        <f t="shared" si="0"/>
        <v>0</v>
      </c>
      <c r="K7" s="110">
        <f t="shared" si="1"/>
        <v>1692.7799999999988</v>
      </c>
    </row>
    <row r="8" spans="1:11" ht="37.5" x14ac:dyDescent="0.3">
      <c r="B8" s="2">
        <v>41967</v>
      </c>
      <c r="C8" s="50" t="s">
        <v>185</v>
      </c>
      <c r="E8" s="42" t="s">
        <v>186</v>
      </c>
      <c r="F8" s="51">
        <v>629188</v>
      </c>
      <c r="G8" s="16">
        <v>1094181</v>
      </c>
      <c r="H8" s="9">
        <v>45381.65</v>
      </c>
      <c r="I8" s="9">
        <v>46000</v>
      </c>
      <c r="J8" s="11">
        <f t="shared" si="0"/>
        <v>618.34999999999854</v>
      </c>
      <c r="K8" s="109">
        <f t="shared" si="1"/>
        <v>2311.1299999999974</v>
      </c>
    </row>
    <row r="9" spans="1:11" ht="18.75" x14ac:dyDescent="0.3">
      <c r="C9" s="29"/>
      <c r="G9" s="16"/>
      <c r="J9" s="11">
        <f t="shared" si="0"/>
        <v>0</v>
      </c>
      <c r="K9" s="110">
        <f t="shared" si="1"/>
        <v>2311.1299999999974</v>
      </c>
    </row>
    <row r="10" spans="1:11" ht="25.5" x14ac:dyDescent="0.3">
      <c r="B10" s="2">
        <v>41974</v>
      </c>
      <c r="C10" s="45" t="s">
        <v>190</v>
      </c>
      <c r="E10" s="42" t="s">
        <v>189</v>
      </c>
      <c r="F10" s="51">
        <v>619200</v>
      </c>
      <c r="G10" s="16">
        <v>1095649</v>
      </c>
      <c r="H10" s="9">
        <v>41913</v>
      </c>
      <c r="I10" s="9">
        <v>45000</v>
      </c>
      <c r="J10" s="11">
        <f t="shared" si="0"/>
        <v>3087</v>
      </c>
      <c r="K10" s="109">
        <f t="shared" si="1"/>
        <v>5398.1299999999974</v>
      </c>
    </row>
    <row r="11" spans="1:11" ht="18.75" x14ac:dyDescent="0.3">
      <c r="C11" s="29"/>
      <c r="G11" s="16"/>
      <c r="J11" s="11">
        <f t="shared" si="0"/>
        <v>0</v>
      </c>
      <c r="K11" s="110">
        <f t="shared" si="1"/>
        <v>5398.1299999999974</v>
      </c>
    </row>
    <row r="12" spans="1:11" ht="25.5" x14ac:dyDescent="0.3">
      <c r="B12" s="2">
        <v>41975</v>
      </c>
      <c r="C12" s="45" t="s">
        <v>191</v>
      </c>
      <c r="E12" s="42" t="s">
        <v>192</v>
      </c>
      <c r="F12" s="51">
        <v>521145</v>
      </c>
      <c r="G12" s="16">
        <v>1096597</v>
      </c>
      <c r="H12" s="9">
        <v>42776.6</v>
      </c>
      <c r="I12" s="9">
        <v>37000</v>
      </c>
      <c r="J12" s="11">
        <f t="shared" si="0"/>
        <v>-5776.5999999999985</v>
      </c>
      <c r="K12" s="109">
        <f t="shared" si="1"/>
        <v>-378.47000000000116</v>
      </c>
    </row>
    <row r="13" spans="1:11" ht="18.75" x14ac:dyDescent="0.3">
      <c r="C13" s="29"/>
      <c r="G13" s="16"/>
      <c r="J13" s="11">
        <f t="shared" si="0"/>
        <v>0</v>
      </c>
      <c r="K13" s="110">
        <f t="shared" si="1"/>
        <v>-378.47000000000116</v>
      </c>
    </row>
    <row r="14" spans="1:11" ht="25.5" x14ac:dyDescent="0.3">
      <c r="B14" s="2">
        <v>41981</v>
      </c>
      <c r="C14" s="45" t="s">
        <v>187</v>
      </c>
      <c r="E14" s="42" t="s">
        <v>188</v>
      </c>
      <c r="F14" s="51">
        <v>618340</v>
      </c>
      <c r="G14" s="16">
        <v>1099513</v>
      </c>
      <c r="H14" s="9">
        <v>39284.400000000001</v>
      </c>
      <c r="I14" s="9">
        <v>43000</v>
      </c>
      <c r="J14" s="11">
        <f t="shared" si="0"/>
        <v>3715.5999999999985</v>
      </c>
      <c r="K14" s="109">
        <f t="shared" si="1"/>
        <v>3337.1299999999974</v>
      </c>
    </row>
    <row r="15" spans="1:11" ht="18.75" x14ac:dyDescent="0.3">
      <c r="C15" s="27"/>
      <c r="G15" s="16"/>
      <c r="J15" s="11">
        <f t="shared" si="0"/>
        <v>0</v>
      </c>
      <c r="K15" s="110">
        <f t="shared" si="1"/>
        <v>3337.1299999999974</v>
      </c>
    </row>
    <row r="16" spans="1:11" ht="27" x14ac:dyDescent="0.3">
      <c r="B16" s="2">
        <v>41984</v>
      </c>
      <c r="C16" s="52" t="s">
        <v>195</v>
      </c>
      <c r="E16" s="42" t="s">
        <v>196</v>
      </c>
      <c r="F16" s="51">
        <v>632917</v>
      </c>
      <c r="G16" s="16">
        <v>1098503</v>
      </c>
      <c r="H16" s="9">
        <v>42371.1</v>
      </c>
      <c r="I16" s="9">
        <v>43000</v>
      </c>
      <c r="J16" s="11">
        <f t="shared" si="0"/>
        <v>628.90000000000146</v>
      </c>
      <c r="K16" s="109">
        <f t="shared" si="1"/>
        <v>3966.0299999999988</v>
      </c>
    </row>
    <row r="17" spans="2:11" ht="18.75" x14ac:dyDescent="0.3">
      <c r="C17" s="27"/>
      <c r="G17" s="16"/>
      <c r="J17" s="11">
        <f t="shared" si="0"/>
        <v>0</v>
      </c>
      <c r="K17" s="110">
        <f t="shared" si="1"/>
        <v>3966.0299999999988</v>
      </c>
    </row>
    <row r="18" spans="2:11" ht="27" x14ac:dyDescent="0.3">
      <c r="B18" s="2">
        <v>41984</v>
      </c>
      <c r="C18" s="52" t="s">
        <v>193</v>
      </c>
      <c r="E18" s="42" t="s">
        <v>194</v>
      </c>
      <c r="F18" s="51">
        <v>632917</v>
      </c>
      <c r="G18" s="16">
        <v>1100255</v>
      </c>
      <c r="H18" s="9">
        <v>39008.89</v>
      </c>
      <c r="I18" s="9">
        <v>43000</v>
      </c>
      <c r="J18" s="11">
        <f t="shared" si="0"/>
        <v>3991.1100000000006</v>
      </c>
      <c r="K18" s="109">
        <f t="shared" si="1"/>
        <v>7957.1399999999994</v>
      </c>
    </row>
    <row r="19" spans="2:11" ht="18.75" x14ac:dyDescent="0.3">
      <c r="C19" s="46"/>
      <c r="D19" s="4"/>
      <c r="E19" s="4"/>
      <c r="F19" s="24"/>
      <c r="G19" s="16"/>
      <c r="J19" s="11">
        <f t="shared" si="0"/>
        <v>0</v>
      </c>
      <c r="K19" s="110">
        <f t="shared" si="1"/>
        <v>7957.1399999999994</v>
      </c>
    </row>
    <row r="20" spans="2:11" ht="27" x14ac:dyDescent="0.3">
      <c r="B20" s="2">
        <v>41988</v>
      </c>
      <c r="C20" s="53" t="s">
        <v>197</v>
      </c>
      <c r="E20" s="42" t="s">
        <v>198</v>
      </c>
      <c r="F20" s="51">
        <v>637690</v>
      </c>
      <c r="G20" s="16">
        <v>1100140</v>
      </c>
      <c r="H20" s="9">
        <v>38441.870000000003</v>
      </c>
      <c r="I20" s="9">
        <v>43000</v>
      </c>
      <c r="J20" s="11">
        <f t="shared" si="0"/>
        <v>4558.1299999999974</v>
      </c>
      <c r="K20" s="109">
        <f t="shared" si="1"/>
        <v>12515.269999999997</v>
      </c>
    </row>
    <row r="21" spans="2:11" ht="18.75" x14ac:dyDescent="0.3">
      <c r="C21" s="47"/>
      <c r="D21" s="6"/>
      <c r="E21" s="4"/>
      <c r="F21" s="25"/>
      <c r="G21" s="16"/>
      <c r="J21" s="11">
        <f t="shared" si="0"/>
        <v>0</v>
      </c>
      <c r="K21" s="110">
        <f t="shared" si="1"/>
        <v>12515.269999999997</v>
      </c>
    </row>
    <row r="22" spans="2:11" ht="27" x14ac:dyDescent="0.3">
      <c r="B22" s="2">
        <v>41990</v>
      </c>
      <c r="C22" s="53" t="s">
        <v>201</v>
      </c>
      <c r="D22" s="4"/>
      <c r="E22" s="4" t="s">
        <v>202</v>
      </c>
      <c r="F22" s="24">
        <v>511700</v>
      </c>
      <c r="G22" s="16">
        <v>1101027</v>
      </c>
      <c r="H22" s="9">
        <v>38132.089999999997</v>
      </c>
      <c r="I22" s="9">
        <v>35000</v>
      </c>
      <c r="J22" s="11">
        <f t="shared" si="0"/>
        <v>-3132.0899999999965</v>
      </c>
      <c r="K22" s="109">
        <f t="shared" si="1"/>
        <v>9383.18</v>
      </c>
    </row>
    <row r="23" spans="2:11" ht="18.75" x14ac:dyDescent="0.3">
      <c r="C23" s="54"/>
      <c r="D23" s="4"/>
      <c r="E23" s="4"/>
      <c r="F23" s="24"/>
      <c r="G23" s="16"/>
      <c r="J23" s="11">
        <f t="shared" si="0"/>
        <v>0</v>
      </c>
      <c r="K23" s="110">
        <f t="shared" si="1"/>
        <v>9383.18</v>
      </c>
    </row>
    <row r="24" spans="2:11" ht="27" x14ac:dyDescent="0.3">
      <c r="B24" s="2">
        <v>41990</v>
      </c>
      <c r="C24" s="53" t="s">
        <v>199</v>
      </c>
      <c r="E24" s="42" t="s">
        <v>200</v>
      </c>
      <c r="F24" s="51">
        <v>511700</v>
      </c>
      <c r="G24" s="16">
        <v>1101028</v>
      </c>
      <c r="H24" s="9">
        <v>38306.35</v>
      </c>
      <c r="I24" s="9">
        <v>35000</v>
      </c>
      <c r="J24" s="11">
        <f t="shared" si="0"/>
        <v>-3306.3499999999985</v>
      </c>
      <c r="K24" s="109">
        <f t="shared" si="1"/>
        <v>6076.8300000000017</v>
      </c>
    </row>
    <row r="25" spans="2:11" ht="18.75" x14ac:dyDescent="0.3">
      <c r="C25" s="54"/>
      <c r="G25" s="16"/>
      <c r="J25" s="11">
        <f t="shared" si="0"/>
        <v>0</v>
      </c>
      <c r="K25" s="110">
        <f t="shared" si="1"/>
        <v>6076.8300000000017</v>
      </c>
    </row>
    <row r="26" spans="2:11" ht="27" x14ac:dyDescent="0.3">
      <c r="B26" s="2">
        <v>41991</v>
      </c>
      <c r="C26" s="53" t="s">
        <v>203</v>
      </c>
      <c r="E26" s="42" t="s">
        <v>204</v>
      </c>
      <c r="F26" s="51">
        <v>436200</v>
      </c>
      <c r="G26" s="16">
        <v>1101265</v>
      </c>
      <c r="H26" s="9">
        <v>35179.589999999997</v>
      </c>
      <c r="I26" s="9">
        <v>30000</v>
      </c>
      <c r="J26" s="11">
        <f t="shared" si="0"/>
        <v>-5179.5899999999965</v>
      </c>
      <c r="K26" s="109">
        <f t="shared" si="1"/>
        <v>897.24000000000524</v>
      </c>
    </row>
    <row r="27" spans="2:11" ht="18.75" x14ac:dyDescent="0.3">
      <c r="C27" s="29"/>
      <c r="D27" s="4"/>
      <c r="E27" s="4"/>
      <c r="F27" s="24"/>
      <c r="G27" s="16"/>
      <c r="J27" s="11">
        <f t="shared" si="0"/>
        <v>0</v>
      </c>
      <c r="K27" s="110">
        <f t="shared" si="1"/>
        <v>897.24000000000524</v>
      </c>
    </row>
    <row r="28" spans="2:11" ht="25.5" x14ac:dyDescent="0.3">
      <c r="B28" s="2">
        <v>41996</v>
      </c>
      <c r="C28" s="45" t="s">
        <v>205</v>
      </c>
      <c r="D28" s="4"/>
      <c r="E28" s="4" t="s">
        <v>206</v>
      </c>
      <c r="F28" s="24">
        <v>514535</v>
      </c>
      <c r="G28" s="16">
        <v>1102687</v>
      </c>
      <c r="H28" s="9">
        <v>33693.89</v>
      </c>
      <c r="I28" s="9">
        <v>35000</v>
      </c>
      <c r="J28" s="11">
        <f t="shared" si="0"/>
        <v>1306.1100000000006</v>
      </c>
      <c r="K28" s="109">
        <f t="shared" si="1"/>
        <v>2203.3500000000058</v>
      </c>
    </row>
    <row r="29" spans="2:11" ht="18.75" x14ac:dyDescent="0.3">
      <c r="C29" s="48"/>
      <c r="D29" s="4"/>
      <c r="E29" s="4"/>
      <c r="F29" s="24"/>
      <c r="G29" s="16"/>
      <c r="J29" s="11">
        <f t="shared" si="0"/>
        <v>0</v>
      </c>
      <c r="K29" s="110">
        <f t="shared" si="1"/>
        <v>2203.3500000000058</v>
      </c>
    </row>
    <row r="30" spans="2:11" ht="27" x14ac:dyDescent="0.3">
      <c r="B30" s="2">
        <v>41997</v>
      </c>
      <c r="C30" s="55" t="s">
        <v>207</v>
      </c>
      <c r="D30" s="4"/>
      <c r="E30" s="4" t="s">
        <v>208</v>
      </c>
      <c r="F30" s="24">
        <v>486420</v>
      </c>
      <c r="G30" s="16">
        <v>1104146</v>
      </c>
      <c r="H30" s="9">
        <v>33934.769999999997</v>
      </c>
      <c r="I30" s="9">
        <v>33000</v>
      </c>
      <c r="J30" s="11">
        <f t="shared" si="0"/>
        <v>-934.7699999999968</v>
      </c>
      <c r="K30" s="109">
        <f t="shared" si="1"/>
        <v>1268.580000000009</v>
      </c>
    </row>
    <row r="31" spans="2:11" ht="18.75" x14ac:dyDescent="0.3">
      <c r="C31" s="48"/>
      <c r="D31" s="4"/>
      <c r="E31" s="4"/>
      <c r="F31" s="24"/>
      <c r="G31" s="16"/>
      <c r="J31" s="11">
        <f t="shared" si="0"/>
        <v>0</v>
      </c>
      <c r="K31" s="110">
        <f t="shared" si="1"/>
        <v>1268.580000000009</v>
      </c>
    </row>
    <row r="32" spans="2:11" ht="27" x14ac:dyDescent="0.3">
      <c r="B32" s="2">
        <v>41999</v>
      </c>
      <c r="C32" s="55" t="s">
        <v>209</v>
      </c>
      <c r="D32" s="4"/>
      <c r="E32" s="4" t="s">
        <v>210</v>
      </c>
      <c r="F32" s="24">
        <v>1002320</v>
      </c>
      <c r="G32" s="16">
        <v>1103502</v>
      </c>
      <c r="H32" s="9">
        <v>63552</v>
      </c>
      <c r="I32" s="9">
        <v>68000</v>
      </c>
      <c r="J32" s="11">
        <f t="shared" si="0"/>
        <v>4448</v>
      </c>
      <c r="K32" s="109">
        <f t="shared" si="1"/>
        <v>5716.580000000009</v>
      </c>
    </row>
    <row r="33" spans="2:11" ht="18.75" x14ac:dyDescent="0.3">
      <c r="C33" s="48"/>
      <c r="D33" s="4"/>
      <c r="E33" s="4"/>
      <c r="F33" s="24"/>
      <c r="G33" s="16"/>
      <c r="J33" s="11">
        <f t="shared" si="0"/>
        <v>0</v>
      </c>
      <c r="K33" s="110">
        <f t="shared" si="1"/>
        <v>5716.580000000009</v>
      </c>
    </row>
    <row r="34" spans="2:11" ht="27" x14ac:dyDescent="0.3">
      <c r="B34" s="2">
        <v>42006</v>
      </c>
      <c r="C34" s="56" t="s">
        <v>211</v>
      </c>
      <c r="D34" s="4"/>
      <c r="E34" s="4" t="s">
        <v>212</v>
      </c>
      <c r="F34" s="24">
        <v>446550</v>
      </c>
      <c r="G34" s="16">
        <v>1106118</v>
      </c>
      <c r="H34" s="9">
        <v>30983.68</v>
      </c>
      <c r="I34" s="9">
        <v>30000</v>
      </c>
      <c r="J34" s="11">
        <f t="shared" si="0"/>
        <v>-983.68000000000029</v>
      </c>
      <c r="K34" s="111">
        <f t="shared" si="1"/>
        <v>4732.9000000000087</v>
      </c>
    </row>
    <row r="35" spans="2:11" ht="18.75" x14ac:dyDescent="0.3">
      <c r="C35" s="48" t="s">
        <v>6</v>
      </c>
      <c r="D35" s="4"/>
      <c r="E35" s="4"/>
      <c r="F35" s="24"/>
      <c r="G35" s="16"/>
      <c r="J35" s="11">
        <f t="shared" si="0"/>
        <v>0</v>
      </c>
      <c r="K35" s="110">
        <f t="shared" si="1"/>
        <v>4732.9000000000087</v>
      </c>
    </row>
    <row r="36" spans="2:11" ht="39.75" x14ac:dyDescent="0.3">
      <c r="B36" s="2">
        <v>42006</v>
      </c>
      <c r="C36" s="56" t="s">
        <v>214</v>
      </c>
      <c r="D36" s="4"/>
      <c r="E36" s="4" t="s">
        <v>213</v>
      </c>
      <c r="F36" s="24">
        <v>449100</v>
      </c>
      <c r="G36" s="16">
        <v>1106545</v>
      </c>
      <c r="H36" s="9">
        <v>31430.54</v>
      </c>
      <c r="I36" s="9">
        <v>30000</v>
      </c>
      <c r="J36" s="11">
        <f t="shared" si="0"/>
        <v>-1430.5400000000009</v>
      </c>
      <c r="K36" s="111">
        <f t="shared" si="1"/>
        <v>3302.3600000000079</v>
      </c>
    </row>
    <row r="37" spans="2:11" ht="18.75" x14ac:dyDescent="0.3">
      <c r="C37" s="48"/>
      <c r="D37" s="4"/>
      <c r="E37" s="4"/>
      <c r="F37" s="24"/>
      <c r="G37" s="16"/>
      <c r="J37" s="11">
        <f t="shared" si="0"/>
        <v>0</v>
      </c>
      <c r="K37" s="110">
        <f t="shared" si="1"/>
        <v>3302.3600000000079</v>
      </c>
    </row>
    <row r="38" spans="2:11" ht="39.75" x14ac:dyDescent="0.3">
      <c r="B38" s="2">
        <v>42012</v>
      </c>
      <c r="C38" s="56" t="s">
        <v>215</v>
      </c>
      <c r="D38" s="4"/>
      <c r="E38" s="4" t="s">
        <v>216</v>
      </c>
      <c r="F38" s="24">
        <v>439500</v>
      </c>
      <c r="G38" s="16">
        <v>1108916</v>
      </c>
      <c r="H38" s="9">
        <v>35457.56</v>
      </c>
      <c r="I38" s="9">
        <v>30000</v>
      </c>
      <c r="J38" s="11">
        <f t="shared" si="0"/>
        <v>-5457.5599999999977</v>
      </c>
      <c r="K38" s="111">
        <f t="shared" si="1"/>
        <v>-2155.1999999999898</v>
      </c>
    </row>
    <row r="39" spans="2:11" ht="18.75" x14ac:dyDescent="0.3">
      <c r="C39" s="48"/>
      <c r="D39" s="4"/>
      <c r="E39" s="4"/>
      <c r="F39" s="24"/>
      <c r="G39" s="16"/>
      <c r="J39" s="11">
        <f t="shared" si="0"/>
        <v>0</v>
      </c>
      <c r="K39" s="110">
        <f t="shared" si="1"/>
        <v>-2155.1999999999898</v>
      </c>
    </row>
    <row r="40" spans="2:11" ht="39.75" x14ac:dyDescent="0.3">
      <c r="B40" s="2">
        <v>42016</v>
      </c>
      <c r="C40" s="57" t="s">
        <v>217</v>
      </c>
      <c r="D40" s="4"/>
      <c r="E40" s="4" t="s">
        <v>218</v>
      </c>
      <c r="F40" s="24">
        <v>440400</v>
      </c>
      <c r="G40" s="16">
        <v>1108513</v>
      </c>
      <c r="H40" s="9">
        <v>35161.08</v>
      </c>
      <c r="I40" s="9">
        <v>30000</v>
      </c>
      <c r="J40" s="11">
        <f t="shared" si="0"/>
        <v>-5161.0800000000017</v>
      </c>
      <c r="K40" s="111">
        <f t="shared" si="1"/>
        <v>-7316.2799999999916</v>
      </c>
    </row>
    <row r="41" spans="2:11" ht="18.75" x14ac:dyDescent="0.3">
      <c r="C41" s="48"/>
      <c r="D41" s="4"/>
      <c r="E41" s="4"/>
      <c r="F41" s="24"/>
      <c r="G41" s="16"/>
      <c r="J41" s="11">
        <f t="shared" si="0"/>
        <v>0</v>
      </c>
      <c r="K41" s="110">
        <f t="shared" si="1"/>
        <v>-7316.2799999999916</v>
      </c>
    </row>
    <row r="42" spans="2:11" ht="27" x14ac:dyDescent="0.3">
      <c r="B42" s="2">
        <v>42020</v>
      </c>
      <c r="C42" s="57" t="s">
        <v>219</v>
      </c>
      <c r="D42" s="4"/>
      <c r="E42" s="4" t="s">
        <v>220</v>
      </c>
      <c r="F42" s="24">
        <v>439200</v>
      </c>
      <c r="G42" s="16">
        <v>1109799</v>
      </c>
      <c r="H42" s="9">
        <v>35787.99</v>
      </c>
      <c r="I42" s="9">
        <v>30000</v>
      </c>
      <c r="J42" s="11">
        <f t="shared" si="0"/>
        <v>-5787.989999999998</v>
      </c>
      <c r="K42" s="111">
        <f t="shared" si="1"/>
        <v>-13104.26999999999</v>
      </c>
    </row>
    <row r="43" spans="2:11" ht="18.75" x14ac:dyDescent="0.3">
      <c r="C43" s="48"/>
      <c r="D43" s="4"/>
      <c r="E43" s="4"/>
      <c r="F43" s="24"/>
      <c r="G43" s="16"/>
      <c r="J43" s="11">
        <f t="shared" si="0"/>
        <v>0</v>
      </c>
      <c r="K43" s="110">
        <f t="shared" si="1"/>
        <v>-13104.26999999999</v>
      </c>
    </row>
    <row r="44" spans="2:11" ht="27" x14ac:dyDescent="0.3">
      <c r="B44" s="2">
        <v>42023</v>
      </c>
      <c r="C44" s="57" t="s">
        <v>221</v>
      </c>
      <c r="D44" s="4"/>
      <c r="E44" s="4" t="s">
        <v>222</v>
      </c>
      <c r="F44" s="24">
        <v>586640</v>
      </c>
      <c r="G44" s="16">
        <v>1110387</v>
      </c>
      <c r="H44" s="9">
        <v>36861.730000000003</v>
      </c>
      <c r="I44" s="9">
        <v>40000</v>
      </c>
      <c r="J44" s="11">
        <f t="shared" si="0"/>
        <v>3138.2699999999968</v>
      </c>
      <c r="K44" s="111">
        <f t="shared" si="1"/>
        <v>-9965.9999999999927</v>
      </c>
    </row>
    <row r="45" spans="2:11" ht="18.75" x14ac:dyDescent="0.3">
      <c r="C45" s="48"/>
      <c r="D45" s="4"/>
      <c r="E45" s="4"/>
      <c r="F45" s="24"/>
      <c r="G45" s="16"/>
      <c r="J45" s="11">
        <f t="shared" si="0"/>
        <v>0</v>
      </c>
      <c r="K45" s="110">
        <f t="shared" si="1"/>
        <v>-9965.9999999999927</v>
      </c>
    </row>
    <row r="46" spans="2:11" ht="27" x14ac:dyDescent="0.3">
      <c r="B46" s="2">
        <v>42027</v>
      </c>
      <c r="C46" s="57" t="s">
        <v>223</v>
      </c>
      <c r="D46" s="4"/>
      <c r="E46" s="4" t="s">
        <v>224</v>
      </c>
      <c r="F46" s="24">
        <v>658575</v>
      </c>
      <c r="G46" s="16">
        <v>1111954</v>
      </c>
      <c r="H46" s="9">
        <v>37008.06</v>
      </c>
      <c r="I46" s="9">
        <v>45000</v>
      </c>
      <c r="J46" s="11">
        <f t="shared" si="0"/>
        <v>7991.9400000000023</v>
      </c>
      <c r="K46" s="111">
        <f t="shared" si="1"/>
        <v>-1974.0599999999904</v>
      </c>
    </row>
    <row r="47" spans="2:11" ht="18.75" x14ac:dyDescent="0.3">
      <c r="C47" s="48"/>
      <c r="D47" s="4"/>
      <c r="E47" s="4"/>
      <c r="F47" s="24"/>
      <c r="G47" s="16"/>
      <c r="J47" s="11">
        <f t="shared" si="0"/>
        <v>0</v>
      </c>
      <c r="K47" s="110">
        <f t="shared" si="1"/>
        <v>-1974.0599999999904</v>
      </c>
    </row>
    <row r="48" spans="2:11" ht="27" x14ac:dyDescent="0.3">
      <c r="B48" s="2">
        <v>42030</v>
      </c>
      <c r="C48" s="57" t="s">
        <v>225</v>
      </c>
      <c r="D48" s="4"/>
      <c r="E48" s="4" t="s">
        <v>226</v>
      </c>
      <c r="F48" s="24">
        <v>557840</v>
      </c>
      <c r="G48" s="16">
        <v>1112638</v>
      </c>
      <c r="H48" s="9">
        <v>35450.14</v>
      </c>
      <c r="I48" s="9">
        <v>38000</v>
      </c>
      <c r="J48" s="11">
        <f t="shared" si="0"/>
        <v>2549.8600000000006</v>
      </c>
      <c r="K48" s="111">
        <f t="shared" si="1"/>
        <v>575.80000000001019</v>
      </c>
    </row>
    <row r="49" spans="2:11" ht="18.75" x14ac:dyDescent="0.3">
      <c r="C49" s="48"/>
      <c r="D49" s="4"/>
      <c r="E49" s="4"/>
      <c r="F49" s="24"/>
      <c r="G49" s="16"/>
      <c r="J49" s="11">
        <f t="shared" si="0"/>
        <v>0</v>
      </c>
      <c r="K49" s="110">
        <f t="shared" si="1"/>
        <v>575.80000000001019</v>
      </c>
    </row>
    <row r="50" spans="2:11" ht="27" x14ac:dyDescent="0.3">
      <c r="B50" s="2">
        <v>42030</v>
      </c>
      <c r="C50" s="57" t="s">
        <v>225</v>
      </c>
      <c r="D50" s="4"/>
      <c r="E50" s="4" t="s">
        <v>227</v>
      </c>
      <c r="F50" s="24">
        <v>557840</v>
      </c>
      <c r="G50" s="16">
        <v>1112191</v>
      </c>
      <c r="H50" s="9">
        <v>34863.33</v>
      </c>
      <c r="I50" s="9">
        <v>38000</v>
      </c>
      <c r="J50" s="11">
        <f t="shared" si="0"/>
        <v>3136.6699999999983</v>
      </c>
      <c r="K50" s="111">
        <f t="shared" si="1"/>
        <v>3712.4700000000084</v>
      </c>
    </row>
    <row r="51" spans="2:11" ht="18.75" x14ac:dyDescent="0.3">
      <c r="C51" s="48"/>
      <c r="D51" s="4"/>
      <c r="E51" s="4"/>
      <c r="F51" s="24"/>
      <c r="G51" s="16"/>
      <c r="J51" s="11">
        <f t="shared" si="0"/>
        <v>0</v>
      </c>
      <c r="K51" s="110">
        <f t="shared" si="1"/>
        <v>3712.4700000000084</v>
      </c>
    </row>
    <row r="52" spans="2:11" ht="27" x14ac:dyDescent="0.3">
      <c r="B52" s="2">
        <v>42034</v>
      </c>
      <c r="C52" s="57" t="s">
        <v>228</v>
      </c>
      <c r="D52" s="4"/>
      <c r="E52" s="4" t="s">
        <v>229</v>
      </c>
      <c r="F52" s="24">
        <v>465558</v>
      </c>
      <c r="G52" s="16">
        <v>1114433</v>
      </c>
      <c r="H52" s="9">
        <v>31345.39</v>
      </c>
      <c r="I52" s="9">
        <v>31000</v>
      </c>
      <c r="J52" s="11">
        <f t="shared" si="0"/>
        <v>-345.38999999999942</v>
      </c>
      <c r="K52" s="111">
        <f t="shared" si="1"/>
        <v>3367.080000000009</v>
      </c>
    </row>
    <row r="53" spans="2:11" ht="18.75" x14ac:dyDescent="0.3">
      <c r="C53" s="48"/>
      <c r="D53" s="4"/>
      <c r="E53" s="4"/>
      <c r="F53" s="24"/>
      <c r="G53" s="16"/>
      <c r="J53" s="11">
        <f t="shared" si="0"/>
        <v>0</v>
      </c>
      <c r="K53" s="110">
        <f t="shared" si="1"/>
        <v>3367.080000000009</v>
      </c>
    </row>
    <row r="54" spans="2:11" ht="27" x14ac:dyDescent="0.3">
      <c r="B54" s="2">
        <v>42038</v>
      </c>
      <c r="C54" s="58" t="s">
        <v>230</v>
      </c>
      <c r="D54" s="4"/>
      <c r="E54" s="4" t="s">
        <v>231</v>
      </c>
      <c r="F54" s="24">
        <v>518350</v>
      </c>
      <c r="G54" s="16">
        <v>1114745</v>
      </c>
      <c r="H54" s="9">
        <v>30005.34</v>
      </c>
      <c r="I54" s="9">
        <v>35000</v>
      </c>
      <c r="J54" s="11">
        <f t="shared" si="0"/>
        <v>4994.66</v>
      </c>
      <c r="K54" s="111">
        <f t="shared" si="1"/>
        <v>8361.7400000000089</v>
      </c>
    </row>
    <row r="55" spans="2:11" ht="18.75" x14ac:dyDescent="0.3">
      <c r="C55" s="48" t="s">
        <v>6</v>
      </c>
      <c r="D55" s="4"/>
      <c r="E55" s="4"/>
      <c r="F55" s="24"/>
      <c r="G55" s="16"/>
      <c r="J55" s="11">
        <f t="shared" si="0"/>
        <v>0</v>
      </c>
      <c r="K55" s="110">
        <f t="shared" si="1"/>
        <v>8361.7400000000089</v>
      </c>
    </row>
    <row r="56" spans="2:11" ht="27" x14ac:dyDescent="0.3">
      <c r="B56" s="2">
        <v>42038</v>
      </c>
      <c r="C56" s="58" t="s">
        <v>232</v>
      </c>
      <c r="D56" s="4"/>
      <c r="E56" s="4" t="s">
        <v>233</v>
      </c>
      <c r="F56" s="24">
        <v>518350</v>
      </c>
      <c r="G56" s="16">
        <v>1114746</v>
      </c>
      <c r="H56" s="9">
        <v>28630.86</v>
      </c>
      <c r="I56" s="9">
        <v>35000</v>
      </c>
      <c r="J56" s="11">
        <f t="shared" si="0"/>
        <v>6369.1399999999994</v>
      </c>
      <c r="K56" s="111">
        <f t="shared" si="1"/>
        <v>14730.880000000008</v>
      </c>
    </row>
    <row r="57" spans="2:11" ht="18.75" x14ac:dyDescent="0.3">
      <c r="C57" s="48"/>
      <c r="D57" s="4"/>
      <c r="E57" s="4"/>
      <c r="F57" s="24"/>
      <c r="G57" s="16"/>
      <c r="J57" s="11">
        <f t="shared" si="0"/>
        <v>0</v>
      </c>
      <c r="K57" s="110">
        <f t="shared" si="1"/>
        <v>14730.880000000008</v>
      </c>
    </row>
    <row r="58" spans="2:11" ht="27" x14ac:dyDescent="0.3">
      <c r="B58" s="2">
        <v>42044</v>
      </c>
      <c r="C58" s="58" t="s">
        <v>234</v>
      </c>
      <c r="D58" s="4"/>
      <c r="E58" s="4" t="s">
        <v>235</v>
      </c>
      <c r="F58" s="24">
        <v>222435</v>
      </c>
      <c r="G58" s="16">
        <v>1116543</v>
      </c>
      <c r="H58" s="9">
        <v>28556.99</v>
      </c>
      <c r="I58" s="9">
        <v>15000</v>
      </c>
      <c r="J58" s="11">
        <f>I58-H58</f>
        <v>-13556.990000000002</v>
      </c>
      <c r="K58" s="111">
        <f t="shared" si="1"/>
        <v>1173.8900000000067</v>
      </c>
    </row>
    <row r="59" spans="2:11" ht="18.75" x14ac:dyDescent="0.3">
      <c r="C59" s="48"/>
      <c r="D59" s="4"/>
      <c r="E59" s="4"/>
      <c r="F59" s="24"/>
      <c r="G59" s="16"/>
      <c r="J59" s="11">
        <f t="shared" si="0"/>
        <v>0</v>
      </c>
      <c r="K59" s="110">
        <f t="shared" si="1"/>
        <v>1173.8900000000067</v>
      </c>
    </row>
    <row r="60" spans="2:11" ht="29.25" customHeight="1" x14ac:dyDescent="0.3">
      <c r="B60" s="2">
        <v>42046</v>
      </c>
      <c r="C60" s="39" t="s">
        <v>236</v>
      </c>
      <c r="D60" s="4"/>
      <c r="E60" s="4" t="s">
        <v>237</v>
      </c>
      <c r="F60" s="24">
        <v>436943</v>
      </c>
      <c r="G60" s="16">
        <v>1117008</v>
      </c>
      <c r="H60" s="9">
        <v>29594.87</v>
      </c>
      <c r="I60" s="9">
        <v>29000</v>
      </c>
      <c r="J60" s="11">
        <f t="shared" si="0"/>
        <v>-594.86999999999898</v>
      </c>
      <c r="K60" s="111">
        <f t="shared" si="1"/>
        <v>579.02000000000771</v>
      </c>
    </row>
    <row r="61" spans="2:11" ht="18.75" x14ac:dyDescent="0.3">
      <c r="C61" s="48"/>
      <c r="D61" s="4"/>
      <c r="E61" s="4"/>
      <c r="F61" s="24"/>
      <c r="G61" s="16"/>
      <c r="J61" s="11">
        <f t="shared" si="0"/>
        <v>0</v>
      </c>
      <c r="K61" s="110">
        <f t="shared" si="1"/>
        <v>579.02000000000771</v>
      </c>
    </row>
    <row r="62" spans="2:11" ht="30" customHeight="1" x14ac:dyDescent="0.3">
      <c r="B62" s="2">
        <v>42046</v>
      </c>
      <c r="C62" s="39" t="s">
        <v>239</v>
      </c>
      <c r="D62" s="4"/>
      <c r="E62" s="4" t="s">
        <v>238</v>
      </c>
      <c r="F62" s="24">
        <v>436943</v>
      </c>
      <c r="G62" s="16">
        <v>1117007</v>
      </c>
      <c r="H62" s="9">
        <v>29679.62</v>
      </c>
      <c r="I62" s="9">
        <v>29000</v>
      </c>
      <c r="J62" s="11">
        <f t="shared" si="0"/>
        <v>-679.61999999999898</v>
      </c>
      <c r="K62" s="111">
        <f t="shared" si="1"/>
        <v>-100.59999999999127</v>
      </c>
    </row>
    <row r="63" spans="2:11" ht="18.75" x14ac:dyDescent="0.3">
      <c r="C63" s="48"/>
      <c r="D63" s="4"/>
      <c r="E63" s="4"/>
      <c r="F63" s="24"/>
      <c r="G63" s="16"/>
      <c r="J63" s="11">
        <f t="shared" si="0"/>
        <v>0</v>
      </c>
      <c r="K63" s="110">
        <f t="shared" si="1"/>
        <v>-100.59999999999127</v>
      </c>
    </row>
    <row r="64" spans="2:11" ht="27.75" customHeight="1" x14ac:dyDescent="0.3">
      <c r="B64" s="2">
        <v>42048</v>
      </c>
      <c r="C64" s="59" t="s">
        <v>240</v>
      </c>
      <c r="D64" s="4"/>
      <c r="E64" s="4" t="s">
        <v>241</v>
      </c>
      <c r="F64" s="24">
        <v>433260</v>
      </c>
      <c r="G64" s="16">
        <v>1118550</v>
      </c>
      <c r="H64" s="9">
        <v>30284.9</v>
      </c>
      <c r="I64" s="9">
        <v>29000</v>
      </c>
      <c r="J64" s="11">
        <f t="shared" si="0"/>
        <v>-1284.9000000000015</v>
      </c>
      <c r="K64" s="111">
        <f t="shared" si="1"/>
        <v>-1385.4999999999927</v>
      </c>
    </row>
    <row r="65" spans="2:11" ht="18.75" x14ac:dyDescent="0.3">
      <c r="C65" s="48"/>
      <c r="D65" s="4"/>
      <c r="E65" s="4"/>
      <c r="F65" s="24"/>
      <c r="G65" s="16"/>
      <c r="J65" s="11">
        <f t="shared" si="0"/>
        <v>0</v>
      </c>
      <c r="K65" s="110">
        <f t="shared" si="1"/>
        <v>-1385.4999999999927</v>
      </c>
    </row>
    <row r="66" spans="2:11" ht="25.5" customHeight="1" x14ac:dyDescent="0.3">
      <c r="B66" s="2">
        <v>42051</v>
      </c>
      <c r="C66" s="59" t="s">
        <v>242</v>
      </c>
      <c r="D66" s="4"/>
      <c r="E66" s="4" t="s">
        <v>243</v>
      </c>
      <c r="F66" s="24">
        <v>447600</v>
      </c>
      <c r="G66" s="16">
        <v>1118881</v>
      </c>
      <c r="H66" s="9">
        <v>31023.39</v>
      </c>
      <c r="I66" s="9">
        <v>30000</v>
      </c>
      <c r="J66" s="11">
        <f t="shared" si="0"/>
        <v>-1023.3899999999994</v>
      </c>
      <c r="K66" s="111">
        <f t="shared" si="1"/>
        <v>-2408.8899999999921</v>
      </c>
    </row>
    <row r="67" spans="2:11" ht="18.75" x14ac:dyDescent="0.3">
      <c r="C67" s="48"/>
      <c r="D67" s="4"/>
      <c r="E67" s="4"/>
      <c r="F67" s="24"/>
      <c r="G67" s="16"/>
      <c r="J67" s="11">
        <f t="shared" si="0"/>
        <v>0</v>
      </c>
      <c r="K67" s="110">
        <f t="shared" si="1"/>
        <v>-2408.8899999999921</v>
      </c>
    </row>
    <row r="68" spans="2:11" ht="37.5" x14ac:dyDescent="0.3">
      <c r="B68" s="2">
        <v>42051</v>
      </c>
      <c r="C68" s="59" t="s">
        <v>244</v>
      </c>
      <c r="D68" s="4"/>
      <c r="E68" s="4" t="s">
        <v>245</v>
      </c>
      <c r="F68" s="24">
        <v>447600</v>
      </c>
      <c r="G68" s="16">
        <v>1118880</v>
      </c>
      <c r="H68" s="9">
        <v>30730.959999999999</v>
      </c>
      <c r="I68" s="9">
        <v>30000</v>
      </c>
      <c r="J68" s="11">
        <f t="shared" si="0"/>
        <v>-730.95999999999913</v>
      </c>
      <c r="K68" s="111">
        <f t="shared" si="1"/>
        <v>-3139.8499999999913</v>
      </c>
    </row>
    <row r="69" spans="2:11" ht="18.75" x14ac:dyDescent="0.3">
      <c r="C69" s="48"/>
      <c r="D69" s="4"/>
      <c r="E69" s="4"/>
      <c r="F69" s="24"/>
      <c r="G69" s="16"/>
      <c r="J69" s="11">
        <f t="shared" si="0"/>
        <v>0</v>
      </c>
      <c r="K69" s="110">
        <f t="shared" si="1"/>
        <v>-3139.8499999999913</v>
      </c>
    </row>
    <row r="70" spans="2:11" ht="25.5" x14ac:dyDescent="0.3">
      <c r="B70" s="2">
        <v>42053</v>
      </c>
      <c r="C70" s="59" t="s">
        <v>246</v>
      </c>
      <c r="D70" s="4"/>
      <c r="E70" s="4" t="s">
        <v>247</v>
      </c>
      <c r="F70" s="24">
        <v>447300</v>
      </c>
      <c r="G70" s="16">
        <v>1120714</v>
      </c>
      <c r="H70" s="9">
        <v>31665.27</v>
      </c>
      <c r="I70" s="9">
        <v>30000</v>
      </c>
      <c r="J70" s="11">
        <f t="shared" si="0"/>
        <v>-1665.2700000000004</v>
      </c>
      <c r="K70" s="111">
        <f t="shared" ref="K70:K133" si="2">K69+J70</f>
        <v>-4805.1199999999917</v>
      </c>
    </row>
    <row r="71" spans="2:11" ht="18.75" x14ac:dyDescent="0.3">
      <c r="C71" s="48"/>
      <c r="D71" s="4"/>
      <c r="E71" s="4"/>
      <c r="F71" s="24"/>
      <c r="G71" s="16"/>
      <c r="J71" s="11">
        <f t="shared" si="0"/>
        <v>0</v>
      </c>
      <c r="K71" s="110">
        <f t="shared" si="2"/>
        <v>-4805.1199999999917</v>
      </c>
    </row>
    <row r="72" spans="2:11" ht="37.5" x14ac:dyDescent="0.3">
      <c r="B72" s="2">
        <v>42058</v>
      </c>
      <c r="C72" s="59" t="s">
        <v>248</v>
      </c>
      <c r="D72" s="4"/>
      <c r="E72" s="4" t="s">
        <v>249</v>
      </c>
      <c r="F72" s="24">
        <v>512686</v>
      </c>
      <c r="G72" s="16">
        <v>1121120</v>
      </c>
      <c r="H72" s="9">
        <v>29240.87</v>
      </c>
      <c r="I72" s="9">
        <v>34000</v>
      </c>
      <c r="J72" s="11">
        <f t="shared" si="0"/>
        <v>4759.130000000001</v>
      </c>
      <c r="K72" s="111">
        <f t="shared" si="2"/>
        <v>-45.989999999990687</v>
      </c>
    </row>
    <row r="73" spans="2:11" ht="18.75" x14ac:dyDescent="0.3">
      <c r="C73" s="48"/>
      <c r="D73" s="4"/>
      <c r="E73" s="4"/>
      <c r="F73" s="24"/>
      <c r="G73" s="16"/>
      <c r="J73" s="11">
        <f t="shared" si="0"/>
        <v>0</v>
      </c>
      <c r="K73" s="110">
        <f t="shared" si="2"/>
        <v>-45.989999999990687</v>
      </c>
    </row>
    <row r="74" spans="2:11" ht="37.5" x14ac:dyDescent="0.3">
      <c r="B74" s="2">
        <v>42058</v>
      </c>
      <c r="C74" s="59" t="s">
        <v>251</v>
      </c>
      <c r="D74" s="4"/>
      <c r="E74" s="4" t="s">
        <v>250</v>
      </c>
      <c r="F74" s="24">
        <v>512686</v>
      </c>
      <c r="G74" s="16">
        <v>1122002</v>
      </c>
      <c r="H74" s="9">
        <v>28384</v>
      </c>
      <c r="I74" s="9">
        <v>34000</v>
      </c>
      <c r="J74" s="11">
        <f t="shared" si="0"/>
        <v>5616</v>
      </c>
      <c r="K74" s="111">
        <f t="shared" si="2"/>
        <v>5570.0100000000093</v>
      </c>
    </row>
    <row r="75" spans="2:11" ht="18.75" x14ac:dyDescent="0.3">
      <c r="C75" s="48"/>
      <c r="D75" s="4"/>
      <c r="E75" s="4"/>
      <c r="F75" s="24"/>
      <c r="G75" s="16"/>
      <c r="J75" s="11">
        <f t="shared" si="0"/>
        <v>0</v>
      </c>
      <c r="K75" s="110">
        <f t="shared" si="2"/>
        <v>5570.0100000000093</v>
      </c>
    </row>
    <row r="76" spans="2:11" ht="37.5" x14ac:dyDescent="0.3">
      <c r="B76" s="2">
        <v>42062</v>
      </c>
      <c r="C76" s="39" t="s">
        <v>252</v>
      </c>
      <c r="D76" s="4"/>
      <c r="E76" s="4" t="s">
        <v>253</v>
      </c>
      <c r="F76" s="24">
        <v>374950</v>
      </c>
      <c r="G76" s="16">
        <v>1122799</v>
      </c>
      <c r="H76" s="9">
        <v>29851.57</v>
      </c>
      <c r="I76" s="9">
        <v>25000</v>
      </c>
      <c r="J76" s="11">
        <f t="shared" si="0"/>
        <v>-4851.57</v>
      </c>
      <c r="K76" s="111">
        <f t="shared" si="2"/>
        <v>718.4400000000096</v>
      </c>
    </row>
    <row r="77" spans="2:11" ht="18.75" x14ac:dyDescent="0.3">
      <c r="C77" s="48"/>
      <c r="D77" s="4"/>
      <c r="E77" s="4"/>
      <c r="F77" s="24"/>
      <c r="G77" s="16"/>
      <c r="J77" s="11">
        <f t="shared" si="0"/>
        <v>0</v>
      </c>
      <c r="K77" s="110">
        <f t="shared" si="2"/>
        <v>718.4400000000096</v>
      </c>
    </row>
    <row r="78" spans="2:11" ht="27" x14ac:dyDescent="0.3">
      <c r="B78" s="2">
        <v>42065</v>
      </c>
      <c r="C78" s="60" t="s">
        <v>254</v>
      </c>
      <c r="D78" s="4"/>
      <c r="E78" s="4" t="s">
        <v>255</v>
      </c>
      <c r="F78" s="24">
        <v>435000</v>
      </c>
      <c r="G78" s="16">
        <v>1123275</v>
      </c>
      <c r="H78" s="9">
        <v>28643.4</v>
      </c>
      <c r="I78" s="9">
        <v>29000</v>
      </c>
      <c r="J78" s="11">
        <f t="shared" si="0"/>
        <v>356.59999999999854</v>
      </c>
      <c r="K78" s="111">
        <f t="shared" si="2"/>
        <v>1075.0400000000081</v>
      </c>
    </row>
    <row r="79" spans="2:11" ht="18.75" x14ac:dyDescent="0.3">
      <c r="C79" s="48"/>
      <c r="D79" s="4"/>
      <c r="E79" s="4"/>
      <c r="F79" s="24"/>
      <c r="G79" s="16"/>
      <c r="J79" s="11">
        <f t="shared" si="0"/>
        <v>0</v>
      </c>
      <c r="K79" s="110">
        <f t="shared" si="2"/>
        <v>1075.0400000000081</v>
      </c>
    </row>
    <row r="80" spans="2:11" ht="27" x14ac:dyDescent="0.3">
      <c r="B80" s="2">
        <v>42065</v>
      </c>
      <c r="C80" s="60" t="s">
        <v>256</v>
      </c>
      <c r="D80" s="4"/>
      <c r="E80" s="4" t="s">
        <v>257</v>
      </c>
      <c r="F80" s="24">
        <v>435000</v>
      </c>
      <c r="G80" s="16">
        <v>1123274</v>
      </c>
      <c r="H80" s="9">
        <v>27466.86</v>
      </c>
      <c r="I80" s="9">
        <v>29000</v>
      </c>
      <c r="J80" s="11">
        <f t="shared" si="0"/>
        <v>1533.1399999999994</v>
      </c>
      <c r="K80" s="111">
        <f t="shared" si="2"/>
        <v>2608.1800000000076</v>
      </c>
    </row>
    <row r="81" spans="1:11" ht="18.75" x14ac:dyDescent="0.3">
      <c r="C81" s="48"/>
      <c r="D81" s="4"/>
      <c r="E81" s="4"/>
      <c r="F81" s="24"/>
      <c r="G81" s="16"/>
      <c r="J81" s="11">
        <f t="shared" si="0"/>
        <v>0</v>
      </c>
      <c r="K81" s="110">
        <f t="shared" si="2"/>
        <v>2608.1800000000076</v>
      </c>
    </row>
    <row r="82" spans="1:11" ht="27" x14ac:dyDescent="0.3">
      <c r="B82" s="2">
        <v>42072</v>
      </c>
      <c r="C82" s="60" t="s">
        <v>258</v>
      </c>
      <c r="D82" s="4"/>
      <c r="E82" s="4" t="s">
        <v>259</v>
      </c>
      <c r="F82" s="24">
        <v>418392</v>
      </c>
      <c r="G82" s="16">
        <v>1124967</v>
      </c>
      <c r="H82" s="9">
        <v>28743.39</v>
      </c>
      <c r="I82" s="9">
        <v>27000</v>
      </c>
      <c r="J82" s="11">
        <f t="shared" si="0"/>
        <v>-1743.3899999999994</v>
      </c>
      <c r="K82" s="111">
        <f t="shared" si="2"/>
        <v>864.79000000000815</v>
      </c>
    </row>
    <row r="83" spans="1:11" ht="18.75" x14ac:dyDescent="0.3">
      <c r="C83" s="48"/>
      <c r="D83" s="4"/>
      <c r="E83" s="4"/>
      <c r="F83" s="24"/>
      <c r="G83" s="16"/>
      <c r="J83" s="11">
        <f t="shared" si="0"/>
        <v>0</v>
      </c>
      <c r="K83" s="110">
        <f t="shared" si="2"/>
        <v>864.79000000000815</v>
      </c>
    </row>
    <row r="84" spans="1:11" ht="27" x14ac:dyDescent="0.3">
      <c r="B84" s="2">
        <v>42073</v>
      </c>
      <c r="C84" s="60" t="s">
        <v>262</v>
      </c>
      <c r="D84" s="4"/>
      <c r="E84" s="4" t="s">
        <v>263</v>
      </c>
      <c r="F84" s="24">
        <v>450805</v>
      </c>
      <c r="G84" s="16">
        <v>1125356</v>
      </c>
      <c r="H84" s="9">
        <v>26773.82</v>
      </c>
      <c r="I84" s="9">
        <v>29000</v>
      </c>
      <c r="J84" s="11">
        <f>I84-H84</f>
        <v>2226.1800000000003</v>
      </c>
      <c r="K84" s="111">
        <f t="shared" si="2"/>
        <v>3090.9700000000084</v>
      </c>
    </row>
    <row r="85" spans="1:11" ht="18.75" x14ac:dyDescent="0.3">
      <c r="C85" s="48"/>
      <c r="D85" s="4"/>
      <c r="E85" s="4"/>
      <c r="F85" s="24"/>
      <c r="G85" s="16"/>
      <c r="J85" s="11">
        <v>0</v>
      </c>
      <c r="K85" s="110">
        <f t="shared" si="2"/>
        <v>3090.9700000000084</v>
      </c>
    </row>
    <row r="86" spans="1:11" ht="27" x14ac:dyDescent="0.3">
      <c r="B86" s="2">
        <v>42073</v>
      </c>
      <c r="C86" s="60" t="s">
        <v>260</v>
      </c>
      <c r="D86" s="4"/>
      <c r="E86" s="4" t="s">
        <v>261</v>
      </c>
      <c r="F86" s="24">
        <v>450805</v>
      </c>
      <c r="G86" s="16">
        <v>1125448</v>
      </c>
      <c r="H86" s="9">
        <v>27398.31</v>
      </c>
      <c r="I86" s="9">
        <v>29000</v>
      </c>
      <c r="J86" s="11">
        <f>I86-H86</f>
        <v>1601.6899999999987</v>
      </c>
      <c r="K86" s="111">
        <f t="shared" si="2"/>
        <v>4692.6600000000071</v>
      </c>
    </row>
    <row r="87" spans="1:11" ht="18.75" x14ac:dyDescent="0.3">
      <c r="C87" s="48"/>
      <c r="D87" s="4"/>
      <c r="E87" s="4"/>
      <c r="F87" s="24"/>
      <c r="G87" s="16"/>
      <c r="J87" s="11">
        <f>I87-H87</f>
        <v>0</v>
      </c>
      <c r="K87" s="110">
        <f t="shared" si="2"/>
        <v>4692.6600000000071</v>
      </c>
    </row>
    <row r="88" spans="1:11" ht="27" x14ac:dyDescent="0.3">
      <c r="A88" s="49"/>
      <c r="B88" s="2">
        <v>42076</v>
      </c>
      <c r="C88" s="60" t="s">
        <v>264</v>
      </c>
      <c r="D88" s="4"/>
      <c r="E88" s="4" t="s">
        <v>265</v>
      </c>
      <c r="F88" s="24">
        <v>372480</v>
      </c>
      <c r="G88" s="16">
        <v>1127123</v>
      </c>
      <c r="H88" s="9">
        <v>27419.94</v>
      </c>
      <c r="I88" s="9">
        <v>24000</v>
      </c>
      <c r="J88" s="11">
        <f t="shared" si="0"/>
        <v>-3419.9399999999987</v>
      </c>
      <c r="K88" s="111">
        <f t="shared" si="2"/>
        <v>1272.7200000000084</v>
      </c>
    </row>
    <row r="89" spans="1:11" ht="18.75" x14ac:dyDescent="0.3">
      <c r="A89" s="49"/>
      <c r="C89" s="48"/>
      <c r="D89" s="4"/>
      <c r="E89" s="4"/>
      <c r="F89" s="24"/>
      <c r="G89" s="16"/>
      <c r="J89" s="11">
        <f t="shared" si="0"/>
        <v>0</v>
      </c>
      <c r="K89" s="110">
        <f t="shared" si="2"/>
        <v>1272.7200000000084</v>
      </c>
    </row>
    <row r="90" spans="1:11" ht="27" x14ac:dyDescent="0.3">
      <c r="B90" s="2">
        <v>42080</v>
      </c>
      <c r="C90" s="60" t="s">
        <v>268</v>
      </c>
      <c r="D90" s="4"/>
      <c r="E90" s="4" t="s">
        <v>271</v>
      </c>
      <c r="F90" s="24">
        <v>448050</v>
      </c>
      <c r="G90" s="16">
        <v>1127490</v>
      </c>
      <c r="H90" s="9">
        <v>25115.73</v>
      </c>
      <c r="I90" s="9">
        <v>29000</v>
      </c>
      <c r="J90" s="11">
        <f>I90-H90</f>
        <v>3884.2700000000004</v>
      </c>
      <c r="K90" s="111">
        <f t="shared" si="2"/>
        <v>5156.9900000000089</v>
      </c>
    </row>
    <row r="91" spans="1:11" ht="18.75" x14ac:dyDescent="0.3">
      <c r="C91" s="48"/>
      <c r="D91" s="4"/>
      <c r="E91" s="4"/>
      <c r="F91" s="24"/>
      <c r="G91" s="16"/>
      <c r="J91" s="11">
        <f t="shared" ref="J91:J94" si="3">I91-H91</f>
        <v>0</v>
      </c>
      <c r="K91" s="110">
        <f t="shared" si="2"/>
        <v>5156.9900000000089</v>
      </c>
    </row>
    <row r="92" spans="1:11" ht="27" x14ac:dyDescent="0.3">
      <c r="B92" s="2">
        <v>42080</v>
      </c>
      <c r="C92" s="60" t="s">
        <v>266</v>
      </c>
      <c r="D92" s="4"/>
      <c r="E92" s="4" t="s">
        <v>267</v>
      </c>
      <c r="F92" s="24">
        <v>448050</v>
      </c>
      <c r="G92" s="16">
        <v>1127491</v>
      </c>
      <c r="H92" s="9">
        <v>25383.4</v>
      </c>
      <c r="I92" s="9">
        <v>29000</v>
      </c>
      <c r="J92" s="11">
        <f t="shared" si="3"/>
        <v>3616.5999999999985</v>
      </c>
      <c r="K92" s="111">
        <f t="shared" si="2"/>
        <v>8773.5900000000074</v>
      </c>
    </row>
    <row r="93" spans="1:11" ht="18.75" x14ac:dyDescent="0.3">
      <c r="C93" s="48"/>
      <c r="D93" s="4"/>
      <c r="E93" s="4"/>
      <c r="F93" s="24"/>
      <c r="G93" s="16"/>
      <c r="J93" s="11">
        <f t="shared" si="3"/>
        <v>0</v>
      </c>
      <c r="K93" s="110">
        <f t="shared" si="2"/>
        <v>8773.5900000000074</v>
      </c>
    </row>
    <row r="94" spans="1:11" ht="27" x14ac:dyDescent="0.3">
      <c r="B94" s="2">
        <v>42083</v>
      </c>
      <c r="C94" s="60" t="s">
        <v>269</v>
      </c>
      <c r="D94" s="4"/>
      <c r="E94" s="4" t="s">
        <v>270</v>
      </c>
      <c r="F94" s="24">
        <v>392392</v>
      </c>
      <c r="G94" s="16">
        <v>1129242</v>
      </c>
      <c r="H94" s="9">
        <v>25132.65</v>
      </c>
      <c r="I94" s="9">
        <v>26000</v>
      </c>
      <c r="J94" s="11">
        <f t="shared" si="3"/>
        <v>867.34999999999854</v>
      </c>
      <c r="K94" s="111">
        <f t="shared" si="2"/>
        <v>9640.940000000006</v>
      </c>
    </row>
    <row r="95" spans="1:11" ht="18.75" x14ac:dyDescent="0.3">
      <c r="C95" s="48"/>
      <c r="D95" s="4"/>
      <c r="E95" s="4"/>
      <c r="F95" s="24"/>
      <c r="G95" s="16"/>
      <c r="J95" s="11">
        <f t="shared" si="0"/>
        <v>0</v>
      </c>
      <c r="K95" s="110">
        <f t="shared" si="2"/>
        <v>9640.940000000006</v>
      </c>
    </row>
    <row r="96" spans="1:11" ht="27" x14ac:dyDescent="0.3">
      <c r="B96" s="2">
        <v>42086</v>
      </c>
      <c r="C96" s="60" t="s">
        <v>280</v>
      </c>
      <c r="D96" s="4"/>
      <c r="E96" s="4" t="s">
        <v>281</v>
      </c>
      <c r="F96" s="24">
        <v>314937</v>
      </c>
      <c r="G96" s="16">
        <v>1129663</v>
      </c>
      <c r="H96" s="9">
        <v>23371.119999999999</v>
      </c>
      <c r="I96" s="9">
        <v>21000</v>
      </c>
      <c r="J96" s="11">
        <f t="shared" si="0"/>
        <v>-2371.119999999999</v>
      </c>
      <c r="K96" s="111">
        <f t="shared" si="2"/>
        <v>7269.820000000007</v>
      </c>
    </row>
    <row r="97" spans="2:15" ht="18.75" x14ac:dyDescent="0.3">
      <c r="C97" s="48"/>
      <c r="D97" s="4"/>
      <c r="E97" s="4"/>
      <c r="F97" s="24"/>
      <c r="G97" s="16"/>
      <c r="J97" s="11">
        <f t="shared" si="0"/>
        <v>0</v>
      </c>
      <c r="K97" s="110">
        <f t="shared" si="2"/>
        <v>7269.820000000007</v>
      </c>
    </row>
    <row r="98" spans="2:15" ht="27" x14ac:dyDescent="0.3">
      <c r="B98" s="2">
        <v>42086</v>
      </c>
      <c r="C98" s="60" t="s">
        <v>278</v>
      </c>
      <c r="D98" s="4"/>
      <c r="E98" s="4" t="s">
        <v>279</v>
      </c>
      <c r="F98" s="24">
        <v>314937</v>
      </c>
      <c r="G98" s="16">
        <v>1129335</v>
      </c>
      <c r="H98" s="9">
        <v>24059.38</v>
      </c>
      <c r="I98" s="9">
        <v>21000</v>
      </c>
      <c r="J98" s="11">
        <f t="shared" si="0"/>
        <v>-3059.380000000001</v>
      </c>
      <c r="K98" s="111">
        <f t="shared" si="2"/>
        <v>4210.440000000006</v>
      </c>
    </row>
    <row r="99" spans="2:15" ht="18.75" x14ac:dyDescent="0.3">
      <c r="D99" s="4"/>
      <c r="E99" s="4"/>
      <c r="F99" s="24"/>
      <c r="G99" s="16"/>
      <c r="J99" s="11">
        <f t="shared" si="0"/>
        <v>0</v>
      </c>
      <c r="K99" s="110">
        <f t="shared" si="2"/>
        <v>4210.440000000006</v>
      </c>
    </row>
    <row r="100" spans="2:15" ht="27" x14ac:dyDescent="0.3">
      <c r="B100" s="2">
        <v>42086</v>
      </c>
      <c r="C100" s="60" t="s">
        <v>272</v>
      </c>
      <c r="D100" s="4"/>
      <c r="E100" s="61" t="s">
        <v>273</v>
      </c>
      <c r="F100" s="62">
        <v>1048600</v>
      </c>
      <c r="G100" s="112">
        <v>1130410</v>
      </c>
      <c r="H100" s="75">
        <v>26630.28</v>
      </c>
      <c r="I100" s="113"/>
      <c r="J100" s="114">
        <f t="shared" si="0"/>
        <v>-26630.28</v>
      </c>
      <c r="K100" s="115">
        <f t="shared" si="2"/>
        <v>-22419.839999999993</v>
      </c>
    </row>
    <row r="101" spans="2:15" ht="18.75" x14ac:dyDescent="0.3">
      <c r="C101" s="55" t="s">
        <v>1286</v>
      </c>
      <c r="D101" s="4"/>
      <c r="E101" s="116" t="s">
        <v>1287</v>
      </c>
      <c r="F101" s="117"/>
      <c r="G101" s="112"/>
      <c r="H101" s="75"/>
      <c r="I101" s="113">
        <v>4287.6000000000004</v>
      </c>
      <c r="J101" s="114">
        <f t="shared" ref="J101:J102" si="4">I101-H101</f>
        <v>4287.6000000000004</v>
      </c>
      <c r="K101" s="115">
        <f t="shared" si="2"/>
        <v>-18132.239999999991</v>
      </c>
    </row>
    <row r="102" spans="2:15" ht="27" x14ac:dyDescent="0.3">
      <c r="B102" s="2">
        <v>42086</v>
      </c>
      <c r="C102" s="60" t="s">
        <v>276</v>
      </c>
      <c r="D102" s="4"/>
      <c r="E102" s="61" t="s">
        <v>274</v>
      </c>
      <c r="F102" s="62"/>
      <c r="G102" s="112">
        <v>1131212</v>
      </c>
      <c r="H102" s="113">
        <v>21479.88</v>
      </c>
      <c r="I102" s="113"/>
      <c r="J102" s="114">
        <f t="shared" si="4"/>
        <v>-21479.88</v>
      </c>
      <c r="K102" s="115">
        <f t="shared" si="2"/>
        <v>-39612.119999999995</v>
      </c>
    </row>
    <row r="103" spans="2:15" ht="27" x14ac:dyDescent="0.3">
      <c r="B103" s="2">
        <v>42086</v>
      </c>
      <c r="C103" s="60" t="s">
        <v>275</v>
      </c>
      <c r="D103" s="4"/>
      <c r="E103" s="61" t="s">
        <v>277</v>
      </c>
      <c r="F103" s="62"/>
      <c r="G103" s="112">
        <v>1131213</v>
      </c>
      <c r="H103" s="113">
        <v>21563.93</v>
      </c>
      <c r="I103" s="113">
        <v>70000</v>
      </c>
      <c r="J103" s="114">
        <f t="shared" si="0"/>
        <v>48436.07</v>
      </c>
      <c r="K103" s="115">
        <f t="shared" si="2"/>
        <v>8823.9500000000044</v>
      </c>
    </row>
    <row r="104" spans="2:15" ht="18.75" x14ac:dyDescent="0.3">
      <c r="C104" s="48"/>
      <c r="D104" s="4"/>
      <c r="E104" s="4"/>
      <c r="F104" s="24"/>
      <c r="G104" s="16"/>
      <c r="J104" s="11">
        <f t="shared" si="0"/>
        <v>0</v>
      </c>
      <c r="K104" s="110">
        <f t="shared" si="2"/>
        <v>8823.9500000000044</v>
      </c>
    </row>
    <row r="105" spans="2:15" ht="27" x14ac:dyDescent="0.3">
      <c r="B105" s="2">
        <v>42095</v>
      </c>
      <c r="C105" s="63" t="s">
        <v>284</v>
      </c>
      <c r="D105" s="4"/>
      <c r="E105" s="4" t="s">
        <v>285</v>
      </c>
      <c r="F105" s="24">
        <v>302960</v>
      </c>
      <c r="G105" s="16">
        <v>1133402</v>
      </c>
      <c r="H105" s="9">
        <v>22241.29</v>
      </c>
      <c r="I105" s="9">
        <v>20000</v>
      </c>
      <c r="J105" s="11">
        <f t="shared" si="0"/>
        <v>-2241.2900000000009</v>
      </c>
      <c r="K105" s="110">
        <f t="shared" si="2"/>
        <v>6582.6600000000035</v>
      </c>
    </row>
    <row r="106" spans="2:15" ht="18.75" x14ac:dyDescent="0.3">
      <c r="C106" s="48"/>
      <c r="D106" s="4"/>
      <c r="E106" s="4"/>
      <c r="F106" s="24"/>
      <c r="G106" s="16"/>
      <c r="J106" s="11">
        <f t="shared" si="0"/>
        <v>0</v>
      </c>
      <c r="K106" s="111">
        <f t="shared" si="2"/>
        <v>6582.6600000000035</v>
      </c>
    </row>
    <row r="107" spans="2:15" ht="27" x14ac:dyDescent="0.3">
      <c r="B107" s="2">
        <v>42100</v>
      </c>
      <c r="C107" s="63" t="s">
        <v>288</v>
      </c>
      <c r="D107" s="4"/>
      <c r="E107" s="4" t="s">
        <v>289</v>
      </c>
      <c r="F107" s="24">
        <v>326040</v>
      </c>
      <c r="G107" s="16">
        <v>1133748</v>
      </c>
      <c r="H107" s="9">
        <v>22780.36</v>
      </c>
      <c r="I107" s="9">
        <v>22000</v>
      </c>
      <c r="J107" s="11">
        <f t="shared" si="0"/>
        <v>-780.36000000000058</v>
      </c>
      <c r="K107" s="110">
        <f t="shared" si="2"/>
        <v>5802.3000000000029</v>
      </c>
    </row>
    <row r="108" spans="2:15" ht="18.75" x14ac:dyDescent="0.3">
      <c r="C108" s="48" t="s">
        <v>6</v>
      </c>
      <c r="D108" s="4"/>
      <c r="E108" s="4"/>
      <c r="F108" s="24"/>
      <c r="G108" s="16"/>
      <c r="J108" s="11">
        <f t="shared" si="0"/>
        <v>0</v>
      </c>
      <c r="K108" s="111">
        <f t="shared" si="2"/>
        <v>5802.3000000000029</v>
      </c>
    </row>
    <row r="109" spans="2:15" ht="27" x14ac:dyDescent="0.3">
      <c r="B109" s="2">
        <v>42100</v>
      </c>
      <c r="C109" s="63" t="s">
        <v>287</v>
      </c>
      <c r="D109" s="4"/>
      <c r="E109" s="4" t="s">
        <v>286</v>
      </c>
      <c r="F109" s="24">
        <v>326040</v>
      </c>
      <c r="G109" s="16">
        <v>1133749</v>
      </c>
      <c r="H109" s="9">
        <v>23013.119999999999</v>
      </c>
      <c r="I109" s="9">
        <v>22000</v>
      </c>
      <c r="J109" s="11">
        <f t="shared" si="0"/>
        <v>-1013.119999999999</v>
      </c>
      <c r="K109" s="110">
        <f t="shared" si="2"/>
        <v>4789.1800000000039</v>
      </c>
      <c r="L109" s="47"/>
      <c r="M109" s="4"/>
      <c r="N109" s="118"/>
      <c r="O109" s="2"/>
    </row>
    <row r="110" spans="2:15" ht="18.75" x14ac:dyDescent="0.3">
      <c r="C110" s="48"/>
      <c r="D110" s="4"/>
      <c r="E110" s="4"/>
      <c r="F110" s="24"/>
      <c r="G110" s="16"/>
      <c r="J110" s="11">
        <f t="shared" si="0"/>
        <v>0</v>
      </c>
      <c r="K110" s="111">
        <f t="shared" si="2"/>
        <v>4789.1800000000039</v>
      </c>
    </row>
    <row r="111" spans="2:15" ht="27" x14ac:dyDescent="0.3">
      <c r="B111" s="2">
        <v>42104</v>
      </c>
      <c r="C111" s="63" t="s">
        <v>290</v>
      </c>
      <c r="D111" s="4"/>
      <c r="E111" s="4" t="s">
        <v>291</v>
      </c>
      <c r="F111" s="24">
        <v>106400</v>
      </c>
      <c r="G111" s="16">
        <v>1135547</v>
      </c>
      <c r="H111" s="9">
        <v>69120</v>
      </c>
      <c r="I111" s="9">
        <v>70000</v>
      </c>
      <c r="J111" s="11">
        <f t="shared" si="0"/>
        <v>880</v>
      </c>
      <c r="K111" s="110">
        <f t="shared" si="2"/>
        <v>5669.1800000000039</v>
      </c>
    </row>
    <row r="112" spans="2:15" ht="18.75" x14ac:dyDescent="0.3">
      <c r="C112" s="48"/>
      <c r="D112" s="4"/>
      <c r="E112" s="4"/>
      <c r="F112" s="24"/>
      <c r="G112" s="16"/>
      <c r="J112" s="11">
        <f t="shared" si="0"/>
        <v>0</v>
      </c>
      <c r="K112" s="111">
        <f t="shared" si="2"/>
        <v>5669.1800000000039</v>
      </c>
    </row>
    <row r="113" spans="2:11" ht="37.5" x14ac:dyDescent="0.3">
      <c r="B113" s="2">
        <v>42107</v>
      </c>
      <c r="C113" s="119" t="s">
        <v>1288</v>
      </c>
      <c r="D113" s="4"/>
      <c r="E113" s="4" t="s">
        <v>1289</v>
      </c>
      <c r="F113" s="118">
        <v>397540</v>
      </c>
      <c r="G113" s="120">
        <v>1135548</v>
      </c>
      <c r="H113" s="9">
        <v>25544.94</v>
      </c>
      <c r="I113" s="9">
        <v>26000</v>
      </c>
      <c r="J113" s="11">
        <f t="shared" si="0"/>
        <v>455.06000000000131</v>
      </c>
      <c r="K113" s="110">
        <f t="shared" si="2"/>
        <v>6124.2400000000052</v>
      </c>
    </row>
    <row r="114" spans="2:11" ht="18.75" x14ac:dyDescent="0.3">
      <c r="C114" s="48"/>
      <c r="D114" s="4"/>
      <c r="E114" s="4"/>
      <c r="F114" s="24"/>
      <c r="G114" s="16"/>
      <c r="J114" s="11">
        <f t="shared" si="0"/>
        <v>0</v>
      </c>
      <c r="K114" s="111">
        <f t="shared" si="2"/>
        <v>6124.2400000000052</v>
      </c>
    </row>
    <row r="115" spans="2:11" ht="39.75" x14ac:dyDescent="0.3">
      <c r="B115" s="2">
        <v>42107</v>
      </c>
      <c r="C115" s="63" t="s">
        <v>292</v>
      </c>
      <c r="D115" s="4"/>
      <c r="E115" s="4" t="s">
        <v>293</v>
      </c>
      <c r="F115" s="24">
        <v>397540</v>
      </c>
      <c r="G115" s="16">
        <v>1136095</v>
      </c>
      <c r="H115" s="9">
        <v>26056.02</v>
      </c>
      <c r="I115" s="9">
        <v>26000</v>
      </c>
      <c r="J115" s="11">
        <f t="shared" si="0"/>
        <v>-56.020000000000437</v>
      </c>
      <c r="K115" s="110">
        <f t="shared" si="2"/>
        <v>6068.2200000000048</v>
      </c>
    </row>
    <row r="116" spans="2:11" ht="18.75" x14ac:dyDescent="0.3">
      <c r="C116" s="48"/>
      <c r="D116" s="4"/>
      <c r="E116" s="4"/>
      <c r="F116" s="24"/>
      <c r="G116" s="16"/>
      <c r="J116" s="11">
        <f t="shared" si="0"/>
        <v>0</v>
      </c>
      <c r="K116" s="111">
        <f t="shared" si="2"/>
        <v>6068.2200000000048</v>
      </c>
    </row>
    <row r="117" spans="2:11" ht="27" x14ac:dyDescent="0.3">
      <c r="B117" s="2">
        <v>42107</v>
      </c>
      <c r="C117" s="63" t="s">
        <v>294</v>
      </c>
      <c r="D117" s="4"/>
      <c r="E117" s="4" t="s">
        <v>295</v>
      </c>
      <c r="F117" s="24">
        <v>397540</v>
      </c>
      <c r="G117" s="16">
        <v>1136096</v>
      </c>
      <c r="H117" s="9">
        <v>28686.92</v>
      </c>
      <c r="I117" s="9">
        <v>26000</v>
      </c>
      <c r="J117" s="11">
        <f t="shared" si="0"/>
        <v>-2686.9199999999983</v>
      </c>
      <c r="K117" s="110">
        <f t="shared" si="2"/>
        <v>3381.3000000000065</v>
      </c>
    </row>
    <row r="118" spans="2:11" ht="18.75" x14ac:dyDescent="0.3">
      <c r="C118" s="48"/>
      <c r="D118" s="4"/>
      <c r="E118" s="4"/>
      <c r="F118" s="24"/>
      <c r="G118" s="16"/>
      <c r="J118" s="11">
        <f t="shared" si="0"/>
        <v>0</v>
      </c>
      <c r="K118" s="111">
        <f t="shared" si="2"/>
        <v>3381.3000000000065</v>
      </c>
    </row>
    <row r="119" spans="2:11" ht="27" x14ac:dyDescent="0.3">
      <c r="B119" s="2">
        <v>42111</v>
      </c>
      <c r="C119" s="63" t="s">
        <v>282</v>
      </c>
      <c r="D119" s="4"/>
      <c r="E119" s="4" t="s">
        <v>283</v>
      </c>
      <c r="F119" s="24">
        <v>394680</v>
      </c>
      <c r="G119" s="16">
        <v>1137838</v>
      </c>
      <c r="H119" s="9">
        <v>29591.200000000001</v>
      </c>
      <c r="I119" s="9">
        <v>26000</v>
      </c>
      <c r="J119" s="11">
        <f t="shared" si="0"/>
        <v>-3591.2000000000007</v>
      </c>
      <c r="K119" s="110">
        <f t="shared" si="2"/>
        <v>-209.89999999999418</v>
      </c>
    </row>
    <row r="120" spans="2:11" ht="18.75" x14ac:dyDescent="0.3">
      <c r="C120" s="48"/>
      <c r="D120" s="4"/>
      <c r="E120" s="4"/>
      <c r="F120" s="24"/>
      <c r="G120" s="16"/>
      <c r="J120" s="11">
        <f t="shared" si="0"/>
        <v>0</v>
      </c>
      <c r="K120" s="111">
        <f t="shared" si="2"/>
        <v>-209.89999999999418</v>
      </c>
    </row>
    <row r="121" spans="2:11" ht="27" x14ac:dyDescent="0.3">
      <c r="B121" s="2">
        <v>42114</v>
      </c>
      <c r="C121" s="63" t="s">
        <v>296</v>
      </c>
      <c r="D121" s="4"/>
      <c r="E121" s="4" t="s">
        <v>297</v>
      </c>
      <c r="F121" s="24">
        <v>447180</v>
      </c>
      <c r="G121" s="16">
        <v>1138317</v>
      </c>
      <c r="H121" s="9">
        <v>30364.78</v>
      </c>
      <c r="I121" s="9">
        <v>29000</v>
      </c>
      <c r="J121" s="11">
        <f t="shared" si="0"/>
        <v>-1364.7799999999988</v>
      </c>
      <c r="K121" s="110">
        <f t="shared" si="2"/>
        <v>-1574.679999999993</v>
      </c>
    </row>
    <row r="122" spans="2:11" ht="18.75" x14ac:dyDescent="0.3">
      <c r="C122" s="48" t="s">
        <v>6</v>
      </c>
      <c r="D122" s="4"/>
      <c r="E122" s="4"/>
      <c r="F122" s="24"/>
      <c r="G122" s="16"/>
      <c r="J122" s="11">
        <f t="shared" si="0"/>
        <v>0</v>
      </c>
      <c r="K122" s="111">
        <f t="shared" si="2"/>
        <v>-1574.679999999993</v>
      </c>
    </row>
    <row r="123" spans="2:11" ht="27" x14ac:dyDescent="0.3">
      <c r="B123" s="2">
        <v>42114</v>
      </c>
      <c r="C123" s="63" t="s">
        <v>298</v>
      </c>
      <c r="D123" s="4"/>
      <c r="E123" s="4" t="s">
        <v>299</v>
      </c>
      <c r="F123" s="24">
        <v>447180</v>
      </c>
      <c r="G123" s="16">
        <v>1138318</v>
      </c>
      <c r="H123" s="9">
        <v>30473.41</v>
      </c>
      <c r="I123" s="9">
        <v>29000</v>
      </c>
      <c r="J123" s="11">
        <f t="shared" si="0"/>
        <v>-1473.4099999999999</v>
      </c>
      <c r="K123" s="110">
        <f t="shared" si="2"/>
        <v>-3048.0899999999929</v>
      </c>
    </row>
    <row r="124" spans="2:11" ht="18.75" x14ac:dyDescent="0.3">
      <c r="C124" s="48" t="s">
        <v>6</v>
      </c>
      <c r="D124" s="4"/>
      <c r="E124" s="4"/>
      <c r="F124" s="24"/>
      <c r="G124" s="16"/>
      <c r="J124" s="11">
        <f t="shared" si="0"/>
        <v>0</v>
      </c>
      <c r="K124" s="111">
        <f t="shared" si="2"/>
        <v>-3048.0899999999929</v>
      </c>
    </row>
    <row r="125" spans="2:11" ht="27" x14ac:dyDescent="0.3">
      <c r="B125" s="2">
        <v>42118</v>
      </c>
      <c r="C125" s="63" t="s">
        <v>300</v>
      </c>
      <c r="D125" s="4"/>
      <c r="E125" s="4" t="s">
        <v>301</v>
      </c>
      <c r="F125" s="24">
        <v>539700</v>
      </c>
      <c r="G125" s="16">
        <v>1140035</v>
      </c>
      <c r="H125" s="9">
        <v>30141</v>
      </c>
      <c r="I125" s="9">
        <v>35000</v>
      </c>
      <c r="J125" s="11">
        <f t="shared" si="0"/>
        <v>4859</v>
      </c>
      <c r="K125" s="110">
        <f t="shared" si="2"/>
        <v>1810.9100000000071</v>
      </c>
    </row>
    <row r="126" spans="2:11" ht="18.75" x14ac:dyDescent="0.3">
      <c r="C126" s="48" t="s">
        <v>6</v>
      </c>
      <c r="D126" s="4"/>
      <c r="E126" s="4"/>
      <c r="F126" s="24"/>
      <c r="G126" s="16"/>
      <c r="J126" s="11">
        <f t="shared" si="0"/>
        <v>0</v>
      </c>
      <c r="K126" s="111">
        <f t="shared" si="2"/>
        <v>1810.9100000000071</v>
      </c>
    </row>
    <row r="127" spans="2:11" ht="27" x14ac:dyDescent="0.3">
      <c r="B127" s="2">
        <v>42121</v>
      </c>
      <c r="C127" s="63" t="s">
        <v>304</v>
      </c>
      <c r="D127" s="4"/>
      <c r="E127" s="4" t="s">
        <v>305</v>
      </c>
      <c r="F127" s="24">
        <v>506550</v>
      </c>
      <c r="G127" s="16">
        <v>1140036</v>
      </c>
      <c r="H127" s="9">
        <v>28861.13</v>
      </c>
      <c r="I127" s="9">
        <v>33000</v>
      </c>
      <c r="J127" s="11">
        <f t="shared" si="0"/>
        <v>4138.869999999999</v>
      </c>
      <c r="K127" s="110">
        <f t="shared" si="2"/>
        <v>5949.7800000000061</v>
      </c>
    </row>
    <row r="128" spans="2:11" ht="18.75" x14ac:dyDescent="0.3">
      <c r="C128" s="48"/>
      <c r="D128" s="4"/>
      <c r="E128" s="4"/>
      <c r="F128" s="24"/>
      <c r="G128" s="16"/>
      <c r="J128" s="11">
        <f t="shared" si="0"/>
        <v>0</v>
      </c>
      <c r="K128" s="111">
        <f t="shared" si="2"/>
        <v>5949.7800000000061</v>
      </c>
    </row>
    <row r="129" spans="2:11" ht="27" x14ac:dyDescent="0.3">
      <c r="B129" s="2">
        <v>42121</v>
      </c>
      <c r="C129" s="63" t="s">
        <v>302</v>
      </c>
      <c r="D129" s="4"/>
      <c r="E129" s="4" t="s">
        <v>303</v>
      </c>
      <c r="F129" s="24">
        <v>506550</v>
      </c>
      <c r="G129" s="16">
        <v>1140314</v>
      </c>
      <c r="H129" s="9">
        <v>30035.69</v>
      </c>
      <c r="I129" s="9">
        <v>33000</v>
      </c>
      <c r="J129" s="11">
        <f t="shared" si="0"/>
        <v>2964.3100000000013</v>
      </c>
      <c r="K129" s="110">
        <f t="shared" si="2"/>
        <v>8914.0900000000074</v>
      </c>
    </row>
    <row r="130" spans="2:11" ht="18.75" x14ac:dyDescent="0.3">
      <c r="C130" s="48" t="s">
        <v>6</v>
      </c>
      <c r="D130" s="4"/>
      <c r="E130" s="4"/>
      <c r="F130" s="24"/>
      <c r="G130" s="16"/>
      <c r="J130" s="11">
        <f t="shared" si="0"/>
        <v>0</v>
      </c>
      <c r="K130" s="111">
        <f t="shared" si="2"/>
        <v>8914.0900000000074</v>
      </c>
    </row>
    <row r="131" spans="2:11" ht="27" x14ac:dyDescent="0.3">
      <c r="B131" s="2">
        <v>42124</v>
      </c>
      <c r="C131" s="63" t="s">
        <v>306</v>
      </c>
      <c r="D131" s="4"/>
      <c r="E131" s="4" t="s">
        <v>307</v>
      </c>
      <c r="F131" s="24">
        <v>431648</v>
      </c>
      <c r="G131" s="16">
        <v>1141914</v>
      </c>
      <c r="H131" s="9">
        <v>29681.56</v>
      </c>
      <c r="I131" s="9">
        <v>28000</v>
      </c>
      <c r="J131" s="11">
        <f t="shared" si="0"/>
        <v>-1681.5600000000013</v>
      </c>
      <c r="K131" s="110">
        <f t="shared" si="2"/>
        <v>7232.5300000000061</v>
      </c>
    </row>
    <row r="132" spans="2:11" ht="18.75" x14ac:dyDescent="0.3">
      <c r="C132" s="48"/>
      <c r="D132" s="4"/>
      <c r="E132" s="4"/>
      <c r="F132" s="24"/>
      <c r="G132" s="16"/>
      <c r="J132" s="11">
        <f t="shared" si="0"/>
        <v>0</v>
      </c>
      <c r="K132" s="111">
        <f t="shared" si="2"/>
        <v>7232.5300000000061</v>
      </c>
    </row>
    <row r="133" spans="2:11" ht="27" x14ac:dyDescent="0.3">
      <c r="B133" s="2">
        <v>42124</v>
      </c>
      <c r="C133" s="63" t="s">
        <v>306</v>
      </c>
      <c r="D133" s="4"/>
      <c r="E133" s="4" t="s">
        <v>308</v>
      </c>
      <c r="F133" s="24">
        <v>431648</v>
      </c>
      <c r="G133" s="16">
        <v>1142241</v>
      </c>
      <c r="H133" s="9">
        <v>30716.799999999999</v>
      </c>
      <c r="I133" s="9">
        <v>28000</v>
      </c>
      <c r="J133" s="11">
        <f t="shared" si="0"/>
        <v>-2716.7999999999993</v>
      </c>
      <c r="K133" s="110">
        <f t="shared" si="2"/>
        <v>4515.7300000000068</v>
      </c>
    </row>
    <row r="134" spans="2:11" ht="18.75" x14ac:dyDescent="0.3">
      <c r="C134" s="48"/>
      <c r="D134" s="4"/>
      <c r="E134" s="4"/>
      <c r="F134" s="24"/>
      <c r="G134" s="16"/>
      <c r="J134" s="11">
        <f t="shared" si="0"/>
        <v>0</v>
      </c>
      <c r="K134" s="111">
        <f t="shared" ref="K134:K197" si="5">K133+J134</f>
        <v>4515.7300000000068</v>
      </c>
    </row>
    <row r="135" spans="2:11" ht="27" x14ac:dyDescent="0.3">
      <c r="B135" s="2">
        <v>42128</v>
      </c>
      <c r="C135" s="64" t="s">
        <v>311</v>
      </c>
      <c r="D135" s="4"/>
      <c r="E135" s="4" t="s">
        <v>312</v>
      </c>
      <c r="F135" s="24">
        <v>481275</v>
      </c>
      <c r="G135" s="16">
        <v>1142706</v>
      </c>
      <c r="H135" s="9">
        <v>31076.400000000001</v>
      </c>
      <c r="I135" s="9">
        <v>31000</v>
      </c>
      <c r="J135" s="11">
        <f t="shared" si="0"/>
        <v>-76.400000000001455</v>
      </c>
      <c r="K135" s="110">
        <f t="shared" si="5"/>
        <v>4439.3300000000054</v>
      </c>
    </row>
    <row r="136" spans="2:11" ht="18.75" x14ac:dyDescent="0.3">
      <c r="C136" s="48" t="s">
        <v>6</v>
      </c>
      <c r="D136" s="4"/>
      <c r="E136" s="4"/>
      <c r="F136" s="24"/>
      <c r="G136" s="16"/>
      <c r="J136" s="11">
        <f t="shared" si="0"/>
        <v>0</v>
      </c>
      <c r="K136" s="111">
        <f t="shared" si="5"/>
        <v>4439.3300000000054</v>
      </c>
    </row>
    <row r="137" spans="2:11" ht="27" x14ac:dyDescent="0.3">
      <c r="B137" s="2">
        <v>42128</v>
      </c>
      <c r="C137" s="64" t="s">
        <v>309</v>
      </c>
      <c r="D137" s="4"/>
      <c r="E137" s="4" t="s">
        <v>310</v>
      </c>
      <c r="F137" s="24">
        <v>481275</v>
      </c>
      <c r="G137" s="16">
        <v>1142707</v>
      </c>
      <c r="H137" s="9">
        <v>31044.5</v>
      </c>
      <c r="I137" s="9">
        <v>31000</v>
      </c>
      <c r="J137" s="11">
        <f t="shared" si="0"/>
        <v>-44.5</v>
      </c>
      <c r="K137" s="110">
        <f t="shared" si="5"/>
        <v>4394.8300000000054</v>
      </c>
    </row>
    <row r="138" spans="2:11" ht="18.75" x14ac:dyDescent="0.3">
      <c r="C138" s="48" t="s">
        <v>6</v>
      </c>
      <c r="D138" s="4"/>
      <c r="E138" s="4"/>
      <c r="F138" s="24"/>
      <c r="G138" s="16"/>
      <c r="J138" s="11">
        <f t="shared" si="0"/>
        <v>0</v>
      </c>
      <c r="K138" s="111">
        <f t="shared" si="5"/>
        <v>4394.8300000000054</v>
      </c>
    </row>
    <row r="139" spans="2:11" ht="27" x14ac:dyDescent="0.3">
      <c r="B139" s="2">
        <v>42132</v>
      </c>
      <c r="C139" s="64" t="s">
        <v>315</v>
      </c>
      <c r="D139" s="4"/>
      <c r="E139" s="4" t="s">
        <v>316</v>
      </c>
      <c r="F139" s="24">
        <v>471665</v>
      </c>
      <c r="G139" s="16">
        <v>1144389</v>
      </c>
      <c r="H139" s="9">
        <v>31146.93</v>
      </c>
      <c r="I139" s="9">
        <v>31000</v>
      </c>
      <c r="J139" s="11">
        <f t="shared" si="0"/>
        <v>-146.93000000000029</v>
      </c>
      <c r="K139" s="110">
        <f t="shared" si="5"/>
        <v>4247.9000000000051</v>
      </c>
    </row>
    <row r="140" spans="2:11" ht="18.75" x14ac:dyDescent="0.3">
      <c r="C140" s="48" t="s">
        <v>6</v>
      </c>
      <c r="D140" s="4"/>
      <c r="E140" s="4"/>
      <c r="F140" s="24"/>
      <c r="G140" s="16"/>
      <c r="J140" s="11">
        <f t="shared" si="0"/>
        <v>0</v>
      </c>
      <c r="K140" s="111">
        <f t="shared" si="5"/>
        <v>4247.9000000000051</v>
      </c>
    </row>
    <row r="141" spans="2:11" ht="27" x14ac:dyDescent="0.3">
      <c r="B141" s="2">
        <v>42132</v>
      </c>
      <c r="C141" s="64" t="s">
        <v>313</v>
      </c>
      <c r="D141" s="4"/>
      <c r="E141" s="4" t="s">
        <v>314</v>
      </c>
      <c r="F141" s="24">
        <v>471665</v>
      </c>
      <c r="G141" s="16">
        <v>1144390</v>
      </c>
      <c r="H141" s="9">
        <v>32026.400000000001</v>
      </c>
      <c r="I141" s="9">
        <v>31000</v>
      </c>
      <c r="J141" s="11">
        <f t="shared" si="0"/>
        <v>-1026.4000000000015</v>
      </c>
      <c r="K141" s="110">
        <f t="shared" si="5"/>
        <v>3221.5000000000036</v>
      </c>
    </row>
    <row r="142" spans="2:11" ht="18.75" x14ac:dyDescent="0.3">
      <c r="C142" s="48" t="s">
        <v>6</v>
      </c>
      <c r="D142" s="4"/>
      <c r="E142" s="4"/>
      <c r="F142" s="24"/>
      <c r="G142" s="16"/>
      <c r="J142" s="11">
        <f t="shared" si="0"/>
        <v>0</v>
      </c>
      <c r="K142" s="111">
        <f t="shared" si="5"/>
        <v>3221.5000000000036</v>
      </c>
    </row>
    <row r="143" spans="2:11" ht="27" x14ac:dyDescent="0.3">
      <c r="B143" s="2">
        <v>42135</v>
      </c>
      <c r="C143" s="64" t="s">
        <v>317</v>
      </c>
      <c r="D143" s="4"/>
      <c r="E143" s="4" t="s">
        <v>318</v>
      </c>
      <c r="F143" s="24">
        <v>488320</v>
      </c>
      <c r="G143" s="16">
        <v>1144949</v>
      </c>
      <c r="H143" s="9">
        <v>32369.759999999998</v>
      </c>
      <c r="I143" s="9">
        <v>32000</v>
      </c>
      <c r="J143" s="11">
        <f t="shared" si="0"/>
        <v>-369.7599999999984</v>
      </c>
      <c r="K143" s="110">
        <f t="shared" si="5"/>
        <v>2851.7400000000052</v>
      </c>
    </row>
    <row r="144" spans="2:11" ht="18.75" x14ac:dyDescent="0.3">
      <c r="C144" s="48" t="s">
        <v>6</v>
      </c>
      <c r="D144" s="4"/>
      <c r="E144" s="4"/>
      <c r="F144" s="24"/>
      <c r="G144" s="16"/>
      <c r="J144" s="11">
        <f t="shared" si="0"/>
        <v>0</v>
      </c>
      <c r="K144" s="111">
        <f t="shared" si="5"/>
        <v>2851.7400000000052</v>
      </c>
    </row>
    <row r="145" spans="1:11" ht="27" x14ac:dyDescent="0.3">
      <c r="B145" s="2">
        <v>42135</v>
      </c>
      <c r="C145" s="64" t="s">
        <v>320</v>
      </c>
      <c r="D145" s="4"/>
      <c r="E145" s="4" t="s">
        <v>319</v>
      </c>
      <c r="F145" s="24">
        <v>488320</v>
      </c>
      <c r="G145" s="16">
        <v>1144950</v>
      </c>
      <c r="H145" s="9">
        <v>32575.5</v>
      </c>
      <c r="I145" s="9">
        <v>32000</v>
      </c>
      <c r="J145" s="11">
        <f t="shared" si="0"/>
        <v>-575.5</v>
      </c>
      <c r="K145" s="110">
        <f t="shared" si="5"/>
        <v>2276.2400000000052</v>
      </c>
    </row>
    <row r="146" spans="1:11" ht="18.75" x14ac:dyDescent="0.3">
      <c r="C146" s="48" t="s">
        <v>6</v>
      </c>
      <c r="D146" s="4"/>
      <c r="E146" s="4"/>
      <c r="F146" s="24"/>
      <c r="G146" s="16"/>
      <c r="J146" s="11">
        <f t="shared" si="0"/>
        <v>0</v>
      </c>
      <c r="K146" s="111">
        <f t="shared" si="5"/>
        <v>2276.2400000000052</v>
      </c>
    </row>
    <row r="147" spans="1:11" ht="27" x14ac:dyDescent="0.3">
      <c r="B147" s="2">
        <v>42139</v>
      </c>
      <c r="C147" s="64" t="s">
        <v>321</v>
      </c>
      <c r="D147" s="4"/>
      <c r="E147" s="4" t="s">
        <v>322</v>
      </c>
      <c r="F147" s="24">
        <v>497904</v>
      </c>
      <c r="G147" s="16">
        <v>1146559</v>
      </c>
      <c r="H147" s="9">
        <v>33704.71</v>
      </c>
      <c r="I147" s="9">
        <v>33000</v>
      </c>
      <c r="J147" s="11">
        <f t="shared" si="0"/>
        <v>-704.70999999999913</v>
      </c>
      <c r="K147" s="110">
        <f t="shared" si="5"/>
        <v>1571.5300000000061</v>
      </c>
    </row>
    <row r="148" spans="1:11" ht="18.75" x14ac:dyDescent="0.3">
      <c r="A148" s="49"/>
      <c r="C148" s="48" t="s">
        <v>6</v>
      </c>
      <c r="D148" s="4"/>
      <c r="E148" s="4"/>
      <c r="F148" s="24"/>
      <c r="G148" s="16"/>
      <c r="J148" s="11">
        <f t="shared" si="0"/>
        <v>0</v>
      </c>
      <c r="K148" s="111">
        <f t="shared" si="5"/>
        <v>1571.5300000000061</v>
      </c>
    </row>
    <row r="149" spans="1:11" ht="27" x14ac:dyDescent="0.3">
      <c r="B149" s="2">
        <v>42139</v>
      </c>
      <c r="C149" s="64" t="s">
        <v>323</v>
      </c>
      <c r="D149" s="4"/>
      <c r="E149" s="4" t="s">
        <v>324</v>
      </c>
      <c r="F149" s="24">
        <v>497904</v>
      </c>
      <c r="G149" s="16">
        <v>1146560</v>
      </c>
      <c r="H149" s="9">
        <v>33178.019999999997</v>
      </c>
      <c r="I149" s="9">
        <v>33000</v>
      </c>
      <c r="J149" s="11">
        <f t="shared" si="0"/>
        <v>-178.0199999999968</v>
      </c>
      <c r="K149" s="110">
        <f t="shared" si="5"/>
        <v>1393.5100000000093</v>
      </c>
    </row>
    <row r="150" spans="1:11" ht="18.75" x14ac:dyDescent="0.3">
      <c r="C150" s="48" t="s">
        <v>6</v>
      </c>
      <c r="D150" s="4"/>
      <c r="E150" s="4"/>
      <c r="F150" s="24"/>
      <c r="G150" s="16"/>
      <c r="J150" s="11">
        <f t="shared" si="0"/>
        <v>0</v>
      </c>
      <c r="K150" s="111">
        <f t="shared" si="5"/>
        <v>1393.5100000000093</v>
      </c>
    </row>
    <row r="151" spans="1:11" ht="27" x14ac:dyDescent="0.3">
      <c r="B151" s="2">
        <v>42142</v>
      </c>
      <c r="C151" s="64" t="s">
        <v>325</v>
      </c>
      <c r="E151" s="4" t="s">
        <v>326</v>
      </c>
      <c r="F151" s="24">
        <v>512040</v>
      </c>
      <c r="G151" s="16">
        <v>1147119</v>
      </c>
      <c r="H151" s="9">
        <v>34125.660000000003</v>
      </c>
      <c r="I151" s="9">
        <v>34000</v>
      </c>
      <c r="J151" s="11">
        <f t="shared" si="0"/>
        <v>-125.66000000000349</v>
      </c>
      <c r="K151" s="110">
        <f t="shared" si="5"/>
        <v>1267.8500000000058</v>
      </c>
    </row>
    <row r="152" spans="1:11" ht="18.75" x14ac:dyDescent="0.3">
      <c r="C152" s="48" t="s">
        <v>6</v>
      </c>
      <c r="D152" s="4"/>
      <c r="E152" s="4"/>
      <c r="F152" s="24"/>
      <c r="G152" s="16"/>
      <c r="J152" s="11">
        <f t="shared" si="0"/>
        <v>0</v>
      </c>
      <c r="K152" s="111">
        <f t="shared" si="5"/>
        <v>1267.8500000000058</v>
      </c>
    </row>
    <row r="153" spans="1:11" ht="27" x14ac:dyDescent="0.3">
      <c r="B153" s="2">
        <v>42142</v>
      </c>
      <c r="C153" s="64" t="s">
        <v>327</v>
      </c>
      <c r="D153" s="4"/>
      <c r="E153" s="4" t="s">
        <v>328</v>
      </c>
      <c r="F153" s="24">
        <v>512040</v>
      </c>
      <c r="G153" s="16">
        <v>1147120</v>
      </c>
      <c r="H153" s="9">
        <v>33976.51</v>
      </c>
      <c r="I153" s="9">
        <v>34000</v>
      </c>
      <c r="J153" s="11">
        <f t="shared" si="0"/>
        <v>23.489999999997963</v>
      </c>
      <c r="K153" s="110">
        <f t="shared" si="5"/>
        <v>1291.3400000000038</v>
      </c>
    </row>
    <row r="154" spans="1:11" ht="18.75" x14ac:dyDescent="0.3">
      <c r="C154" s="48" t="s">
        <v>6</v>
      </c>
      <c r="D154" s="4"/>
      <c r="E154" s="4"/>
      <c r="F154" s="24"/>
      <c r="G154" s="16"/>
      <c r="J154" s="11">
        <f t="shared" si="0"/>
        <v>0</v>
      </c>
      <c r="K154" s="111">
        <f t="shared" si="5"/>
        <v>1291.3400000000038</v>
      </c>
    </row>
    <row r="155" spans="1:11" ht="27" x14ac:dyDescent="0.3">
      <c r="B155" s="2">
        <v>42146</v>
      </c>
      <c r="C155" s="64" t="s">
        <v>329</v>
      </c>
      <c r="D155" s="4"/>
      <c r="E155" s="4" t="s">
        <v>330</v>
      </c>
      <c r="F155" s="24">
        <v>551160</v>
      </c>
      <c r="G155" s="16">
        <v>1148751</v>
      </c>
      <c r="H155" s="9">
        <v>33213.72</v>
      </c>
      <c r="I155" s="9">
        <v>36000</v>
      </c>
      <c r="J155" s="11">
        <f t="shared" si="0"/>
        <v>2786.2799999999988</v>
      </c>
      <c r="K155" s="110">
        <f t="shared" si="5"/>
        <v>4077.6200000000026</v>
      </c>
    </row>
    <row r="156" spans="1:11" ht="18.75" x14ac:dyDescent="0.3">
      <c r="C156" s="48" t="s">
        <v>6</v>
      </c>
      <c r="D156" s="4"/>
      <c r="E156" s="4"/>
      <c r="F156" s="24"/>
      <c r="G156" s="16"/>
      <c r="J156" s="11">
        <f t="shared" si="0"/>
        <v>0</v>
      </c>
      <c r="K156" s="110">
        <f t="shared" si="5"/>
        <v>4077.6200000000026</v>
      </c>
    </row>
    <row r="157" spans="1:11" ht="27" x14ac:dyDescent="0.3">
      <c r="B157" s="2">
        <v>42146</v>
      </c>
      <c r="C157" s="64" t="s">
        <v>331</v>
      </c>
      <c r="D157" s="4"/>
      <c r="E157" s="4" t="s">
        <v>332</v>
      </c>
      <c r="F157" s="24">
        <v>551160</v>
      </c>
      <c r="G157" s="16">
        <v>1148752</v>
      </c>
      <c r="H157" s="9">
        <v>33175.160000000003</v>
      </c>
      <c r="I157" s="9">
        <v>36000</v>
      </c>
      <c r="J157" s="11">
        <f t="shared" si="0"/>
        <v>2824.8399999999965</v>
      </c>
      <c r="K157" s="110">
        <f t="shared" si="5"/>
        <v>6902.4599999999991</v>
      </c>
    </row>
    <row r="158" spans="1:11" ht="18.75" x14ac:dyDescent="0.3">
      <c r="C158" s="29" t="s">
        <v>6</v>
      </c>
      <c r="D158" s="4"/>
      <c r="E158" s="4"/>
      <c r="F158" s="24"/>
      <c r="G158" s="16"/>
      <c r="J158" s="11">
        <f t="shared" si="0"/>
        <v>0</v>
      </c>
      <c r="K158" s="110">
        <f t="shared" si="5"/>
        <v>6902.4599999999991</v>
      </c>
    </row>
    <row r="159" spans="1:11" ht="27" x14ac:dyDescent="0.3">
      <c r="B159" s="2">
        <v>42149</v>
      </c>
      <c r="C159" s="64" t="s">
        <v>333</v>
      </c>
      <c r="D159" s="4"/>
      <c r="E159" s="4" t="s">
        <v>334</v>
      </c>
      <c r="F159" s="24">
        <v>520030</v>
      </c>
      <c r="G159" s="16">
        <v>1148753</v>
      </c>
      <c r="H159" s="9">
        <v>33888.65</v>
      </c>
      <c r="I159" s="9">
        <v>34000</v>
      </c>
      <c r="J159" s="11">
        <f t="shared" si="0"/>
        <v>111.34999999999854</v>
      </c>
      <c r="K159" s="110">
        <f t="shared" si="5"/>
        <v>7013.8099999999977</v>
      </c>
    </row>
    <row r="160" spans="1:11" ht="18.75" x14ac:dyDescent="0.3">
      <c r="C160" s="29" t="s">
        <v>6</v>
      </c>
      <c r="D160" s="4"/>
      <c r="E160" s="4"/>
      <c r="F160" s="24"/>
      <c r="G160" s="16"/>
      <c r="J160" s="11">
        <f t="shared" si="0"/>
        <v>0</v>
      </c>
      <c r="K160" s="110">
        <f t="shared" si="5"/>
        <v>7013.8099999999977</v>
      </c>
    </row>
    <row r="161" spans="2:11" ht="27" x14ac:dyDescent="0.3">
      <c r="B161" s="2">
        <v>42149</v>
      </c>
      <c r="C161" s="64" t="s">
        <v>335</v>
      </c>
      <c r="D161" s="4"/>
      <c r="E161" s="4" t="s">
        <v>336</v>
      </c>
      <c r="F161" s="24">
        <v>520030</v>
      </c>
      <c r="G161" s="16">
        <v>1148989</v>
      </c>
      <c r="H161" s="9">
        <v>34027.78</v>
      </c>
      <c r="I161" s="9">
        <v>34000</v>
      </c>
      <c r="J161" s="11">
        <f t="shared" si="0"/>
        <v>-27.779999999998836</v>
      </c>
      <c r="K161" s="110">
        <f t="shared" si="5"/>
        <v>6986.0299999999988</v>
      </c>
    </row>
    <row r="162" spans="2:11" ht="18.75" x14ac:dyDescent="0.3">
      <c r="C162" s="29" t="s">
        <v>6</v>
      </c>
      <c r="D162" s="4"/>
      <c r="E162" s="4"/>
      <c r="F162" s="24"/>
      <c r="G162" s="16"/>
      <c r="J162" s="11">
        <f t="shared" si="0"/>
        <v>0</v>
      </c>
      <c r="K162" s="110">
        <f t="shared" si="5"/>
        <v>6986.0299999999988</v>
      </c>
    </row>
    <row r="163" spans="2:11" ht="27" x14ac:dyDescent="0.3">
      <c r="B163" s="2">
        <v>42153</v>
      </c>
      <c r="C163" s="64" t="s">
        <v>337</v>
      </c>
      <c r="D163" s="4"/>
      <c r="E163" s="4" t="s">
        <v>338</v>
      </c>
      <c r="F163" s="24">
        <v>522580</v>
      </c>
      <c r="G163" s="16">
        <v>1150616</v>
      </c>
      <c r="H163" s="9">
        <v>32863.11</v>
      </c>
      <c r="I163" s="9">
        <v>34000</v>
      </c>
      <c r="J163" s="11">
        <f t="shared" si="0"/>
        <v>1136.8899999999994</v>
      </c>
      <c r="K163" s="110">
        <f t="shared" si="5"/>
        <v>8122.9199999999983</v>
      </c>
    </row>
    <row r="164" spans="2:11" ht="18.75" x14ac:dyDescent="0.3">
      <c r="C164" s="29" t="s">
        <v>6</v>
      </c>
      <c r="D164" s="4"/>
      <c r="E164" s="4"/>
      <c r="F164" s="24"/>
      <c r="G164" s="16"/>
      <c r="J164" s="11">
        <f t="shared" si="0"/>
        <v>0</v>
      </c>
      <c r="K164" s="110">
        <f t="shared" si="5"/>
        <v>8122.9199999999983</v>
      </c>
    </row>
    <row r="165" spans="2:11" ht="27" x14ac:dyDescent="0.3">
      <c r="B165" s="2">
        <v>42153</v>
      </c>
      <c r="C165" s="64" t="s">
        <v>339</v>
      </c>
      <c r="D165" s="4"/>
      <c r="E165" s="4" t="s">
        <v>340</v>
      </c>
      <c r="F165" s="24">
        <v>522580</v>
      </c>
      <c r="G165" s="16">
        <v>1150617</v>
      </c>
      <c r="H165" s="9">
        <v>32087.58</v>
      </c>
      <c r="I165" s="9">
        <v>34000</v>
      </c>
      <c r="J165" s="11">
        <f t="shared" si="0"/>
        <v>1912.4199999999983</v>
      </c>
      <c r="K165" s="110">
        <f t="shared" si="5"/>
        <v>10035.339999999997</v>
      </c>
    </row>
    <row r="166" spans="2:11" ht="18.75" x14ac:dyDescent="0.3">
      <c r="C166" s="29"/>
      <c r="D166" s="4"/>
      <c r="E166" s="4"/>
      <c r="F166" s="24"/>
      <c r="G166" s="16"/>
      <c r="J166" s="11">
        <f t="shared" si="0"/>
        <v>0</v>
      </c>
      <c r="K166" s="110">
        <f t="shared" si="5"/>
        <v>10035.339999999997</v>
      </c>
    </row>
    <row r="167" spans="2:11" ht="27" x14ac:dyDescent="0.3">
      <c r="B167" s="2">
        <v>42156</v>
      </c>
      <c r="C167" s="65" t="s">
        <v>345</v>
      </c>
      <c r="D167" s="4"/>
      <c r="E167" s="4" t="s">
        <v>346</v>
      </c>
      <c r="F167" s="24">
        <v>511500</v>
      </c>
      <c r="G167" s="16">
        <v>1150731</v>
      </c>
      <c r="H167" s="9">
        <v>32823.94</v>
      </c>
      <c r="I167" s="9">
        <v>33000</v>
      </c>
      <c r="J167" s="11">
        <f t="shared" si="0"/>
        <v>176.05999999999767</v>
      </c>
      <c r="K167" s="110">
        <f t="shared" si="5"/>
        <v>10211.399999999994</v>
      </c>
    </row>
    <row r="168" spans="2:11" ht="18.75" x14ac:dyDescent="0.3">
      <c r="C168" s="29"/>
      <c r="D168" s="4"/>
      <c r="E168" s="4"/>
      <c r="F168" s="24"/>
      <c r="G168" s="16"/>
      <c r="J168" s="11">
        <f t="shared" si="0"/>
        <v>0</v>
      </c>
      <c r="K168" s="110">
        <f t="shared" si="5"/>
        <v>10211.399999999994</v>
      </c>
    </row>
    <row r="169" spans="2:11" ht="27" x14ac:dyDescent="0.3">
      <c r="B169" s="2">
        <v>42156</v>
      </c>
      <c r="C169" s="65" t="s">
        <v>347</v>
      </c>
      <c r="D169" s="4"/>
      <c r="E169" s="4" t="s">
        <v>348</v>
      </c>
      <c r="F169" s="24">
        <v>511500</v>
      </c>
      <c r="G169" s="16">
        <v>1150988</v>
      </c>
      <c r="H169" s="9">
        <v>32071.040000000001</v>
      </c>
      <c r="I169" s="9">
        <v>33000</v>
      </c>
      <c r="J169" s="11">
        <f t="shared" si="0"/>
        <v>928.95999999999913</v>
      </c>
      <c r="K169" s="110">
        <f t="shared" si="5"/>
        <v>11140.359999999993</v>
      </c>
    </row>
    <row r="170" spans="2:11" ht="18.75" x14ac:dyDescent="0.3">
      <c r="C170" s="29"/>
      <c r="D170" s="4"/>
      <c r="E170" s="4"/>
      <c r="F170" s="24"/>
      <c r="G170" s="16"/>
      <c r="J170" s="11">
        <f t="shared" si="0"/>
        <v>0</v>
      </c>
      <c r="K170" s="110">
        <f t="shared" si="5"/>
        <v>11140.359999999993</v>
      </c>
    </row>
    <row r="171" spans="2:11" ht="27" x14ac:dyDescent="0.3">
      <c r="B171" s="2">
        <v>42160</v>
      </c>
      <c r="C171" s="65" t="s">
        <v>357</v>
      </c>
      <c r="D171" s="4"/>
      <c r="E171" s="4" t="s">
        <v>349</v>
      </c>
      <c r="F171" s="24">
        <v>441448</v>
      </c>
      <c r="G171" s="16">
        <v>1152679</v>
      </c>
      <c r="H171" s="9">
        <v>29750.82</v>
      </c>
      <c r="I171" s="9">
        <v>28000</v>
      </c>
      <c r="J171" s="11">
        <f t="shared" si="0"/>
        <v>-1750.8199999999997</v>
      </c>
      <c r="K171" s="110">
        <f t="shared" si="5"/>
        <v>9389.5399999999936</v>
      </c>
    </row>
    <row r="172" spans="2:11" ht="18.75" x14ac:dyDescent="0.3">
      <c r="C172" s="29"/>
      <c r="D172" s="4"/>
      <c r="E172" s="4"/>
      <c r="F172" s="24"/>
      <c r="G172" s="16"/>
      <c r="J172" s="11">
        <f t="shared" si="0"/>
        <v>0</v>
      </c>
      <c r="K172" s="110">
        <f t="shared" si="5"/>
        <v>9389.5399999999936</v>
      </c>
    </row>
    <row r="173" spans="2:11" ht="27" x14ac:dyDescent="0.3">
      <c r="B173" s="2">
        <v>42160</v>
      </c>
      <c r="C173" s="65" t="s">
        <v>356</v>
      </c>
      <c r="D173" s="4"/>
      <c r="E173" s="4" t="s">
        <v>350</v>
      </c>
      <c r="F173" s="24">
        <v>441448</v>
      </c>
      <c r="G173" s="16">
        <v>1152564</v>
      </c>
      <c r="H173" s="9">
        <v>30413.09</v>
      </c>
      <c r="I173" s="9">
        <v>28000</v>
      </c>
      <c r="J173" s="11">
        <f t="shared" si="0"/>
        <v>-2413.09</v>
      </c>
      <c r="K173" s="110">
        <f t="shared" si="5"/>
        <v>6976.4499999999935</v>
      </c>
    </row>
    <row r="174" spans="2:11" ht="18.75" x14ac:dyDescent="0.3">
      <c r="C174" s="29"/>
      <c r="D174" s="4"/>
      <c r="E174" s="4"/>
      <c r="F174" s="24"/>
      <c r="G174" s="16"/>
      <c r="J174" s="11">
        <f t="shared" si="0"/>
        <v>0</v>
      </c>
      <c r="K174" s="110">
        <f t="shared" si="5"/>
        <v>6976.4499999999935</v>
      </c>
    </row>
    <row r="175" spans="2:11" ht="27" x14ac:dyDescent="0.3">
      <c r="B175" s="2">
        <v>42163</v>
      </c>
      <c r="C175" s="65" t="s">
        <v>355</v>
      </c>
      <c r="D175" s="4"/>
      <c r="E175" s="4" t="s">
        <v>352</v>
      </c>
      <c r="F175" s="24">
        <v>471000</v>
      </c>
      <c r="G175" s="16">
        <v>1153181</v>
      </c>
      <c r="H175" s="9">
        <v>30560.76</v>
      </c>
      <c r="I175" s="9">
        <v>30000</v>
      </c>
      <c r="J175" s="11">
        <f>I175-H175</f>
        <v>-560.7599999999984</v>
      </c>
      <c r="K175" s="110">
        <f t="shared" si="5"/>
        <v>6415.6899999999951</v>
      </c>
    </row>
    <row r="176" spans="2:11" ht="18.75" x14ac:dyDescent="0.3">
      <c r="C176" s="48"/>
      <c r="D176" s="4"/>
      <c r="E176" s="4"/>
      <c r="F176" s="24"/>
      <c r="G176" s="16"/>
      <c r="J176" s="11">
        <f t="shared" ref="J176:J177" si="6">I176-H176</f>
        <v>0</v>
      </c>
      <c r="K176" s="110">
        <f t="shared" si="5"/>
        <v>6415.6899999999951</v>
      </c>
    </row>
    <row r="177" spans="2:11" ht="27" x14ac:dyDescent="0.3">
      <c r="B177" s="2">
        <v>42163</v>
      </c>
      <c r="C177" s="65" t="s">
        <v>354</v>
      </c>
      <c r="D177" s="4"/>
      <c r="E177" s="4" t="s">
        <v>351</v>
      </c>
      <c r="F177" s="24">
        <v>471000</v>
      </c>
      <c r="G177" s="16">
        <v>1153021</v>
      </c>
      <c r="H177" s="9">
        <v>31295.73</v>
      </c>
      <c r="I177" s="9">
        <v>30000</v>
      </c>
      <c r="J177" s="11">
        <f t="shared" si="6"/>
        <v>-1295.7299999999996</v>
      </c>
      <c r="K177" s="110">
        <f t="shared" si="5"/>
        <v>5119.9599999999955</v>
      </c>
    </row>
    <row r="178" spans="2:11" ht="18.75" x14ac:dyDescent="0.3">
      <c r="C178" s="29"/>
      <c r="D178" s="4"/>
      <c r="E178" s="4"/>
      <c r="F178" s="24"/>
      <c r="G178" s="16"/>
      <c r="J178" s="11">
        <f>I178-H178</f>
        <v>0</v>
      </c>
      <c r="K178" s="110">
        <f t="shared" si="5"/>
        <v>5119.9599999999955</v>
      </c>
    </row>
    <row r="179" spans="2:11" ht="27" x14ac:dyDescent="0.3">
      <c r="B179" s="2">
        <v>42167</v>
      </c>
      <c r="C179" s="65" t="s">
        <v>353</v>
      </c>
      <c r="D179" s="4"/>
      <c r="E179" s="4" t="s">
        <v>358</v>
      </c>
      <c r="F179" s="24">
        <v>463500</v>
      </c>
      <c r="G179" s="16">
        <v>1154723</v>
      </c>
      <c r="H179" s="9">
        <v>30345.99</v>
      </c>
      <c r="I179" s="9">
        <v>30000</v>
      </c>
      <c r="J179" s="11">
        <f t="shared" si="0"/>
        <v>-345.9900000000016</v>
      </c>
      <c r="K179" s="110">
        <f t="shared" si="5"/>
        <v>4773.9699999999939</v>
      </c>
    </row>
    <row r="180" spans="2:11" ht="18.75" x14ac:dyDescent="0.3">
      <c r="C180" s="29"/>
      <c r="D180" s="4"/>
      <c r="E180" s="4"/>
      <c r="F180" s="24"/>
      <c r="G180" s="16"/>
      <c r="J180" s="11">
        <f t="shared" si="0"/>
        <v>0</v>
      </c>
      <c r="K180" s="110">
        <f t="shared" si="5"/>
        <v>4773.9699999999939</v>
      </c>
    </row>
    <row r="181" spans="2:11" ht="27" x14ac:dyDescent="0.3">
      <c r="B181" s="2">
        <v>42167</v>
      </c>
      <c r="C181" s="65" t="s">
        <v>359</v>
      </c>
      <c r="D181" s="4"/>
      <c r="E181" s="4" t="s">
        <v>360</v>
      </c>
      <c r="F181" s="24">
        <v>463710</v>
      </c>
      <c r="G181" s="16">
        <v>1154816</v>
      </c>
      <c r="H181" s="9">
        <v>29514.68</v>
      </c>
      <c r="I181" s="9">
        <v>30000</v>
      </c>
      <c r="J181" s="11">
        <f t="shared" si="0"/>
        <v>485.31999999999971</v>
      </c>
      <c r="K181" s="110">
        <f t="shared" si="5"/>
        <v>5259.2899999999936</v>
      </c>
    </row>
    <row r="182" spans="2:11" ht="18.75" x14ac:dyDescent="0.3">
      <c r="C182" s="29"/>
      <c r="D182" s="4"/>
      <c r="E182" s="4"/>
      <c r="F182" s="24"/>
      <c r="G182" s="16"/>
      <c r="J182" s="11">
        <f t="shared" si="0"/>
        <v>0</v>
      </c>
      <c r="K182" s="110">
        <f t="shared" si="5"/>
        <v>5259.2899999999936</v>
      </c>
    </row>
    <row r="183" spans="2:11" ht="27" x14ac:dyDescent="0.3">
      <c r="B183" s="2">
        <v>42170</v>
      </c>
      <c r="C183" s="65" t="s">
        <v>361</v>
      </c>
      <c r="D183" s="4"/>
      <c r="E183" s="4" t="s">
        <v>362</v>
      </c>
      <c r="F183" s="24">
        <v>495360</v>
      </c>
      <c r="G183" s="16">
        <v>1155332</v>
      </c>
      <c r="H183" s="9">
        <v>30762.65</v>
      </c>
      <c r="I183" s="9">
        <v>32000</v>
      </c>
      <c r="J183" s="11">
        <f t="shared" si="0"/>
        <v>1237.3499999999985</v>
      </c>
      <c r="K183" s="110">
        <f t="shared" si="5"/>
        <v>6496.6399999999921</v>
      </c>
    </row>
    <row r="184" spans="2:11" ht="18.75" x14ac:dyDescent="0.3">
      <c r="C184" s="29"/>
      <c r="D184" s="4"/>
      <c r="E184" s="4"/>
      <c r="F184" s="24"/>
      <c r="G184" s="16"/>
      <c r="J184" s="11">
        <f t="shared" si="0"/>
        <v>0</v>
      </c>
      <c r="K184" s="110">
        <f t="shared" si="5"/>
        <v>6496.6399999999921</v>
      </c>
    </row>
    <row r="185" spans="2:11" ht="27" x14ac:dyDescent="0.3">
      <c r="B185" s="2">
        <v>42170</v>
      </c>
      <c r="C185" s="65" t="s">
        <v>341</v>
      </c>
      <c r="D185" s="4"/>
      <c r="E185" s="4" t="s">
        <v>342</v>
      </c>
      <c r="F185" s="24">
        <v>495360</v>
      </c>
      <c r="G185" s="16">
        <v>1155333</v>
      </c>
      <c r="H185" s="9">
        <v>31625.09</v>
      </c>
      <c r="I185" s="9">
        <v>32000</v>
      </c>
      <c r="J185" s="11">
        <f t="shared" si="0"/>
        <v>374.90999999999985</v>
      </c>
      <c r="K185" s="110">
        <f t="shared" si="5"/>
        <v>6871.549999999992</v>
      </c>
    </row>
    <row r="186" spans="2:11" ht="18.75" x14ac:dyDescent="0.3">
      <c r="C186" s="29"/>
      <c r="D186" s="4"/>
      <c r="E186" s="4"/>
      <c r="F186" s="24"/>
      <c r="G186" s="16"/>
      <c r="J186" s="11">
        <f t="shared" si="0"/>
        <v>0</v>
      </c>
      <c r="K186" s="110">
        <f t="shared" si="5"/>
        <v>6871.549999999992</v>
      </c>
    </row>
    <row r="187" spans="2:11" ht="27" x14ac:dyDescent="0.3">
      <c r="B187" s="2">
        <v>42174</v>
      </c>
      <c r="C187" s="65" t="s">
        <v>365</v>
      </c>
      <c r="D187" s="4"/>
      <c r="E187" s="4" t="s">
        <v>366</v>
      </c>
      <c r="F187" s="24">
        <v>491840</v>
      </c>
      <c r="G187" s="16">
        <v>1156792</v>
      </c>
      <c r="H187" s="9">
        <v>31442.89</v>
      </c>
      <c r="I187" s="9">
        <v>32000</v>
      </c>
      <c r="J187" s="11">
        <f t="shared" si="0"/>
        <v>557.11000000000058</v>
      </c>
      <c r="K187" s="110">
        <f t="shared" si="5"/>
        <v>7428.6599999999926</v>
      </c>
    </row>
    <row r="188" spans="2:11" ht="18.75" x14ac:dyDescent="0.3">
      <c r="C188" s="29"/>
      <c r="D188" s="4"/>
      <c r="E188" s="4"/>
      <c r="F188" s="24"/>
      <c r="G188" s="16"/>
      <c r="J188" s="11">
        <f t="shared" si="0"/>
        <v>0</v>
      </c>
      <c r="K188" s="110">
        <f t="shared" si="5"/>
        <v>7428.6599999999926</v>
      </c>
    </row>
    <row r="189" spans="2:11" ht="27" x14ac:dyDescent="0.3">
      <c r="B189" s="2">
        <v>42174</v>
      </c>
      <c r="C189" s="65" t="s">
        <v>363</v>
      </c>
      <c r="D189" s="4"/>
      <c r="E189" s="4" t="s">
        <v>364</v>
      </c>
      <c r="F189" s="24">
        <v>491840</v>
      </c>
      <c r="G189" s="16">
        <v>1156912</v>
      </c>
      <c r="H189" s="9">
        <v>31425.98</v>
      </c>
      <c r="I189" s="9">
        <v>32000</v>
      </c>
      <c r="J189" s="11">
        <f t="shared" si="0"/>
        <v>574.02000000000044</v>
      </c>
      <c r="K189" s="110">
        <f t="shared" si="5"/>
        <v>8002.679999999993</v>
      </c>
    </row>
    <row r="190" spans="2:11" ht="18.75" x14ac:dyDescent="0.3">
      <c r="C190" s="29"/>
      <c r="D190" s="4"/>
      <c r="E190" s="4"/>
      <c r="F190" s="24"/>
      <c r="G190" s="16"/>
      <c r="J190" s="11">
        <f t="shared" si="0"/>
        <v>0</v>
      </c>
      <c r="K190" s="110">
        <f t="shared" si="5"/>
        <v>8002.679999999993</v>
      </c>
    </row>
    <row r="191" spans="2:11" ht="27" x14ac:dyDescent="0.3">
      <c r="B191" s="2">
        <v>42177</v>
      </c>
      <c r="C191" s="65" t="s">
        <v>367</v>
      </c>
      <c r="D191" s="4"/>
      <c r="E191" s="4" t="s">
        <v>368</v>
      </c>
      <c r="F191" s="24">
        <v>475540</v>
      </c>
      <c r="G191" s="16">
        <v>1157573</v>
      </c>
      <c r="H191" s="9">
        <v>31114.400000000001</v>
      </c>
      <c r="I191" s="9">
        <v>31000</v>
      </c>
      <c r="J191" s="11">
        <f t="shared" si="0"/>
        <v>-114.40000000000146</v>
      </c>
      <c r="K191" s="110">
        <f t="shared" si="5"/>
        <v>7888.2799999999916</v>
      </c>
    </row>
    <row r="192" spans="2:11" ht="18.75" x14ac:dyDescent="0.3">
      <c r="C192" s="29"/>
      <c r="D192" s="4"/>
      <c r="E192" s="4"/>
      <c r="F192" s="24"/>
      <c r="G192" s="16"/>
      <c r="J192" s="11">
        <f t="shared" si="0"/>
        <v>0</v>
      </c>
      <c r="K192" s="110">
        <f t="shared" si="5"/>
        <v>7888.2799999999916</v>
      </c>
    </row>
    <row r="193" spans="2:11" ht="27" x14ac:dyDescent="0.3">
      <c r="B193" s="2">
        <v>42177</v>
      </c>
      <c r="C193" s="65" t="s">
        <v>369</v>
      </c>
      <c r="D193" s="4"/>
      <c r="E193" s="4" t="s">
        <v>370</v>
      </c>
      <c r="F193" s="24">
        <v>475540</v>
      </c>
      <c r="G193" s="16">
        <v>1157574</v>
      </c>
      <c r="H193" s="9">
        <v>30876.03</v>
      </c>
      <c r="I193" s="9">
        <v>31000</v>
      </c>
      <c r="J193" s="11">
        <f t="shared" si="0"/>
        <v>123.97000000000116</v>
      </c>
      <c r="K193" s="110">
        <f t="shared" si="5"/>
        <v>8012.2499999999927</v>
      </c>
    </row>
    <row r="194" spans="2:11" ht="18.75" x14ac:dyDescent="0.3">
      <c r="C194" s="29"/>
      <c r="D194" s="4"/>
      <c r="E194" s="4"/>
      <c r="F194" s="24"/>
      <c r="G194" s="16"/>
      <c r="J194" s="11">
        <f t="shared" si="0"/>
        <v>0</v>
      </c>
      <c r="K194" s="110">
        <f t="shared" si="5"/>
        <v>8012.2499999999927</v>
      </c>
    </row>
    <row r="195" spans="2:11" ht="27" x14ac:dyDescent="0.3">
      <c r="B195" s="2">
        <v>42181</v>
      </c>
      <c r="C195" s="65" t="s">
        <v>343</v>
      </c>
      <c r="D195" s="4"/>
      <c r="E195" s="4" t="s">
        <v>344</v>
      </c>
      <c r="F195" s="24">
        <v>467700</v>
      </c>
      <c r="G195" s="16">
        <v>1159144</v>
      </c>
      <c r="H195" s="9">
        <v>29320.2</v>
      </c>
      <c r="I195" s="9">
        <v>30000</v>
      </c>
      <c r="J195" s="11">
        <f t="shared" si="0"/>
        <v>679.79999999999927</v>
      </c>
      <c r="K195" s="110">
        <f t="shared" si="5"/>
        <v>8692.049999999992</v>
      </c>
    </row>
    <row r="196" spans="2:11" ht="18.75" x14ac:dyDescent="0.3">
      <c r="C196" s="48"/>
      <c r="D196" s="4"/>
      <c r="E196" s="4"/>
      <c r="F196" s="24"/>
      <c r="G196" s="16"/>
      <c r="J196" s="11">
        <f t="shared" si="0"/>
        <v>0</v>
      </c>
      <c r="K196" s="110">
        <f t="shared" si="5"/>
        <v>8692.049999999992</v>
      </c>
    </row>
    <row r="197" spans="2:11" ht="27" x14ac:dyDescent="0.3">
      <c r="B197" s="2">
        <v>42181</v>
      </c>
      <c r="C197" s="65" t="s">
        <v>371</v>
      </c>
      <c r="D197" s="4"/>
      <c r="E197" s="4" t="s">
        <v>372</v>
      </c>
      <c r="F197" s="24">
        <v>467700</v>
      </c>
      <c r="G197" s="16">
        <v>1159322</v>
      </c>
      <c r="H197" s="133">
        <v>29348.95</v>
      </c>
      <c r="I197" s="9">
        <v>30000</v>
      </c>
      <c r="J197" s="11">
        <f t="shared" si="0"/>
        <v>651.04999999999927</v>
      </c>
      <c r="K197" s="110">
        <f t="shared" si="5"/>
        <v>9343.0999999999913</v>
      </c>
    </row>
    <row r="198" spans="2:11" ht="18.75" x14ac:dyDescent="0.3">
      <c r="C198" s="48"/>
      <c r="D198" s="4"/>
      <c r="E198" s="4"/>
      <c r="F198" s="24"/>
      <c r="G198" s="16"/>
      <c r="J198" s="11">
        <f t="shared" si="0"/>
        <v>0</v>
      </c>
      <c r="K198" s="110">
        <f t="shared" ref="K198:K261" si="7">K197+J198</f>
        <v>9343.0999999999913</v>
      </c>
    </row>
    <row r="199" spans="2:11" ht="27" x14ac:dyDescent="0.3">
      <c r="B199" s="2">
        <v>42184</v>
      </c>
      <c r="C199" s="65" t="s">
        <v>373</v>
      </c>
      <c r="D199" s="4"/>
      <c r="E199" s="4" t="s">
        <v>374</v>
      </c>
      <c r="F199" s="24">
        <v>454720</v>
      </c>
      <c r="G199" s="16">
        <v>1159323</v>
      </c>
      <c r="H199" s="9">
        <v>28366.97</v>
      </c>
      <c r="I199" s="9">
        <v>29000</v>
      </c>
      <c r="J199" s="11">
        <f t="shared" si="0"/>
        <v>633.02999999999884</v>
      </c>
      <c r="K199" s="110">
        <f t="shared" si="7"/>
        <v>9976.1299999999901</v>
      </c>
    </row>
    <row r="200" spans="2:11" ht="18.75" x14ac:dyDescent="0.3">
      <c r="C200" s="48"/>
      <c r="D200" s="4"/>
      <c r="E200" s="4"/>
      <c r="F200" s="24"/>
      <c r="G200" s="16"/>
      <c r="J200" s="11">
        <f t="shared" si="0"/>
        <v>0</v>
      </c>
      <c r="K200" s="110">
        <f t="shared" si="7"/>
        <v>9976.1299999999901</v>
      </c>
    </row>
    <row r="201" spans="2:11" ht="27" x14ac:dyDescent="0.3">
      <c r="B201" s="2">
        <v>42184</v>
      </c>
      <c r="C201" s="65" t="s">
        <v>375</v>
      </c>
      <c r="D201" s="4"/>
      <c r="E201" s="4" t="s">
        <v>376</v>
      </c>
      <c r="F201" s="24">
        <v>454720</v>
      </c>
      <c r="G201" s="16">
        <v>1159324</v>
      </c>
      <c r="H201" s="9">
        <v>29360.49</v>
      </c>
      <c r="I201" s="9">
        <v>29000</v>
      </c>
      <c r="J201" s="11">
        <f t="shared" si="0"/>
        <v>-360.4900000000016</v>
      </c>
      <c r="K201" s="110">
        <f t="shared" si="7"/>
        <v>9615.6399999999885</v>
      </c>
    </row>
    <row r="202" spans="2:11" ht="18.75" x14ac:dyDescent="0.3">
      <c r="C202" s="48" t="s">
        <v>379</v>
      </c>
      <c r="D202" s="4"/>
      <c r="E202" s="4"/>
      <c r="F202" s="24"/>
      <c r="G202" s="16"/>
      <c r="J202" s="11">
        <f t="shared" si="0"/>
        <v>0</v>
      </c>
      <c r="K202" s="110">
        <f t="shared" si="7"/>
        <v>9615.6399999999885</v>
      </c>
    </row>
    <row r="203" spans="2:11" ht="27" x14ac:dyDescent="0.3">
      <c r="B203" s="2">
        <v>42188</v>
      </c>
      <c r="C203" s="64" t="s">
        <v>380</v>
      </c>
      <c r="D203" s="4"/>
      <c r="E203" s="4" t="s">
        <v>381</v>
      </c>
      <c r="F203" s="24">
        <v>439880</v>
      </c>
      <c r="G203" s="16">
        <v>1160983</v>
      </c>
      <c r="H203" s="9">
        <v>28303.64</v>
      </c>
      <c r="I203" s="9">
        <v>28000</v>
      </c>
      <c r="J203" s="11">
        <f t="shared" si="0"/>
        <v>-303.63999999999942</v>
      </c>
      <c r="K203" s="110">
        <f t="shared" si="7"/>
        <v>9311.9999999999891</v>
      </c>
    </row>
    <row r="204" spans="2:11" ht="18.75" x14ac:dyDescent="0.3">
      <c r="C204" s="48" t="s">
        <v>379</v>
      </c>
      <c r="D204" s="4"/>
      <c r="E204" s="4"/>
      <c r="F204" s="24"/>
      <c r="G204" s="16"/>
      <c r="J204" s="11">
        <f t="shared" si="0"/>
        <v>0</v>
      </c>
      <c r="K204" s="110">
        <f t="shared" si="7"/>
        <v>9311.9999999999891</v>
      </c>
    </row>
    <row r="205" spans="2:11" ht="27" x14ac:dyDescent="0.3">
      <c r="B205" s="2">
        <v>42188</v>
      </c>
      <c r="C205" s="64" t="s">
        <v>377</v>
      </c>
      <c r="D205" s="4"/>
      <c r="E205" s="4" t="s">
        <v>378</v>
      </c>
      <c r="F205" s="24">
        <v>439880</v>
      </c>
      <c r="G205" s="16">
        <v>1160984</v>
      </c>
      <c r="H205" s="9">
        <v>27455.58</v>
      </c>
      <c r="I205" s="9">
        <v>28000</v>
      </c>
      <c r="J205" s="11">
        <f t="shared" si="0"/>
        <v>544.41999999999825</v>
      </c>
      <c r="K205" s="110">
        <f t="shared" si="7"/>
        <v>9856.4199999999873</v>
      </c>
    </row>
    <row r="206" spans="2:11" ht="18.75" x14ac:dyDescent="0.3">
      <c r="C206" s="48"/>
      <c r="D206" s="4"/>
      <c r="E206" s="4"/>
      <c r="F206" s="24"/>
      <c r="G206" s="16"/>
      <c r="J206" s="11">
        <f t="shared" si="0"/>
        <v>0</v>
      </c>
      <c r="K206" s="110">
        <f t="shared" si="7"/>
        <v>9856.4199999999873</v>
      </c>
    </row>
    <row r="207" spans="2:11" ht="27" x14ac:dyDescent="0.3">
      <c r="B207" s="2">
        <v>42191</v>
      </c>
      <c r="C207" s="64" t="s">
        <v>382</v>
      </c>
      <c r="D207" s="4"/>
      <c r="E207" s="4" t="s">
        <v>383</v>
      </c>
      <c r="F207" s="24">
        <v>444500</v>
      </c>
      <c r="G207" s="16">
        <v>1161476</v>
      </c>
      <c r="H207" s="9">
        <v>27227.86</v>
      </c>
      <c r="I207" s="9">
        <v>28000</v>
      </c>
      <c r="J207" s="11">
        <f t="shared" si="0"/>
        <v>772.13999999999942</v>
      </c>
      <c r="K207" s="110">
        <f t="shared" si="7"/>
        <v>10628.559999999987</v>
      </c>
    </row>
    <row r="208" spans="2:11" ht="18.75" x14ac:dyDescent="0.3">
      <c r="C208" s="48"/>
      <c r="D208" s="4"/>
      <c r="E208" s="4"/>
      <c r="F208" s="24"/>
      <c r="G208" s="16"/>
      <c r="J208" s="11">
        <f t="shared" si="0"/>
        <v>0</v>
      </c>
      <c r="K208" s="110">
        <f t="shared" si="7"/>
        <v>10628.559999999987</v>
      </c>
    </row>
    <row r="209" spans="2:11" ht="27" x14ac:dyDescent="0.3">
      <c r="B209" s="2">
        <v>42191</v>
      </c>
      <c r="C209" s="64" t="s">
        <v>384</v>
      </c>
      <c r="D209" s="4"/>
      <c r="E209" s="4" t="s">
        <v>385</v>
      </c>
      <c r="F209" s="24">
        <v>444500</v>
      </c>
      <c r="G209" s="16">
        <v>1161477</v>
      </c>
      <c r="H209" s="9">
        <v>27015.35</v>
      </c>
      <c r="I209" s="9">
        <v>28000</v>
      </c>
      <c r="J209" s="11">
        <f t="shared" si="0"/>
        <v>984.65000000000146</v>
      </c>
      <c r="K209" s="110">
        <f t="shared" si="7"/>
        <v>11613.209999999988</v>
      </c>
    </row>
    <row r="210" spans="2:11" ht="18.75" x14ac:dyDescent="0.3">
      <c r="C210" s="48"/>
      <c r="D210" s="4"/>
      <c r="E210" s="4"/>
      <c r="F210" s="24"/>
      <c r="G210" s="16"/>
      <c r="J210" s="11">
        <f t="shared" si="0"/>
        <v>0</v>
      </c>
      <c r="K210" s="110">
        <f t="shared" si="7"/>
        <v>11613.209999999988</v>
      </c>
    </row>
    <row r="211" spans="2:11" ht="27" x14ac:dyDescent="0.3">
      <c r="B211" s="2">
        <v>42195</v>
      </c>
      <c r="C211" s="64" t="s">
        <v>386</v>
      </c>
      <c r="D211" s="4"/>
      <c r="E211" s="4" t="s">
        <v>387</v>
      </c>
      <c r="F211" s="24">
        <v>377520</v>
      </c>
      <c r="G211" s="16">
        <v>1163041</v>
      </c>
      <c r="H211" s="9">
        <v>27614.49</v>
      </c>
      <c r="I211" s="9">
        <v>24000</v>
      </c>
      <c r="J211" s="11">
        <f t="shared" si="0"/>
        <v>-3614.4900000000016</v>
      </c>
      <c r="K211" s="110">
        <f t="shared" si="7"/>
        <v>7998.7199999999866</v>
      </c>
    </row>
    <row r="212" spans="2:11" ht="18.75" x14ac:dyDescent="0.3">
      <c r="C212" s="48"/>
      <c r="D212" s="4"/>
      <c r="E212" s="4"/>
      <c r="F212" s="24"/>
      <c r="G212" s="16"/>
      <c r="J212" s="11">
        <f t="shared" si="0"/>
        <v>0</v>
      </c>
      <c r="K212" s="110">
        <f t="shared" si="7"/>
        <v>7998.7199999999866</v>
      </c>
    </row>
    <row r="213" spans="2:11" ht="27" x14ac:dyDescent="0.3">
      <c r="B213" s="2">
        <v>42195</v>
      </c>
      <c r="C213" s="64" t="s">
        <v>388</v>
      </c>
      <c r="D213" s="4"/>
      <c r="E213" s="4" t="s">
        <v>389</v>
      </c>
      <c r="F213" s="24">
        <v>377520</v>
      </c>
      <c r="G213" s="16">
        <v>1163327</v>
      </c>
      <c r="H213" s="9">
        <v>27161.7</v>
      </c>
      <c r="I213" s="9">
        <v>24000</v>
      </c>
      <c r="J213" s="11">
        <f t="shared" si="0"/>
        <v>-3161.7000000000007</v>
      </c>
      <c r="K213" s="110">
        <f t="shared" si="7"/>
        <v>4837.0199999999859</v>
      </c>
    </row>
    <row r="214" spans="2:11" ht="18.75" x14ac:dyDescent="0.3">
      <c r="C214" s="48"/>
      <c r="D214" s="4"/>
      <c r="E214" s="4"/>
      <c r="F214" s="24"/>
      <c r="G214" s="16"/>
      <c r="J214" s="11">
        <f t="shared" si="0"/>
        <v>0</v>
      </c>
      <c r="K214" s="110">
        <f t="shared" si="7"/>
        <v>4837.0199999999859</v>
      </c>
    </row>
    <row r="215" spans="2:11" ht="27" x14ac:dyDescent="0.3">
      <c r="B215" s="2">
        <v>42198</v>
      </c>
      <c r="C215" s="64" t="s">
        <v>390</v>
      </c>
      <c r="D215" s="4"/>
      <c r="E215" s="4" t="s">
        <v>391</v>
      </c>
      <c r="F215" s="24">
        <v>441420</v>
      </c>
      <c r="G215" s="16">
        <v>1163609</v>
      </c>
      <c r="H215" s="9">
        <v>27123.94</v>
      </c>
      <c r="I215" s="9">
        <v>28000</v>
      </c>
      <c r="J215" s="11">
        <f t="shared" si="0"/>
        <v>876.06000000000131</v>
      </c>
      <c r="K215" s="110">
        <f t="shared" si="7"/>
        <v>5713.0799999999872</v>
      </c>
    </row>
    <row r="216" spans="2:11" ht="18.75" x14ac:dyDescent="0.3">
      <c r="C216" s="48"/>
      <c r="D216" s="4"/>
      <c r="E216" s="4"/>
      <c r="F216" s="24"/>
      <c r="G216" s="16"/>
      <c r="J216" s="11">
        <f t="shared" si="0"/>
        <v>0</v>
      </c>
      <c r="K216" s="110">
        <f t="shared" si="7"/>
        <v>5713.0799999999872</v>
      </c>
    </row>
    <row r="217" spans="2:11" ht="27" x14ac:dyDescent="0.3">
      <c r="B217" s="2">
        <v>42198</v>
      </c>
      <c r="C217" s="64" t="s">
        <v>392</v>
      </c>
      <c r="D217" s="4"/>
      <c r="E217" s="4" t="s">
        <v>393</v>
      </c>
      <c r="F217" s="24">
        <v>441420</v>
      </c>
      <c r="G217" s="16">
        <v>1163610</v>
      </c>
      <c r="H217" s="9">
        <v>27210.09</v>
      </c>
      <c r="I217" s="9">
        <v>28000</v>
      </c>
      <c r="J217" s="11">
        <f t="shared" si="0"/>
        <v>789.90999999999985</v>
      </c>
      <c r="K217" s="110">
        <f t="shared" si="7"/>
        <v>6502.989999999987</v>
      </c>
    </row>
    <row r="218" spans="2:11" ht="18.75" x14ac:dyDescent="0.3">
      <c r="C218" s="48"/>
      <c r="D218" s="4"/>
      <c r="E218" s="4"/>
      <c r="F218" s="24"/>
      <c r="G218" s="16"/>
      <c r="J218" s="11">
        <f t="shared" si="0"/>
        <v>0</v>
      </c>
      <c r="K218" s="110">
        <f t="shared" si="7"/>
        <v>6502.989999999987</v>
      </c>
    </row>
    <row r="219" spans="2:11" ht="27" x14ac:dyDescent="0.3">
      <c r="B219" s="2">
        <v>42202</v>
      </c>
      <c r="C219" s="64" t="s">
        <v>394</v>
      </c>
      <c r="D219" s="4"/>
      <c r="E219" s="4" t="s">
        <v>395</v>
      </c>
      <c r="F219" s="24">
        <v>446320</v>
      </c>
      <c r="G219" s="16">
        <v>1165121</v>
      </c>
      <c r="H219" s="9">
        <v>28702.51</v>
      </c>
      <c r="I219" s="9">
        <v>28000</v>
      </c>
      <c r="J219" s="11">
        <f t="shared" si="0"/>
        <v>-702.5099999999984</v>
      </c>
      <c r="K219" s="110">
        <f t="shared" si="7"/>
        <v>5800.4799999999886</v>
      </c>
    </row>
    <row r="220" spans="2:11" ht="18.75" x14ac:dyDescent="0.3">
      <c r="C220" s="48"/>
      <c r="D220" s="4"/>
      <c r="E220" s="4"/>
      <c r="F220" s="24"/>
      <c r="G220" s="16"/>
      <c r="J220" s="11">
        <f t="shared" si="0"/>
        <v>0</v>
      </c>
      <c r="K220" s="110">
        <f t="shared" si="7"/>
        <v>5800.4799999999886</v>
      </c>
    </row>
    <row r="221" spans="2:11" ht="27" x14ac:dyDescent="0.3">
      <c r="B221" s="2">
        <v>42202</v>
      </c>
      <c r="C221" s="64" t="s">
        <v>396</v>
      </c>
      <c r="D221" s="4"/>
      <c r="E221" s="4" t="s">
        <v>397</v>
      </c>
      <c r="F221" s="24">
        <v>446320</v>
      </c>
      <c r="G221" s="16">
        <v>1165218</v>
      </c>
      <c r="H221" s="9">
        <v>28787.39</v>
      </c>
      <c r="I221" s="9">
        <v>28000</v>
      </c>
      <c r="J221" s="11">
        <f t="shared" si="0"/>
        <v>-787.38999999999942</v>
      </c>
      <c r="K221" s="110">
        <f t="shared" si="7"/>
        <v>5013.0899999999892</v>
      </c>
    </row>
    <row r="222" spans="2:11" ht="18.75" x14ac:dyDescent="0.3">
      <c r="C222" s="48"/>
      <c r="D222" s="4"/>
      <c r="E222" s="4"/>
      <c r="F222" s="24"/>
      <c r="G222" s="16"/>
      <c r="J222" s="11">
        <f t="shared" si="0"/>
        <v>0</v>
      </c>
      <c r="K222" s="110">
        <f t="shared" si="7"/>
        <v>5013.0899999999892</v>
      </c>
    </row>
    <row r="223" spans="2:11" ht="27" x14ac:dyDescent="0.3">
      <c r="B223" s="2">
        <v>42205</v>
      </c>
      <c r="C223" s="64" t="s">
        <v>398</v>
      </c>
      <c r="D223" s="4"/>
      <c r="E223" s="4" t="s">
        <v>399</v>
      </c>
      <c r="F223" s="24">
        <v>801900</v>
      </c>
      <c r="G223" s="16">
        <v>1165331</v>
      </c>
      <c r="H223" s="9">
        <v>46260.66</v>
      </c>
      <c r="I223" s="9">
        <v>50000</v>
      </c>
      <c r="J223" s="11">
        <f t="shared" si="0"/>
        <v>3739.3399999999965</v>
      </c>
      <c r="K223" s="110">
        <f t="shared" si="7"/>
        <v>8752.4299999999857</v>
      </c>
    </row>
    <row r="224" spans="2:11" ht="18.75" x14ac:dyDescent="0.3">
      <c r="C224" s="48"/>
      <c r="D224" s="4"/>
      <c r="E224" s="4"/>
      <c r="F224" s="24"/>
      <c r="G224" s="16"/>
      <c r="J224" s="11">
        <f t="shared" si="0"/>
        <v>0</v>
      </c>
      <c r="K224" s="110">
        <f t="shared" si="7"/>
        <v>8752.4299999999857</v>
      </c>
    </row>
    <row r="225" spans="2:11" ht="27" x14ac:dyDescent="0.3">
      <c r="B225" s="2">
        <v>42205</v>
      </c>
      <c r="C225" s="64" t="s">
        <v>400</v>
      </c>
      <c r="D225" s="4"/>
      <c r="E225" s="4" t="s">
        <v>401</v>
      </c>
      <c r="F225" s="24">
        <v>449064</v>
      </c>
      <c r="G225" s="16">
        <v>1165640</v>
      </c>
      <c r="H225" s="9">
        <v>29993.27</v>
      </c>
      <c r="I225" s="9">
        <v>28000</v>
      </c>
      <c r="J225" s="11">
        <f t="shared" si="0"/>
        <v>-1993.2700000000004</v>
      </c>
      <c r="K225" s="110">
        <f t="shared" si="7"/>
        <v>6759.1599999999853</v>
      </c>
    </row>
    <row r="226" spans="2:11" ht="18.75" x14ac:dyDescent="0.3">
      <c r="C226" s="48"/>
      <c r="D226" s="4"/>
      <c r="E226" s="4"/>
      <c r="F226" s="24"/>
      <c r="G226" s="16"/>
      <c r="J226" s="11">
        <f t="shared" si="0"/>
        <v>0</v>
      </c>
      <c r="K226" s="110">
        <f t="shared" si="7"/>
        <v>6759.1599999999853</v>
      </c>
    </row>
    <row r="227" spans="2:11" ht="27" x14ac:dyDescent="0.3">
      <c r="B227" s="2">
        <v>42205</v>
      </c>
      <c r="C227" s="64" t="s">
        <v>402</v>
      </c>
      <c r="D227" s="4"/>
      <c r="E227" s="4" t="s">
        <v>403</v>
      </c>
      <c r="F227" s="24">
        <v>449064</v>
      </c>
      <c r="G227" s="16">
        <v>1165449</v>
      </c>
      <c r="H227" s="9">
        <v>29701.68</v>
      </c>
      <c r="I227" s="9">
        <v>28000</v>
      </c>
      <c r="J227" s="11">
        <f t="shared" si="0"/>
        <v>-1701.6800000000003</v>
      </c>
      <c r="K227" s="110">
        <f t="shared" si="7"/>
        <v>5057.479999999985</v>
      </c>
    </row>
    <row r="228" spans="2:11" ht="18.75" x14ac:dyDescent="0.3">
      <c r="C228" s="48"/>
      <c r="D228" s="4"/>
      <c r="E228" s="4"/>
      <c r="F228" s="24"/>
      <c r="G228" s="16"/>
      <c r="J228" s="11">
        <f t="shared" si="0"/>
        <v>0</v>
      </c>
      <c r="K228" s="110">
        <f t="shared" si="7"/>
        <v>5057.479999999985</v>
      </c>
    </row>
    <row r="229" spans="2:11" ht="27" x14ac:dyDescent="0.3">
      <c r="B229" s="2">
        <v>42209</v>
      </c>
      <c r="C229" s="64" t="s">
        <v>404</v>
      </c>
      <c r="D229" s="4"/>
      <c r="E229" s="4" t="s">
        <v>405</v>
      </c>
      <c r="F229" s="24">
        <v>456092</v>
      </c>
      <c r="G229" s="16">
        <v>1167080</v>
      </c>
      <c r="H229" s="9">
        <v>30300.48</v>
      </c>
      <c r="I229" s="9">
        <v>28000</v>
      </c>
      <c r="J229" s="11">
        <f t="shared" si="0"/>
        <v>-2300.4799999999996</v>
      </c>
      <c r="K229" s="110">
        <f t="shared" si="7"/>
        <v>2756.9999999999854</v>
      </c>
    </row>
    <row r="230" spans="2:11" ht="18.75" x14ac:dyDescent="0.3">
      <c r="C230" s="48"/>
      <c r="D230" s="4"/>
      <c r="E230" s="4"/>
      <c r="F230" s="24"/>
      <c r="G230" s="16"/>
      <c r="J230" s="11">
        <f t="shared" si="0"/>
        <v>0</v>
      </c>
      <c r="K230" s="110">
        <f t="shared" si="7"/>
        <v>2756.9999999999854</v>
      </c>
    </row>
    <row r="231" spans="2:11" ht="27" x14ac:dyDescent="0.3">
      <c r="B231" s="2">
        <v>42209</v>
      </c>
      <c r="C231" s="64" t="s">
        <v>404</v>
      </c>
      <c r="D231" s="4"/>
      <c r="E231" s="4" t="s">
        <v>406</v>
      </c>
      <c r="F231" s="24">
        <v>456092</v>
      </c>
      <c r="G231" s="16">
        <v>1167361</v>
      </c>
      <c r="H231" s="9">
        <v>30211.18</v>
      </c>
      <c r="I231" s="9">
        <v>28000</v>
      </c>
      <c r="J231" s="11">
        <f t="shared" si="0"/>
        <v>-2211.1800000000003</v>
      </c>
      <c r="K231" s="110">
        <f t="shared" si="7"/>
        <v>545.81999999998516</v>
      </c>
    </row>
    <row r="232" spans="2:11" ht="18.75" x14ac:dyDescent="0.3">
      <c r="C232" s="48"/>
      <c r="D232" s="4"/>
      <c r="E232" s="4"/>
      <c r="F232" s="24"/>
      <c r="G232" s="16"/>
      <c r="J232" s="11">
        <f t="shared" si="0"/>
        <v>0</v>
      </c>
      <c r="K232" s="110">
        <f t="shared" si="7"/>
        <v>545.81999999998516</v>
      </c>
    </row>
    <row r="233" spans="2:11" ht="27" x14ac:dyDescent="0.3">
      <c r="B233" s="2">
        <v>42213</v>
      </c>
      <c r="C233" s="64" t="s">
        <v>407</v>
      </c>
      <c r="D233" s="4"/>
      <c r="E233" s="4" t="s">
        <v>408</v>
      </c>
      <c r="F233" s="24">
        <v>456680</v>
      </c>
      <c r="G233" s="16">
        <v>1167576</v>
      </c>
      <c r="H233" s="9">
        <v>30956.79</v>
      </c>
      <c r="I233" s="9">
        <v>28000</v>
      </c>
      <c r="J233" s="11">
        <f t="shared" si="0"/>
        <v>-2956.7900000000009</v>
      </c>
      <c r="K233" s="110">
        <f t="shared" si="7"/>
        <v>-2410.9700000000157</v>
      </c>
    </row>
    <row r="234" spans="2:11" ht="18.75" x14ac:dyDescent="0.3">
      <c r="C234" s="48"/>
      <c r="D234" s="4"/>
      <c r="E234" s="4"/>
      <c r="F234" s="24"/>
      <c r="G234" s="16"/>
      <c r="J234" s="11">
        <f t="shared" si="0"/>
        <v>0</v>
      </c>
      <c r="K234" s="110">
        <f t="shared" si="7"/>
        <v>-2410.9700000000157</v>
      </c>
    </row>
    <row r="235" spans="2:11" ht="27" x14ac:dyDescent="0.3">
      <c r="B235" s="2">
        <v>42213</v>
      </c>
      <c r="C235" s="64" t="s">
        <v>410</v>
      </c>
      <c r="D235" s="4"/>
      <c r="E235" s="4" t="s">
        <v>409</v>
      </c>
      <c r="F235" s="24">
        <v>456680</v>
      </c>
      <c r="G235" s="16">
        <v>1167577</v>
      </c>
      <c r="H235" s="9">
        <v>31037.88</v>
      </c>
      <c r="I235" s="9">
        <v>28000</v>
      </c>
      <c r="J235" s="11">
        <f t="shared" si="0"/>
        <v>-3037.880000000001</v>
      </c>
      <c r="K235" s="110">
        <f t="shared" si="7"/>
        <v>-5448.8500000000167</v>
      </c>
    </row>
    <row r="236" spans="2:11" ht="18.75" x14ac:dyDescent="0.3">
      <c r="C236" s="48"/>
      <c r="D236" s="4"/>
      <c r="E236" s="4"/>
      <c r="F236" s="24"/>
      <c r="G236" s="16"/>
      <c r="J236" s="11">
        <f t="shared" si="0"/>
        <v>0</v>
      </c>
      <c r="K236" s="110">
        <f t="shared" si="7"/>
        <v>-5448.8500000000167</v>
      </c>
    </row>
    <row r="237" spans="2:11" ht="27" x14ac:dyDescent="0.3">
      <c r="B237" s="2">
        <v>42216</v>
      </c>
      <c r="C237" s="64" t="s">
        <v>411</v>
      </c>
      <c r="D237" s="4"/>
      <c r="E237" s="4" t="s">
        <v>412</v>
      </c>
      <c r="F237" s="24">
        <v>456092</v>
      </c>
      <c r="G237" s="16">
        <v>1168988</v>
      </c>
      <c r="H237" s="9">
        <v>32107.21</v>
      </c>
      <c r="I237" s="9">
        <v>28000</v>
      </c>
      <c r="J237" s="11">
        <f t="shared" si="0"/>
        <v>-4107.2099999999991</v>
      </c>
      <c r="K237" s="110">
        <f t="shared" si="7"/>
        <v>-9556.0600000000159</v>
      </c>
    </row>
    <row r="238" spans="2:11" ht="18.75" x14ac:dyDescent="0.3">
      <c r="C238" s="48"/>
      <c r="D238" s="4"/>
      <c r="E238" s="4"/>
      <c r="F238" s="24"/>
      <c r="G238" s="16"/>
      <c r="J238" s="11">
        <f t="shared" si="0"/>
        <v>0</v>
      </c>
      <c r="K238" s="110">
        <f t="shared" si="7"/>
        <v>-9556.0600000000159</v>
      </c>
    </row>
    <row r="239" spans="2:11" ht="27" x14ac:dyDescent="0.3">
      <c r="B239" s="2">
        <v>42216</v>
      </c>
      <c r="C239" s="64" t="s">
        <v>413</v>
      </c>
      <c r="D239" s="4"/>
      <c r="E239" s="4" t="s">
        <v>414</v>
      </c>
      <c r="F239" s="24">
        <v>456092</v>
      </c>
      <c r="G239" s="16">
        <v>1168989</v>
      </c>
      <c r="H239" s="9">
        <v>32278.83</v>
      </c>
      <c r="I239" s="9">
        <v>28000</v>
      </c>
      <c r="J239" s="11">
        <f t="shared" si="0"/>
        <v>-4278.8300000000017</v>
      </c>
      <c r="K239" s="110">
        <f t="shared" si="7"/>
        <v>-13834.890000000018</v>
      </c>
    </row>
    <row r="240" spans="2:11" ht="18.75" x14ac:dyDescent="0.3">
      <c r="C240" s="48"/>
      <c r="D240" s="4"/>
      <c r="E240" s="4"/>
      <c r="F240" s="24"/>
      <c r="G240" s="16"/>
      <c r="J240" s="11">
        <f t="shared" si="0"/>
        <v>0</v>
      </c>
      <c r="K240" s="110">
        <f t="shared" si="7"/>
        <v>-13834.890000000018</v>
      </c>
    </row>
    <row r="241" spans="2:11" ht="27" x14ac:dyDescent="0.3">
      <c r="B241" s="2">
        <v>42219</v>
      </c>
      <c r="C241" s="66" t="s">
        <v>417</v>
      </c>
      <c r="D241" s="4"/>
      <c r="E241" s="4" t="s">
        <v>416</v>
      </c>
      <c r="F241" s="24">
        <v>451724</v>
      </c>
      <c r="G241" s="16">
        <v>1169570</v>
      </c>
      <c r="H241" s="9">
        <v>33110.32</v>
      </c>
      <c r="I241" s="9">
        <v>28000</v>
      </c>
      <c r="J241" s="11">
        <f t="shared" si="0"/>
        <v>-5110.32</v>
      </c>
      <c r="K241" s="110">
        <f t="shared" si="7"/>
        <v>-18945.210000000017</v>
      </c>
    </row>
    <row r="242" spans="2:11" ht="18.75" x14ac:dyDescent="0.3">
      <c r="C242" s="48"/>
      <c r="D242" s="4"/>
      <c r="E242" s="4"/>
      <c r="F242" s="24"/>
      <c r="G242" s="16"/>
      <c r="J242" s="11">
        <f t="shared" si="0"/>
        <v>0</v>
      </c>
      <c r="K242" s="110">
        <f t="shared" si="7"/>
        <v>-18945.210000000017</v>
      </c>
    </row>
    <row r="243" spans="2:11" ht="27" x14ac:dyDescent="0.3">
      <c r="B243" s="2">
        <v>42219</v>
      </c>
      <c r="C243" s="66" t="s">
        <v>418</v>
      </c>
      <c r="D243" s="4"/>
      <c r="E243" s="4" t="s">
        <v>419</v>
      </c>
      <c r="F243" s="24">
        <v>451724</v>
      </c>
      <c r="G243" s="16">
        <v>1169571</v>
      </c>
      <c r="H243" s="9">
        <v>33281.22</v>
      </c>
      <c r="I243" s="9">
        <v>28000</v>
      </c>
      <c r="J243" s="11">
        <f t="shared" si="0"/>
        <v>-5281.2200000000012</v>
      </c>
      <c r="K243" s="110">
        <f t="shared" si="7"/>
        <v>-24226.430000000018</v>
      </c>
    </row>
    <row r="244" spans="2:11" ht="18.75" x14ac:dyDescent="0.3">
      <c r="C244" s="48"/>
      <c r="D244" s="4"/>
      <c r="E244" s="4"/>
      <c r="F244" s="24"/>
      <c r="G244" s="16"/>
      <c r="J244" s="11">
        <f t="shared" si="0"/>
        <v>0</v>
      </c>
      <c r="K244" s="110">
        <f t="shared" si="7"/>
        <v>-24226.430000000018</v>
      </c>
    </row>
    <row r="245" spans="2:11" ht="27" x14ac:dyDescent="0.3">
      <c r="B245" s="2">
        <v>42222</v>
      </c>
      <c r="C245" s="66" t="s">
        <v>421</v>
      </c>
      <c r="D245" s="4"/>
      <c r="E245" s="4" t="s">
        <v>420</v>
      </c>
      <c r="F245" s="24">
        <v>655600</v>
      </c>
      <c r="G245" s="16">
        <v>1170987</v>
      </c>
      <c r="H245" s="9">
        <v>30993.599999999999</v>
      </c>
      <c r="I245" s="9">
        <v>40000</v>
      </c>
      <c r="J245" s="11">
        <f t="shared" si="0"/>
        <v>9006.4000000000015</v>
      </c>
      <c r="K245" s="110">
        <f t="shared" si="7"/>
        <v>-15220.030000000017</v>
      </c>
    </row>
    <row r="246" spans="2:11" ht="18.75" x14ac:dyDescent="0.3">
      <c r="C246" s="48"/>
      <c r="D246" s="4"/>
      <c r="E246" s="4"/>
      <c r="F246" s="24"/>
      <c r="G246" s="16"/>
      <c r="J246" s="11">
        <f t="shared" si="0"/>
        <v>0</v>
      </c>
      <c r="K246" s="110">
        <f t="shared" si="7"/>
        <v>-15220.030000000017</v>
      </c>
    </row>
    <row r="247" spans="2:11" ht="27" x14ac:dyDescent="0.3">
      <c r="B247" s="2">
        <v>42223</v>
      </c>
      <c r="C247" s="66" t="s">
        <v>423</v>
      </c>
      <c r="D247" s="4"/>
      <c r="E247" s="4" t="s">
        <v>422</v>
      </c>
      <c r="F247" s="24">
        <v>651440</v>
      </c>
      <c r="G247" s="16">
        <v>1171172</v>
      </c>
      <c r="H247" s="9">
        <v>33049.07</v>
      </c>
      <c r="I247" s="9">
        <v>40000</v>
      </c>
      <c r="J247" s="11">
        <f t="shared" si="0"/>
        <v>6950.93</v>
      </c>
      <c r="K247" s="110">
        <f t="shared" si="7"/>
        <v>-8269.1000000000167</v>
      </c>
    </row>
    <row r="248" spans="2:11" ht="18.75" x14ac:dyDescent="0.3">
      <c r="C248" s="48"/>
      <c r="D248" s="4"/>
      <c r="E248" s="4"/>
      <c r="F248" s="24"/>
      <c r="G248" s="16"/>
      <c r="J248" s="11">
        <f t="shared" si="0"/>
        <v>0</v>
      </c>
      <c r="K248" s="110">
        <f t="shared" si="7"/>
        <v>-8269.1000000000167</v>
      </c>
    </row>
    <row r="249" spans="2:11" ht="27" x14ac:dyDescent="0.3">
      <c r="B249" s="2">
        <v>42226</v>
      </c>
      <c r="C249" s="66" t="s">
        <v>425</v>
      </c>
      <c r="D249" s="4"/>
      <c r="E249" s="4" t="s">
        <v>424</v>
      </c>
      <c r="F249" s="24">
        <v>646600</v>
      </c>
      <c r="G249" s="16">
        <v>1170988</v>
      </c>
      <c r="H249" s="9">
        <v>32299.72</v>
      </c>
      <c r="I249" s="9">
        <v>40000</v>
      </c>
      <c r="J249" s="11">
        <f t="shared" si="0"/>
        <v>7700.2799999999988</v>
      </c>
      <c r="K249" s="110">
        <f t="shared" si="7"/>
        <v>-568.8200000000179</v>
      </c>
    </row>
    <row r="250" spans="2:11" ht="18.75" x14ac:dyDescent="0.3">
      <c r="C250" s="48"/>
      <c r="D250" s="4"/>
      <c r="E250" s="4"/>
      <c r="F250" s="24"/>
      <c r="G250" s="16"/>
      <c r="J250" s="11">
        <f t="shared" si="0"/>
        <v>0</v>
      </c>
      <c r="K250" s="110">
        <f t="shared" si="7"/>
        <v>-568.8200000000179</v>
      </c>
    </row>
    <row r="251" spans="2:11" ht="27" x14ac:dyDescent="0.3">
      <c r="B251" s="2">
        <v>42226</v>
      </c>
      <c r="C251" s="66" t="s">
        <v>427</v>
      </c>
      <c r="D251" s="4"/>
      <c r="E251" s="4" t="s">
        <v>426</v>
      </c>
      <c r="F251" s="24">
        <v>646600</v>
      </c>
      <c r="G251" s="16">
        <v>1171546</v>
      </c>
      <c r="H251" s="9">
        <v>32970.589999999997</v>
      </c>
      <c r="I251" s="9">
        <v>40000</v>
      </c>
      <c r="J251" s="11">
        <f t="shared" si="0"/>
        <v>7029.4100000000035</v>
      </c>
      <c r="K251" s="110">
        <f t="shared" si="7"/>
        <v>6460.5899999999856</v>
      </c>
    </row>
    <row r="252" spans="2:11" ht="18.75" x14ac:dyDescent="0.3">
      <c r="C252" s="48"/>
      <c r="D252" s="4"/>
      <c r="E252" s="4"/>
      <c r="F252" s="24"/>
      <c r="G252" s="16"/>
      <c r="J252" s="11">
        <f t="shared" si="0"/>
        <v>0</v>
      </c>
      <c r="K252" s="110">
        <f t="shared" si="7"/>
        <v>6460.5899999999856</v>
      </c>
    </row>
    <row r="253" spans="2:11" ht="27" x14ac:dyDescent="0.3">
      <c r="B253" s="2">
        <v>42230</v>
      </c>
      <c r="C253" s="66" t="s">
        <v>429</v>
      </c>
      <c r="D253" s="4"/>
      <c r="E253" s="4" t="s">
        <v>428</v>
      </c>
      <c r="F253" s="24">
        <v>541695</v>
      </c>
      <c r="G253" s="16">
        <v>1173001</v>
      </c>
      <c r="H253" s="9">
        <v>33263.03</v>
      </c>
      <c r="I253" s="9">
        <v>33000</v>
      </c>
      <c r="J253" s="11">
        <f t="shared" si="0"/>
        <v>-263.02999999999884</v>
      </c>
      <c r="K253" s="110">
        <f t="shared" si="7"/>
        <v>6197.5599999999868</v>
      </c>
    </row>
    <row r="254" spans="2:11" ht="18.75" x14ac:dyDescent="0.3">
      <c r="C254" s="48"/>
      <c r="D254" s="4"/>
      <c r="E254" s="4"/>
      <c r="F254" s="24"/>
      <c r="G254" s="16"/>
      <c r="J254" s="11">
        <f t="shared" si="0"/>
        <v>0</v>
      </c>
      <c r="K254" s="110">
        <f t="shared" si="7"/>
        <v>6197.5599999999868</v>
      </c>
    </row>
    <row r="255" spans="2:11" ht="27" x14ac:dyDescent="0.3">
      <c r="B255" s="2">
        <v>42230</v>
      </c>
      <c r="C255" s="66" t="s">
        <v>431</v>
      </c>
      <c r="D255" s="4"/>
      <c r="E255" s="4" t="s">
        <v>430</v>
      </c>
      <c r="F255" s="24">
        <v>541695</v>
      </c>
      <c r="G255" s="16">
        <v>1172912</v>
      </c>
      <c r="H255" s="9">
        <v>32868.730000000003</v>
      </c>
      <c r="I255" s="9">
        <v>33000</v>
      </c>
      <c r="J255" s="11">
        <f t="shared" si="0"/>
        <v>131.2699999999968</v>
      </c>
      <c r="K255" s="110">
        <f t="shared" si="7"/>
        <v>6328.8299999999836</v>
      </c>
    </row>
    <row r="256" spans="2:11" ht="18.75" x14ac:dyDescent="0.3">
      <c r="C256" s="48"/>
      <c r="D256" s="4"/>
      <c r="E256" s="4"/>
      <c r="F256" s="24"/>
      <c r="G256" s="16"/>
      <c r="J256" s="11">
        <f t="shared" si="0"/>
        <v>0</v>
      </c>
      <c r="K256" s="110">
        <f t="shared" si="7"/>
        <v>6328.8299999999836</v>
      </c>
    </row>
    <row r="257" spans="2:11" ht="27" x14ac:dyDescent="0.3">
      <c r="B257" s="2">
        <v>42233</v>
      </c>
      <c r="C257" s="66" t="s">
        <v>432</v>
      </c>
      <c r="D257" s="4"/>
      <c r="E257" s="4" t="s">
        <v>433</v>
      </c>
      <c r="F257" s="24">
        <v>575575</v>
      </c>
      <c r="G257" s="16">
        <v>1172913</v>
      </c>
      <c r="H257" s="9">
        <v>32883.370000000003</v>
      </c>
      <c r="I257" s="9">
        <v>35000</v>
      </c>
      <c r="J257" s="11">
        <f t="shared" si="0"/>
        <v>2116.6299999999974</v>
      </c>
      <c r="K257" s="110">
        <f t="shared" si="7"/>
        <v>8445.4599999999809</v>
      </c>
    </row>
    <row r="258" spans="2:11" ht="18.75" x14ac:dyDescent="0.3">
      <c r="C258" s="48"/>
      <c r="D258" s="4"/>
      <c r="E258" s="4"/>
      <c r="F258" s="24"/>
      <c r="G258" s="16"/>
      <c r="J258" s="11">
        <f t="shared" si="0"/>
        <v>0</v>
      </c>
      <c r="K258" s="110">
        <f t="shared" si="7"/>
        <v>8445.4599999999809</v>
      </c>
    </row>
    <row r="259" spans="2:11" ht="27" x14ac:dyDescent="0.3">
      <c r="B259" s="2">
        <v>42233</v>
      </c>
      <c r="C259" s="66" t="s">
        <v>435</v>
      </c>
      <c r="D259" s="4"/>
      <c r="E259" s="4" t="s">
        <v>434</v>
      </c>
      <c r="F259" s="24">
        <v>575575</v>
      </c>
      <c r="G259" s="16">
        <v>1173399</v>
      </c>
      <c r="H259" s="9">
        <v>34134.239999999998</v>
      </c>
      <c r="I259" s="9">
        <v>35000</v>
      </c>
      <c r="J259" s="11">
        <f t="shared" si="0"/>
        <v>865.76000000000204</v>
      </c>
      <c r="K259" s="110">
        <f t="shared" si="7"/>
        <v>9311.219999999983</v>
      </c>
    </row>
    <row r="260" spans="2:11" ht="18.75" x14ac:dyDescent="0.3">
      <c r="C260" s="48"/>
      <c r="D260" s="4"/>
      <c r="E260" s="4"/>
      <c r="F260" s="24"/>
      <c r="G260" s="16"/>
      <c r="J260" s="11">
        <f t="shared" si="0"/>
        <v>0</v>
      </c>
      <c r="K260" s="110">
        <f t="shared" si="7"/>
        <v>9311.219999999983</v>
      </c>
    </row>
    <row r="261" spans="2:11" ht="39.75" x14ac:dyDescent="0.3">
      <c r="B261" s="2">
        <v>42237</v>
      </c>
      <c r="C261" s="66" t="s">
        <v>436</v>
      </c>
      <c r="D261" s="4"/>
      <c r="E261" s="67" t="s">
        <v>437</v>
      </c>
      <c r="F261" s="24">
        <v>594265</v>
      </c>
      <c r="G261" s="16">
        <v>1174731</v>
      </c>
      <c r="H261" s="9">
        <v>34005.160000000003</v>
      </c>
      <c r="I261" s="9">
        <v>35000</v>
      </c>
      <c r="J261" s="11">
        <f t="shared" si="0"/>
        <v>994.83999999999651</v>
      </c>
      <c r="K261" s="110">
        <f t="shared" si="7"/>
        <v>10306.059999999979</v>
      </c>
    </row>
    <row r="262" spans="2:11" ht="18.75" x14ac:dyDescent="0.3">
      <c r="C262" s="48"/>
      <c r="D262" s="4"/>
      <c r="E262" s="4"/>
      <c r="F262" s="24"/>
      <c r="G262" s="16"/>
      <c r="J262" s="11">
        <f t="shared" si="0"/>
        <v>0</v>
      </c>
      <c r="K262" s="110">
        <f t="shared" ref="K262:K325" si="8">K261+J262</f>
        <v>10306.059999999979</v>
      </c>
    </row>
    <row r="263" spans="2:11" ht="27" x14ac:dyDescent="0.3">
      <c r="B263" s="2">
        <v>42237</v>
      </c>
      <c r="C263" s="66" t="s">
        <v>438</v>
      </c>
      <c r="D263" s="4"/>
      <c r="E263" s="4" t="s">
        <v>439</v>
      </c>
      <c r="F263" s="24">
        <v>594265</v>
      </c>
      <c r="G263" s="16">
        <v>1175236</v>
      </c>
      <c r="H263" s="9">
        <v>34707.82</v>
      </c>
      <c r="I263" s="9">
        <v>35000</v>
      </c>
      <c r="J263" s="11">
        <f t="shared" si="0"/>
        <v>292.18000000000029</v>
      </c>
      <c r="K263" s="110">
        <f t="shared" si="8"/>
        <v>10598.23999999998</v>
      </c>
    </row>
    <row r="264" spans="2:11" ht="18.75" x14ac:dyDescent="0.3">
      <c r="C264" s="48"/>
      <c r="D264" s="4"/>
      <c r="E264" s="4"/>
      <c r="F264" s="24"/>
      <c r="G264" s="16"/>
      <c r="J264" s="11">
        <f t="shared" si="0"/>
        <v>0</v>
      </c>
      <c r="K264" s="110">
        <f t="shared" si="8"/>
        <v>10598.23999999998</v>
      </c>
    </row>
    <row r="265" spans="2:11" ht="27" x14ac:dyDescent="0.3">
      <c r="B265" s="2">
        <v>42240</v>
      </c>
      <c r="C265" s="66" t="s">
        <v>440</v>
      </c>
      <c r="D265" s="4"/>
      <c r="E265" s="4" t="s">
        <v>441</v>
      </c>
      <c r="F265" s="24">
        <v>546880</v>
      </c>
      <c r="G265" s="16">
        <v>1175237</v>
      </c>
      <c r="H265" s="9">
        <v>34362.94</v>
      </c>
      <c r="I265" s="9">
        <v>32000</v>
      </c>
      <c r="J265" s="11">
        <f t="shared" si="0"/>
        <v>-2362.9400000000023</v>
      </c>
      <c r="K265" s="110">
        <f t="shared" si="8"/>
        <v>8235.2999999999774</v>
      </c>
    </row>
    <row r="266" spans="2:11" ht="18.75" x14ac:dyDescent="0.3">
      <c r="C266" s="48"/>
      <c r="D266" s="4"/>
      <c r="E266" s="4"/>
      <c r="F266" s="24"/>
      <c r="G266" s="16"/>
      <c r="J266" s="11">
        <f t="shared" si="0"/>
        <v>0</v>
      </c>
      <c r="K266" s="110">
        <f t="shared" si="8"/>
        <v>8235.2999999999774</v>
      </c>
    </row>
    <row r="267" spans="2:11" ht="27" x14ac:dyDescent="0.3">
      <c r="B267" s="2">
        <v>42240</v>
      </c>
      <c r="C267" s="66" t="s">
        <v>443</v>
      </c>
      <c r="D267" s="4"/>
      <c r="E267" s="4" t="s">
        <v>442</v>
      </c>
      <c r="F267" s="24">
        <v>546880</v>
      </c>
      <c r="G267" s="16">
        <v>1175460</v>
      </c>
      <c r="H267" s="9">
        <v>34325.42</v>
      </c>
      <c r="I267" s="9">
        <v>32000</v>
      </c>
      <c r="J267" s="11">
        <f t="shared" si="0"/>
        <v>-2325.4199999999983</v>
      </c>
      <c r="K267" s="110">
        <f t="shared" si="8"/>
        <v>5909.8799999999792</v>
      </c>
    </row>
    <row r="268" spans="2:11" ht="18.75" x14ac:dyDescent="0.3">
      <c r="C268" s="48"/>
      <c r="D268" s="4"/>
      <c r="E268" s="4"/>
      <c r="F268" s="24"/>
      <c r="G268" s="16"/>
      <c r="J268" s="11">
        <f t="shared" si="0"/>
        <v>0</v>
      </c>
      <c r="K268" s="110">
        <f t="shared" si="8"/>
        <v>5909.8799999999792</v>
      </c>
    </row>
    <row r="269" spans="2:11" ht="27" x14ac:dyDescent="0.3">
      <c r="B269" s="2">
        <v>42243</v>
      </c>
      <c r="C269" s="66" t="s">
        <v>444</v>
      </c>
      <c r="D269" s="4"/>
      <c r="E269" s="4" t="s">
        <v>445</v>
      </c>
      <c r="F269" s="24">
        <v>543520</v>
      </c>
      <c r="G269" s="16">
        <v>1177416</v>
      </c>
      <c r="H269" s="9">
        <v>33848.1</v>
      </c>
      <c r="I269" s="9">
        <v>32000</v>
      </c>
      <c r="J269" s="11">
        <f t="shared" si="0"/>
        <v>-1848.0999999999985</v>
      </c>
      <c r="K269" s="110">
        <f t="shared" si="8"/>
        <v>4061.7799999999806</v>
      </c>
    </row>
    <row r="270" spans="2:11" ht="18.75" x14ac:dyDescent="0.3">
      <c r="C270" s="48"/>
      <c r="D270" s="4"/>
      <c r="E270" s="4"/>
      <c r="F270" s="24"/>
      <c r="G270" s="16"/>
      <c r="J270" s="11">
        <f t="shared" si="0"/>
        <v>0</v>
      </c>
      <c r="K270" s="110">
        <f t="shared" si="8"/>
        <v>4061.7799999999806</v>
      </c>
    </row>
    <row r="271" spans="2:11" ht="27" x14ac:dyDescent="0.3">
      <c r="B271" s="2">
        <v>42243</v>
      </c>
      <c r="C271" s="66" t="s">
        <v>447</v>
      </c>
      <c r="D271" s="4"/>
      <c r="E271" s="4" t="s">
        <v>446</v>
      </c>
      <c r="F271" s="24">
        <v>543520</v>
      </c>
      <c r="G271" s="16">
        <v>1177417</v>
      </c>
      <c r="H271" s="9">
        <v>33146.800000000003</v>
      </c>
      <c r="I271" s="9">
        <v>32000</v>
      </c>
      <c r="J271" s="11">
        <f t="shared" si="0"/>
        <v>-1146.8000000000029</v>
      </c>
      <c r="K271" s="110">
        <f t="shared" si="8"/>
        <v>2914.9799999999777</v>
      </c>
    </row>
    <row r="272" spans="2:11" ht="18.75" x14ac:dyDescent="0.3">
      <c r="C272" s="48"/>
      <c r="D272" s="4"/>
      <c r="E272" s="4"/>
      <c r="F272" s="24"/>
      <c r="G272" s="16"/>
      <c r="J272" s="11">
        <f t="shared" si="0"/>
        <v>0</v>
      </c>
      <c r="K272" s="110">
        <f t="shared" si="8"/>
        <v>2914.9799999999777</v>
      </c>
    </row>
    <row r="273" spans="2:11" ht="27" x14ac:dyDescent="0.3">
      <c r="B273" s="2">
        <v>42247</v>
      </c>
      <c r="C273" s="66" t="s">
        <v>450</v>
      </c>
      <c r="D273" s="4"/>
      <c r="E273" s="4" t="s">
        <v>415</v>
      </c>
      <c r="F273" s="24">
        <v>553575</v>
      </c>
      <c r="G273" s="16">
        <v>1177364</v>
      </c>
      <c r="H273" s="9">
        <v>33090.720000000001</v>
      </c>
      <c r="I273" s="9">
        <v>33000</v>
      </c>
      <c r="J273" s="11">
        <f t="shared" si="0"/>
        <v>-90.720000000001164</v>
      </c>
      <c r="K273" s="110">
        <f t="shared" si="8"/>
        <v>2824.2599999999766</v>
      </c>
    </row>
    <row r="274" spans="2:11" ht="18.75" x14ac:dyDescent="0.3">
      <c r="C274" s="29"/>
      <c r="D274" s="4"/>
      <c r="E274" s="4"/>
      <c r="F274" s="24"/>
      <c r="G274" s="16"/>
      <c r="J274" s="11">
        <f t="shared" ref="J274:J414" si="9">I274-H274</f>
        <v>0</v>
      </c>
      <c r="K274" s="110">
        <f t="shared" si="8"/>
        <v>2824.2599999999766</v>
      </c>
    </row>
    <row r="275" spans="2:11" ht="27.75" thickBot="1" x14ac:dyDescent="0.35">
      <c r="B275" s="2">
        <v>42247</v>
      </c>
      <c r="C275" s="66" t="s">
        <v>449</v>
      </c>
      <c r="E275" s="42" t="s">
        <v>448</v>
      </c>
      <c r="F275" s="51">
        <v>553575</v>
      </c>
      <c r="G275" s="17">
        <v>1177900</v>
      </c>
      <c r="H275" s="9">
        <v>32902.959999999999</v>
      </c>
      <c r="I275" s="9">
        <v>33000</v>
      </c>
      <c r="J275" s="11">
        <f t="shared" si="9"/>
        <v>97.040000000000873</v>
      </c>
      <c r="K275" s="110">
        <f t="shared" si="8"/>
        <v>2921.2999999999774</v>
      </c>
    </row>
    <row r="276" spans="2:11" ht="18.75" x14ac:dyDescent="0.3">
      <c r="C276" s="48"/>
      <c r="J276" s="11">
        <f t="shared" si="9"/>
        <v>0</v>
      </c>
      <c r="K276" s="110">
        <f t="shared" si="8"/>
        <v>2921.2999999999774</v>
      </c>
    </row>
    <row r="277" spans="2:11" ht="27" x14ac:dyDescent="0.3">
      <c r="B277" s="2">
        <v>42251</v>
      </c>
      <c r="C277" s="68" t="s">
        <v>461</v>
      </c>
      <c r="E277" s="42" t="s">
        <v>451</v>
      </c>
      <c r="F277" s="51">
        <v>572900</v>
      </c>
      <c r="G277" s="10">
        <v>1179740</v>
      </c>
      <c r="H277" s="9">
        <v>34548.46</v>
      </c>
      <c r="I277" s="9">
        <v>34000</v>
      </c>
      <c r="J277" s="11">
        <f t="shared" si="9"/>
        <v>-548.45999999999913</v>
      </c>
      <c r="K277" s="110">
        <f t="shared" si="8"/>
        <v>2372.8399999999783</v>
      </c>
    </row>
    <row r="278" spans="2:11" ht="18.75" x14ac:dyDescent="0.3">
      <c r="C278" s="48"/>
      <c r="J278" s="11">
        <f t="shared" si="9"/>
        <v>0</v>
      </c>
      <c r="K278" s="110">
        <f t="shared" si="8"/>
        <v>2372.8399999999783</v>
      </c>
    </row>
    <row r="279" spans="2:11" ht="27" x14ac:dyDescent="0.3">
      <c r="B279" s="2">
        <v>42251</v>
      </c>
      <c r="C279" s="68" t="s">
        <v>462</v>
      </c>
      <c r="E279" s="42" t="s">
        <v>452</v>
      </c>
      <c r="F279" s="51">
        <v>572900</v>
      </c>
      <c r="G279" s="10">
        <v>1179741</v>
      </c>
      <c r="H279" s="9">
        <v>34616.06</v>
      </c>
      <c r="I279" s="9">
        <v>34000</v>
      </c>
      <c r="J279" s="11">
        <f t="shared" si="9"/>
        <v>-616.05999999999767</v>
      </c>
      <c r="K279" s="110">
        <f t="shared" si="8"/>
        <v>1756.7799999999806</v>
      </c>
    </row>
    <row r="280" spans="2:11" ht="18.75" x14ac:dyDescent="0.3">
      <c r="C280" s="48"/>
      <c r="J280" s="11">
        <f t="shared" si="9"/>
        <v>0</v>
      </c>
      <c r="K280" s="110">
        <f t="shared" si="8"/>
        <v>1756.7799999999806</v>
      </c>
    </row>
    <row r="281" spans="2:11" ht="27" x14ac:dyDescent="0.3">
      <c r="B281" s="2">
        <v>42255</v>
      </c>
      <c r="C281" s="68" t="s">
        <v>463</v>
      </c>
      <c r="E281" s="42" t="s">
        <v>453</v>
      </c>
      <c r="F281" s="51">
        <v>573920</v>
      </c>
      <c r="G281" s="10">
        <v>1180044</v>
      </c>
      <c r="H281" s="9">
        <v>32988.480000000003</v>
      </c>
      <c r="I281" s="9">
        <v>34000</v>
      </c>
      <c r="J281" s="11">
        <f t="shared" si="9"/>
        <v>1011.5199999999968</v>
      </c>
      <c r="K281" s="110">
        <f t="shared" si="8"/>
        <v>2768.2999999999774</v>
      </c>
    </row>
    <row r="282" spans="2:11" ht="18.75" x14ac:dyDescent="0.3">
      <c r="C282" s="48"/>
      <c r="J282" s="11">
        <f t="shared" si="9"/>
        <v>0</v>
      </c>
      <c r="K282" s="110">
        <f t="shared" si="8"/>
        <v>2768.2999999999774</v>
      </c>
    </row>
    <row r="283" spans="2:11" ht="27" x14ac:dyDescent="0.3">
      <c r="B283" s="2">
        <v>42257</v>
      </c>
      <c r="C283" s="68" t="s">
        <v>464</v>
      </c>
      <c r="E283" s="42" t="s">
        <v>454</v>
      </c>
      <c r="F283" s="51">
        <v>555390</v>
      </c>
      <c r="G283" s="10">
        <v>1180774</v>
      </c>
      <c r="H283" s="9">
        <v>31811.5</v>
      </c>
      <c r="I283" s="9">
        <v>33000</v>
      </c>
      <c r="J283" s="11">
        <f t="shared" si="9"/>
        <v>1188.5</v>
      </c>
      <c r="K283" s="110">
        <f t="shared" si="8"/>
        <v>3956.7999999999774</v>
      </c>
    </row>
    <row r="284" spans="2:11" ht="18.75" x14ac:dyDescent="0.3">
      <c r="C284" s="48"/>
      <c r="J284" s="11">
        <f t="shared" si="9"/>
        <v>0</v>
      </c>
      <c r="K284" s="110">
        <f t="shared" si="8"/>
        <v>3956.7999999999774</v>
      </c>
    </row>
    <row r="285" spans="2:11" ht="27" x14ac:dyDescent="0.3">
      <c r="B285" s="2">
        <v>42258</v>
      </c>
      <c r="C285" s="68" t="s">
        <v>465</v>
      </c>
      <c r="E285" s="42" t="s">
        <v>455</v>
      </c>
      <c r="F285" s="51">
        <v>553443</v>
      </c>
      <c r="G285" s="10">
        <v>1181697</v>
      </c>
      <c r="H285" s="9">
        <v>29870.86</v>
      </c>
      <c r="I285" s="9">
        <v>33000</v>
      </c>
      <c r="J285" s="11">
        <f t="shared" si="9"/>
        <v>3129.1399999999994</v>
      </c>
      <c r="K285" s="110">
        <f t="shared" si="8"/>
        <v>7085.9399999999769</v>
      </c>
    </row>
    <row r="286" spans="2:11" ht="18.75" x14ac:dyDescent="0.3">
      <c r="C286" s="48"/>
      <c r="J286" s="11">
        <f t="shared" si="9"/>
        <v>0</v>
      </c>
      <c r="K286" s="110">
        <f t="shared" si="8"/>
        <v>7085.9399999999769</v>
      </c>
    </row>
    <row r="287" spans="2:11" ht="27" x14ac:dyDescent="0.3">
      <c r="B287" s="2">
        <v>42261</v>
      </c>
      <c r="C287" s="68" t="s">
        <v>465</v>
      </c>
      <c r="E287" s="42" t="s">
        <v>456</v>
      </c>
      <c r="F287" s="51">
        <v>555720</v>
      </c>
      <c r="G287" s="10">
        <v>1181893</v>
      </c>
      <c r="H287" s="9">
        <v>29274.959999999999</v>
      </c>
      <c r="I287" s="9">
        <v>33000</v>
      </c>
      <c r="J287" s="11">
        <f t="shared" si="9"/>
        <v>3725.0400000000009</v>
      </c>
      <c r="K287" s="110">
        <f t="shared" si="8"/>
        <v>10810.979999999978</v>
      </c>
    </row>
    <row r="288" spans="2:11" ht="18.75" x14ac:dyDescent="0.3">
      <c r="C288" s="48"/>
      <c r="J288" s="11">
        <f t="shared" si="9"/>
        <v>0</v>
      </c>
      <c r="K288" s="110">
        <f t="shared" si="8"/>
        <v>10810.979999999978</v>
      </c>
    </row>
    <row r="289" spans="2:11" ht="27" x14ac:dyDescent="0.3">
      <c r="B289" s="2">
        <v>42265</v>
      </c>
      <c r="C289" s="68" t="s">
        <v>466</v>
      </c>
      <c r="E289" s="42" t="s">
        <v>457</v>
      </c>
      <c r="F289" s="51">
        <v>530528</v>
      </c>
      <c r="G289" s="10">
        <v>1183633</v>
      </c>
      <c r="H289" s="9">
        <v>28096.66</v>
      </c>
      <c r="I289" s="9">
        <v>32000</v>
      </c>
      <c r="J289" s="11">
        <f t="shared" si="9"/>
        <v>3903.34</v>
      </c>
      <c r="K289" s="110">
        <f t="shared" si="8"/>
        <v>14714.319999999978</v>
      </c>
    </row>
    <row r="290" spans="2:11" ht="18.75" x14ac:dyDescent="0.3">
      <c r="C290" s="48"/>
      <c r="J290" s="11">
        <f t="shared" si="9"/>
        <v>0</v>
      </c>
      <c r="K290" s="110">
        <f t="shared" si="8"/>
        <v>14714.319999999978</v>
      </c>
    </row>
    <row r="291" spans="2:11" ht="27" x14ac:dyDescent="0.3">
      <c r="B291" s="2">
        <v>42265</v>
      </c>
      <c r="C291" s="68" t="s">
        <v>467</v>
      </c>
      <c r="E291" s="42" t="s">
        <v>458</v>
      </c>
      <c r="F291" s="51">
        <v>530528</v>
      </c>
      <c r="G291" s="10">
        <v>1183820</v>
      </c>
      <c r="H291" s="9">
        <v>28911.69</v>
      </c>
      <c r="I291" s="9">
        <v>32000</v>
      </c>
      <c r="J291" s="11">
        <f t="shared" si="9"/>
        <v>3088.3100000000013</v>
      </c>
      <c r="K291" s="110">
        <f t="shared" si="8"/>
        <v>17802.629999999979</v>
      </c>
    </row>
    <row r="292" spans="2:11" ht="18.75" x14ac:dyDescent="0.3">
      <c r="C292" s="48"/>
      <c r="J292" s="11">
        <f t="shared" si="9"/>
        <v>0</v>
      </c>
      <c r="K292" s="110">
        <f t="shared" si="8"/>
        <v>17802.629999999979</v>
      </c>
    </row>
    <row r="293" spans="2:11" ht="27" x14ac:dyDescent="0.3">
      <c r="B293" s="2">
        <v>42268</v>
      </c>
      <c r="C293" s="68" t="s">
        <v>460</v>
      </c>
      <c r="E293" s="42" t="s">
        <v>459</v>
      </c>
      <c r="F293" s="51">
        <v>418250</v>
      </c>
      <c r="G293" s="10">
        <v>1184040</v>
      </c>
      <c r="H293" s="9">
        <v>29361.62</v>
      </c>
      <c r="I293" s="9">
        <v>25000</v>
      </c>
      <c r="J293" s="11">
        <f t="shared" si="9"/>
        <v>-4361.619999999999</v>
      </c>
      <c r="K293" s="110">
        <f t="shared" si="8"/>
        <v>13441.00999999998</v>
      </c>
    </row>
    <row r="294" spans="2:11" ht="18.75" x14ac:dyDescent="0.3">
      <c r="C294" s="48"/>
      <c r="J294" s="11">
        <f t="shared" si="9"/>
        <v>0</v>
      </c>
      <c r="K294" s="110">
        <f t="shared" si="8"/>
        <v>13441.00999999998</v>
      </c>
    </row>
    <row r="295" spans="2:11" ht="27" x14ac:dyDescent="0.3">
      <c r="B295" s="2">
        <v>42272</v>
      </c>
      <c r="C295" s="68" t="s">
        <v>468</v>
      </c>
      <c r="E295" s="42" t="s">
        <v>469</v>
      </c>
      <c r="F295" s="51">
        <v>473172</v>
      </c>
      <c r="G295" s="10">
        <v>1185766</v>
      </c>
      <c r="H295" s="9">
        <v>30076.25</v>
      </c>
      <c r="I295" s="9">
        <v>28000</v>
      </c>
      <c r="J295" s="11">
        <f t="shared" si="9"/>
        <v>-2076.25</v>
      </c>
      <c r="K295" s="110">
        <f t="shared" si="8"/>
        <v>11364.75999999998</v>
      </c>
    </row>
    <row r="296" spans="2:11" ht="18.75" x14ac:dyDescent="0.3">
      <c r="C296" s="48"/>
      <c r="J296" s="11">
        <f t="shared" si="9"/>
        <v>0</v>
      </c>
      <c r="K296" s="110">
        <f t="shared" si="8"/>
        <v>11364.75999999998</v>
      </c>
    </row>
    <row r="297" spans="2:11" ht="27" x14ac:dyDescent="0.3">
      <c r="B297" s="2">
        <v>42272</v>
      </c>
      <c r="C297" s="68" t="s">
        <v>471</v>
      </c>
      <c r="E297" s="42" t="s">
        <v>470</v>
      </c>
      <c r="F297" s="51">
        <v>473172</v>
      </c>
      <c r="G297" s="10">
        <v>1185767</v>
      </c>
      <c r="H297" s="9">
        <v>30748.46</v>
      </c>
      <c r="I297" s="9">
        <v>28000</v>
      </c>
      <c r="J297" s="11">
        <f t="shared" si="9"/>
        <v>-2748.4599999999991</v>
      </c>
      <c r="K297" s="110">
        <f t="shared" si="8"/>
        <v>8616.2999999999811</v>
      </c>
    </row>
    <row r="298" spans="2:11" ht="18.75" x14ac:dyDescent="0.3">
      <c r="C298" s="48"/>
      <c r="J298" s="11">
        <f t="shared" si="9"/>
        <v>0</v>
      </c>
      <c r="K298" s="110">
        <f t="shared" si="8"/>
        <v>8616.2999999999811</v>
      </c>
    </row>
    <row r="299" spans="2:11" ht="27" x14ac:dyDescent="0.3">
      <c r="B299" s="2">
        <v>42275</v>
      </c>
      <c r="C299" s="68" t="s">
        <v>473</v>
      </c>
      <c r="E299" s="42" t="s">
        <v>472</v>
      </c>
      <c r="F299" s="51">
        <v>492710</v>
      </c>
      <c r="G299" s="10">
        <v>1186171</v>
      </c>
      <c r="H299" s="9">
        <v>31545.58</v>
      </c>
      <c r="I299" s="9">
        <v>29000</v>
      </c>
      <c r="J299" s="11">
        <f t="shared" si="9"/>
        <v>-2545.5800000000017</v>
      </c>
      <c r="K299" s="110">
        <f t="shared" si="8"/>
        <v>6070.7199999999793</v>
      </c>
    </row>
    <row r="300" spans="2:11" ht="18.75" x14ac:dyDescent="0.3">
      <c r="C300" s="48"/>
      <c r="J300" s="11">
        <f t="shared" si="9"/>
        <v>0</v>
      </c>
      <c r="K300" s="110">
        <f t="shared" si="8"/>
        <v>6070.7199999999793</v>
      </c>
    </row>
    <row r="301" spans="2:11" ht="27" x14ac:dyDescent="0.3">
      <c r="B301" s="2">
        <v>42279</v>
      </c>
      <c r="C301" s="56" t="s">
        <v>480</v>
      </c>
      <c r="E301" s="42" t="s">
        <v>481</v>
      </c>
      <c r="F301" s="51">
        <v>506550</v>
      </c>
      <c r="G301" s="10">
        <v>1187893</v>
      </c>
      <c r="H301" s="9">
        <v>32044.69</v>
      </c>
      <c r="I301" s="9">
        <v>30000</v>
      </c>
      <c r="J301" s="11">
        <f t="shared" si="9"/>
        <v>-2044.6899999999987</v>
      </c>
      <c r="K301" s="110">
        <f t="shared" si="8"/>
        <v>4026.0299999999806</v>
      </c>
    </row>
    <row r="302" spans="2:11" ht="18.75" x14ac:dyDescent="0.3">
      <c r="C302" s="48"/>
      <c r="J302" s="11">
        <f t="shared" si="9"/>
        <v>0</v>
      </c>
      <c r="K302" s="110">
        <f t="shared" si="8"/>
        <v>4026.0299999999806</v>
      </c>
    </row>
    <row r="303" spans="2:11" ht="27" x14ac:dyDescent="0.3">
      <c r="B303" s="2">
        <v>42279</v>
      </c>
      <c r="C303" s="56" t="s">
        <v>474</v>
      </c>
      <c r="E303" s="42" t="s">
        <v>475</v>
      </c>
      <c r="F303" s="51">
        <v>506550</v>
      </c>
      <c r="G303" s="10">
        <v>1188029</v>
      </c>
      <c r="H303" s="9">
        <v>31595.63</v>
      </c>
      <c r="I303" s="9">
        <v>30000</v>
      </c>
      <c r="J303" s="11">
        <f t="shared" si="9"/>
        <v>-1595.630000000001</v>
      </c>
      <c r="K303" s="110">
        <f t="shared" si="8"/>
        <v>2430.3999999999796</v>
      </c>
    </row>
    <row r="304" spans="2:11" ht="18.75" x14ac:dyDescent="0.3">
      <c r="C304" s="48"/>
      <c r="J304" s="11">
        <f t="shared" si="9"/>
        <v>0</v>
      </c>
      <c r="K304" s="110">
        <f t="shared" si="8"/>
        <v>2430.3999999999796</v>
      </c>
    </row>
    <row r="305" spans="2:11" ht="27" x14ac:dyDescent="0.3">
      <c r="B305" s="2">
        <v>42282</v>
      </c>
      <c r="C305" s="56" t="s">
        <v>474</v>
      </c>
      <c r="E305" s="42" t="s">
        <v>482</v>
      </c>
      <c r="F305" s="51">
        <v>552090</v>
      </c>
      <c r="G305" s="10">
        <v>1188436</v>
      </c>
      <c r="H305" s="9">
        <v>33426.620000000003</v>
      </c>
      <c r="I305" s="9">
        <v>33000</v>
      </c>
      <c r="J305" s="11">
        <f t="shared" si="9"/>
        <v>-426.62000000000262</v>
      </c>
      <c r="K305" s="110">
        <f t="shared" si="8"/>
        <v>2003.779999999977</v>
      </c>
    </row>
    <row r="306" spans="2:11" ht="18.75" x14ac:dyDescent="0.3">
      <c r="C306" s="48"/>
      <c r="J306" s="11">
        <f t="shared" si="9"/>
        <v>0</v>
      </c>
      <c r="K306" s="110">
        <f t="shared" si="8"/>
        <v>2003.779999999977</v>
      </c>
    </row>
    <row r="307" spans="2:11" ht="27" x14ac:dyDescent="0.3">
      <c r="B307" s="2">
        <v>42285</v>
      </c>
      <c r="C307" s="56" t="s">
        <v>489</v>
      </c>
      <c r="E307" s="42" t="s">
        <v>488</v>
      </c>
      <c r="F307" s="51">
        <v>579600</v>
      </c>
      <c r="G307" s="10">
        <v>1190075</v>
      </c>
      <c r="H307" s="9">
        <v>35074.870000000003</v>
      </c>
      <c r="I307" s="9">
        <v>35000</v>
      </c>
      <c r="J307" s="11">
        <f t="shared" si="9"/>
        <v>-74.870000000002619</v>
      </c>
      <c r="K307" s="110">
        <f t="shared" si="8"/>
        <v>1928.9099999999744</v>
      </c>
    </row>
    <row r="308" spans="2:11" ht="18.75" x14ac:dyDescent="0.3">
      <c r="C308" s="48"/>
      <c r="J308" s="11">
        <f t="shared" si="9"/>
        <v>0</v>
      </c>
      <c r="K308" s="110">
        <f t="shared" si="8"/>
        <v>1928.9099999999744</v>
      </c>
    </row>
    <row r="309" spans="2:11" ht="27" x14ac:dyDescent="0.3">
      <c r="B309" s="2">
        <v>42285</v>
      </c>
      <c r="C309" s="56" t="s">
        <v>485</v>
      </c>
      <c r="E309" s="42" t="s">
        <v>486</v>
      </c>
      <c r="F309" s="51">
        <v>579600</v>
      </c>
      <c r="G309" s="10">
        <v>11902521</v>
      </c>
      <c r="H309" s="9">
        <v>35532.6</v>
      </c>
      <c r="I309" s="9">
        <v>35000</v>
      </c>
      <c r="J309" s="11">
        <f t="shared" si="9"/>
        <v>-532.59999999999854</v>
      </c>
      <c r="K309" s="110">
        <f t="shared" si="8"/>
        <v>1396.3099999999758</v>
      </c>
    </row>
    <row r="310" spans="2:11" ht="18.75" x14ac:dyDescent="0.3">
      <c r="C310" s="48"/>
      <c r="J310" s="11">
        <f t="shared" si="9"/>
        <v>0</v>
      </c>
      <c r="K310" s="110">
        <f t="shared" si="8"/>
        <v>1396.3099999999758</v>
      </c>
    </row>
    <row r="311" spans="2:11" ht="27" x14ac:dyDescent="0.3">
      <c r="B311" s="2">
        <v>42289</v>
      </c>
      <c r="C311" s="56" t="s">
        <v>490</v>
      </c>
      <c r="E311" s="42" t="s">
        <v>491</v>
      </c>
      <c r="F311" s="51">
        <v>576625</v>
      </c>
      <c r="G311" s="10">
        <v>1190469</v>
      </c>
      <c r="H311" s="9">
        <v>34799.129999999997</v>
      </c>
      <c r="I311" s="9">
        <v>35000</v>
      </c>
      <c r="J311" s="11">
        <f t="shared" si="9"/>
        <v>200.87000000000262</v>
      </c>
      <c r="K311" s="110">
        <f t="shared" si="8"/>
        <v>1597.1799999999785</v>
      </c>
    </row>
    <row r="312" spans="2:11" ht="18.75" x14ac:dyDescent="0.3">
      <c r="C312" s="48"/>
      <c r="J312" s="11">
        <f t="shared" si="9"/>
        <v>0</v>
      </c>
      <c r="K312" s="110">
        <f t="shared" si="8"/>
        <v>1597.1799999999785</v>
      </c>
    </row>
    <row r="313" spans="2:11" ht="27" x14ac:dyDescent="0.3">
      <c r="B313" s="2">
        <v>42293</v>
      </c>
      <c r="C313" s="56" t="s">
        <v>496</v>
      </c>
      <c r="E313" s="42" t="s">
        <v>497</v>
      </c>
      <c r="F313" s="51">
        <v>593208</v>
      </c>
      <c r="G313" s="10">
        <v>1192260</v>
      </c>
      <c r="H313" s="9">
        <v>36105.040000000001</v>
      </c>
      <c r="I313" s="9">
        <v>36000</v>
      </c>
      <c r="J313" s="11">
        <f t="shared" si="9"/>
        <v>-105.04000000000087</v>
      </c>
      <c r="K313" s="110">
        <f t="shared" si="8"/>
        <v>1492.1399999999776</v>
      </c>
    </row>
    <row r="314" spans="2:11" ht="18.75" x14ac:dyDescent="0.3">
      <c r="C314" s="48"/>
      <c r="J314" s="11">
        <f t="shared" si="9"/>
        <v>0</v>
      </c>
      <c r="K314" s="110">
        <f t="shared" si="8"/>
        <v>1492.1399999999776</v>
      </c>
    </row>
    <row r="315" spans="2:11" ht="27" x14ac:dyDescent="0.3">
      <c r="B315" s="2">
        <v>42289</v>
      </c>
      <c r="C315" s="56" t="s">
        <v>498</v>
      </c>
      <c r="E315" s="42" t="s">
        <v>492</v>
      </c>
      <c r="F315" s="51">
        <v>593208</v>
      </c>
      <c r="G315" s="10">
        <v>1192450</v>
      </c>
      <c r="H315" s="9">
        <v>35704.730000000003</v>
      </c>
      <c r="I315" s="9">
        <v>36000</v>
      </c>
      <c r="J315" s="11">
        <f t="shared" si="9"/>
        <v>295.2699999999968</v>
      </c>
      <c r="K315" s="110">
        <f t="shared" si="8"/>
        <v>1787.4099999999744</v>
      </c>
    </row>
    <row r="316" spans="2:11" ht="18.75" x14ac:dyDescent="0.3">
      <c r="C316" s="48"/>
      <c r="J316" s="11">
        <f t="shared" si="9"/>
        <v>0</v>
      </c>
      <c r="K316" s="110">
        <f t="shared" si="8"/>
        <v>1787.4099999999744</v>
      </c>
    </row>
    <row r="317" spans="2:11" ht="27" x14ac:dyDescent="0.3">
      <c r="B317" s="2">
        <v>42296</v>
      </c>
      <c r="C317" s="56" t="s">
        <v>499</v>
      </c>
      <c r="E317" s="42" t="s">
        <v>500</v>
      </c>
      <c r="F317" s="51">
        <v>908050</v>
      </c>
      <c r="G317" s="10">
        <v>1192536</v>
      </c>
      <c r="H317" s="9">
        <v>54519.71</v>
      </c>
      <c r="I317" s="9">
        <v>55000</v>
      </c>
      <c r="J317" s="11">
        <f t="shared" si="9"/>
        <v>480.29000000000087</v>
      </c>
      <c r="K317" s="110">
        <f t="shared" si="8"/>
        <v>2267.6999999999753</v>
      </c>
    </row>
    <row r="318" spans="2:11" ht="18.75" x14ac:dyDescent="0.3">
      <c r="C318" s="48"/>
      <c r="J318" s="11">
        <f t="shared" si="9"/>
        <v>0</v>
      </c>
      <c r="K318" s="110">
        <f t="shared" si="8"/>
        <v>2267.6999999999753</v>
      </c>
    </row>
    <row r="319" spans="2:11" ht="27" x14ac:dyDescent="0.3">
      <c r="B319" s="2">
        <v>42296</v>
      </c>
      <c r="C319" s="56" t="s">
        <v>501</v>
      </c>
      <c r="E319" s="42" t="s">
        <v>502</v>
      </c>
      <c r="F319" s="51">
        <v>661000</v>
      </c>
      <c r="G319" s="10">
        <v>1192697</v>
      </c>
      <c r="H319" s="9">
        <v>35251.129999999997</v>
      </c>
      <c r="I319" s="9">
        <v>40000</v>
      </c>
      <c r="J319" s="11">
        <f t="shared" si="9"/>
        <v>4748.8700000000026</v>
      </c>
      <c r="K319" s="110">
        <f t="shared" si="8"/>
        <v>7016.5699999999779</v>
      </c>
    </row>
    <row r="320" spans="2:11" ht="18.75" x14ac:dyDescent="0.3">
      <c r="C320" s="48"/>
      <c r="J320" s="11">
        <f t="shared" si="9"/>
        <v>0</v>
      </c>
      <c r="K320" s="110">
        <f t="shared" si="8"/>
        <v>7016.5699999999779</v>
      </c>
    </row>
    <row r="321" spans="2:11" ht="27" x14ac:dyDescent="0.3">
      <c r="B321" s="2">
        <v>42300</v>
      </c>
      <c r="C321" s="56" t="s">
        <v>503</v>
      </c>
      <c r="E321" s="42" t="s">
        <v>504</v>
      </c>
      <c r="F321" s="51">
        <v>547140</v>
      </c>
      <c r="G321" s="10">
        <v>1194359</v>
      </c>
      <c r="H321" s="9">
        <v>31315.97</v>
      </c>
      <c r="I321" s="9">
        <v>33000</v>
      </c>
      <c r="J321" s="11">
        <f t="shared" si="9"/>
        <v>1684.0299999999988</v>
      </c>
      <c r="K321" s="110">
        <f t="shared" si="8"/>
        <v>8700.5999999999767</v>
      </c>
    </row>
    <row r="322" spans="2:11" ht="18.75" x14ac:dyDescent="0.3">
      <c r="C322" s="48"/>
      <c r="J322" s="11">
        <f t="shared" si="9"/>
        <v>0</v>
      </c>
      <c r="K322" s="110">
        <f t="shared" si="8"/>
        <v>8700.5999999999767</v>
      </c>
    </row>
    <row r="323" spans="2:11" ht="27" x14ac:dyDescent="0.3">
      <c r="B323" s="2">
        <v>42300</v>
      </c>
      <c r="C323" s="56" t="s">
        <v>507</v>
      </c>
      <c r="E323" s="42" t="s">
        <v>508</v>
      </c>
      <c r="F323" s="51">
        <v>547140</v>
      </c>
      <c r="G323" s="10">
        <v>1194477</v>
      </c>
      <c r="H323" s="9">
        <v>29543.3</v>
      </c>
      <c r="I323" s="9">
        <v>33000</v>
      </c>
      <c r="J323" s="11">
        <f t="shared" si="9"/>
        <v>3456.7000000000007</v>
      </c>
      <c r="K323" s="110">
        <f t="shared" si="8"/>
        <v>12157.299999999977</v>
      </c>
    </row>
    <row r="324" spans="2:11" ht="18.75" x14ac:dyDescent="0.3">
      <c r="C324" s="48"/>
      <c r="J324" s="11">
        <f t="shared" si="9"/>
        <v>0</v>
      </c>
      <c r="K324" s="110">
        <f t="shared" si="8"/>
        <v>12157.299999999977</v>
      </c>
    </row>
    <row r="325" spans="2:11" ht="27" x14ac:dyDescent="0.3">
      <c r="B325" s="2">
        <v>42303</v>
      </c>
      <c r="C325" s="56" t="s">
        <v>509</v>
      </c>
      <c r="E325" s="42" t="s">
        <v>510</v>
      </c>
      <c r="F325" s="51">
        <v>496200</v>
      </c>
      <c r="G325" s="10">
        <v>1195378</v>
      </c>
      <c r="H325" s="9">
        <v>28654.48</v>
      </c>
      <c r="I325" s="9">
        <v>30000</v>
      </c>
      <c r="J325" s="11">
        <f t="shared" si="9"/>
        <v>1345.5200000000004</v>
      </c>
      <c r="K325" s="110">
        <f t="shared" si="8"/>
        <v>13502.819999999978</v>
      </c>
    </row>
    <row r="326" spans="2:11" ht="18.75" x14ac:dyDescent="0.3">
      <c r="C326" s="48"/>
      <c r="J326" s="11">
        <f t="shared" si="9"/>
        <v>0</v>
      </c>
      <c r="K326" s="110">
        <f t="shared" ref="K326:K389" si="10">K325+J326</f>
        <v>13502.819999999978</v>
      </c>
    </row>
    <row r="327" spans="2:11" ht="27" x14ac:dyDescent="0.3">
      <c r="B327" s="2">
        <v>42307</v>
      </c>
      <c r="C327" s="56" t="s">
        <v>511</v>
      </c>
      <c r="E327" s="42" t="s">
        <v>512</v>
      </c>
      <c r="F327" s="51">
        <v>447525</v>
      </c>
      <c r="G327" s="10">
        <v>1196385</v>
      </c>
      <c r="H327" s="9">
        <v>28865.03</v>
      </c>
      <c r="I327" s="9">
        <v>27000</v>
      </c>
      <c r="J327" s="11">
        <f t="shared" si="9"/>
        <v>-1865.0299999999988</v>
      </c>
      <c r="K327" s="110">
        <f t="shared" si="10"/>
        <v>11637.789999999979</v>
      </c>
    </row>
    <row r="328" spans="2:11" ht="18.75" x14ac:dyDescent="0.3">
      <c r="C328" s="48"/>
      <c r="J328" s="11">
        <f t="shared" si="9"/>
        <v>0</v>
      </c>
      <c r="K328" s="110">
        <f t="shared" si="10"/>
        <v>11637.789999999979</v>
      </c>
    </row>
    <row r="329" spans="2:11" ht="27" x14ac:dyDescent="0.3">
      <c r="B329" s="2">
        <v>42307</v>
      </c>
      <c r="C329" s="56" t="s">
        <v>514</v>
      </c>
      <c r="E329" s="42" t="s">
        <v>513</v>
      </c>
      <c r="F329" s="51">
        <v>447525</v>
      </c>
      <c r="G329" s="10">
        <v>1196605</v>
      </c>
      <c r="H329" s="9">
        <v>29608.75</v>
      </c>
      <c r="I329" s="9">
        <v>27000</v>
      </c>
      <c r="J329" s="11">
        <f t="shared" si="9"/>
        <v>-2608.75</v>
      </c>
      <c r="K329" s="110">
        <f t="shared" si="10"/>
        <v>9029.039999999979</v>
      </c>
    </row>
    <row r="330" spans="2:11" ht="18.75" x14ac:dyDescent="0.3">
      <c r="C330" s="48"/>
      <c r="J330" s="11">
        <f t="shared" si="9"/>
        <v>0</v>
      </c>
      <c r="K330" s="110">
        <f t="shared" si="10"/>
        <v>9029.039999999979</v>
      </c>
    </row>
    <row r="331" spans="2:11" ht="27" x14ac:dyDescent="0.3">
      <c r="B331" s="2">
        <v>42311</v>
      </c>
      <c r="C331" s="38" t="s">
        <v>519</v>
      </c>
      <c r="E331" s="42" t="s">
        <v>520</v>
      </c>
      <c r="F331" s="51">
        <v>478500</v>
      </c>
      <c r="G331" s="10">
        <v>1196606</v>
      </c>
      <c r="H331" s="9">
        <v>29624.09</v>
      </c>
      <c r="I331" s="9">
        <v>29000</v>
      </c>
      <c r="J331" s="11">
        <f t="shared" si="9"/>
        <v>-624.09000000000015</v>
      </c>
      <c r="K331" s="110">
        <f t="shared" si="10"/>
        <v>8404.9499999999789</v>
      </c>
    </row>
    <row r="332" spans="2:11" ht="18.75" x14ac:dyDescent="0.3">
      <c r="C332" s="48"/>
      <c r="J332" s="11">
        <f t="shared" si="9"/>
        <v>0</v>
      </c>
      <c r="K332" s="110">
        <f t="shared" si="10"/>
        <v>8404.9499999999789</v>
      </c>
    </row>
    <row r="333" spans="2:11" ht="27" x14ac:dyDescent="0.3">
      <c r="B333" s="2">
        <v>42311</v>
      </c>
      <c r="C333" s="38" t="s">
        <v>521</v>
      </c>
      <c r="E333" s="42" t="s">
        <v>522</v>
      </c>
      <c r="F333" s="51">
        <v>495000</v>
      </c>
      <c r="G333" s="10">
        <v>1197408</v>
      </c>
      <c r="H333" s="9">
        <v>30589.67</v>
      </c>
      <c r="I333" s="9">
        <v>30000</v>
      </c>
      <c r="J333" s="11">
        <f t="shared" si="9"/>
        <v>-589.66999999999825</v>
      </c>
      <c r="K333" s="110">
        <f t="shared" si="10"/>
        <v>7815.2799999999806</v>
      </c>
    </row>
    <row r="334" spans="2:11" ht="18.75" x14ac:dyDescent="0.3">
      <c r="C334" s="48"/>
      <c r="J334" s="11">
        <f t="shared" si="9"/>
        <v>0</v>
      </c>
      <c r="K334" s="110">
        <f t="shared" si="10"/>
        <v>7815.2799999999806</v>
      </c>
    </row>
    <row r="335" spans="2:11" ht="27" x14ac:dyDescent="0.3">
      <c r="B335" s="2">
        <v>42314</v>
      </c>
      <c r="C335" s="38" t="s">
        <v>532</v>
      </c>
      <c r="E335" s="42" t="s">
        <v>523</v>
      </c>
      <c r="F335" s="51">
        <v>523559</v>
      </c>
      <c r="G335" s="10">
        <v>1198619</v>
      </c>
      <c r="H335" s="9">
        <v>29843.77</v>
      </c>
      <c r="I335" s="9">
        <v>31000</v>
      </c>
      <c r="J335" s="11">
        <f t="shared" si="9"/>
        <v>1156.2299999999996</v>
      </c>
      <c r="K335" s="110">
        <f t="shared" si="10"/>
        <v>8971.5099999999802</v>
      </c>
    </row>
    <row r="336" spans="2:11" ht="18.75" x14ac:dyDescent="0.3">
      <c r="C336" s="48"/>
      <c r="J336" s="11">
        <f t="shared" si="9"/>
        <v>0</v>
      </c>
      <c r="K336" s="110">
        <f t="shared" si="10"/>
        <v>8971.5099999999802</v>
      </c>
    </row>
    <row r="337" spans="2:11" ht="27" x14ac:dyDescent="0.3">
      <c r="B337" s="2">
        <v>42314</v>
      </c>
      <c r="C337" s="38" t="s">
        <v>531</v>
      </c>
      <c r="E337" s="42" t="s">
        <v>528</v>
      </c>
      <c r="F337" s="51">
        <v>523559</v>
      </c>
      <c r="G337" s="10">
        <v>1198620</v>
      </c>
      <c r="H337" s="9">
        <v>30412.33</v>
      </c>
      <c r="I337" s="9">
        <v>31000</v>
      </c>
      <c r="J337" s="11">
        <f>I337-H337</f>
        <v>587.66999999999825</v>
      </c>
      <c r="K337" s="110">
        <f t="shared" si="10"/>
        <v>9559.1799999999785</v>
      </c>
    </row>
    <row r="338" spans="2:11" ht="18.75" x14ac:dyDescent="0.3">
      <c r="C338" s="48"/>
      <c r="J338" s="11">
        <f t="shared" ref="J338:J339" si="11">I338-H338</f>
        <v>0</v>
      </c>
      <c r="K338" s="110">
        <f t="shared" si="10"/>
        <v>9559.1799999999785</v>
      </c>
    </row>
    <row r="339" spans="2:11" ht="27" x14ac:dyDescent="0.3">
      <c r="B339" s="2">
        <v>42314</v>
      </c>
      <c r="C339" s="38" t="s">
        <v>530</v>
      </c>
      <c r="E339" s="42" t="s">
        <v>524</v>
      </c>
      <c r="F339" s="51">
        <v>523559</v>
      </c>
      <c r="G339" s="10">
        <v>1198621</v>
      </c>
      <c r="H339" s="9">
        <v>30348.33</v>
      </c>
      <c r="I339" s="9">
        <v>31000</v>
      </c>
      <c r="J339" s="11">
        <f t="shared" si="11"/>
        <v>651.66999999999825</v>
      </c>
      <c r="K339" s="110">
        <f t="shared" si="10"/>
        <v>10210.849999999977</v>
      </c>
    </row>
    <row r="340" spans="2:11" ht="18.75" x14ac:dyDescent="0.3">
      <c r="C340" s="48"/>
      <c r="J340" s="11">
        <f>I340-H340</f>
        <v>0</v>
      </c>
      <c r="K340" s="110">
        <f t="shared" si="10"/>
        <v>10210.849999999977</v>
      </c>
    </row>
    <row r="341" spans="2:11" ht="27" x14ac:dyDescent="0.3">
      <c r="B341" s="2">
        <v>42317</v>
      </c>
      <c r="C341" s="38" t="s">
        <v>529</v>
      </c>
      <c r="E341" s="42" t="s">
        <v>527</v>
      </c>
      <c r="F341" s="51">
        <v>524582</v>
      </c>
      <c r="G341" s="10">
        <v>1199459</v>
      </c>
      <c r="H341" s="9">
        <v>30992.15</v>
      </c>
      <c r="I341" s="9">
        <v>31000</v>
      </c>
      <c r="J341" s="11">
        <f t="shared" si="9"/>
        <v>7.8499999999985448</v>
      </c>
      <c r="K341" s="110">
        <f t="shared" si="10"/>
        <v>10218.699999999975</v>
      </c>
    </row>
    <row r="342" spans="2:11" ht="18.75" x14ac:dyDescent="0.3">
      <c r="C342" s="48"/>
      <c r="E342" s="121" t="s">
        <v>1290</v>
      </c>
      <c r="F342" s="122"/>
      <c r="G342" s="123"/>
      <c r="H342" s="113"/>
      <c r="I342" s="113">
        <v>1655.44</v>
      </c>
      <c r="J342" s="11">
        <f t="shared" si="9"/>
        <v>1655.44</v>
      </c>
      <c r="K342" s="110">
        <f t="shared" si="10"/>
        <v>11874.139999999976</v>
      </c>
    </row>
    <row r="343" spans="2:11" ht="29.25" customHeight="1" x14ac:dyDescent="0.3">
      <c r="B343" s="2">
        <v>42320</v>
      </c>
      <c r="C343" s="38" t="s">
        <v>533</v>
      </c>
      <c r="E343" s="42" t="s">
        <v>534</v>
      </c>
      <c r="F343" s="51">
        <v>486446</v>
      </c>
      <c r="G343" s="10">
        <v>1200634</v>
      </c>
      <c r="H343" s="9">
        <v>30951.26</v>
      </c>
      <c r="I343" s="9">
        <v>29000</v>
      </c>
      <c r="J343" s="11">
        <f t="shared" si="9"/>
        <v>-1951.2599999999984</v>
      </c>
      <c r="K343" s="124">
        <f t="shared" si="10"/>
        <v>9922.8799999999774</v>
      </c>
    </row>
    <row r="344" spans="2:11" ht="18.75" x14ac:dyDescent="0.3">
      <c r="C344" s="48"/>
      <c r="J344" s="11">
        <f t="shared" si="9"/>
        <v>0</v>
      </c>
      <c r="K344" s="110">
        <f t="shared" si="10"/>
        <v>9922.8799999999774</v>
      </c>
    </row>
    <row r="345" spans="2:11" ht="30" customHeight="1" x14ac:dyDescent="0.3">
      <c r="B345" s="2">
        <v>42320</v>
      </c>
      <c r="C345" s="38" t="s">
        <v>535</v>
      </c>
      <c r="E345" s="42" t="s">
        <v>536</v>
      </c>
      <c r="F345" s="51">
        <v>486446</v>
      </c>
      <c r="G345" s="10">
        <v>1201249</v>
      </c>
      <c r="H345" s="9">
        <v>30527.040000000001</v>
      </c>
      <c r="I345" s="9">
        <v>29000</v>
      </c>
      <c r="J345" s="11">
        <f t="shared" si="9"/>
        <v>-1527.0400000000009</v>
      </c>
      <c r="K345" s="124">
        <f t="shared" si="10"/>
        <v>8395.8399999999765</v>
      </c>
    </row>
    <row r="346" spans="2:11" ht="18.75" x14ac:dyDescent="0.3">
      <c r="C346" s="48"/>
      <c r="J346" s="11">
        <f t="shared" si="9"/>
        <v>0</v>
      </c>
      <c r="K346" s="110">
        <f t="shared" si="10"/>
        <v>8395.8399999999765</v>
      </c>
    </row>
    <row r="347" spans="2:11" ht="32.25" customHeight="1" x14ac:dyDescent="0.3">
      <c r="B347" s="2">
        <v>42321</v>
      </c>
      <c r="C347" s="38" t="s">
        <v>535</v>
      </c>
      <c r="E347" s="42" t="s">
        <v>537</v>
      </c>
      <c r="F347" s="51">
        <v>486301</v>
      </c>
      <c r="G347" s="10">
        <v>1201250</v>
      </c>
      <c r="H347" s="9">
        <v>30756.49</v>
      </c>
      <c r="I347" s="9">
        <v>29000</v>
      </c>
      <c r="J347" s="11">
        <f t="shared" si="9"/>
        <v>-1756.4900000000016</v>
      </c>
      <c r="K347" s="124">
        <f t="shared" si="10"/>
        <v>6639.3499999999749</v>
      </c>
    </row>
    <row r="348" spans="2:11" ht="18.75" x14ac:dyDescent="0.3">
      <c r="C348" s="48"/>
      <c r="J348" s="11">
        <f t="shared" si="9"/>
        <v>0</v>
      </c>
      <c r="K348" s="110">
        <f t="shared" si="10"/>
        <v>6639.3499999999749</v>
      </c>
    </row>
    <row r="349" spans="2:11" ht="27" x14ac:dyDescent="0.3">
      <c r="B349" s="2">
        <v>42325</v>
      </c>
      <c r="C349" s="38" t="s">
        <v>539</v>
      </c>
      <c r="E349" s="42" t="s">
        <v>540</v>
      </c>
      <c r="F349" s="51">
        <v>504000</v>
      </c>
      <c r="G349" s="10">
        <v>1202000</v>
      </c>
      <c r="H349" s="9">
        <v>30787.1</v>
      </c>
      <c r="I349" s="9">
        <v>30000</v>
      </c>
      <c r="J349" s="11">
        <f t="shared" si="9"/>
        <v>-787.09999999999854</v>
      </c>
      <c r="K349" s="124">
        <f t="shared" si="10"/>
        <v>5852.2499999999764</v>
      </c>
    </row>
    <row r="350" spans="2:11" ht="18.75" x14ac:dyDescent="0.3">
      <c r="C350" s="48"/>
      <c r="J350" s="11">
        <f t="shared" si="9"/>
        <v>0</v>
      </c>
      <c r="K350" s="110">
        <f t="shared" si="10"/>
        <v>5852.2499999999764</v>
      </c>
    </row>
    <row r="351" spans="2:11" ht="27.75" customHeight="1" x14ac:dyDescent="0.3">
      <c r="B351" s="2">
        <v>42325</v>
      </c>
      <c r="C351" s="38" t="s">
        <v>541</v>
      </c>
      <c r="E351" s="42" t="s">
        <v>542</v>
      </c>
      <c r="F351" s="51">
        <v>504000</v>
      </c>
      <c r="G351" s="10">
        <v>1202001</v>
      </c>
      <c r="H351" s="9">
        <v>31059.439999999999</v>
      </c>
      <c r="I351" s="9">
        <v>30000</v>
      </c>
      <c r="J351" s="11">
        <f t="shared" si="9"/>
        <v>-1059.4399999999987</v>
      </c>
      <c r="K351" s="124">
        <f t="shared" si="10"/>
        <v>4792.8099999999777</v>
      </c>
    </row>
    <row r="352" spans="2:11" ht="18.75" x14ac:dyDescent="0.3">
      <c r="C352" s="48"/>
      <c r="J352" s="11">
        <f t="shared" si="9"/>
        <v>0</v>
      </c>
      <c r="K352" s="110">
        <f t="shared" si="10"/>
        <v>4792.8099999999777</v>
      </c>
    </row>
    <row r="353" spans="2:11" ht="30.75" customHeight="1" x14ac:dyDescent="0.3">
      <c r="B353" s="2">
        <v>42327</v>
      </c>
      <c r="C353" s="38" t="s">
        <v>546</v>
      </c>
      <c r="E353" s="42" t="s">
        <v>547</v>
      </c>
      <c r="F353" s="51">
        <v>515716</v>
      </c>
      <c r="G353" s="10">
        <v>1202776</v>
      </c>
      <c r="H353" s="9">
        <v>30878.02</v>
      </c>
      <c r="I353" s="9">
        <v>31000</v>
      </c>
      <c r="J353" s="11">
        <f t="shared" si="9"/>
        <v>121.97999999999956</v>
      </c>
      <c r="K353" s="110">
        <f t="shared" si="10"/>
        <v>4914.7899999999772</v>
      </c>
    </row>
    <row r="354" spans="2:11" ht="18.75" x14ac:dyDescent="0.3">
      <c r="C354" s="48"/>
      <c r="J354" s="11">
        <f t="shared" si="9"/>
        <v>0</v>
      </c>
      <c r="K354" s="110">
        <f t="shared" si="10"/>
        <v>4914.7899999999772</v>
      </c>
    </row>
    <row r="355" spans="2:11" ht="27" x14ac:dyDescent="0.3">
      <c r="B355" s="2">
        <v>42327</v>
      </c>
      <c r="C355" s="38" t="s">
        <v>548</v>
      </c>
      <c r="E355" s="42" t="s">
        <v>549</v>
      </c>
      <c r="F355" s="51">
        <v>515716</v>
      </c>
      <c r="G355" s="10">
        <v>1203744</v>
      </c>
      <c r="H355" s="9">
        <v>30619.83</v>
      </c>
      <c r="I355" s="9">
        <v>31000</v>
      </c>
      <c r="J355" s="11">
        <f t="shared" si="9"/>
        <v>380.16999999999825</v>
      </c>
      <c r="K355" s="124">
        <f t="shared" si="10"/>
        <v>5294.9599999999755</v>
      </c>
    </row>
    <row r="356" spans="2:11" ht="18.75" x14ac:dyDescent="0.3">
      <c r="C356" s="48"/>
      <c r="E356" s="121" t="s">
        <v>1291</v>
      </c>
      <c r="F356" s="122"/>
      <c r="G356" s="123"/>
      <c r="H356" s="113"/>
      <c r="I356" s="113">
        <v>500</v>
      </c>
      <c r="J356" s="11">
        <f t="shared" si="9"/>
        <v>500</v>
      </c>
      <c r="K356" s="110">
        <f t="shared" si="10"/>
        <v>5794.9599999999755</v>
      </c>
    </row>
    <row r="357" spans="2:11" ht="27" x14ac:dyDescent="0.3">
      <c r="B357" s="2">
        <v>42327</v>
      </c>
      <c r="C357" s="38" t="s">
        <v>550</v>
      </c>
      <c r="E357" s="42" t="s">
        <v>551</v>
      </c>
      <c r="F357" s="51">
        <v>515716</v>
      </c>
      <c r="G357" s="10">
        <v>1202684</v>
      </c>
      <c r="H357" s="9">
        <v>30592.48</v>
      </c>
      <c r="I357" s="9">
        <v>31000</v>
      </c>
      <c r="J357" s="11">
        <f t="shared" si="9"/>
        <v>407.52000000000044</v>
      </c>
      <c r="K357" s="124">
        <f t="shared" si="10"/>
        <v>6202.4799999999759</v>
      </c>
    </row>
    <row r="358" spans="2:11" ht="18.75" x14ac:dyDescent="0.3">
      <c r="C358" s="48"/>
      <c r="J358" s="11">
        <f t="shared" si="9"/>
        <v>0</v>
      </c>
      <c r="K358" s="110">
        <f t="shared" si="10"/>
        <v>6202.4799999999759</v>
      </c>
    </row>
    <row r="359" spans="2:11" ht="27" x14ac:dyDescent="0.3">
      <c r="B359" s="2">
        <v>42335</v>
      </c>
      <c r="C359" s="38" t="s">
        <v>559</v>
      </c>
      <c r="E359" s="42" t="s">
        <v>561</v>
      </c>
      <c r="F359" s="51">
        <v>513670</v>
      </c>
      <c r="G359" s="10">
        <v>1204532</v>
      </c>
      <c r="H359" s="9">
        <v>30741.11</v>
      </c>
      <c r="I359" s="9">
        <v>31000</v>
      </c>
      <c r="J359" s="11">
        <f t="shared" si="9"/>
        <v>258.88999999999942</v>
      </c>
      <c r="K359" s="124">
        <f t="shared" si="10"/>
        <v>6461.3699999999753</v>
      </c>
    </row>
    <row r="360" spans="2:11" ht="18.75" x14ac:dyDescent="0.3">
      <c r="C360" s="48"/>
      <c r="J360" s="11"/>
      <c r="K360" s="110">
        <f t="shared" si="10"/>
        <v>6461.3699999999753</v>
      </c>
    </row>
    <row r="361" spans="2:11" ht="27" x14ac:dyDescent="0.3">
      <c r="B361" s="2">
        <v>42335</v>
      </c>
      <c r="C361" s="38" t="s">
        <v>560</v>
      </c>
      <c r="E361" s="42" t="s">
        <v>558</v>
      </c>
      <c r="F361" s="51">
        <v>513670</v>
      </c>
      <c r="G361" s="10">
        <v>1204533</v>
      </c>
      <c r="H361" s="9">
        <v>30848.46</v>
      </c>
      <c r="I361" s="9">
        <v>31000</v>
      </c>
      <c r="J361" s="11">
        <f t="shared" si="9"/>
        <v>151.54000000000087</v>
      </c>
      <c r="K361" s="124">
        <f t="shared" si="10"/>
        <v>6612.9099999999762</v>
      </c>
    </row>
    <row r="362" spans="2:11" ht="18.75" x14ac:dyDescent="0.3">
      <c r="C362" s="48"/>
      <c r="J362" s="11">
        <f t="shared" si="9"/>
        <v>0</v>
      </c>
      <c r="K362" s="110">
        <f t="shared" si="10"/>
        <v>6612.9099999999762</v>
      </c>
    </row>
    <row r="363" spans="2:11" ht="27" x14ac:dyDescent="0.3">
      <c r="B363" s="2">
        <v>42335</v>
      </c>
      <c r="C363" s="38" t="s">
        <v>554</v>
      </c>
      <c r="E363" s="42" t="s">
        <v>555</v>
      </c>
      <c r="F363" s="51">
        <v>514290</v>
      </c>
      <c r="G363" s="10">
        <v>1204786</v>
      </c>
      <c r="H363" s="9">
        <v>32150.67</v>
      </c>
      <c r="I363" s="9">
        <v>31000</v>
      </c>
      <c r="J363" s="11">
        <f t="shared" si="9"/>
        <v>-1150.6699999999983</v>
      </c>
      <c r="K363" s="124">
        <f t="shared" si="10"/>
        <v>5462.239999999978</v>
      </c>
    </row>
    <row r="364" spans="2:11" ht="18.75" x14ac:dyDescent="0.3">
      <c r="C364" s="48"/>
      <c r="J364" s="11">
        <f t="shared" si="9"/>
        <v>0</v>
      </c>
      <c r="K364" s="110">
        <f t="shared" si="10"/>
        <v>5462.239999999978</v>
      </c>
    </row>
    <row r="365" spans="2:11" ht="27" x14ac:dyDescent="0.3">
      <c r="B365" s="2">
        <v>42338</v>
      </c>
      <c r="C365" s="38" t="s">
        <v>562</v>
      </c>
      <c r="E365" s="42" t="s">
        <v>563</v>
      </c>
      <c r="F365" s="51">
        <v>531520</v>
      </c>
      <c r="G365" s="10">
        <v>1205404</v>
      </c>
      <c r="H365" s="9">
        <v>32259.32</v>
      </c>
      <c r="I365" s="9">
        <v>32000</v>
      </c>
      <c r="J365" s="11">
        <f t="shared" si="9"/>
        <v>-259.31999999999971</v>
      </c>
      <c r="K365" s="124">
        <f t="shared" si="10"/>
        <v>5202.9199999999782</v>
      </c>
    </row>
    <row r="366" spans="2:11" ht="18.75" x14ac:dyDescent="0.3">
      <c r="C366" s="48"/>
      <c r="J366" s="11">
        <f t="shared" si="9"/>
        <v>0</v>
      </c>
      <c r="K366" s="110">
        <f t="shared" si="10"/>
        <v>5202.9199999999782</v>
      </c>
    </row>
    <row r="367" spans="2:11" ht="27" x14ac:dyDescent="0.3">
      <c r="B367" s="2">
        <v>42341</v>
      </c>
      <c r="C367" s="56" t="s">
        <v>566</v>
      </c>
      <c r="E367" s="42" t="s">
        <v>567</v>
      </c>
      <c r="F367" s="51">
        <v>533440</v>
      </c>
      <c r="G367" s="10">
        <v>1206642</v>
      </c>
      <c r="H367" s="9">
        <v>34185.22</v>
      </c>
      <c r="I367" s="9">
        <v>32000</v>
      </c>
      <c r="J367" s="11">
        <f t="shared" si="9"/>
        <v>-2185.2200000000012</v>
      </c>
      <c r="K367" s="124">
        <f t="shared" si="10"/>
        <v>3017.6999999999771</v>
      </c>
    </row>
    <row r="368" spans="2:11" ht="18.75" x14ac:dyDescent="0.3">
      <c r="C368" s="48"/>
      <c r="J368" s="11">
        <f t="shared" si="9"/>
        <v>0</v>
      </c>
      <c r="K368" s="110">
        <f t="shared" si="10"/>
        <v>3017.6999999999771</v>
      </c>
    </row>
    <row r="369" spans="2:11" ht="27" x14ac:dyDescent="0.3">
      <c r="B369" s="2">
        <v>42341</v>
      </c>
      <c r="C369" s="56" t="s">
        <v>568</v>
      </c>
      <c r="E369" s="42" t="s">
        <v>569</v>
      </c>
      <c r="F369" s="51">
        <v>533440</v>
      </c>
      <c r="G369" s="10">
        <v>1206643</v>
      </c>
      <c r="H369" s="9">
        <v>33954.629999999997</v>
      </c>
      <c r="I369" s="9">
        <v>32000</v>
      </c>
      <c r="J369" s="11">
        <f t="shared" si="9"/>
        <v>-1954.6299999999974</v>
      </c>
      <c r="K369" s="124">
        <f t="shared" si="10"/>
        <v>1063.0699999999797</v>
      </c>
    </row>
    <row r="370" spans="2:11" ht="18.75" x14ac:dyDescent="0.3">
      <c r="C370" s="48"/>
      <c r="J370" s="11">
        <f t="shared" si="9"/>
        <v>0</v>
      </c>
      <c r="K370" s="110">
        <f t="shared" si="10"/>
        <v>1063.0699999999797</v>
      </c>
    </row>
    <row r="371" spans="2:11" ht="27" x14ac:dyDescent="0.3">
      <c r="B371" s="2">
        <v>42342</v>
      </c>
      <c r="C371" s="56" t="s">
        <v>570</v>
      </c>
      <c r="E371" s="42" t="s">
        <v>571</v>
      </c>
      <c r="F371" s="51">
        <v>529920</v>
      </c>
      <c r="G371" s="10">
        <v>1206855</v>
      </c>
      <c r="H371" s="9">
        <v>34408.980000000003</v>
      </c>
      <c r="I371" s="9">
        <v>32000</v>
      </c>
      <c r="J371" s="11">
        <f t="shared" si="9"/>
        <v>-2408.9800000000032</v>
      </c>
      <c r="K371" s="124">
        <f t="shared" si="10"/>
        <v>-1345.9100000000235</v>
      </c>
    </row>
    <row r="372" spans="2:11" ht="18.75" x14ac:dyDescent="0.3">
      <c r="C372" s="48"/>
      <c r="J372" s="11">
        <f t="shared" si="9"/>
        <v>0</v>
      </c>
      <c r="K372" s="110">
        <f t="shared" si="10"/>
        <v>-1345.9100000000235</v>
      </c>
    </row>
    <row r="373" spans="2:11" ht="27" x14ac:dyDescent="0.3">
      <c r="B373" s="2">
        <v>42345</v>
      </c>
      <c r="C373" s="56" t="s">
        <v>574</v>
      </c>
      <c r="E373" s="42" t="s">
        <v>575</v>
      </c>
      <c r="F373" s="51">
        <v>674800</v>
      </c>
      <c r="G373" s="10">
        <v>1208025</v>
      </c>
      <c r="H373" s="9">
        <v>34491.910000000003</v>
      </c>
      <c r="I373" s="9">
        <v>40000</v>
      </c>
      <c r="J373" s="11">
        <f t="shared" si="9"/>
        <v>5508.0899999999965</v>
      </c>
      <c r="K373" s="124">
        <f t="shared" si="10"/>
        <v>4162.179999999973</v>
      </c>
    </row>
    <row r="374" spans="2:11" ht="18.75" x14ac:dyDescent="0.3">
      <c r="C374" s="48"/>
      <c r="J374" s="11">
        <f t="shared" si="9"/>
        <v>0</v>
      </c>
      <c r="K374" s="110">
        <f t="shared" si="10"/>
        <v>4162.179999999973</v>
      </c>
    </row>
    <row r="375" spans="2:11" ht="27" x14ac:dyDescent="0.3">
      <c r="B375" s="2">
        <v>42348</v>
      </c>
      <c r="C375" s="56" t="s">
        <v>578</v>
      </c>
      <c r="E375" s="42" t="s">
        <v>579</v>
      </c>
      <c r="F375" s="51">
        <v>615420</v>
      </c>
      <c r="G375" s="10">
        <v>1208799</v>
      </c>
      <c r="H375" s="9">
        <v>35404.17</v>
      </c>
      <c r="I375" s="9">
        <v>36000</v>
      </c>
      <c r="J375" s="11">
        <f t="shared" si="9"/>
        <v>595.83000000000175</v>
      </c>
      <c r="K375" s="124">
        <f t="shared" si="10"/>
        <v>4758.0099999999748</v>
      </c>
    </row>
    <row r="376" spans="2:11" ht="18.75" x14ac:dyDescent="0.3">
      <c r="C376" s="48"/>
      <c r="J376" s="11">
        <f t="shared" si="9"/>
        <v>0</v>
      </c>
      <c r="K376" s="110">
        <f t="shared" si="10"/>
        <v>4758.0099999999748</v>
      </c>
    </row>
    <row r="377" spans="2:11" ht="27" x14ac:dyDescent="0.3">
      <c r="B377" s="2">
        <v>42348</v>
      </c>
      <c r="C377" s="56" t="s">
        <v>580</v>
      </c>
      <c r="E377" s="42" t="s">
        <v>581</v>
      </c>
      <c r="F377" s="51">
        <v>615420</v>
      </c>
      <c r="G377" s="10">
        <v>1208800</v>
      </c>
      <c r="H377" s="9">
        <v>35213.78</v>
      </c>
      <c r="I377" s="9">
        <v>36000</v>
      </c>
      <c r="J377" s="11">
        <f t="shared" si="9"/>
        <v>786.22000000000116</v>
      </c>
      <c r="K377" s="124">
        <f t="shared" si="10"/>
        <v>5544.2299999999759</v>
      </c>
    </row>
    <row r="378" spans="2:11" ht="18.75" x14ac:dyDescent="0.3">
      <c r="C378" s="48"/>
      <c r="J378" s="11">
        <f t="shared" si="9"/>
        <v>0</v>
      </c>
      <c r="K378" s="110">
        <f t="shared" si="10"/>
        <v>5544.2299999999759</v>
      </c>
    </row>
    <row r="379" spans="2:11" ht="27" x14ac:dyDescent="0.3">
      <c r="B379" s="2">
        <v>42349</v>
      </c>
      <c r="C379" s="56" t="s">
        <v>582</v>
      </c>
      <c r="E379" s="42" t="s">
        <v>583</v>
      </c>
      <c r="F379" s="51">
        <v>626328</v>
      </c>
      <c r="G379" s="10">
        <v>1208925</v>
      </c>
      <c r="H379" s="9">
        <v>34966.74</v>
      </c>
      <c r="I379" s="9">
        <v>36000</v>
      </c>
      <c r="J379" s="11">
        <f t="shared" si="9"/>
        <v>1033.260000000002</v>
      </c>
      <c r="K379" s="124">
        <f t="shared" si="10"/>
        <v>6577.489999999978</v>
      </c>
    </row>
    <row r="380" spans="2:11" ht="18.75" x14ac:dyDescent="0.3">
      <c r="C380" s="48"/>
      <c r="E380" s="42" t="s">
        <v>1292</v>
      </c>
      <c r="I380" s="9">
        <v>400</v>
      </c>
      <c r="J380" s="11">
        <f t="shared" si="9"/>
        <v>400</v>
      </c>
      <c r="K380" s="110">
        <f t="shared" si="10"/>
        <v>6977.489999999978</v>
      </c>
    </row>
    <row r="381" spans="2:11" ht="27" x14ac:dyDescent="0.3">
      <c r="B381" s="2">
        <v>42352</v>
      </c>
      <c r="C381" s="56" t="s">
        <v>589</v>
      </c>
      <c r="E381" s="42" t="s">
        <v>588</v>
      </c>
      <c r="F381" s="51">
        <v>625680</v>
      </c>
      <c r="G381" s="10">
        <v>1209293</v>
      </c>
      <c r="H381" s="9">
        <v>33907.58</v>
      </c>
      <c r="I381" s="9">
        <v>36000</v>
      </c>
      <c r="J381" s="11">
        <f t="shared" si="9"/>
        <v>2092.4199999999983</v>
      </c>
      <c r="K381" s="124">
        <f t="shared" si="10"/>
        <v>9069.9099999999762</v>
      </c>
    </row>
    <row r="382" spans="2:11" ht="18.75" x14ac:dyDescent="0.3">
      <c r="C382" s="48"/>
      <c r="J382" s="11">
        <f t="shared" si="9"/>
        <v>0</v>
      </c>
      <c r="K382" s="110">
        <f t="shared" si="10"/>
        <v>9069.9099999999762</v>
      </c>
    </row>
    <row r="383" spans="2:11" ht="27" x14ac:dyDescent="0.3">
      <c r="B383" s="2">
        <v>42352</v>
      </c>
      <c r="C383" s="56" t="s">
        <v>587</v>
      </c>
      <c r="E383" s="42" t="s">
        <v>586</v>
      </c>
      <c r="F383" s="51">
        <v>625680</v>
      </c>
      <c r="G383" s="10">
        <v>1209294</v>
      </c>
      <c r="H383" s="9">
        <v>34113.31</v>
      </c>
      <c r="I383" s="9">
        <v>36000</v>
      </c>
      <c r="J383" s="11">
        <f t="shared" si="9"/>
        <v>1886.6900000000023</v>
      </c>
      <c r="K383" s="124">
        <f t="shared" si="10"/>
        <v>10956.599999999979</v>
      </c>
    </row>
    <row r="384" spans="2:11" ht="18.75" x14ac:dyDescent="0.3">
      <c r="C384" s="48"/>
      <c r="J384" s="11">
        <f t="shared" si="9"/>
        <v>0</v>
      </c>
      <c r="K384" s="110">
        <f t="shared" si="10"/>
        <v>10956.599999999979</v>
      </c>
    </row>
    <row r="385" spans="2:11" ht="27" x14ac:dyDescent="0.3">
      <c r="B385" s="2">
        <v>42354</v>
      </c>
      <c r="C385" s="56" t="s">
        <v>592</v>
      </c>
      <c r="E385" s="42" t="s">
        <v>593</v>
      </c>
      <c r="F385" s="51">
        <v>619740</v>
      </c>
      <c r="G385" s="10">
        <v>1209813</v>
      </c>
      <c r="H385" s="9">
        <v>31619.26</v>
      </c>
      <c r="I385" s="9">
        <v>36000</v>
      </c>
      <c r="J385" s="11">
        <f t="shared" si="9"/>
        <v>4380.7400000000016</v>
      </c>
      <c r="K385" s="124">
        <f t="shared" si="10"/>
        <v>15337.33999999998</v>
      </c>
    </row>
    <row r="386" spans="2:11" ht="18.75" x14ac:dyDescent="0.3">
      <c r="C386" s="48"/>
      <c r="J386" s="11">
        <f t="shared" si="9"/>
        <v>0</v>
      </c>
      <c r="K386" s="110">
        <f t="shared" si="10"/>
        <v>15337.33999999998</v>
      </c>
    </row>
    <row r="387" spans="2:11" ht="27" x14ac:dyDescent="0.3">
      <c r="B387" s="2">
        <v>42355</v>
      </c>
      <c r="C387" s="56" t="s">
        <v>599</v>
      </c>
      <c r="E387" s="42" t="s">
        <v>598</v>
      </c>
      <c r="F387" s="51">
        <v>602000</v>
      </c>
      <c r="G387" s="10">
        <v>1210600</v>
      </c>
      <c r="H387" s="9">
        <v>31411.68</v>
      </c>
      <c r="I387" s="9">
        <v>35000</v>
      </c>
      <c r="J387" s="11">
        <f t="shared" si="9"/>
        <v>3588.3199999999997</v>
      </c>
      <c r="K387" s="124">
        <f t="shared" si="10"/>
        <v>18925.659999999982</v>
      </c>
    </row>
    <row r="388" spans="2:11" ht="18.75" x14ac:dyDescent="0.3">
      <c r="C388" s="48"/>
      <c r="J388" s="11">
        <f t="shared" si="9"/>
        <v>0</v>
      </c>
      <c r="K388" s="110">
        <f t="shared" si="10"/>
        <v>18925.659999999982</v>
      </c>
    </row>
    <row r="389" spans="2:11" ht="27" x14ac:dyDescent="0.3">
      <c r="B389" s="2">
        <v>42355</v>
      </c>
      <c r="C389" s="56" t="s">
        <v>595</v>
      </c>
      <c r="E389" s="42" t="s">
        <v>594</v>
      </c>
      <c r="F389" s="51">
        <v>602000</v>
      </c>
      <c r="G389" s="10">
        <v>1209814</v>
      </c>
      <c r="H389" s="9">
        <v>31882.63</v>
      </c>
      <c r="I389" s="9">
        <v>35000</v>
      </c>
      <c r="J389" s="11">
        <f t="shared" si="9"/>
        <v>3117.369999999999</v>
      </c>
      <c r="K389" s="124">
        <f t="shared" si="10"/>
        <v>22043.029999999981</v>
      </c>
    </row>
    <row r="390" spans="2:11" ht="18.75" x14ac:dyDescent="0.3">
      <c r="C390" s="48"/>
      <c r="J390" s="11">
        <f t="shared" si="9"/>
        <v>0</v>
      </c>
      <c r="K390" s="110">
        <f t="shared" ref="K390:K412" si="12">K389+J390</f>
        <v>22043.029999999981</v>
      </c>
    </row>
    <row r="391" spans="2:11" ht="27" x14ac:dyDescent="0.3">
      <c r="B391" s="2">
        <v>42356</v>
      </c>
      <c r="C391" s="56" t="s">
        <v>601</v>
      </c>
      <c r="E391" s="42" t="s">
        <v>600</v>
      </c>
      <c r="F391" s="51">
        <v>599900</v>
      </c>
      <c r="G391" s="10">
        <v>1210601</v>
      </c>
      <c r="H391" s="9">
        <v>31852.87</v>
      </c>
      <c r="I391" s="9">
        <v>35000</v>
      </c>
      <c r="J391" s="11">
        <f t="shared" si="9"/>
        <v>3147.130000000001</v>
      </c>
      <c r="K391" s="124">
        <f t="shared" si="12"/>
        <v>25190.159999999982</v>
      </c>
    </row>
    <row r="392" spans="2:11" ht="18.75" x14ac:dyDescent="0.3">
      <c r="C392" s="48"/>
      <c r="J392" s="11">
        <f t="shared" si="9"/>
        <v>0</v>
      </c>
      <c r="K392" s="110">
        <f t="shared" si="12"/>
        <v>25190.159999999982</v>
      </c>
    </row>
    <row r="393" spans="2:11" ht="27" x14ac:dyDescent="0.3">
      <c r="B393" s="2">
        <v>42356</v>
      </c>
      <c r="C393" s="56" t="s">
        <v>603</v>
      </c>
      <c r="E393" s="42" t="s">
        <v>602</v>
      </c>
      <c r="F393" s="51">
        <v>599900</v>
      </c>
      <c r="G393" s="10">
        <v>1210987</v>
      </c>
      <c r="H393" s="9">
        <v>29702.959999999999</v>
      </c>
      <c r="I393" s="9">
        <v>35000</v>
      </c>
      <c r="J393" s="11">
        <f t="shared" si="9"/>
        <v>5297.0400000000009</v>
      </c>
      <c r="K393" s="124">
        <f t="shared" si="12"/>
        <v>30487.199999999983</v>
      </c>
    </row>
    <row r="394" spans="2:11" ht="18.75" x14ac:dyDescent="0.3">
      <c r="C394" s="48"/>
      <c r="J394" s="11">
        <f t="shared" si="9"/>
        <v>0</v>
      </c>
      <c r="K394" s="110">
        <f t="shared" si="12"/>
        <v>30487.199999999983</v>
      </c>
    </row>
    <row r="395" spans="2:11" ht="27" x14ac:dyDescent="0.3">
      <c r="B395" s="2">
        <v>42356</v>
      </c>
      <c r="C395" s="56" t="s">
        <v>605</v>
      </c>
      <c r="E395" s="42" t="s">
        <v>604</v>
      </c>
      <c r="F395" s="51">
        <v>599900</v>
      </c>
      <c r="G395" s="10">
        <v>1210988</v>
      </c>
      <c r="H395" s="9">
        <v>29764.33</v>
      </c>
      <c r="I395" s="9">
        <v>35000</v>
      </c>
      <c r="J395" s="11">
        <f t="shared" si="9"/>
        <v>5235.6699999999983</v>
      </c>
      <c r="K395" s="124">
        <f t="shared" si="12"/>
        <v>35722.869999999981</v>
      </c>
    </row>
    <row r="396" spans="2:11" ht="18.75" x14ac:dyDescent="0.3">
      <c r="C396" s="48"/>
      <c r="J396" s="11">
        <f t="shared" si="9"/>
        <v>0</v>
      </c>
      <c r="K396" s="110">
        <f t="shared" si="12"/>
        <v>35722.869999999981</v>
      </c>
    </row>
    <row r="397" spans="2:11" ht="27" x14ac:dyDescent="0.3">
      <c r="B397" s="2">
        <v>42359</v>
      </c>
      <c r="C397" s="56" t="s">
        <v>606</v>
      </c>
      <c r="E397" s="42" t="s">
        <v>607</v>
      </c>
      <c r="F397" s="51">
        <v>395439</v>
      </c>
      <c r="G397" s="10">
        <v>1211567</v>
      </c>
      <c r="H397" s="9">
        <v>25520</v>
      </c>
      <c r="I397" s="9">
        <v>23000</v>
      </c>
      <c r="J397" s="11">
        <f t="shared" si="9"/>
        <v>-2520</v>
      </c>
      <c r="K397" s="124">
        <f t="shared" si="12"/>
        <v>33202.869999999981</v>
      </c>
    </row>
    <row r="398" spans="2:11" ht="18.75" x14ac:dyDescent="0.3">
      <c r="C398" s="48"/>
      <c r="J398" s="11">
        <f t="shared" si="9"/>
        <v>0</v>
      </c>
      <c r="K398" s="110">
        <f t="shared" si="12"/>
        <v>33202.869999999981</v>
      </c>
    </row>
    <row r="399" spans="2:11" ht="27" x14ac:dyDescent="0.3">
      <c r="B399" s="2">
        <v>42359</v>
      </c>
      <c r="C399" s="56" t="s">
        <v>608</v>
      </c>
      <c r="E399" s="42" t="s">
        <v>609</v>
      </c>
      <c r="F399" s="51">
        <v>395439</v>
      </c>
      <c r="G399" s="10">
        <v>1211911</v>
      </c>
      <c r="H399" s="9">
        <v>25490.63</v>
      </c>
      <c r="I399" s="9">
        <v>23000</v>
      </c>
      <c r="J399" s="11">
        <f t="shared" si="9"/>
        <v>-2490.630000000001</v>
      </c>
      <c r="K399" s="124">
        <f t="shared" si="12"/>
        <v>30712.23999999998</v>
      </c>
    </row>
    <row r="400" spans="2:11" ht="18.75" x14ac:dyDescent="0.3">
      <c r="C400" s="48"/>
      <c r="J400" s="11">
        <f t="shared" si="9"/>
        <v>0</v>
      </c>
      <c r="K400" s="110">
        <f t="shared" si="12"/>
        <v>30712.23999999998</v>
      </c>
    </row>
    <row r="401" spans="2:11" ht="27" x14ac:dyDescent="0.3">
      <c r="B401" s="2">
        <v>42359</v>
      </c>
      <c r="C401" s="56" t="s">
        <v>610</v>
      </c>
      <c r="E401" s="42" t="s">
        <v>611</v>
      </c>
      <c r="F401" s="51">
        <v>395439</v>
      </c>
      <c r="G401" s="10">
        <v>1211912</v>
      </c>
      <c r="H401" s="9">
        <v>25543.360000000001</v>
      </c>
      <c r="I401" s="9">
        <v>23000</v>
      </c>
      <c r="J401" s="11">
        <f t="shared" si="9"/>
        <v>-2543.3600000000006</v>
      </c>
      <c r="K401" s="124">
        <f t="shared" si="12"/>
        <v>28168.879999999979</v>
      </c>
    </row>
    <row r="402" spans="2:11" ht="18.75" x14ac:dyDescent="0.3">
      <c r="C402" s="48"/>
      <c r="J402" s="11">
        <f t="shared" si="9"/>
        <v>0</v>
      </c>
      <c r="K402" s="110">
        <f t="shared" si="12"/>
        <v>28168.879999999979</v>
      </c>
    </row>
    <row r="403" spans="2:11" ht="27" x14ac:dyDescent="0.3">
      <c r="B403" s="2">
        <v>42361</v>
      </c>
      <c r="C403" s="56" t="s">
        <v>616</v>
      </c>
      <c r="E403" s="42" t="s">
        <v>617</v>
      </c>
      <c r="F403" s="51">
        <v>499670</v>
      </c>
      <c r="G403" s="10">
        <v>1212617</v>
      </c>
      <c r="H403" s="9">
        <v>25763.31</v>
      </c>
      <c r="I403" s="9">
        <v>29000</v>
      </c>
      <c r="J403" s="11">
        <f t="shared" si="9"/>
        <v>3236.6899999999987</v>
      </c>
      <c r="K403" s="124">
        <f t="shared" si="12"/>
        <v>31405.569999999978</v>
      </c>
    </row>
    <row r="404" spans="2:11" ht="18.75" x14ac:dyDescent="0.3">
      <c r="C404" s="48"/>
      <c r="J404" s="11">
        <f t="shared" si="9"/>
        <v>0</v>
      </c>
      <c r="K404" s="110">
        <f t="shared" si="12"/>
        <v>31405.569999999978</v>
      </c>
    </row>
    <row r="405" spans="2:11" ht="27" x14ac:dyDescent="0.3">
      <c r="B405" s="2">
        <v>42361</v>
      </c>
      <c r="C405" s="56" t="s">
        <v>618</v>
      </c>
      <c r="E405" s="81" t="s">
        <v>619</v>
      </c>
      <c r="F405" s="51">
        <v>499670</v>
      </c>
      <c r="G405" s="10">
        <v>1214205</v>
      </c>
      <c r="H405" s="9">
        <v>25331.53</v>
      </c>
      <c r="I405" s="9">
        <v>29000</v>
      </c>
      <c r="J405" s="11">
        <f t="shared" si="9"/>
        <v>3668.4700000000012</v>
      </c>
      <c r="K405" s="124">
        <f t="shared" si="12"/>
        <v>35074.039999999979</v>
      </c>
    </row>
    <row r="406" spans="2:11" ht="18.75" x14ac:dyDescent="0.3">
      <c r="C406" s="48"/>
      <c r="J406" s="11">
        <f t="shared" si="9"/>
        <v>0</v>
      </c>
      <c r="K406" s="110">
        <f t="shared" si="12"/>
        <v>35074.039999999979</v>
      </c>
    </row>
    <row r="407" spans="2:11" ht="27" x14ac:dyDescent="0.3">
      <c r="B407" s="2">
        <v>42367</v>
      </c>
      <c r="C407" s="56" t="s">
        <v>623</v>
      </c>
      <c r="E407" s="42" t="s">
        <v>622</v>
      </c>
      <c r="F407" s="51">
        <v>449150</v>
      </c>
      <c r="G407" s="10">
        <v>1214206</v>
      </c>
      <c r="H407" s="9">
        <v>25789.21</v>
      </c>
      <c r="I407" s="9">
        <v>26000</v>
      </c>
      <c r="J407" s="11">
        <f t="shared" si="9"/>
        <v>210.79000000000087</v>
      </c>
      <c r="K407" s="124">
        <f t="shared" si="12"/>
        <v>35284.82999999998</v>
      </c>
    </row>
    <row r="408" spans="2:11" ht="18.75" x14ac:dyDescent="0.3">
      <c r="C408" s="48"/>
      <c r="J408" s="11">
        <f t="shared" si="9"/>
        <v>0</v>
      </c>
      <c r="K408" s="110">
        <f t="shared" si="12"/>
        <v>35284.82999999998</v>
      </c>
    </row>
    <row r="409" spans="2:11" ht="27" x14ac:dyDescent="0.3">
      <c r="B409" s="2">
        <v>42367</v>
      </c>
      <c r="C409" s="56" t="s">
        <v>625</v>
      </c>
      <c r="E409" s="42" t="s">
        <v>624</v>
      </c>
      <c r="F409" s="51">
        <v>449150</v>
      </c>
      <c r="G409" s="10">
        <v>1214686</v>
      </c>
      <c r="H409" s="9">
        <v>26556.35</v>
      </c>
      <c r="I409" s="9">
        <v>26000</v>
      </c>
      <c r="J409" s="11">
        <f t="shared" si="9"/>
        <v>-556.34999999999854</v>
      </c>
      <c r="K409" s="124">
        <f t="shared" si="12"/>
        <v>34728.479999999981</v>
      </c>
    </row>
    <row r="410" spans="2:11" ht="18.75" x14ac:dyDescent="0.3">
      <c r="C410" s="48"/>
      <c r="J410" s="11">
        <f t="shared" si="9"/>
        <v>0</v>
      </c>
      <c r="K410" s="110">
        <f t="shared" si="12"/>
        <v>34728.479999999981</v>
      </c>
    </row>
    <row r="411" spans="2:11" ht="27" x14ac:dyDescent="0.3">
      <c r="B411" s="2">
        <v>42367</v>
      </c>
      <c r="C411" s="56" t="s">
        <v>621</v>
      </c>
      <c r="E411" s="81" t="s">
        <v>620</v>
      </c>
      <c r="F411" s="51">
        <v>449150</v>
      </c>
      <c r="G411" s="10">
        <v>1214687</v>
      </c>
      <c r="H411" s="9">
        <v>26525.39</v>
      </c>
      <c r="I411" s="9">
        <v>26000</v>
      </c>
      <c r="J411" s="11">
        <f t="shared" si="9"/>
        <v>-525.38999999999942</v>
      </c>
      <c r="K411" s="124">
        <f t="shared" si="12"/>
        <v>34203.089999999982</v>
      </c>
    </row>
    <row r="412" spans="2:11" ht="19.5" thickBot="1" x14ac:dyDescent="0.35">
      <c r="C412" s="48"/>
      <c r="J412" s="11">
        <f t="shared" si="9"/>
        <v>0</v>
      </c>
      <c r="K412" s="125">
        <f t="shared" si="12"/>
        <v>34203.089999999982</v>
      </c>
    </row>
    <row r="413" spans="2:11" x14ac:dyDescent="0.25">
      <c r="C413" s="48"/>
      <c r="J413" s="11">
        <f t="shared" si="9"/>
        <v>0</v>
      </c>
      <c r="K413"/>
    </row>
    <row r="414" spans="2:11" ht="15.75" thickBot="1" x14ac:dyDescent="0.3">
      <c r="J414" s="11">
        <f t="shared" si="9"/>
        <v>0</v>
      </c>
      <c r="K414"/>
    </row>
    <row r="415" spans="2:11" x14ac:dyDescent="0.25">
      <c r="I415" s="503">
        <f>SUM(J3:J414)</f>
        <v>34203.089999999982</v>
      </c>
      <c r="J415" s="504"/>
      <c r="K415"/>
    </row>
    <row r="416" spans="2:11" ht="15.75" thickBot="1" x14ac:dyDescent="0.3">
      <c r="I416" s="505"/>
      <c r="J416" s="506"/>
      <c r="K416"/>
    </row>
  </sheetData>
  <sortState ref="B334:J336">
    <sortCondition ref="E334:E336"/>
  </sortState>
  <mergeCells count="2">
    <mergeCell ref="F1:I1"/>
    <mergeCell ref="I415:J41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553"/>
  <sheetViews>
    <sheetView topLeftCell="A532" workbookViewId="0">
      <selection activeCell="J542" sqref="J542"/>
    </sheetView>
  </sheetViews>
  <sheetFormatPr baseColWidth="10" defaultRowHeight="15" x14ac:dyDescent="0.25"/>
  <cols>
    <col min="2" max="2" width="66.140625" customWidth="1"/>
    <col min="3" max="3" width="5.7109375" style="91" customWidth="1"/>
    <col min="5" max="5" width="12.7109375" bestFit="1" customWidth="1"/>
    <col min="9" max="9" width="14.5703125" customWidth="1"/>
    <col min="10" max="10" width="13.85546875" customWidth="1"/>
    <col min="11" max="11" width="12.7109375" bestFit="1" customWidth="1"/>
  </cols>
  <sheetData>
    <row r="1" spans="1:10" ht="19.5" thickBot="1" x14ac:dyDescent="0.35">
      <c r="A1" s="2"/>
      <c r="B1" s="18" t="s">
        <v>7</v>
      </c>
      <c r="C1" s="89"/>
      <c r="D1" s="40"/>
      <c r="E1" s="507" t="s">
        <v>628</v>
      </c>
      <c r="F1" s="507"/>
      <c r="G1" s="507"/>
      <c r="H1" s="507"/>
      <c r="I1" s="9"/>
    </row>
    <row r="2" spans="1:10" ht="32.25" thickBot="1" x14ac:dyDescent="0.3">
      <c r="A2" s="26"/>
      <c r="B2" s="13" t="s">
        <v>0</v>
      </c>
      <c r="C2" s="90"/>
      <c r="D2" s="41"/>
      <c r="E2" s="22" t="s">
        <v>1</v>
      </c>
      <c r="F2" s="15" t="s">
        <v>2</v>
      </c>
      <c r="G2" s="14" t="s">
        <v>3</v>
      </c>
      <c r="H2" s="28" t="s">
        <v>4</v>
      </c>
      <c r="I2" s="126" t="s">
        <v>1293</v>
      </c>
      <c r="J2" s="130" t="s">
        <v>1294</v>
      </c>
    </row>
    <row r="3" spans="1:10" ht="15.75" customHeight="1" thickTop="1" thickBot="1" x14ac:dyDescent="0.35">
      <c r="A3" s="2">
        <v>42370</v>
      </c>
      <c r="B3" s="83" t="s">
        <v>637</v>
      </c>
      <c r="D3" s="42"/>
      <c r="E3" s="51"/>
      <c r="F3" s="16"/>
      <c r="G3" s="9"/>
      <c r="H3" s="9"/>
      <c r="I3" s="84">
        <v>34203.089999999997</v>
      </c>
      <c r="J3" s="127">
        <f>I3</f>
        <v>34203.089999999997</v>
      </c>
    </row>
    <row r="4" spans="1:10" ht="26.25" x14ac:dyDescent="0.25">
      <c r="A4" s="2">
        <v>42375</v>
      </c>
      <c r="B4" s="48" t="s">
        <v>635</v>
      </c>
      <c r="D4" s="42" t="s">
        <v>636</v>
      </c>
      <c r="E4" s="51">
        <v>174950</v>
      </c>
      <c r="F4" s="16">
        <v>1214935</v>
      </c>
      <c r="G4" s="9">
        <v>26593.46</v>
      </c>
      <c r="H4" s="9">
        <v>10000</v>
      </c>
      <c r="I4" s="11">
        <f t="shared" ref="I4:I550" si="0">H4-G4</f>
        <v>-16593.46</v>
      </c>
      <c r="J4" s="131">
        <f>J3+I4</f>
        <v>17609.629999999997</v>
      </c>
    </row>
    <row r="5" spans="1:10" ht="15.75" customHeight="1" x14ac:dyDescent="0.25">
      <c r="A5" s="2"/>
      <c r="B5" s="48"/>
      <c r="D5" s="42"/>
      <c r="E5" s="51"/>
      <c r="F5" s="16"/>
      <c r="G5" s="9"/>
      <c r="H5" s="9"/>
      <c r="I5" s="11">
        <f t="shared" si="0"/>
        <v>0</v>
      </c>
      <c r="J5" s="128">
        <f t="shared" ref="J5:J68" si="1">J4+I5</f>
        <v>17609.629999999997</v>
      </c>
    </row>
    <row r="6" spans="1:10" ht="26.25" x14ac:dyDescent="0.25">
      <c r="A6" s="2">
        <v>42375</v>
      </c>
      <c r="B6" s="48" t="s">
        <v>629</v>
      </c>
      <c r="D6" s="42" t="s">
        <v>631</v>
      </c>
      <c r="E6" s="51">
        <v>174950</v>
      </c>
      <c r="F6" s="16">
        <v>1216539</v>
      </c>
      <c r="G6" s="9">
        <v>26567.200000000001</v>
      </c>
      <c r="H6" s="9">
        <v>10000</v>
      </c>
      <c r="I6" s="11">
        <f t="shared" si="0"/>
        <v>-16567.2</v>
      </c>
      <c r="J6" s="132">
        <f t="shared" si="1"/>
        <v>1042.4299999999967</v>
      </c>
    </row>
    <row r="7" spans="1:10" ht="15.75" x14ac:dyDescent="0.25">
      <c r="A7" s="2"/>
      <c r="B7" s="48" t="s">
        <v>6</v>
      </c>
      <c r="D7" s="42"/>
      <c r="E7" s="51"/>
      <c r="F7" s="16"/>
      <c r="G7" s="9"/>
      <c r="H7" s="9"/>
      <c r="I7" s="11">
        <f t="shared" si="0"/>
        <v>0</v>
      </c>
      <c r="J7" s="128">
        <f t="shared" si="1"/>
        <v>1042.4299999999967</v>
      </c>
    </row>
    <row r="8" spans="1:10" ht="26.25" x14ac:dyDescent="0.25">
      <c r="A8" s="2">
        <v>42375</v>
      </c>
      <c r="B8" s="48" t="s">
        <v>629</v>
      </c>
      <c r="D8" s="42" t="s">
        <v>630</v>
      </c>
      <c r="E8" s="51">
        <v>174950</v>
      </c>
      <c r="F8" s="16">
        <v>1216540</v>
      </c>
      <c r="G8" s="9">
        <v>26599.040000000001</v>
      </c>
      <c r="H8" s="9">
        <v>10000</v>
      </c>
      <c r="I8" s="11">
        <f t="shared" si="0"/>
        <v>-16599.04</v>
      </c>
      <c r="J8" s="132">
        <f t="shared" si="1"/>
        <v>-15556.610000000004</v>
      </c>
    </row>
    <row r="9" spans="1:10" ht="15.75" x14ac:dyDescent="0.25">
      <c r="A9" s="2"/>
      <c r="B9" s="48"/>
      <c r="D9" s="42"/>
      <c r="E9" s="51"/>
      <c r="F9" s="16"/>
      <c r="G9" s="9"/>
      <c r="H9" s="9"/>
      <c r="I9" s="11">
        <f t="shared" si="0"/>
        <v>0</v>
      </c>
      <c r="J9" s="128">
        <f t="shared" si="1"/>
        <v>-15556.610000000004</v>
      </c>
    </row>
    <row r="10" spans="1:10" ht="26.25" x14ac:dyDescent="0.25">
      <c r="A10" s="2">
        <v>42375</v>
      </c>
      <c r="B10" s="48" t="s">
        <v>639</v>
      </c>
      <c r="D10" s="42" t="s">
        <v>640</v>
      </c>
      <c r="E10" s="51">
        <v>384890</v>
      </c>
      <c r="F10" s="16">
        <v>1216728</v>
      </c>
      <c r="G10" s="9">
        <v>27291.51</v>
      </c>
      <c r="H10" s="9">
        <v>22000</v>
      </c>
      <c r="I10" s="11">
        <f t="shared" si="0"/>
        <v>-5291.5099999999984</v>
      </c>
      <c r="J10" s="132">
        <f t="shared" si="1"/>
        <v>-20848.120000000003</v>
      </c>
    </row>
    <row r="11" spans="1:10" ht="15.75" x14ac:dyDescent="0.25">
      <c r="A11" s="2"/>
      <c r="B11" s="48"/>
      <c r="D11" s="42"/>
      <c r="E11" s="51"/>
      <c r="F11" s="16"/>
      <c r="G11" s="9"/>
      <c r="H11" s="9"/>
      <c r="I11" s="11">
        <f t="shared" si="0"/>
        <v>0</v>
      </c>
      <c r="J11" s="128">
        <f t="shared" si="1"/>
        <v>-20848.120000000003</v>
      </c>
    </row>
    <row r="12" spans="1:10" ht="26.25" x14ac:dyDescent="0.25">
      <c r="A12" s="2">
        <v>42375</v>
      </c>
      <c r="B12" s="48" t="s">
        <v>641</v>
      </c>
      <c r="D12" s="42" t="s">
        <v>642</v>
      </c>
      <c r="E12" s="51">
        <v>384890</v>
      </c>
      <c r="F12" s="16">
        <v>1216905</v>
      </c>
      <c r="G12" s="9">
        <v>27580.83</v>
      </c>
      <c r="H12" s="9">
        <v>22000</v>
      </c>
      <c r="I12" s="11">
        <f t="shared" si="0"/>
        <v>-5580.8300000000017</v>
      </c>
      <c r="J12" s="132">
        <f t="shared" si="1"/>
        <v>-26428.950000000004</v>
      </c>
    </row>
    <row r="13" spans="1:10" ht="15.75" x14ac:dyDescent="0.25">
      <c r="A13" s="2"/>
      <c r="B13" s="48"/>
      <c r="D13" s="42"/>
      <c r="E13" s="51"/>
      <c r="F13" s="16"/>
      <c r="G13" s="9"/>
      <c r="H13" s="9"/>
      <c r="I13" s="11">
        <f t="shared" si="0"/>
        <v>0</v>
      </c>
      <c r="J13" s="128">
        <f t="shared" si="1"/>
        <v>-26428.950000000004</v>
      </c>
    </row>
    <row r="14" spans="1:10" ht="26.25" x14ac:dyDescent="0.25">
      <c r="A14" s="2">
        <v>42380</v>
      </c>
      <c r="B14" s="48" t="s">
        <v>643</v>
      </c>
      <c r="D14" s="42" t="s">
        <v>644</v>
      </c>
      <c r="E14" s="51">
        <v>483246</v>
      </c>
      <c r="F14" s="16">
        <v>1217170</v>
      </c>
      <c r="G14" s="9">
        <v>27031.17</v>
      </c>
      <c r="H14" s="9">
        <v>27000</v>
      </c>
      <c r="I14" s="11">
        <f t="shared" si="0"/>
        <v>-31.169999999998254</v>
      </c>
      <c r="J14" s="132">
        <f t="shared" si="1"/>
        <v>-26460.120000000003</v>
      </c>
    </row>
    <row r="15" spans="1:10" ht="15.75" x14ac:dyDescent="0.25">
      <c r="A15" s="2"/>
      <c r="B15" s="48"/>
      <c r="D15" s="42"/>
      <c r="E15" s="51"/>
      <c r="F15" s="16"/>
      <c r="G15" s="9"/>
      <c r="H15" s="9"/>
      <c r="I15" s="11">
        <f t="shared" si="0"/>
        <v>0</v>
      </c>
      <c r="J15" s="128">
        <f t="shared" si="1"/>
        <v>-26460.120000000003</v>
      </c>
    </row>
    <row r="16" spans="1:10" ht="26.25" x14ac:dyDescent="0.25">
      <c r="A16" s="2">
        <v>42383</v>
      </c>
      <c r="B16" s="48" t="s">
        <v>649</v>
      </c>
      <c r="D16" s="42" t="s">
        <v>650</v>
      </c>
      <c r="E16" s="51">
        <v>503160</v>
      </c>
      <c r="F16" s="16">
        <v>1218821</v>
      </c>
      <c r="G16" s="9">
        <v>28502.93</v>
      </c>
      <c r="H16" s="9">
        <v>28000</v>
      </c>
      <c r="I16" s="11">
        <f t="shared" si="0"/>
        <v>-502.93000000000029</v>
      </c>
      <c r="J16" s="132">
        <f t="shared" si="1"/>
        <v>-26963.050000000003</v>
      </c>
    </row>
    <row r="17" spans="1:10" ht="15.75" x14ac:dyDescent="0.25">
      <c r="A17" s="2"/>
      <c r="B17" s="48"/>
      <c r="D17" s="42"/>
      <c r="E17" s="51"/>
      <c r="F17" s="16"/>
      <c r="G17" s="9"/>
      <c r="H17" s="9"/>
      <c r="I17" s="11">
        <f t="shared" si="0"/>
        <v>0</v>
      </c>
      <c r="J17" s="128">
        <f t="shared" si="1"/>
        <v>-26963.050000000003</v>
      </c>
    </row>
    <row r="18" spans="1:10" ht="26.25" x14ac:dyDescent="0.25">
      <c r="A18" s="2">
        <v>42383</v>
      </c>
      <c r="B18" s="48" t="s">
        <v>648</v>
      </c>
      <c r="D18" s="42" t="s">
        <v>654</v>
      </c>
      <c r="E18" s="51">
        <v>503160</v>
      </c>
      <c r="F18" s="16">
        <v>1218822</v>
      </c>
      <c r="G18" s="9">
        <v>28549.07</v>
      </c>
      <c r="H18" s="9">
        <v>28000</v>
      </c>
      <c r="I18" s="9">
        <f t="shared" si="0"/>
        <v>-549.06999999999971</v>
      </c>
      <c r="J18" s="132">
        <f t="shared" si="1"/>
        <v>-27512.120000000003</v>
      </c>
    </row>
    <row r="19" spans="1:10" ht="15.75" x14ac:dyDescent="0.25">
      <c r="A19" s="2"/>
      <c r="B19" s="48"/>
      <c r="D19" s="42"/>
      <c r="E19" s="51"/>
      <c r="F19" s="16"/>
      <c r="G19" s="9"/>
      <c r="H19" s="9"/>
      <c r="I19" s="11">
        <f t="shared" si="0"/>
        <v>0</v>
      </c>
      <c r="J19" s="128">
        <f t="shared" si="1"/>
        <v>-27512.120000000003</v>
      </c>
    </row>
    <row r="20" spans="1:10" ht="26.25" x14ac:dyDescent="0.25">
      <c r="A20" s="2">
        <v>42384</v>
      </c>
      <c r="B20" s="48" t="s">
        <v>653</v>
      </c>
      <c r="D20" s="42" t="s">
        <v>657</v>
      </c>
      <c r="E20" s="51">
        <v>530062</v>
      </c>
      <c r="F20" s="16">
        <v>1219170</v>
      </c>
      <c r="G20" s="9">
        <v>29485.29</v>
      </c>
      <c r="H20" s="9">
        <v>29000</v>
      </c>
      <c r="I20" s="9">
        <f t="shared" si="0"/>
        <v>-485.29000000000087</v>
      </c>
      <c r="J20" s="132">
        <f t="shared" si="1"/>
        <v>-27997.410000000003</v>
      </c>
    </row>
    <row r="21" spans="1:10" ht="15.75" x14ac:dyDescent="0.25">
      <c r="A21" s="2"/>
      <c r="B21" s="48"/>
      <c r="D21" s="42"/>
      <c r="E21" s="51"/>
      <c r="F21" s="16"/>
      <c r="G21" s="9"/>
      <c r="H21" s="9"/>
      <c r="I21" s="11">
        <f t="shared" si="0"/>
        <v>0</v>
      </c>
      <c r="J21" s="128">
        <f t="shared" si="1"/>
        <v>-27997.410000000003</v>
      </c>
    </row>
    <row r="22" spans="1:10" ht="26.25" x14ac:dyDescent="0.25">
      <c r="A22" s="2">
        <v>42384</v>
      </c>
      <c r="B22" s="48" t="s">
        <v>655</v>
      </c>
      <c r="D22" s="42" t="s">
        <v>656</v>
      </c>
      <c r="E22" s="51">
        <v>530062</v>
      </c>
      <c r="F22" s="16">
        <v>1219171</v>
      </c>
      <c r="G22" s="9">
        <v>29363.22</v>
      </c>
      <c r="H22" s="9">
        <v>29000</v>
      </c>
      <c r="I22" s="9">
        <f t="shared" si="0"/>
        <v>-363.22000000000116</v>
      </c>
      <c r="J22" s="132">
        <f t="shared" si="1"/>
        <v>-28360.630000000005</v>
      </c>
    </row>
    <row r="23" spans="1:10" ht="15.75" x14ac:dyDescent="0.25">
      <c r="A23" s="2"/>
      <c r="B23" s="48"/>
      <c r="D23" s="42"/>
      <c r="E23" s="51"/>
      <c r="F23" s="16"/>
      <c r="G23" s="9"/>
      <c r="H23" s="9"/>
      <c r="I23" s="11">
        <f t="shared" si="0"/>
        <v>0</v>
      </c>
      <c r="J23" s="128">
        <f t="shared" si="1"/>
        <v>-28360.630000000005</v>
      </c>
    </row>
    <row r="24" spans="1:10" ht="26.25" x14ac:dyDescent="0.25">
      <c r="A24" s="2">
        <v>42387</v>
      </c>
      <c r="B24" s="48" t="s">
        <v>658</v>
      </c>
      <c r="D24" s="42" t="s">
        <v>659</v>
      </c>
      <c r="E24" s="51">
        <v>548910</v>
      </c>
      <c r="F24" s="16">
        <v>1219172</v>
      </c>
      <c r="G24" s="9">
        <v>29248.52</v>
      </c>
      <c r="H24" s="9">
        <v>30000</v>
      </c>
      <c r="I24" s="11">
        <f t="shared" si="0"/>
        <v>751.47999999999956</v>
      </c>
      <c r="J24" s="132">
        <f t="shared" si="1"/>
        <v>-27609.150000000005</v>
      </c>
    </row>
    <row r="25" spans="1:10" ht="15.75" x14ac:dyDescent="0.25">
      <c r="A25" s="2"/>
      <c r="B25" s="48"/>
      <c r="D25" s="42"/>
      <c r="E25" s="51"/>
      <c r="F25" s="16"/>
      <c r="G25" s="9"/>
      <c r="H25" s="9"/>
      <c r="I25" s="11">
        <f t="shared" si="0"/>
        <v>0</v>
      </c>
      <c r="J25" s="128">
        <f t="shared" si="1"/>
        <v>-27609.150000000005</v>
      </c>
    </row>
    <row r="26" spans="1:10" ht="26.25" x14ac:dyDescent="0.25">
      <c r="A26" s="2">
        <v>42390</v>
      </c>
      <c r="B26" s="48" t="s">
        <v>664</v>
      </c>
      <c r="D26" s="42" t="s">
        <v>665</v>
      </c>
      <c r="E26" s="51">
        <v>534963</v>
      </c>
      <c r="F26" s="16">
        <v>1221066</v>
      </c>
      <c r="G26" s="9">
        <v>28908.03</v>
      </c>
      <c r="H26" s="9">
        <v>29000</v>
      </c>
      <c r="I26" s="11">
        <f t="shared" si="0"/>
        <v>91.970000000001164</v>
      </c>
      <c r="J26" s="132">
        <f t="shared" si="1"/>
        <v>-27517.180000000004</v>
      </c>
    </row>
    <row r="27" spans="1:10" ht="15.75" x14ac:dyDescent="0.25">
      <c r="A27" s="2"/>
      <c r="B27" s="48"/>
      <c r="D27" s="42"/>
      <c r="E27" s="51"/>
      <c r="F27" s="16"/>
      <c r="G27" s="9"/>
      <c r="H27" s="9"/>
      <c r="I27" s="11">
        <f t="shared" si="0"/>
        <v>0</v>
      </c>
      <c r="J27" s="128">
        <f t="shared" si="1"/>
        <v>-27517.180000000004</v>
      </c>
    </row>
    <row r="28" spans="1:10" ht="26.25" x14ac:dyDescent="0.25">
      <c r="A28" s="2">
        <v>42390</v>
      </c>
      <c r="B28" s="48" t="s">
        <v>663</v>
      </c>
      <c r="D28" s="42" t="s">
        <v>662</v>
      </c>
      <c r="E28" s="51">
        <v>534963</v>
      </c>
      <c r="F28" s="16">
        <v>1221067</v>
      </c>
      <c r="G28" s="9">
        <v>28601.16</v>
      </c>
      <c r="H28" s="9">
        <v>29000</v>
      </c>
      <c r="I28" s="11">
        <f t="shared" si="0"/>
        <v>398.84000000000015</v>
      </c>
      <c r="J28" s="132">
        <f t="shared" si="1"/>
        <v>-27118.340000000004</v>
      </c>
    </row>
    <row r="29" spans="1:10" ht="15.75" x14ac:dyDescent="0.25">
      <c r="A29" s="2"/>
      <c r="B29" s="48"/>
      <c r="D29" s="42"/>
      <c r="E29" s="51"/>
      <c r="F29" s="16"/>
      <c r="G29" s="9"/>
      <c r="H29" s="9"/>
      <c r="I29" s="11">
        <f t="shared" si="0"/>
        <v>0</v>
      </c>
      <c r="J29" s="128">
        <f t="shared" si="1"/>
        <v>-27118.340000000004</v>
      </c>
    </row>
    <row r="30" spans="1:10" ht="26.25" x14ac:dyDescent="0.25">
      <c r="A30" s="2">
        <v>42391</v>
      </c>
      <c r="B30" s="48" t="s">
        <v>666</v>
      </c>
      <c r="D30" s="42" t="s">
        <v>667</v>
      </c>
      <c r="E30" s="51">
        <v>556110</v>
      </c>
      <c r="F30" s="16">
        <v>1221213</v>
      </c>
      <c r="G30" s="9">
        <v>29637.58</v>
      </c>
      <c r="H30" s="9">
        <v>30000</v>
      </c>
      <c r="I30" s="11">
        <f t="shared" si="0"/>
        <v>362.41999999999825</v>
      </c>
      <c r="J30" s="132">
        <f t="shared" si="1"/>
        <v>-26755.920000000006</v>
      </c>
    </row>
    <row r="31" spans="1:10" ht="15.75" x14ac:dyDescent="0.25">
      <c r="A31" s="2"/>
      <c r="B31" s="48"/>
      <c r="D31" s="42"/>
      <c r="E31" s="51"/>
      <c r="F31" s="16"/>
      <c r="G31" s="9"/>
      <c r="H31" s="9"/>
      <c r="I31" s="11">
        <f t="shared" si="0"/>
        <v>0</v>
      </c>
      <c r="J31" s="128">
        <f t="shared" si="1"/>
        <v>-26755.920000000006</v>
      </c>
    </row>
    <row r="32" spans="1:10" ht="26.25" x14ac:dyDescent="0.25">
      <c r="A32" s="2">
        <v>42391</v>
      </c>
      <c r="B32" s="48" t="s">
        <v>668</v>
      </c>
      <c r="D32" s="42" t="s">
        <v>669</v>
      </c>
      <c r="E32" s="51">
        <v>556110</v>
      </c>
      <c r="F32" s="16">
        <v>1221214</v>
      </c>
      <c r="G32" s="9">
        <v>29423.53</v>
      </c>
      <c r="H32" s="9">
        <v>30000</v>
      </c>
      <c r="I32" s="11">
        <f t="shared" si="0"/>
        <v>576.47000000000116</v>
      </c>
      <c r="J32" s="132">
        <f t="shared" si="1"/>
        <v>-26179.450000000004</v>
      </c>
    </row>
    <row r="33" spans="1:10" ht="15.75" x14ac:dyDescent="0.25">
      <c r="A33" s="2"/>
      <c r="B33" s="48"/>
      <c r="D33" s="42"/>
      <c r="E33" s="51"/>
      <c r="F33" s="16"/>
      <c r="G33" s="9"/>
      <c r="H33" s="9"/>
      <c r="I33" s="11">
        <f t="shared" si="0"/>
        <v>0</v>
      </c>
      <c r="J33" s="128">
        <f t="shared" si="1"/>
        <v>-26179.450000000004</v>
      </c>
    </row>
    <row r="34" spans="1:10" ht="26.25" x14ac:dyDescent="0.25">
      <c r="A34" s="2">
        <v>42391</v>
      </c>
      <c r="B34" s="48" t="s">
        <v>673</v>
      </c>
      <c r="D34" s="42" t="s">
        <v>672</v>
      </c>
      <c r="E34" s="51">
        <v>593600</v>
      </c>
      <c r="F34" s="16">
        <v>1221215</v>
      </c>
      <c r="G34" s="9">
        <v>30082.38</v>
      </c>
      <c r="H34" s="9">
        <v>32000</v>
      </c>
      <c r="I34" s="11">
        <f t="shared" si="0"/>
        <v>1917.619999999999</v>
      </c>
      <c r="J34" s="132">
        <f t="shared" si="1"/>
        <v>-24261.830000000005</v>
      </c>
    </row>
    <row r="35" spans="1:10" ht="15.75" x14ac:dyDescent="0.25">
      <c r="A35" s="2"/>
      <c r="B35" s="48"/>
      <c r="D35" s="42"/>
      <c r="E35" s="51"/>
      <c r="F35" s="16"/>
      <c r="G35" s="9"/>
      <c r="H35" s="9"/>
      <c r="I35" s="11">
        <f t="shared" si="0"/>
        <v>0</v>
      </c>
      <c r="J35" s="128">
        <f t="shared" si="1"/>
        <v>-24261.830000000005</v>
      </c>
    </row>
    <row r="36" spans="1:10" ht="26.25" x14ac:dyDescent="0.25">
      <c r="A36" s="2">
        <v>42397</v>
      </c>
      <c r="B36" s="48" t="s">
        <v>678</v>
      </c>
      <c r="D36" s="42" t="s">
        <v>679</v>
      </c>
      <c r="E36" s="51">
        <v>553800</v>
      </c>
      <c r="F36" s="16">
        <v>1223221</v>
      </c>
      <c r="G36" s="9">
        <v>29611.200000000001</v>
      </c>
      <c r="H36" s="9">
        <v>30000</v>
      </c>
      <c r="I36" s="11">
        <f t="shared" si="0"/>
        <v>388.79999999999927</v>
      </c>
      <c r="J36" s="132">
        <f t="shared" si="1"/>
        <v>-23873.030000000006</v>
      </c>
    </row>
    <row r="37" spans="1:10" ht="15.75" x14ac:dyDescent="0.25">
      <c r="A37" s="2"/>
      <c r="B37" s="48"/>
      <c r="D37" s="42"/>
      <c r="E37" s="51"/>
      <c r="F37" s="16"/>
      <c r="G37" s="9"/>
      <c r="H37" s="9"/>
      <c r="I37" s="11">
        <f t="shared" si="0"/>
        <v>0</v>
      </c>
      <c r="J37" s="128">
        <f t="shared" si="1"/>
        <v>-23873.030000000006</v>
      </c>
    </row>
    <row r="38" spans="1:10" ht="26.25" x14ac:dyDescent="0.25">
      <c r="A38" s="2">
        <v>42397</v>
      </c>
      <c r="B38" s="48" t="s">
        <v>676</v>
      </c>
      <c r="D38" s="42" t="s">
        <v>677</v>
      </c>
      <c r="E38" s="51">
        <v>553800</v>
      </c>
      <c r="F38" s="16">
        <v>1223220</v>
      </c>
      <c r="G38" s="9">
        <v>29826.61</v>
      </c>
      <c r="H38" s="9">
        <v>30000</v>
      </c>
      <c r="I38" s="11">
        <f t="shared" si="0"/>
        <v>173.38999999999942</v>
      </c>
      <c r="J38" s="132">
        <f t="shared" si="1"/>
        <v>-23699.640000000007</v>
      </c>
    </row>
    <row r="39" spans="1:10" ht="15.75" x14ac:dyDescent="0.25">
      <c r="A39" s="2"/>
      <c r="B39" s="48"/>
      <c r="D39" s="42"/>
      <c r="E39" s="51"/>
      <c r="F39" s="16"/>
      <c r="G39" s="9"/>
      <c r="H39" s="9"/>
      <c r="I39" s="11">
        <f t="shared" si="0"/>
        <v>0</v>
      </c>
      <c r="J39" s="128">
        <f t="shared" si="1"/>
        <v>-23699.640000000007</v>
      </c>
    </row>
    <row r="40" spans="1:10" ht="26.25" x14ac:dyDescent="0.25">
      <c r="A40" s="2">
        <v>42398</v>
      </c>
      <c r="B40" s="48" t="s">
        <v>680</v>
      </c>
      <c r="D40" s="42" t="s">
        <v>681</v>
      </c>
      <c r="E40" s="51">
        <v>548940</v>
      </c>
      <c r="F40" s="16">
        <v>1223453</v>
      </c>
      <c r="G40" s="9">
        <v>29686.560000000001</v>
      </c>
      <c r="H40" s="9">
        <v>30000</v>
      </c>
      <c r="I40" s="11">
        <f t="shared" si="0"/>
        <v>313.43999999999869</v>
      </c>
      <c r="J40" s="132">
        <f t="shared" si="1"/>
        <v>-23386.200000000008</v>
      </c>
    </row>
    <row r="41" spans="1:10" ht="15.75" x14ac:dyDescent="0.25">
      <c r="A41" s="2"/>
      <c r="B41" s="48"/>
      <c r="D41" s="42"/>
      <c r="E41" s="51"/>
      <c r="F41" s="16"/>
      <c r="G41" s="9"/>
      <c r="H41" s="9"/>
      <c r="I41" s="11">
        <f t="shared" si="0"/>
        <v>0</v>
      </c>
      <c r="J41" s="128">
        <f t="shared" si="1"/>
        <v>-23386.200000000008</v>
      </c>
    </row>
    <row r="42" spans="1:10" ht="26.25" x14ac:dyDescent="0.25">
      <c r="A42" s="2">
        <v>42398</v>
      </c>
      <c r="B42" s="48" t="s">
        <v>682</v>
      </c>
      <c r="D42" s="42" t="s">
        <v>683</v>
      </c>
      <c r="E42" s="51">
        <v>548940</v>
      </c>
      <c r="F42" s="16">
        <v>1223454</v>
      </c>
      <c r="G42" s="9">
        <v>29903.06</v>
      </c>
      <c r="H42" s="9">
        <v>30000</v>
      </c>
      <c r="I42" s="11">
        <f t="shared" si="0"/>
        <v>96.93999999999869</v>
      </c>
      <c r="J42" s="132">
        <f t="shared" si="1"/>
        <v>-23289.260000000009</v>
      </c>
    </row>
    <row r="43" spans="1:10" ht="15.75" x14ac:dyDescent="0.25">
      <c r="A43" s="2"/>
      <c r="B43" s="48"/>
      <c r="D43" s="42"/>
      <c r="E43" s="51"/>
      <c r="F43" s="16"/>
      <c r="G43" s="9"/>
      <c r="H43" s="9"/>
      <c r="I43" s="11">
        <f t="shared" si="0"/>
        <v>0</v>
      </c>
      <c r="J43" s="128">
        <f t="shared" si="1"/>
        <v>-23289.260000000009</v>
      </c>
    </row>
    <row r="44" spans="1:10" ht="26.25" x14ac:dyDescent="0.25">
      <c r="A44" s="2">
        <v>42402</v>
      </c>
      <c r="B44" s="63" t="s">
        <v>687</v>
      </c>
      <c r="D44" s="42" t="s">
        <v>688</v>
      </c>
      <c r="E44" s="51">
        <v>556500</v>
      </c>
      <c r="F44" s="16">
        <v>1223570</v>
      </c>
      <c r="G44" s="9">
        <v>30844.87</v>
      </c>
      <c r="H44" s="9">
        <v>30000</v>
      </c>
      <c r="I44" s="11">
        <f t="shared" si="0"/>
        <v>-844.86999999999898</v>
      </c>
      <c r="J44" s="132">
        <f t="shared" si="1"/>
        <v>-24134.130000000008</v>
      </c>
    </row>
    <row r="45" spans="1:10" ht="15.75" x14ac:dyDescent="0.25">
      <c r="A45" s="2"/>
      <c r="B45" s="48"/>
      <c r="D45" s="42"/>
      <c r="E45" s="51"/>
      <c r="F45" s="16"/>
      <c r="G45" s="9"/>
      <c r="H45" s="9"/>
      <c r="I45" s="11">
        <f t="shared" si="0"/>
        <v>0</v>
      </c>
      <c r="J45" s="128">
        <f t="shared" si="1"/>
        <v>-24134.130000000008</v>
      </c>
    </row>
    <row r="46" spans="1:10" ht="26.25" x14ac:dyDescent="0.25">
      <c r="A46" s="2">
        <v>42404</v>
      </c>
      <c r="B46" s="63" t="s">
        <v>692</v>
      </c>
      <c r="D46" s="42" t="s">
        <v>694</v>
      </c>
      <c r="E46" s="51">
        <v>571020</v>
      </c>
      <c r="F46" s="16">
        <v>1225088</v>
      </c>
      <c r="G46" s="9">
        <v>29473.55</v>
      </c>
      <c r="H46" s="9">
        <v>31000</v>
      </c>
      <c r="I46" s="11">
        <f t="shared" si="0"/>
        <v>1526.4500000000007</v>
      </c>
      <c r="J46" s="132">
        <f t="shared" si="1"/>
        <v>-22607.680000000008</v>
      </c>
    </row>
    <row r="47" spans="1:10" ht="15.75" x14ac:dyDescent="0.25">
      <c r="A47" s="2"/>
      <c r="B47" s="48"/>
      <c r="D47" s="42"/>
      <c r="E47" s="51"/>
      <c r="F47" s="16"/>
      <c r="G47" s="9"/>
      <c r="H47" s="9"/>
      <c r="I47" s="11">
        <f t="shared" si="0"/>
        <v>0</v>
      </c>
      <c r="J47" s="128">
        <f t="shared" si="1"/>
        <v>-22607.680000000008</v>
      </c>
    </row>
    <row r="48" spans="1:10" ht="26.25" x14ac:dyDescent="0.25">
      <c r="A48" s="2">
        <v>42403</v>
      </c>
      <c r="B48" s="63" t="s">
        <v>693</v>
      </c>
      <c r="D48" s="42" t="s">
        <v>691</v>
      </c>
      <c r="E48" s="51">
        <v>571020</v>
      </c>
      <c r="F48" s="16">
        <v>1225089</v>
      </c>
      <c r="G48" s="9">
        <v>29497.08</v>
      </c>
      <c r="H48" s="9">
        <v>31000</v>
      </c>
      <c r="I48" s="11">
        <f t="shared" si="0"/>
        <v>1502.9199999999983</v>
      </c>
      <c r="J48" s="132">
        <f t="shared" si="1"/>
        <v>-21104.760000000009</v>
      </c>
    </row>
    <row r="49" spans="1:10" ht="15.75" x14ac:dyDescent="0.25">
      <c r="A49" s="2"/>
      <c r="B49" s="48"/>
      <c r="D49" s="42"/>
      <c r="E49" s="51"/>
      <c r="F49" s="16"/>
      <c r="G49" s="9"/>
      <c r="H49" s="9"/>
      <c r="I49" s="11">
        <f t="shared" si="0"/>
        <v>0</v>
      </c>
      <c r="J49" s="128">
        <f t="shared" si="1"/>
        <v>-21104.760000000009</v>
      </c>
    </row>
    <row r="50" spans="1:10" ht="26.25" x14ac:dyDescent="0.25">
      <c r="A50" s="2">
        <v>42405</v>
      </c>
      <c r="B50" s="63" t="s">
        <v>700</v>
      </c>
      <c r="D50" s="42" t="s">
        <v>699</v>
      </c>
      <c r="E50" s="51">
        <v>563270</v>
      </c>
      <c r="F50" s="16">
        <v>1225323</v>
      </c>
      <c r="G50" s="9">
        <v>30095.66</v>
      </c>
      <c r="H50" s="9">
        <v>31000</v>
      </c>
      <c r="I50" s="11">
        <f t="shared" si="0"/>
        <v>904.34000000000015</v>
      </c>
      <c r="J50" s="132">
        <f t="shared" si="1"/>
        <v>-20200.420000000009</v>
      </c>
    </row>
    <row r="51" spans="1:10" ht="15.75" x14ac:dyDescent="0.25">
      <c r="A51" s="2"/>
      <c r="B51" s="48"/>
      <c r="D51" s="42"/>
      <c r="E51" s="51"/>
      <c r="F51" s="16"/>
      <c r="G51" s="9"/>
      <c r="H51" s="9"/>
      <c r="I51" s="11">
        <f t="shared" si="0"/>
        <v>0</v>
      </c>
      <c r="J51" s="128">
        <f t="shared" si="1"/>
        <v>-20200.420000000009</v>
      </c>
    </row>
    <row r="52" spans="1:10" ht="26.25" x14ac:dyDescent="0.25">
      <c r="A52" s="2">
        <v>42405</v>
      </c>
      <c r="B52" s="63" t="s">
        <v>698</v>
      </c>
      <c r="D52" s="42" t="s">
        <v>697</v>
      </c>
      <c r="E52" s="51">
        <v>563270</v>
      </c>
      <c r="F52" s="16">
        <v>1225457</v>
      </c>
      <c r="G52" s="9">
        <v>30252.27</v>
      </c>
      <c r="H52" s="9">
        <v>31000</v>
      </c>
      <c r="I52" s="11">
        <f t="shared" si="0"/>
        <v>747.72999999999956</v>
      </c>
      <c r="J52" s="132">
        <f t="shared" si="1"/>
        <v>-19452.69000000001</v>
      </c>
    </row>
    <row r="53" spans="1:10" ht="15.75" x14ac:dyDescent="0.25">
      <c r="A53" s="2"/>
      <c r="B53" s="48"/>
      <c r="D53" s="42"/>
      <c r="E53" s="51"/>
      <c r="F53" s="16"/>
      <c r="G53" s="9"/>
      <c r="H53" s="9"/>
      <c r="I53" s="11">
        <f t="shared" si="0"/>
        <v>0</v>
      </c>
      <c r="J53" s="128">
        <f t="shared" si="1"/>
        <v>-19452.69000000001</v>
      </c>
    </row>
    <row r="54" spans="1:10" ht="26.25" x14ac:dyDescent="0.25">
      <c r="A54" s="2">
        <v>42408</v>
      </c>
      <c r="B54" s="63" t="s">
        <v>702</v>
      </c>
      <c r="D54" s="42" t="s">
        <v>701</v>
      </c>
      <c r="E54" s="51">
        <v>563580</v>
      </c>
      <c r="F54" s="16">
        <v>1225815</v>
      </c>
      <c r="G54" s="9">
        <v>29630.51</v>
      </c>
      <c r="H54" s="9">
        <v>31000</v>
      </c>
      <c r="I54" s="11">
        <f t="shared" si="0"/>
        <v>1369.4900000000016</v>
      </c>
      <c r="J54" s="132">
        <f t="shared" si="1"/>
        <v>-18083.200000000008</v>
      </c>
    </row>
    <row r="55" spans="1:10" ht="15.75" x14ac:dyDescent="0.25">
      <c r="A55" s="2"/>
      <c r="B55" s="48"/>
      <c r="D55" s="42"/>
      <c r="E55" s="51"/>
      <c r="F55" s="16"/>
      <c r="G55" s="9"/>
      <c r="H55" s="9"/>
      <c r="I55" s="11">
        <f t="shared" si="0"/>
        <v>0</v>
      </c>
      <c r="J55" s="128">
        <f t="shared" si="1"/>
        <v>-18083.200000000008</v>
      </c>
    </row>
    <row r="56" spans="1:10" ht="26.25" x14ac:dyDescent="0.25">
      <c r="A56" s="2">
        <v>42409</v>
      </c>
      <c r="B56" s="63" t="s">
        <v>704</v>
      </c>
      <c r="D56" s="42" t="s">
        <v>703</v>
      </c>
      <c r="E56" s="51">
        <v>847575</v>
      </c>
      <c r="F56" s="16">
        <v>1225322</v>
      </c>
      <c r="G56" s="9">
        <v>38086.92</v>
      </c>
      <c r="H56" s="9">
        <v>45000</v>
      </c>
      <c r="I56" s="11">
        <f t="shared" si="0"/>
        <v>6913.0800000000017</v>
      </c>
      <c r="J56" s="132">
        <f t="shared" si="1"/>
        <v>-11170.120000000006</v>
      </c>
    </row>
    <row r="57" spans="1:10" ht="15.75" x14ac:dyDescent="0.25">
      <c r="A57" s="2"/>
      <c r="B57" s="48"/>
      <c r="D57" s="42"/>
      <c r="E57" s="51"/>
      <c r="F57" s="16"/>
      <c r="G57" s="9"/>
      <c r="H57" s="9"/>
      <c r="I57" s="11">
        <f t="shared" si="0"/>
        <v>0</v>
      </c>
      <c r="J57" s="128">
        <f t="shared" si="1"/>
        <v>-11170.120000000006</v>
      </c>
    </row>
    <row r="58" spans="1:10" ht="26.25" x14ac:dyDescent="0.25">
      <c r="A58" s="2">
        <v>42412</v>
      </c>
      <c r="B58" s="63" t="s">
        <v>707</v>
      </c>
      <c r="D58" s="42" t="s">
        <v>706</v>
      </c>
      <c r="E58" s="51">
        <v>669900</v>
      </c>
      <c r="F58" s="16">
        <v>1227551</v>
      </c>
      <c r="G58" s="9">
        <v>29441.38</v>
      </c>
      <c r="H58" s="9">
        <v>35000</v>
      </c>
      <c r="I58" s="11">
        <f t="shared" si="0"/>
        <v>5558.619999999999</v>
      </c>
      <c r="J58" s="132">
        <f t="shared" si="1"/>
        <v>-5611.5000000000073</v>
      </c>
    </row>
    <row r="59" spans="1:10" ht="15.75" x14ac:dyDescent="0.25">
      <c r="A59" s="2"/>
      <c r="B59" s="48"/>
      <c r="D59" s="42"/>
      <c r="E59" s="51"/>
      <c r="F59" s="16"/>
      <c r="G59" s="9"/>
      <c r="H59" s="9"/>
      <c r="I59" s="11">
        <f t="shared" si="0"/>
        <v>0</v>
      </c>
      <c r="J59" s="128">
        <f t="shared" si="1"/>
        <v>-5611.5000000000073</v>
      </c>
    </row>
    <row r="60" spans="1:10" ht="26.25" x14ac:dyDescent="0.25">
      <c r="A60" s="2">
        <v>42412</v>
      </c>
      <c r="B60" s="63" t="s">
        <v>711</v>
      </c>
      <c r="D60" s="42" t="s">
        <v>710</v>
      </c>
      <c r="E60" s="51">
        <v>669900</v>
      </c>
      <c r="F60" s="16">
        <v>1227552</v>
      </c>
      <c r="G60" s="9">
        <v>29375.21</v>
      </c>
      <c r="H60" s="9">
        <v>35000</v>
      </c>
      <c r="I60" s="11">
        <f t="shared" si="0"/>
        <v>5624.7900000000009</v>
      </c>
      <c r="J60" s="132">
        <f t="shared" si="1"/>
        <v>13.289999999993597</v>
      </c>
    </row>
    <row r="61" spans="1:10" ht="15.75" x14ac:dyDescent="0.25">
      <c r="A61" s="2"/>
      <c r="B61" s="48"/>
      <c r="D61" s="42"/>
      <c r="E61" s="51"/>
      <c r="F61" s="16"/>
      <c r="G61" s="9"/>
      <c r="H61" s="9"/>
      <c r="I61" s="11">
        <f t="shared" si="0"/>
        <v>0</v>
      </c>
      <c r="J61" s="128">
        <f t="shared" si="1"/>
        <v>13.289999999993597</v>
      </c>
    </row>
    <row r="62" spans="1:10" ht="26.25" x14ac:dyDescent="0.25">
      <c r="A62" s="2">
        <v>42412</v>
      </c>
      <c r="B62" s="63" t="s">
        <v>709</v>
      </c>
      <c r="D62" s="42" t="s">
        <v>708</v>
      </c>
      <c r="E62" s="51">
        <v>669900</v>
      </c>
      <c r="F62" s="16">
        <v>1227553</v>
      </c>
      <c r="G62" s="9">
        <v>29667.47</v>
      </c>
      <c r="H62" s="9">
        <v>35000</v>
      </c>
      <c r="I62" s="11">
        <f t="shared" si="0"/>
        <v>5332.5299999999988</v>
      </c>
      <c r="J62" s="132">
        <f t="shared" si="1"/>
        <v>5345.8199999999924</v>
      </c>
    </row>
    <row r="63" spans="1:10" ht="15.75" x14ac:dyDescent="0.25">
      <c r="A63" s="2"/>
      <c r="B63" s="48"/>
      <c r="D63" s="42"/>
      <c r="E63" s="51"/>
      <c r="F63" s="16"/>
      <c r="G63" s="9"/>
      <c r="H63" s="9"/>
      <c r="I63" s="11">
        <f t="shared" si="0"/>
        <v>0</v>
      </c>
      <c r="J63" s="128">
        <f t="shared" si="1"/>
        <v>5345.8199999999924</v>
      </c>
    </row>
    <row r="64" spans="1:10" ht="26.25" x14ac:dyDescent="0.25">
      <c r="A64" s="2">
        <v>42412</v>
      </c>
      <c r="B64" s="63" t="s">
        <v>715</v>
      </c>
      <c r="D64" s="42" t="s">
        <v>714</v>
      </c>
      <c r="E64" s="51">
        <v>669900</v>
      </c>
      <c r="F64" s="16">
        <v>1227554</v>
      </c>
      <c r="G64" s="9">
        <v>29630.25</v>
      </c>
      <c r="H64" s="9">
        <v>35000</v>
      </c>
      <c r="I64" s="11">
        <f t="shared" si="0"/>
        <v>5369.75</v>
      </c>
      <c r="J64" s="132">
        <f t="shared" si="1"/>
        <v>10715.569999999992</v>
      </c>
    </row>
    <row r="65" spans="1:19" ht="15.75" x14ac:dyDescent="0.25">
      <c r="A65" s="2"/>
      <c r="B65" s="48"/>
      <c r="D65" s="42"/>
      <c r="E65" s="51"/>
      <c r="F65" s="16"/>
      <c r="G65" s="9"/>
      <c r="H65" s="9"/>
      <c r="I65" s="11">
        <f t="shared" si="0"/>
        <v>0</v>
      </c>
      <c r="J65" s="128">
        <f t="shared" si="1"/>
        <v>10715.569999999992</v>
      </c>
    </row>
    <row r="66" spans="1:19" ht="26.25" customHeight="1" x14ac:dyDescent="0.25">
      <c r="A66" s="2">
        <v>42415</v>
      </c>
      <c r="B66" s="63" t="s">
        <v>722</v>
      </c>
      <c r="D66" s="42" t="s">
        <v>686</v>
      </c>
      <c r="E66" s="51">
        <v>472750</v>
      </c>
      <c r="F66" s="16">
        <v>1228061</v>
      </c>
      <c r="G66" s="9">
        <v>27852.34</v>
      </c>
      <c r="H66" s="9">
        <v>25000</v>
      </c>
      <c r="I66" s="11">
        <f t="shared" si="0"/>
        <v>-2852.34</v>
      </c>
      <c r="J66" s="132">
        <f t="shared" si="1"/>
        <v>7863.2299999999923</v>
      </c>
      <c r="K66" s="47"/>
      <c r="L66" s="47"/>
      <c r="M66" s="47"/>
      <c r="N66" s="47"/>
      <c r="O66" s="47"/>
      <c r="P66" s="47"/>
      <c r="Q66" s="47"/>
      <c r="R66" s="47"/>
      <c r="S66" s="47"/>
    </row>
    <row r="67" spans="1:19" ht="15.75" x14ac:dyDescent="0.25">
      <c r="A67" s="2"/>
      <c r="B67" s="48"/>
      <c r="D67" s="42"/>
      <c r="E67" s="51"/>
      <c r="F67" s="16"/>
      <c r="G67" s="9"/>
      <c r="H67" s="9"/>
      <c r="I67" s="11">
        <f t="shared" si="0"/>
        <v>0</v>
      </c>
      <c r="J67" s="128">
        <f t="shared" si="1"/>
        <v>7863.2299999999923</v>
      </c>
    </row>
    <row r="68" spans="1:19" ht="26.25" x14ac:dyDescent="0.25">
      <c r="A68" s="2">
        <v>42418</v>
      </c>
      <c r="B68" s="63" t="s">
        <v>721</v>
      </c>
      <c r="D68" s="42" t="s">
        <v>720</v>
      </c>
      <c r="E68" s="51">
        <v>545635</v>
      </c>
      <c r="F68" s="16">
        <v>1229781</v>
      </c>
      <c r="G68" s="9">
        <v>28082.799999999999</v>
      </c>
      <c r="H68" s="9">
        <v>29000</v>
      </c>
      <c r="I68" s="11">
        <f t="shared" si="0"/>
        <v>917.20000000000073</v>
      </c>
      <c r="J68" s="132">
        <f t="shared" si="1"/>
        <v>8780.429999999993</v>
      </c>
    </row>
    <row r="69" spans="1:19" ht="15.75" x14ac:dyDescent="0.25">
      <c r="A69" s="2"/>
      <c r="B69" s="48"/>
      <c r="D69" s="42"/>
      <c r="E69" s="51"/>
      <c r="F69" s="16"/>
      <c r="G69" s="9"/>
      <c r="H69" s="9"/>
      <c r="I69" s="11">
        <f t="shared" si="0"/>
        <v>0</v>
      </c>
      <c r="J69" s="128">
        <f t="shared" ref="J69:J132" si="2">J68+I69</f>
        <v>8780.429999999993</v>
      </c>
    </row>
    <row r="70" spans="1:19" ht="26.25" x14ac:dyDescent="0.25">
      <c r="A70" s="2">
        <v>42418</v>
      </c>
      <c r="B70" s="63" t="s">
        <v>719</v>
      </c>
      <c r="D70" s="42" t="s">
        <v>718</v>
      </c>
      <c r="E70" s="51">
        <v>545635</v>
      </c>
      <c r="F70" s="16">
        <v>1229782</v>
      </c>
      <c r="G70" s="9">
        <v>28064.37</v>
      </c>
      <c r="H70" s="9">
        <v>29000</v>
      </c>
      <c r="I70" s="11">
        <f t="shared" si="0"/>
        <v>935.63000000000102</v>
      </c>
      <c r="J70" s="132">
        <f t="shared" si="2"/>
        <v>9716.059999999994</v>
      </c>
    </row>
    <row r="71" spans="1:19" ht="15.75" x14ac:dyDescent="0.25">
      <c r="A71" s="2"/>
      <c r="B71" s="48"/>
      <c r="D71" s="42"/>
      <c r="E71" s="51"/>
      <c r="F71" s="16"/>
      <c r="G71" s="9"/>
      <c r="H71" s="9"/>
      <c r="I71" s="11">
        <f t="shared" si="0"/>
        <v>0</v>
      </c>
      <c r="J71" s="128">
        <f t="shared" si="2"/>
        <v>9716.059999999994</v>
      </c>
    </row>
    <row r="72" spans="1:19" ht="26.25" x14ac:dyDescent="0.25">
      <c r="A72" s="2">
        <v>42419</v>
      </c>
      <c r="B72" s="63" t="s">
        <v>726</v>
      </c>
      <c r="D72" s="42" t="s">
        <v>724</v>
      </c>
      <c r="E72" s="51">
        <v>531570</v>
      </c>
      <c r="F72" s="16">
        <v>1230299</v>
      </c>
      <c r="G72" s="9">
        <v>28528.240000000002</v>
      </c>
      <c r="H72" s="9">
        <v>29000</v>
      </c>
      <c r="I72" s="11">
        <f t="shared" si="0"/>
        <v>471.7599999999984</v>
      </c>
      <c r="J72" s="132">
        <f t="shared" si="2"/>
        <v>10187.819999999992</v>
      </c>
    </row>
    <row r="73" spans="1:19" ht="15.75" x14ac:dyDescent="0.25">
      <c r="A73" s="2"/>
      <c r="B73" s="48"/>
      <c r="D73" s="42"/>
      <c r="E73" s="51"/>
      <c r="F73" s="16"/>
      <c r="G73" s="9"/>
      <c r="H73" s="9"/>
      <c r="I73" s="11">
        <f t="shared" si="0"/>
        <v>0</v>
      </c>
      <c r="J73" s="128">
        <f t="shared" si="2"/>
        <v>10187.819999999992</v>
      </c>
    </row>
    <row r="74" spans="1:19" ht="26.25" x14ac:dyDescent="0.25">
      <c r="A74" s="2">
        <v>42419</v>
      </c>
      <c r="B74" s="63" t="s">
        <v>725</v>
      </c>
      <c r="D74" s="42" t="s">
        <v>723</v>
      </c>
      <c r="E74" s="51">
        <v>531570</v>
      </c>
      <c r="F74" s="16">
        <v>1230134</v>
      </c>
      <c r="G74" s="9">
        <v>28622.85</v>
      </c>
      <c r="H74" s="9">
        <v>29000</v>
      </c>
      <c r="I74" s="11">
        <f t="shared" si="0"/>
        <v>377.15000000000146</v>
      </c>
      <c r="J74" s="132">
        <f t="shared" si="2"/>
        <v>10564.969999999994</v>
      </c>
    </row>
    <row r="75" spans="1:19" ht="15.75" x14ac:dyDescent="0.25">
      <c r="A75" s="2"/>
      <c r="B75" s="48"/>
      <c r="D75" s="42"/>
      <c r="E75" s="51"/>
      <c r="F75" s="16"/>
      <c r="G75" s="9"/>
      <c r="H75" s="9"/>
      <c r="I75" s="11">
        <f t="shared" si="0"/>
        <v>0</v>
      </c>
      <c r="J75" s="128">
        <f t="shared" si="2"/>
        <v>10564.969999999994</v>
      </c>
    </row>
    <row r="76" spans="1:19" ht="26.25" x14ac:dyDescent="0.25">
      <c r="A76" s="2">
        <v>42422</v>
      </c>
      <c r="B76" s="63" t="s">
        <v>730</v>
      </c>
      <c r="D76" s="42" t="s">
        <v>729</v>
      </c>
      <c r="E76" s="51">
        <v>453975</v>
      </c>
      <c r="F76" s="16">
        <v>1230300</v>
      </c>
      <c r="G76" s="9">
        <v>28913.599999999999</v>
      </c>
      <c r="H76" s="9">
        <v>25000</v>
      </c>
      <c r="I76" s="11">
        <f t="shared" si="0"/>
        <v>-3913.5999999999985</v>
      </c>
      <c r="J76" s="132">
        <f t="shared" si="2"/>
        <v>6651.3699999999953</v>
      </c>
    </row>
    <row r="77" spans="1:19" ht="15.75" x14ac:dyDescent="0.25">
      <c r="A77" s="2"/>
      <c r="B77" s="48"/>
      <c r="D77" s="42"/>
      <c r="E77" s="51"/>
      <c r="F77" s="16"/>
      <c r="G77" s="9"/>
      <c r="H77" s="9"/>
      <c r="I77" s="11">
        <f t="shared" si="0"/>
        <v>0</v>
      </c>
      <c r="J77" s="128">
        <f t="shared" si="2"/>
        <v>6651.3699999999953</v>
      </c>
    </row>
    <row r="78" spans="1:19" ht="26.25" x14ac:dyDescent="0.25">
      <c r="A78" s="2">
        <v>42425</v>
      </c>
      <c r="B78" s="63" t="s">
        <v>733</v>
      </c>
      <c r="D78" s="42" t="s">
        <v>734</v>
      </c>
      <c r="E78" s="51">
        <v>491940</v>
      </c>
      <c r="F78" s="16">
        <v>1232037</v>
      </c>
      <c r="G78" s="9">
        <v>27805.119999999999</v>
      </c>
      <c r="H78" s="9">
        <v>27000</v>
      </c>
      <c r="I78" s="11">
        <f t="shared" si="0"/>
        <v>-805.11999999999898</v>
      </c>
      <c r="J78" s="132">
        <f t="shared" si="2"/>
        <v>5846.2499999999964</v>
      </c>
    </row>
    <row r="79" spans="1:19" ht="15.75" x14ac:dyDescent="0.25">
      <c r="A79" s="2"/>
      <c r="B79" s="48"/>
      <c r="D79" s="42"/>
      <c r="E79" s="51"/>
      <c r="F79" s="16"/>
      <c r="G79" s="9"/>
      <c r="H79" s="9"/>
      <c r="I79" s="11">
        <f t="shared" si="0"/>
        <v>0</v>
      </c>
      <c r="J79" s="128">
        <f t="shared" si="2"/>
        <v>5846.2499999999964</v>
      </c>
    </row>
    <row r="80" spans="1:19" ht="26.25" x14ac:dyDescent="0.25">
      <c r="A80" s="2">
        <v>42425</v>
      </c>
      <c r="B80" s="63" t="s">
        <v>735</v>
      </c>
      <c r="D80" s="42" t="s">
        <v>736</v>
      </c>
      <c r="E80" s="51">
        <v>491940</v>
      </c>
      <c r="F80" s="16">
        <v>1232038</v>
      </c>
      <c r="G80" s="9">
        <v>27942.36</v>
      </c>
      <c r="H80" s="9">
        <v>27000</v>
      </c>
      <c r="I80" s="11">
        <f t="shared" si="0"/>
        <v>-942.36000000000058</v>
      </c>
      <c r="J80" s="132">
        <f t="shared" si="2"/>
        <v>4903.8899999999958</v>
      </c>
    </row>
    <row r="81" spans="1:10" ht="15.75" x14ac:dyDescent="0.25">
      <c r="A81" s="2"/>
      <c r="B81" s="48"/>
      <c r="D81" s="42"/>
      <c r="E81" s="51"/>
      <c r="F81" s="16"/>
      <c r="G81" s="9"/>
      <c r="H81" s="9"/>
      <c r="I81" s="11">
        <f t="shared" si="0"/>
        <v>0</v>
      </c>
      <c r="J81" s="128">
        <f t="shared" si="2"/>
        <v>4903.8899999999958</v>
      </c>
    </row>
    <row r="82" spans="1:10" ht="26.25" x14ac:dyDescent="0.25">
      <c r="A82" s="2">
        <v>42426</v>
      </c>
      <c r="B82" s="63" t="s">
        <v>740</v>
      </c>
      <c r="D82" s="42" t="s">
        <v>739</v>
      </c>
      <c r="E82" s="51">
        <v>508760</v>
      </c>
      <c r="F82" s="16">
        <v>1232039</v>
      </c>
      <c r="G82" s="9">
        <v>27990.54</v>
      </c>
      <c r="H82" s="9">
        <v>28000</v>
      </c>
      <c r="I82" s="11">
        <f t="shared" si="0"/>
        <v>9.4599999999991269</v>
      </c>
      <c r="J82" s="132">
        <f t="shared" si="2"/>
        <v>4913.3499999999949</v>
      </c>
    </row>
    <row r="83" spans="1:10" ht="15.75" x14ac:dyDescent="0.25">
      <c r="A83" s="2"/>
      <c r="B83" s="48"/>
      <c r="D83" s="42"/>
      <c r="E83" s="51"/>
      <c r="F83" s="16"/>
      <c r="G83" s="9"/>
      <c r="H83" s="9"/>
      <c r="I83" s="11">
        <f t="shared" si="0"/>
        <v>0</v>
      </c>
      <c r="J83" s="128">
        <f t="shared" si="2"/>
        <v>4913.3499999999949</v>
      </c>
    </row>
    <row r="84" spans="1:10" ht="26.25" x14ac:dyDescent="0.25">
      <c r="A84" s="2">
        <v>42426</v>
      </c>
      <c r="B84" s="63" t="s">
        <v>742</v>
      </c>
      <c r="D84" s="42" t="s">
        <v>741</v>
      </c>
      <c r="E84" s="51">
        <v>508760</v>
      </c>
      <c r="F84" s="16">
        <v>1232040</v>
      </c>
      <c r="G84" s="9">
        <v>27903.88</v>
      </c>
      <c r="H84" s="9">
        <v>28000</v>
      </c>
      <c r="I84" s="11">
        <f t="shared" si="0"/>
        <v>96.119999999998981</v>
      </c>
      <c r="J84" s="132">
        <f t="shared" si="2"/>
        <v>5009.4699999999939</v>
      </c>
    </row>
    <row r="85" spans="1:10" ht="15.75" x14ac:dyDescent="0.25">
      <c r="A85" s="2"/>
      <c r="B85" s="48"/>
      <c r="D85" s="42"/>
      <c r="E85" s="51"/>
      <c r="F85" s="16"/>
      <c r="G85" s="9"/>
      <c r="H85" s="9"/>
      <c r="I85" s="11">
        <f t="shared" si="0"/>
        <v>0</v>
      </c>
      <c r="J85" s="128">
        <f t="shared" si="2"/>
        <v>5009.4699999999939</v>
      </c>
    </row>
    <row r="86" spans="1:10" ht="26.25" x14ac:dyDescent="0.25">
      <c r="A86" s="2">
        <v>42429</v>
      </c>
      <c r="B86" s="63" t="s">
        <v>744</v>
      </c>
      <c r="D86" s="42" t="s">
        <v>743</v>
      </c>
      <c r="E86" s="51">
        <v>509180</v>
      </c>
      <c r="F86" s="16">
        <v>1232468</v>
      </c>
      <c r="G86" s="9">
        <v>27905.11</v>
      </c>
      <c r="H86" s="9">
        <v>28000</v>
      </c>
      <c r="I86" s="11">
        <f t="shared" si="0"/>
        <v>94.889999999999418</v>
      </c>
      <c r="J86" s="132">
        <f t="shared" si="2"/>
        <v>5104.3599999999933</v>
      </c>
    </row>
    <row r="87" spans="1:10" ht="15.75" x14ac:dyDescent="0.25">
      <c r="A87" s="2"/>
      <c r="B87" s="48"/>
      <c r="D87" s="42"/>
      <c r="E87" s="51"/>
      <c r="F87" s="16"/>
      <c r="G87" s="9"/>
      <c r="H87" s="9"/>
      <c r="I87" s="11">
        <f t="shared" si="0"/>
        <v>0</v>
      </c>
      <c r="J87" s="128">
        <f t="shared" si="2"/>
        <v>5104.3599999999933</v>
      </c>
    </row>
    <row r="88" spans="1:10" ht="26.25" x14ac:dyDescent="0.25">
      <c r="A88" s="2">
        <v>42432</v>
      </c>
      <c r="B88" s="60" t="s">
        <v>755</v>
      </c>
      <c r="D88" s="42" t="s">
        <v>756</v>
      </c>
      <c r="E88" s="51">
        <v>511290</v>
      </c>
      <c r="F88" s="16">
        <v>1234130</v>
      </c>
      <c r="G88" s="9">
        <v>28728.36</v>
      </c>
      <c r="H88" s="9">
        <v>28500</v>
      </c>
      <c r="I88" s="11">
        <f t="shared" si="0"/>
        <v>-228.36000000000058</v>
      </c>
      <c r="J88" s="132">
        <f t="shared" si="2"/>
        <v>4875.9999999999927</v>
      </c>
    </row>
    <row r="89" spans="1:10" ht="15.75" x14ac:dyDescent="0.25">
      <c r="A89" s="2"/>
      <c r="B89" s="48"/>
      <c r="D89" s="42"/>
      <c r="E89" s="51"/>
      <c r="F89" s="16"/>
      <c r="G89" s="9"/>
      <c r="H89" s="9"/>
      <c r="I89" s="11">
        <f t="shared" si="0"/>
        <v>0</v>
      </c>
      <c r="J89" s="128">
        <f t="shared" si="2"/>
        <v>4875.9999999999927</v>
      </c>
    </row>
    <row r="90" spans="1:10" ht="26.25" x14ac:dyDescent="0.25">
      <c r="A90" s="2">
        <v>42432</v>
      </c>
      <c r="B90" s="60" t="s">
        <v>753</v>
      </c>
      <c r="D90" s="42" t="s">
        <v>754</v>
      </c>
      <c r="E90" s="51">
        <v>511290</v>
      </c>
      <c r="F90" s="16">
        <v>1234131</v>
      </c>
      <c r="G90" s="9">
        <v>28644.12</v>
      </c>
      <c r="H90" s="9">
        <v>28500</v>
      </c>
      <c r="I90" s="11">
        <f t="shared" si="0"/>
        <v>-144.11999999999898</v>
      </c>
      <c r="J90" s="132">
        <f t="shared" si="2"/>
        <v>4731.8799999999937</v>
      </c>
    </row>
    <row r="91" spans="1:10" ht="15.75" x14ac:dyDescent="0.25">
      <c r="A91" s="2"/>
      <c r="B91" s="48"/>
      <c r="D91" s="42"/>
      <c r="E91" s="51"/>
      <c r="F91" s="16"/>
      <c r="G91" s="9"/>
      <c r="H91" s="9"/>
      <c r="I91" s="11">
        <f t="shared" si="0"/>
        <v>0</v>
      </c>
      <c r="J91" s="128">
        <f t="shared" si="2"/>
        <v>4731.8799999999937</v>
      </c>
    </row>
    <row r="92" spans="1:10" ht="26.25" x14ac:dyDescent="0.25">
      <c r="A92" s="2">
        <v>42433</v>
      </c>
      <c r="B92" s="60" t="s">
        <v>760</v>
      </c>
      <c r="D92" s="42" t="s">
        <v>759</v>
      </c>
      <c r="E92" s="51">
        <v>509580</v>
      </c>
      <c r="F92" s="16">
        <v>1234132</v>
      </c>
      <c r="G92" s="9">
        <v>28450.19</v>
      </c>
      <c r="H92" s="9">
        <v>28500</v>
      </c>
      <c r="I92" s="11">
        <f t="shared" si="0"/>
        <v>49.81000000000131</v>
      </c>
      <c r="J92" s="132">
        <f t="shared" si="2"/>
        <v>4781.6899999999951</v>
      </c>
    </row>
    <row r="93" spans="1:10" ht="15.75" x14ac:dyDescent="0.25">
      <c r="A93" s="2"/>
      <c r="B93" s="48"/>
      <c r="D93" s="42"/>
      <c r="E93" s="51"/>
      <c r="F93" s="16"/>
      <c r="G93" s="9"/>
      <c r="H93" s="9"/>
      <c r="I93" s="11">
        <f t="shared" si="0"/>
        <v>0</v>
      </c>
      <c r="J93" s="128">
        <f t="shared" si="2"/>
        <v>4781.6899999999951</v>
      </c>
    </row>
    <row r="94" spans="1:10" ht="26.25" x14ac:dyDescent="0.25">
      <c r="A94" s="2">
        <v>42433</v>
      </c>
      <c r="B94" s="60" t="s">
        <v>758</v>
      </c>
      <c r="D94" s="42" t="s">
        <v>757</v>
      </c>
      <c r="E94" s="51">
        <v>509580</v>
      </c>
      <c r="F94" s="16">
        <v>1234686</v>
      </c>
      <c r="G94" s="9">
        <v>28808.59</v>
      </c>
      <c r="H94" s="9">
        <v>28500</v>
      </c>
      <c r="I94" s="11">
        <f t="shared" si="0"/>
        <v>-308.59000000000015</v>
      </c>
      <c r="J94" s="132">
        <f t="shared" si="2"/>
        <v>4473.0999999999949</v>
      </c>
    </row>
    <row r="95" spans="1:10" ht="15.75" x14ac:dyDescent="0.25">
      <c r="A95" s="2"/>
      <c r="B95" s="48"/>
      <c r="D95" s="42"/>
      <c r="E95" s="51"/>
      <c r="F95" s="16"/>
      <c r="G95" s="9"/>
      <c r="H95" s="9"/>
      <c r="I95" s="11">
        <f t="shared" si="0"/>
        <v>0</v>
      </c>
      <c r="J95" s="128">
        <f t="shared" si="2"/>
        <v>4473.0999999999949</v>
      </c>
    </row>
    <row r="96" spans="1:10" ht="26.25" x14ac:dyDescent="0.25">
      <c r="A96" s="2">
        <v>42436</v>
      </c>
      <c r="B96" s="60" t="s">
        <v>764</v>
      </c>
      <c r="D96" s="42" t="s">
        <v>763</v>
      </c>
      <c r="E96" s="51">
        <v>509580</v>
      </c>
      <c r="F96" s="16">
        <v>1236397</v>
      </c>
      <c r="G96" s="9">
        <v>29082.04</v>
      </c>
      <c r="H96" s="9">
        <v>28500</v>
      </c>
      <c r="I96" s="11">
        <f t="shared" si="0"/>
        <v>-582.04000000000087</v>
      </c>
      <c r="J96" s="132">
        <f t="shared" si="2"/>
        <v>3891.059999999994</v>
      </c>
    </row>
    <row r="97" spans="1:10" ht="15.75" x14ac:dyDescent="0.25">
      <c r="A97" s="2"/>
      <c r="B97" s="48"/>
      <c r="D97" s="42"/>
      <c r="E97" s="51"/>
      <c r="F97" s="16"/>
      <c r="G97" s="9"/>
      <c r="H97" s="9"/>
      <c r="I97" s="11">
        <f t="shared" si="0"/>
        <v>0</v>
      </c>
      <c r="J97" s="128">
        <f t="shared" si="2"/>
        <v>3891.059999999994</v>
      </c>
    </row>
    <row r="98" spans="1:10" ht="26.25" x14ac:dyDescent="0.25">
      <c r="A98" s="2">
        <v>42438</v>
      </c>
      <c r="B98" s="60" t="s">
        <v>765</v>
      </c>
      <c r="D98" s="42" t="s">
        <v>766</v>
      </c>
      <c r="E98" s="51">
        <v>518520</v>
      </c>
      <c r="F98" s="16">
        <v>1236398</v>
      </c>
      <c r="G98" s="9">
        <v>29071.14</v>
      </c>
      <c r="H98" s="9">
        <v>29000</v>
      </c>
      <c r="I98" s="11">
        <f t="shared" si="0"/>
        <v>-71.139999999999418</v>
      </c>
      <c r="J98" s="132">
        <f t="shared" si="2"/>
        <v>3819.9199999999946</v>
      </c>
    </row>
    <row r="99" spans="1:10" ht="15.75" x14ac:dyDescent="0.25">
      <c r="A99" s="2"/>
      <c r="B99" s="48"/>
      <c r="D99" s="42"/>
      <c r="E99" s="51"/>
      <c r="F99" s="16"/>
      <c r="G99" s="9"/>
      <c r="H99" s="9"/>
      <c r="I99" s="11">
        <f t="shared" si="0"/>
        <v>0</v>
      </c>
      <c r="J99" s="128">
        <f t="shared" si="2"/>
        <v>3819.9199999999946</v>
      </c>
    </row>
    <row r="100" spans="1:10" ht="26.25" x14ac:dyDescent="0.25">
      <c r="A100" s="2">
        <v>42438</v>
      </c>
      <c r="B100" s="60" t="s">
        <v>767</v>
      </c>
      <c r="D100" s="42" t="s">
        <v>768</v>
      </c>
      <c r="E100" s="51">
        <v>518520</v>
      </c>
      <c r="F100" s="16">
        <v>1236399</v>
      </c>
      <c r="G100" s="9">
        <v>29015.48</v>
      </c>
      <c r="H100" s="9">
        <v>29000</v>
      </c>
      <c r="I100" s="11">
        <f t="shared" si="0"/>
        <v>-15.479999999999563</v>
      </c>
      <c r="J100" s="132">
        <f t="shared" si="2"/>
        <v>3804.4399999999951</v>
      </c>
    </row>
    <row r="101" spans="1:10" ht="15.75" x14ac:dyDescent="0.25">
      <c r="A101" s="2"/>
      <c r="B101" s="48"/>
      <c r="D101" s="42"/>
      <c r="E101" s="51"/>
      <c r="F101" s="16"/>
      <c r="G101" s="9"/>
      <c r="H101" s="9"/>
      <c r="I101" s="11">
        <f t="shared" si="0"/>
        <v>0</v>
      </c>
      <c r="J101" s="128">
        <f t="shared" si="2"/>
        <v>3804.4399999999951</v>
      </c>
    </row>
    <row r="102" spans="1:10" ht="26.25" x14ac:dyDescent="0.25">
      <c r="A102" s="2">
        <v>42440</v>
      </c>
      <c r="B102" s="60" t="s">
        <v>745</v>
      </c>
      <c r="D102" s="42" t="s">
        <v>746</v>
      </c>
      <c r="E102" s="51">
        <v>515040</v>
      </c>
      <c r="F102" s="16">
        <v>1236400</v>
      </c>
      <c r="G102" s="9">
        <v>28873.119999999999</v>
      </c>
      <c r="H102" s="9">
        <v>29000</v>
      </c>
      <c r="I102" s="11">
        <f t="shared" si="0"/>
        <v>126.88000000000102</v>
      </c>
      <c r="J102" s="132">
        <f t="shared" si="2"/>
        <v>3931.3199999999961</v>
      </c>
    </row>
    <row r="103" spans="1:10" ht="15.75" x14ac:dyDescent="0.25">
      <c r="A103" s="2"/>
      <c r="B103" s="48"/>
      <c r="D103" s="42"/>
      <c r="E103" s="51"/>
      <c r="F103" s="16"/>
      <c r="G103" s="9"/>
      <c r="H103" s="9"/>
      <c r="I103" s="11">
        <f t="shared" si="0"/>
        <v>0</v>
      </c>
      <c r="J103" s="128">
        <f t="shared" si="2"/>
        <v>3931.3199999999961</v>
      </c>
    </row>
    <row r="104" spans="1:10" ht="26.25" x14ac:dyDescent="0.25">
      <c r="A104" s="2">
        <v>42440</v>
      </c>
      <c r="B104" s="60" t="s">
        <v>747</v>
      </c>
      <c r="D104" s="42" t="s">
        <v>748</v>
      </c>
      <c r="E104" s="51">
        <v>515040</v>
      </c>
      <c r="F104" s="16">
        <v>1236401</v>
      </c>
      <c r="G104" s="9">
        <v>28767.37</v>
      </c>
      <c r="H104" s="9">
        <v>29000</v>
      </c>
      <c r="I104" s="11">
        <f t="shared" si="0"/>
        <v>232.63000000000102</v>
      </c>
      <c r="J104" s="132">
        <f t="shared" si="2"/>
        <v>4163.9499999999971</v>
      </c>
    </row>
    <row r="105" spans="1:10" ht="15.75" x14ac:dyDescent="0.25">
      <c r="A105" s="2"/>
      <c r="B105" s="48"/>
      <c r="D105" s="42"/>
      <c r="E105" s="51"/>
      <c r="F105" s="16"/>
      <c r="G105" s="9"/>
      <c r="H105" s="9"/>
      <c r="I105" s="11">
        <f t="shared" si="0"/>
        <v>0</v>
      </c>
      <c r="J105" s="128">
        <f t="shared" si="2"/>
        <v>4163.9499999999971</v>
      </c>
    </row>
    <row r="106" spans="1:10" ht="26.25" x14ac:dyDescent="0.25">
      <c r="A106" s="2">
        <v>42443</v>
      </c>
      <c r="B106" s="60" t="s">
        <v>777</v>
      </c>
      <c r="D106" s="42" t="s">
        <v>775</v>
      </c>
      <c r="E106" s="51">
        <v>518230</v>
      </c>
      <c r="F106" s="16">
        <v>1236996</v>
      </c>
      <c r="G106" s="9">
        <v>28124.03</v>
      </c>
      <c r="H106" s="9">
        <v>29000</v>
      </c>
      <c r="I106" s="11">
        <f t="shared" si="0"/>
        <v>875.97000000000116</v>
      </c>
      <c r="J106" s="132">
        <f t="shared" si="2"/>
        <v>5039.9199999999983</v>
      </c>
    </row>
    <row r="107" spans="1:10" ht="15.75" x14ac:dyDescent="0.25">
      <c r="A107" s="2"/>
      <c r="B107" s="48"/>
      <c r="D107" s="42"/>
      <c r="E107" s="51"/>
      <c r="F107" s="16"/>
      <c r="G107" s="9"/>
      <c r="H107" s="9"/>
      <c r="I107" s="11">
        <f t="shared" si="0"/>
        <v>0</v>
      </c>
      <c r="J107" s="128">
        <f t="shared" si="2"/>
        <v>5039.9199999999983</v>
      </c>
    </row>
    <row r="108" spans="1:10" ht="26.25" x14ac:dyDescent="0.25">
      <c r="A108" s="2">
        <v>42445</v>
      </c>
      <c r="B108" s="60" t="s">
        <v>778</v>
      </c>
      <c r="D108" s="42" t="s">
        <v>776</v>
      </c>
      <c r="E108" s="51">
        <v>516780</v>
      </c>
      <c r="F108" s="16">
        <v>1237688</v>
      </c>
      <c r="G108" s="9">
        <v>27529.37</v>
      </c>
      <c r="H108" s="9">
        <v>29000</v>
      </c>
      <c r="I108" s="11">
        <f t="shared" si="0"/>
        <v>1470.630000000001</v>
      </c>
      <c r="J108" s="132">
        <f t="shared" si="2"/>
        <v>6510.5499999999993</v>
      </c>
    </row>
    <row r="109" spans="1:10" ht="15.75" x14ac:dyDescent="0.25">
      <c r="A109" s="2"/>
      <c r="B109" s="48"/>
      <c r="D109" s="42"/>
      <c r="E109" s="51"/>
      <c r="F109" s="16"/>
      <c r="G109" s="9"/>
      <c r="H109" s="9"/>
      <c r="I109" s="11">
        <f t="shared" si="0"/>
        <v>0</v>
      </c>
      <c r="J109" s="128">
        <f t="shared" si="2"/>
        <v>6510.5499999999993</v>
      </c>
    </row>
    <row r="110" spans="1:10" ht="26.25" x14ac:dyDescent="0.25">
      <c r="A110" s="2">
        <v>42445</v>
      </c>
      <c r="B110" s="60" t="s">
        <v>780</v>
      </c>
      <c r="D110" s="42" t="s">
        <v>779</v>
      </c>
      <c r="E110" s="51">
        <v>516780</v>
      </c>
      <c r="F110" s="16">
        <v>1237689</v>
      </c>
      <c r="G110" s="9">
        <v>27544.95</v>
      </c>
      <c r="H110" s="9">
        <v>29000</v>
      </c>
      <c r="I110" s="11">
        <f t="shared" si="0"/>
        <v>1455.0499999999993</v>
      </c>
      <c r="J110" s="132">
        <f t="shared" si="2"/>
        <v>7965.5999999999985</v>
      </c>
    </row>
    <row r="111" spans="1:10" ht="15.75" x14ac:dyDescent="0.25">
      <c r="A111" s="2"/>
      <c r="B111" s="48"/>
      <c r="D111" s="42"/>
      <c r="E111" s="51"/>
      <c r="F111" s="16"/>
      <c r="G111" s="9"/>
      <c r="H111" s="9"/>
      <c r="I111" s="11">
        <f t="shared" si="0"/>
        <v>0</v>
      </c>
      <c r="J111" s="128">
        <f t="shared" si="2"/>
        <v>7965.5999999999985</v>
      </c>
    </row>
    <row r="112" spans="1:10" ht="26.25" x14ac:dyDescent="0.25">
      <c r="A112" s="2">
        <v>42446</v>
      </c>
      <c r="B112" s="60" t="s">
        <v>782</v>
      </c>
      <c r="D112" s="42" t="s">
        <v>781</v>
      </c>
      <c r="E112" s="51">
        <v>523330</v>
      </c>
      <c r="F112" s="16">
        <v>1238540</v>
      </c>
      <c r="G112" s="9">
        <v>26976.83</v>
      </c>
      <c r="H112" s="9">
        <v>29500</v>
      </c>
      <c r="I112" s="11">
        <f t="shared" si="0"/>
        <v>2523.1699999999983</v>
      </c>
      <c r="J112" s="132">
        <f t="shared" si="2"/>
        <v>10488.769999999997</v>
      </c>
    </row>
    <row r="113" spans="1:10" ht="15.75" x14ac:dyDescent="0.25">
      <c r="A113" s="2"/>
      <c r="B113" s="48"/>
      <c r="D113" s="42"/>
      <c r="E113" s="51"/>
      <c r="F113" s="16"/>
      <c r="G113" s="9"/>
      <c r="H113" s="9"/>
      <c r="I113" s="11">
        <f t="shared" si="0"/>
        <v>0</v>
      </c>
      <c r="J113" s="128">
        <f t="shared" si="2"/>
        <v>10488.769999999997</v>
      </c>
    </row>
    <row r="114" spans="1:10" ht="26.25" x14ac:dyDescent="0.25">
      <c r="A114" s="2">
        <v>42452</v>
      </c>
      <c r="B114" s="60" t="s">
        <v>785</v>
      </c>
      <c r="D114" s="42" t="s">
        <v>786</v>
      </c>
      <c r="E114" s="51">
        <v>452140</v>
      </c>
      <c r="F114" s="16">
        <v>1240765</v>
      </c>
      <c r="G114" s="9">
        <v>26787.08</v>
      </c>
      <c r="H114" s="9">
        <v>26000</v>
      </c>
      <c r="I114" s="11">
        <f t="shared" si="0"/>
        <v>-787.08000000000175</v>
      </c>
      <c r="J114" s="132">
        <f t="shared" si="2"/>
        <v>9701.6899999999951</v>
      </c>
    </row>
    <row r="115" spans="1:10" ht="15.75" x14ac:dyDescent="0.25">
      <c r="A115" s="2"/>
      <c r="B115" s="48"/>
      <c r="D115" s="42"/>
      <c r="E115" s="51"/>
      <c r="F115" s="16"/>
      <c r="G115" s="9"/>
      <c r="H115" s="9"/>
      <c r="I115" s="11">
        <f t="shared" si="0"/>
        <v>0</v>
      </c>
      <c r="J115" s="128">
        <f t="shared" si="2"/>
        <v>9701.6899999999951</v>
      </c>
    </row>
    <row r="116" spans="1:10" ht="26.25" x14ac:dyDescent="0.25">
      <c r="A116" s="2">
        <v>42452</v>
      </c>
      <c r="B116" s="60" t="s">
        <v>787</v>
      </c>
      <c r="D116" s="42" t="s">
        <v>788</v>
      </c>
      <c r="E116" s="51">
        <v>452140</v>
      </c>
      <c r="F116" s="16">
        <v>1240766</v>
      </c>
      <c r="G116" s="9">
        <v>26841.18</v>
      </c>
      <c r="H116" s="9">
        <v>26000</v>
      </c>
      <c r="I116" s="11">
        <f t="shared" si="0"/>
        <v>-841.18000000000029</v>
      </c>
      <c r="J116" s="132">
        <f t="shared" si="2"/>
        <v>8860.5099999999948</v>
      </c>
    </row>
    <row r="117" spans="1:10" ht="15.75" x14ac:dyDescent="0.25">
      <c r="A117" s="2"/>
      <c r="B117" s="48"/>
      <c r="D117" s="42"/>
      <c r="E117" s="51"/>
      <c r="F117" s="16"/>
      <c r="G117" s="9"/>
      <c r="H117" s="9"/>
      <c r="I117" s="11">
        <f t="shared" si="0"/>
        <v>0</v>
      </c>
      <c r="J117" s="128">
        <f t="shared" si="2"/>
        <v>8860.5099999999948</v>
      </c>
    </row>
    <row r="118" spans="1:10" ht="26.25" x14ac:dyDescent="0.25">
      <c r="A118" s="2">
        <v>42452</v>
      </c>
      <c r="B118" s="60" t="s">
        <v>790</v>
      </c>
      <c r="D118" s="42" t="s">
        <v>789</v>
      </c>
      <c r="E118" s="51">
        <v>452140</v>
      </c>
      <c r="F118" s="16">
        <v>1240767</v>
      </c>
      <c r="G118" s="9">
        <v>27111.8</v>
      </c>
      <c r="H118" s="9">
        <v>26000</v>
      </c>
      <c r="I118" s="11">
        <f t="shared" si="0"/>
        <v>-1111.7999999999993</v>
      </c>
      <c r="J118" s="132">
        <f t="shared" si="2"/>
        <v>7748.7099999999955</v>
      </c>
    </row>
    <row r="119" spans="1:10" ht="15.75" x14ac:dyDescent="0.25">
      <c r="A119" s="2"/>
      <c r="B119" s="48"/>
      <c r="D119" s="42"/>
      <c r="E119" s="51"/>
      <c r="F119" s="16"/>
      <c r="G119" s="9"/>
      <c r="H119" s="9"/>
      <c r="I119" s="11">
        <f t="shared" si="0"/>
        <v>0</v>
      </c>
      <c r="J119" s="128">
        <f t="shared" si="2"/>
        <v>7748.7099999999955</v>
      </c>
    </row>
    <row r="120" spans="1:10" ht="26.25" x14ac:dyDescent="0.25">
      <c r="A120" s="2">
        <v>42452</v>
      </c>
      <c r="B120" s="60" t="s">
        <v>791</v>
      </c>
      <c r="D120" s="42" t="s">
        <v>792</v>
      </c>
      <c r="E120" s="51">
        <v>452140</v>
      </c>
      <c r="F120" s="16">
        <v>1240768</v>
      </c>
      <c r="G120" s="9">
        <v>26913.42</v>
      </c>
      <c r="H120" s="9">
        <v>26000</v>
      </c>
      <c r="I120" s="11">
        <f t="shared" si="0"/>
        <v>-913.41999999999825</v>
      </c>
      <c r="J120" s="132">
        <f t="shared" si="2"/>
        <v>6835.2899999999972</v>
      </c>
    </row>
    <row r="121" spans="1:10" ht="15.75" x14ac:dyDescent="0.25">
      <c r="A121" s="2"/>
      <c r="B121" s="48"/>
      <c r="D121" s="42"/>
      <c r="E121" s="51"/>
      <c r="F121" s="16"/>
      <c r="G121" s="9"/>
      <c r="H121" s="9"/>
      <c r="I121" s="11">
        <f t="shared" si="0"/>
        <v>0</v>
      </c>
      <c r="J121" s="128">
        <f t="shared" si="2"/>
        <v>6835.2899999999972</v>
      </c>
    </row>
    <row r="122" spans="1:10" ht="26.25" x14ac:dyDescent="0.25">
      <c r="A122" s="2">
        <v>42457</v>
      </c>
      <c r="B122" s="60" t="s">
        <v>795</v>
      </c>
      <c r="D122" s="42" t="s">
        <v>796</v>
      </c>
      <c r="E122" s="51">
        <v>473148</v>
      </c>
      <c r="F122" s="16">
        <v>1241206</v>
      </c>
      <c r="G122" s="9">
        <v>27536.66</v>
      </c>
      <c r="H122" s="9">
        <v>27000</v>
      </c>
      <c r="I122" s="11">
        <f t="shared" si="0"/>
        <v>-536.65999999999985</v>
      </c>
      <c r="J122" s="132">
        <f t="shared" si="2"/>
        <v>6298.6299999999974</v>
      </c>
    </row>
    <row r="123" spans="1:10" ht="15.75" x14ac:dyDescent="0.25">
      <c r="A123" s="2"/>
      <c r="B123" s="48"/>
      <c r="D123" s="42"/>
      <c r="E123" s="51"/>
      <c r="F123" s="16"/>
      <c r="G123" s="9"/>
      <c r="H123" s="9"/>
      <c r="I123" s="11">
        <f t="shared" si="0"/>
        <v>0</v>
      </c>
      <c r="J123" s="128">
        <f t="shared" si="2"/>
        <v>6298.6299999999974</v>
      </c>
    </row>
    <row r="124" spans="1:10" ht="26.25" x14ac:dyDescent="0.25">
      <c r="A124" s="2">
        <v>42459</v>
      </c>
      <c r="B124" s="60" t="s">
        <v>803</v>
      </c>
      <c r="D124" s="42" t="s">
        <v>804</v>
      </c>
      <c r="E124" s="51">
        <v>469800</v>
      </c>
      <c r="F124" s="16">
        <v>1242108</v>
      </c>
      <c r="G124" s="9">
        <v>27817.99</v>
      </c>
      <c r="H124" s="9">
        <v>27000</v>
      </c>
      <c r="I124" s="11">
        <f t="shared" si="0"/>
        <v>-817.9900000000016</v>
      </c>
      <c r="J124" s="132">
        <f t="shared" si="2"/>
        <v>5480.6399999999958</v>
      </c>
    </row>
    <row r="125" spans="1:10" ht="15.75" x14ac:dyDescent="0.25">
      <c r="A125" s="2"/>
      <c r="B125" s="48"/>
      <c r="D125" s="42"/>
      <c r="E125" s="51"/>
      <c r="F125" s="16"/>
      <c r="G125" s="9"/>
      <c r="H125" s="9"/>
      <c r="I125" s="11">
        <f t="shared" si="0"/>
        <v>0</v>
      </c>
      <c r="J125" s="128">
        <f t="shared" si="2"/>
        <v>5480.6399999999958</v>
      </c>
    </row>
    <row r="126" spans="1:10" ht="26.25" x14ac:dyDescent="0.25">
      <c r="A126" s="2">
        <v>42460</v>
      </c>
      <c r="B126" s="60" t="s">
        <v>802</v>
      </c>
      <c r="D126" s="42" t="s">
        <v>801</v>
      </c>
      <c r="E126" s="51">
        <v>475750</v>
      </c>
      <c r="F126" s="16">
        <v>1242803</v>
      </c>
      <c r="G126" s="9">
        <v>27893.19</v>
      </c>
      <c r="H126" s="9">
        <v>27500</v>
      </c>
      <c r="I126" s="11">
        <f t="shared" si="0"/>
        <v>-393.18999999999869</v>
      </c>
      <c r="J126" s="132">
        <f t="shared" si="2"/>
        <v>5087.4499999999971</v>
      </c>
    </row>
    <row r="127" spans="1:10" ht="15.75" x14ac:dyDescent="0.25">
      <c r="A127" s="2"/>
      <c r="B127" s="48"/>
      <c r="D127" s="42"/>
      <c r="E127" s="51"/>
      <c r="F127" s="16"/>
      <c r="G127" s="9"/>
      <c r="H127" s="9"/>
      <c r="I127" s="11">
        <f t="shared" si="0"/>
        <v>0</v>
      </c>
      <c r="J127" s="128">
        <f t="shared" si="2"/>
        <v>5087.4499999999971</v>
      </c>
    </row>
    <row r="128" spans="1:10" ht="26.25" x14ac:dyDescent="0.25">
      <c r="A128" s="2">
        <v>42460</v>
      </c>
      <c r="B128" s="60" t="s">
        <v>800</v>
      </c>
      <c r="D128" s="42" t="s">
        <v>799</v>
      </c>
      <c r="E128" s="51">
        <v>475750</v>
      </c>
      <c r="F128" s="16">
        <v>1242804</v>
      </c>
      <c r="G128" s="9">
        <v>28380.560000000001</v>
      </c>
      <c r="H128" s="9">
        <v>27500</v>
      </c>
      <c r="I128" s="11">
        <f t="shared" si="0"/>
        <v>-880.56000000000131</v>
      </c>
      <c r="J128" s="132">
        <f t="shared" si="2"/>
        <v>4206.8899999999958</v>
      </c>
    </row>
    <row r="129" spans="1:10" ht="15.75" x14ac:dyDescent="0.25">
      <c r="A129" s="2"/>
      <c r="B129" s="48"/>
      <c r="D129" s="42"/>
      <c r="E129" s="51"/>
      <c r="F129" s="16"/>
      <c r="G129" s="9"/>
      <c r="H129" s="9"/>
      <c r="I129" s="11">
        <f t="shared" si="0"/>
        <v>0</v>
      </c>
      <c r="J129" s="128">
        <f t="shared" si="2"/>
        <v>4206.8899999999958</v>
      </c>
    </row>
    <row r="130" spans="1:10" ht="26.25" x14ac:dyDescent="0.25">
      <c r="A130" s="2">
        <v>42460</v>
      </c>
      <c r="B130" s="60" t="s">
        <v>808</v>
      </c>
      <c r="D130" s="42" t="s">
        <v>807</v>
      </c>
      <c r="E130" s="51">
        <v>473275</v>
      </c>
      <c r="F130" s="16">
        <v>1243310</v>
      </c>
      <c r="G130" s="9">
        <v>28453.11</v>
      </c>
      <c r="H130" s="9">
        <v>27500</v>
      </c>
      <c r="I130" s="11">
        <f t="shared" si="0"/>
        <v>-953.11000000000058</v>
      </c>
      <c r="J130" s="132">
        <f t="shared" si="2"/>
        <v>3253.7799999999952</v>
      </c>
    </row>
    <row r="131" spans="1:10" ht="15.75" x14ac:dyDescent="0.25">
      <c r="A131" s="2"/>
      <c r="B131" s="48"/>
      <c r="D131" s="42"/>
      <c r="E131" s="51"/>
      <c r="F131" s="16"/>
      <c r="G131" s="9"/>
      <c r="H131" s="9"/>
      <c r="I131" s="11">
        <f t="shared" si="0"/>
        <v>0</v>
      </c>
      <c r="J131" s="128">
        <f t="shared" si="2"/>
        <v>3253.7799999999952</v>
      </c>
    </row>
    <row r="132" spans="1:10" ht="26.25" x14ac:dyDescent="0.25">
      <c r="A132" s="2">
        <v>42464</v>
      </c>
      <c r="B132" s="58" t="s">
        <v>824</v>
      </c>
      <c r="C132" s="92">
        <v>1</v>
      </c>
      <c r="D132" s="42" t="s">
        <v>823</v>
      </c>
      <c r="E132" s="51">
        <v>479737.5</v>
      </c>
      <c r="F132" s="16">
        <v>1243311</v>
      </c>
      <c r="G132" s="9">
        <v>29062.38</v>
      </c>
      <c r="H132" s="9">
        <v>27500</v>
      </c>
      <c r="I132" s="11">
        <f t="shared" si="0"/>
        <v>-1562.380000000001</v>
      </c>
      <c r="J132" s="132">
        <f t="shared" si="2"/>
        <v>1691.3999999999942</v>
      </c>
    </row>
    <row r="133" spans="1:10" ht="15.75" x14ac:dyDescent="0.25">
      <c r="A133" s="2"/>
      <c r="B133" s="48"/>
      <c r="C133" s="92"/>
      <c r="D133" s="42"/>
      <c r="E133" s="51"/>
      <c r="F133" s="16"/>
      <c r="G133" s="9"/>
      <c r="H133" s="9"/>
      <c r="I133" s="11">
        <f t="shared" si="0"/>
        <v>0</v>
      </c>
      <c r="J133" s="128">
        <f t="shared" ref="J133:J198" si="3">J132+I133</f>
        <v>1691.3999999999942</v>
      </c>
    </row>
    <row r="134" spans="1:10" ht="26.25" x14ac:dyDescent="0.25">
      <c r="A134" s="2">
        <v>42466</v>
      </c>
      <c r="B134" s="58" t="s">
        <v>828</v>
      </c>
      <c r="C134" s="92">
        <v>6</v>
      </c>
      <c r="D134" s="42" t="s">
        <v>827</v>
      </c>
      <c r="E134" s="51">
        <v>535500</v>
      </c>
      <c r="F134" s="16">
        <v>1245693</v>
      </c>
      <c r="G134" s="9">
        <v>28925.22</v>
      </c>
      <c r="H134" s="9">
        <v>30000</v>
      </c>
      <c r="I134" s="11">
        <f t="shared" si="0"/>
        <v>1074.7799999999988</v>
      </c>
      <c r="J134" s="128">
        <f t="shared" si="3"/>
        <v>2766.179999999993</v>
      </c>
    </row>
    <row r="135" spans="1:10" ht="15.75" x14ac:dyDescent="0.25">
      <c r="A135" s="2"/>
      <c r="B135" s="48"/>
      <c r="C135" s="92"/>
      <c r="D135" s="42"/>
      <c r="E135" s="51"/>
      <c r="F135" s="16"/>
      <c r="G135" s="9"/>
      <c r="H135" s="9"/>
      <c r="I135" s="11">
        <f t="shared" si="0"/>
        <v>0</v>
      </c>
      <c r="J135" s="128">
        <f t="shared" si="3"/>
        <v>2766.179999999993</v>
      </c>
    </row>
    <row r="136" spans="1:10" ht="26.25" x14ac:dyDescent="0.25">
      <c r="A136" s="2">
        <v>42467</v>
      </c>
      <c r="B136" s="58" t="s">
        <v>830</v>
      </c>
      <c r="C136" s="92">
        <v>4</v>
      </c>
      <c r="D136" s="42" t="s">
        <v>829</v>
      </c>
      <c r="E136" s="51">
        <v>538050</v>
      </c>
      <c r="F136" s="16">
        <v>1245136</v>
      </c>
      <c r="G136" s="9">
        <v>28689.35</v>
      </c>
      <c r="H136" s="9">
        <v>30000</v>
      </c>
      <c r="I136" s="11">
        <f t="shared" si="0"/>
        <v>1310.6500000000015</v>
      </c>
      <c r="J136" s="132">
        <f t="shared" si="3"/>
        <v>4076.8299999999945</v>
      </c>
    </row>
    <row r="137" spans="1:10" ht="15.75" x14ac:dyDescent="0.25">
      <c r="A137" s="2"/>
      <c r="B137" s="48"/>
      <c r="C137" s="92"/>
      <c r="D137" s="42"/>
      <c r="E137" s="51"/>
      <c r="F137" s="16"/>
      <c r="G137" s="9"/>
      <c r="H137" s="9"/>
      <c r="I137" s="11">
        <f t="shared" si="0"/>
        <v>0</v>
      </c>
      <c r="J137" s="128">
        <f t="shared" si="3"/>
        <v>4076.8299999999945</v>
      </c>
    </row>
    <row r="138" spans="1:10" ht="26.25" x14ac:dyDescent="0.25">
      <c r="A138" s="2">
        <v>42467</v>
      </c>
      <c r="B138" s="58" t="s">
        <v>832</v>
      </c>
      <c r="C138" s="92">
        <v>3</v>
      </c>
      <c r="D138" s="42" t="s">
        <v>831</v>
      </c>
      <c r="E138" s="51">
        <v>538050</v>
      </c>
      <c r="F138" s="16">
        <v>1245135</v>
      </c>
      <c r="G138" s="9">
        <v>28526.23</v>
      </c>
      <c r="H138" s="9">
        <v>30000</v>
      </c>
      <c r="I138" s="11">
        <f t="shared" si="0"/>
        <v>1473.7700000000004</v>
      </c>
      <c r="J138" s="132">
        <f t="shared" si="3"/>
        <v>5550.5999999999949</v>
      </c>
    </row>
    <row r="139" spans="1:10" ht="15.75" x14ac:dyDescent="0.25">
      <c r="A139" s="2"/>
      <c r="B139" s="48"/>
      <c r="C139" s="92"/>
      <c r="D139" s="42"/>
      <c r="E139" s="51"/>
      <c r="F139" s="16"/>
      <c r="G139" s="9"/>
      <c r="H139" s="9"/>
      <c r="I139" s="11">
        <f t="shared" si="0"/>
        <v>0</v>
      </c>
      <c r="J139" s="128">
        <f t="shared" si="3"/>
        <v>5550.5999999999949</v>
      </c>
    </row>
    <row r="140" spans="1:10" ht="26.25" x14ac:dyDescent="0.25">
      <c r="A140" s="2">
        <v>42468</v>
      </c>
      <c r="B140" s="58" t="s">
        <v>812</v>
      </c>
      <c r="C140" s="92">
        <v>5</v>
      </c>
      <c r="D140" s="42" t="s">
        <v>811</v>
      </c>
      <c r="E140" s="51">
        <v>533850</v>
      </c>
      <c r="F140" s="16">
        <v>1245137</v>
      </c>
      <c r="G140" s="9">
        <v>28474.47</v>
      </c>
      <c r="H140" s="9">
        <v>30000</v>
      </c>
      <c r="I140" s="11">
        <f t="shared" si="0"/>
        <v>1525.5299999999988</v>
      </c>
      <c r="J140" s="132">
        <f t="shared" si="3"/>
        <v>7076.1299999999937</v>
      </c>
    </row>
    <row r="141" spans="1:10" ht="15.75" x14ac:dyDescent="0.25">
      <c r="A141" s="2"/>
      <c r="B141" s="48"/>
      <c r="C141" s="92"/>
      <c r="D141" s="42"/>
      <c r="E141" s="51"/>
      <c r="F141" s="16"/>
      <c r="G141" s="9"/>
      <c r="H141" s="9"/>
      <c r="I141" s="11">
        <f t="shared" si="0"/>
        <v>0</v>
      </c>
      <c r="J141" s="128">
        <f t="shared" si="3"/>
        <v>7076.1299999999937</v>
      </c>
    </row>
    <row r="142" spans="1:10" ht="26.25" x14ac:dyDescent="0.25">
      <c r="A142" s="2">
        <v>42473</v>
      </c>
      <c r="B142" s="58" t="s">
        <v>813</v>
      </c>
      <c r="C142" s="92">
        <v>7</v>
      </c>
      <c r="D142" s="42" t="s">
        <v>814</v>
      </c>
      <c r="E142" s="51">
        <v>525900</v>
      </c>
      <c r="F142" s="16">
        <v>1246661</v>
      </c>
      <c r="G142" s="9">
        <v>31036.49</v>
      </c>
      <c r="H142" s="9">
        <v>30000</v>
      </c>
      <c r="I142" s="11">
        <f t="shared" si="0"/>
        <v>-1036.4900000000016</v>
      </c>
      <c r="J142" s="132">
        <f t="shared" si="3"/>
        <v>6039.6399999999921</v>
      </c>
    </row>
    <row r="143" spans="1:10" ht="15.75" x14ac:dyDescent="0.25">
      <c r="A143" s="2"/>
      <c r="B143" s="48"/>
      <c r="C143" s="92"/>
      <c r="D143" s="42"/>
      <c r="E143" s="51"/>
      <c r="F143" s="16"/>
      <c r="G143" s="9"/>
      <c r="H143" s="9"/>
      <c r="I143" s="11">
        <f t="shared" si="0"/>
        <v>0</v>
      </c>
      <c r="J143" s="128">
        <f t="shared" si="3"/>
        <v>6039.6399999999921</v>
      </c>
    </row>
    <row r="144" spans="1:10" ht="26.25" x14ac:dyDescent="0.25">
      <c r="A144" s="2">
        <v>42474</v>
      </c>
      <c r="B144" s="58" t="s">
        <v>833</v>
      </c>
      <c r="C144" s="92">
        <v>8</v>
      </c>
      <c r="D144" s="42" t="s">
        <v>834</v>
      </c>
      <c r="E144" s="51">
        <v>527250</v>
      </c>
      <c r="F144" s="16">
        <v>1247226</v>
      </c>
      <c r="G144" s="9">
        <v>32237.98</v>
      </c>
      <c r="H144" s="9">
        <v>30000</v>
      </c>
      <c r="I144" s="11">
        <f t="shared" si="0"/>
        <v>-2237.9799999999996</v>
      </c>
      <c r="J144" s="132">
        <f t="shared" si="3"/>
        <v>3801.6599999999926</v>
      </c>
    </row>
    <row r="145" spans="1:10" ht="15.75" x14ac:dyDescent="0.25">
      <c r="A145" s="2"/>
      <c r="B145" s="48"/>
      <c r="C145" s="92"/>
      <c r="D145" s="42"/>
      <c r="E145" s="51"/>
      <c r="F145" s="16"/>
      <c r="G145" s="9"/>
      <c r="H145" s="9"/>
      <c r="I145" s="11">
        <f t="shared" si="0"/>
        <v>0</v>
      </c>
      <c r="J145" s="128">
        <f t="shared" si="3"/>
        <v>3801.6599999999926</v>
      </c>
    </row>
    <row r="146" spans="1:10" ht="26.25" x14ac:dyDescent="0.25">
      <c r="A146" s="2">
        <v>42474</v>
      </c>
      <c r="B146" s="58" t="s">
        <v>835</v>
      </c>
      <c r="C146" s="92">
        <v>9</v>
      </c>
      <c r="D146" s="42" t="s">
        <v>836</v>
      </c>
      <c r="E146" s="51">
        <v>527250</v>
      </c>
      <c r="F146" s="16">
        <v>1247227</v>
      </c>
      <c r="G146" s="9">
        <v>32224.34</v>
      </c>
      <c r="H146" s="9">
        <v>30000</v>
      </c>
      <c r="I146" s="11">
        <f t="shared" si="0"/>
        <v>-2224.34</v>
      </c>
      <c r="J146" s="132">
        <f t="shared" si="3"/>
        <v>1577.3199999999924</v>
      </c>
    </row>
    <row r="147" spans="1:10" ht="15.75" x14ac:dyDescent="0.25">
      <c r="A147" s="2"/>
      <c r="B147" s="48"/>
      <c r="C147" s="92"/>
      <c r="D147" s="42"/>
      <c r="E147" s="51"/>
      <c r="F147" s="16"/>
      <c r="G147" s="9"/>
      <c r="H147" s="9"/>
      <c r="I147" s="11">
        <f t="shared" si="0"/>
        <v>0</v>
      </c>
      <c r="J147" s="128">
        <f t="shared" si="3"/>
        <v>1577.3199999999924</v>
      </c>
    </row>
    <row r="148" spans="1:10" ht="26.25" x14ac:dyDescent="0.25">
      <c r="A148" s="2">
        <v>42475</v>
      </c>
      <c r="B148" s="58" t="s">
        <v>837</v>
      </c>
      <c r="C148" s="92">
        <v>10</v>
      </c>
      <c r="D148" s="42" t="s">
        <v>838</v>
      </c>
      <c r="E148" s="51">
        <v>522900</v>
      </c>
      <c r="F148" s="16">
        <v>1247228</v>
      </c>
      <c r="G148" s="9">
        <v>32582.35</v>
      </c>
      <c r="H148" s="9">
        <v>30000</v>
      </c>
      <c r="I148" s="11">
        <f t="shared" si="0"/>
        <v>-2582.3499999999985</v>
      </c>
      <c r="J148" s="132">
        <f t="shared" si="3"/>
        <v>-1005.0300000000061</v>
      </c>
    </row>
    <row r="149" spans="1:10" ht="15.75" x14ac:dyDescent="0.25">
      <c r="A149" s="2"/>
      <c r="B149" s="48"/>
      <c r="C149" s="92"/>
      <c r="D149" s="42"/>
      <c r="E149" s="51"/>
      <c r="F149" s="16"/>
      <c r="G149" s="9"/>
      <c r="H149" s="9"/>
      <c r="I149" s="11">
        <f t="shared" si="0"/>
        <v>0</v>
      </c>
      <c r="J149" s="128">
        <f t="shared" si="3"/>
        <v>-1005.0300000000061</v>
      </c>
    </row>
    <row r="150" spans="1:10" ht="26.25" x14ac:dyDescent="0.25">
      <c r="A150" s="2">
        <v>42478</v>
      </c>
      <c r="B150" s="58" t="s">
        <v>819</v>
      </c>
      <c r="C150" s="92">
        <v>11</v>
      </c>
      <c r="D150" s="42" t="s">
        <v>820</v>
      </c>
      <c r="E150" s="51">
        <v>581955</v>
      </c>
      <c r="F150" s="16">
        <v>1247719</v>
      </c>
      <c r="G150" s="9">
        <v>33253.379999999997</v>
      </c>
      <c r="H150" s="9">
        <v>33000</v>
      </c>
      <c r="I150" s="11">
        <f t="shared" si="0"/>
        <v>-253.37999999999738</v>
      </c>
      <c r="J150" s="132">
        <f t="shared" si="3"/>
        <v>-1258.4100000000035</v>
      </c>
    </row>
    <row r="151" spans="1:10" ht="15.75" x14ac:dyDescent="0.25">
      <c r="A151" s="2"/>
      <c r="B151" s="48"/>
      <c r="C151" s="92"/>
      <c r="D151" s="42"/>
      <c r="E151" s="51"/>
      <c r="F151" s="16"/>
      <c r="G151" s="9"/>
      <c r="H151" s="9"/>
      <c r="I151" s="11">
        <f t="shared" si="0"/>
        <v>0</v>
      </c>
      <c r="J151" s="128">
        <f t="shared" si="3"/>
        <v>-1258.4100000000035</v>
      </c>
    </row>
    <row r="152" spans="1:10" ht="26.25" x14ac:dyDescent="0.25">
      <c r="A152" s="2">
        <v>42480</v>
      </c>
      <c r="B152" s="58" t="s">
        <v>822</v>
      </c>
      <c r="C152" s="92">
        <v>2</v>
      </c>
      <c r="D152" s="42" t="s">
        <v>821</v>
      </c>
      <c r="E152" s="51">
        <v>572385</v>
      </c>
      <c r="F152" s="16">
        <v>1248676</v>
      </c>
      <c r="G152" s="9">
        <v>33662.92</v>
      </c>
      <c r="H152" s="9">
        <v>33000</v>
      </c>
      <c r="I152" s="11">
        <f t="shared" si="0"/>
        <v>-662.91999999999825</v>
      </c>
      <c r="J152" s="132">
        <f t="shared" si="3"/>
        <v>-1921.3300000000017</v>
      </c>
    </row>
    <row r="153" spans="1:10" ht="15.75" x14ac:dyDescent="0.25">
      <c r="A153" s="2"/>
      <c r="B153" s="48"/>
      <c r="D153" s="42"/>
      <c r="E153" s="51"/>
      <c r="F153" s="16"/>
      <c r="G153" s="9"/>
      <c r="H153" s="9"/>
      <c r="I153" s="11">
        <f t="shared" si="0"/>
        <v>0</v>
      </c>
      <c r="J153" s="128">
        <f t="shared" si="3"/>
        <v>-1921.3300000000017</v>
      </c>
    </row>
    <row r="154" spans="1:10" ht="26.25" x14ac:dyDescent="0.25">
      <c r="A154" s="2">
        <v>42480</v>
      </c>
      <c r="B154" s="93" t="s">
        <v>839</v>
      </c>
      <c r="C154" s="91">
        <v>12</v>
      </c>
      <c r="D154" s="42" t="s">
        <v>840</v>
      </c>
      <c r="E154" s="51">
        <v>572385</v>
      </c>
      <c r="F154" s="16">
        <v>1248677</v>
      </c>
      <c r="G154" s="9">
        <v>33651.78</v>
      </c>
      <c r="H154" s="9">
        <v>33000</v>
      </c>
      <c r="I154" s="11">
        <f t="shared" si="0"/>
        <v>-651.77999999999884</v>
      </c>
      <c r="J154" s="132">
        <f t="shared" si="3"/>
        <v>-2573.1100000000006</v>
      </c>
    </row>
    <row r="155" spans="1:10" ht="15.75" x14ac:dyDescent="0.25">
      <c r="A155" s="2"/>
      <c r="B155" s="48"/>
      <c r="D155" s="42"/>
      <c r="E155" s="51"/>
      <c r="F155" s="16"/>
      <c r="G155" s="9"/>
      <c r="H155" s="9"/>
      <c r="I155" s="11">
        <f t="shared" si="0"/>
        <v>0</v>
      </c>
      <c r="J155" s="128">
        <f t="shared" si="3"/>
        <v>-2573.1100000000006</v>
      </c>
    </row>
    <row r="156" spans="1:10" ht="26.25" x14ac:dyDescent="0.25">
      <c r="A156" s="2">
        <v>42481</v>
      </c>
      <c r="B156" s="93" t="s">
        <v>843</v>
      </c>
      <c r="D156" s="42" t="s">
        <v>844</v>
      </c>
      <c r="E156" s="51">
        <v>570570</v>
      </c>
      <c r="F156" s="16">
        <v>1249667</v>
      </c>
      <c r="G156" s="9">
        <v>34327.129999999997</v>
      </c>
      <c r="H156" s="9">
        <v>33000</v>
      </c>
      <c r="I156" s="11">
        <f t="shared" si="0"/>
        <v>-1327.1299999999974</v>
      </c>
      <c r="J156" s="132">
        <f t="shared" si="3"/>
        <v>-3900.239999999998</v>
      </c>
    </row>
    <row r="157" spans="1:10" ht="15.75" x14ac:dyDescent="0.25">
      <c r="A157" s="2"/>
      <c r="B157" s="48"/>
      <c r="D157" s="42"/>
      <c r="E157" s="51"/>
      <c r="F157" s="16"/>
      <c r="G157" s="9"/>
      <c r="H157" s="9"/>
      <c r="I157" s="11">
        <f t="shared" si="0"/>
        <v>0</v>
      </c>
      <c r="J157" s="128">
        <f t="shared" si="3"/>
        <v>-3900.239999999998</v>
      </c>
    </row>
    <row r="158" spans="1:10" ht="26.25" x14ac:dyDescent="0.25">
      <c r="A158" s="2">
        <v>42481</v>
      </c>
      <c r="B158" s="93" t="s">
        <v>845</v>
      </c>
      <c r="D158" s="42" t="s">
        <v>846</v>
      </c>
      <c r="E158" s="51">
        <v>570570</v>
      </c>
      <c r="F158" s="16">
        <v>1249668</v>
      </c>
      <c r="G158" s="9">
        <v>34393.01</v>
      </c>
      <c r="H158" s="9">
        <v>33000</v>
      </c>
      <c r="I158" s="11">
        <f t="shared" si="0"/>
        <v>-1393.010000000002</v>
      </c>
      <c r="J158" s="132">
        <f t="shared" si="3"/>
        <v>-5293.25</v>
      </c>
    </row>
    <row r="159" spans="1:10" ht="15.75" x14ac:dyDescent="0.25">
      <c r="A159" s="2"/>
      <c r="B159" s="48"/>
      <c r="D159" s="42"/>
      <c r="E159" s="51"/>
      <c r="F159" s="16"/>
      <c r="G159" s="9"/>
      <c r="H159" s="9"/>
      <c r="I159" s="11">
        <f t="shared" si="0"/>
        <v>0</v>
      </c>
      <c r="J159" s="128">
        <f t="shared" si="3"/>
        <v>-5293.25</v>
      </c>
    </row>
    <row r="160" spans="1:10" ht="26.25" x14ac:dyDescent="0.25">
      <c r="A160" s="2">
        <v>42482</v>
      </c>
      <c r="B160" s="93" t="s">
        <v>851</v>
      </c>
      <c r="D160" s="42" t="s">
        <v>852</v>
      </c>
      <c r="E160" s="51">
        <v>577005</v>
      </c>
      <c r="F160" s="16">
        <v>1249669</v>
      </c>
      <c r="G160" s="9">
        <v>35090.78</v>
      </c>
      <c r="H160" s="9">
        <v>33000</v>
      </c>
      <c r="I160" s="11">
        <f t="shared" si="0"/>
        <v>-2090.7799999999988</v>
      </c>
      <c r="J160" s="132">
        <f t="shared" si="3"/>
        <v>-7384.0299999999988</v>
      </c>
    </row>
    <row r="161" spans="1:12" ht="15.75" x14ac:dyDescent="0.25">
      <c r="A161" s="2"/>
      <c r="B161" s="48"/>
      <c r="D161" s="42"/>
      <c r="E161" s="51"/>
      <c r="F161" s="16"/>
      <c r="G161" s="9"/>
      <c r="H161" s="9"/>
      <c r="I161" s="11">
        <f t="shared" si="0"/>
        <v>0</v>
      </c>
      <c r="J161" s="128">
        <f t="shared" si="3"/>
        <v>-7384.0299999999988</v>
      </c>
    </row>
    <row r="162" spans="1:12" ht="26.25" x14ac:dyDescent="0.25">
      <c r="A162" s="2">
        <v>42425</v>
      </c>
      <c r="B162" s="93" t="s">
        <v>855</v>
      </c>
      <c r="D162" s="42" t="s">
        <v>856</v>
      </c>
      <c r="E162" s="51">
        <v>616000</v>
      </c>
      <c r="F162" s="16">
        <v>1249969</v>
      </c>
      <c r="G162" s="9">
        <v>35121.08</v>
      </c>
      <c r="H162" s="9">
        <v>35000</v>
      </c>
      <c r="I162" s="11">
        <f t="shared" si="0"/>
        <v>-121.08000000000175</v>
      </c>
      <c r="J162" s="132">
        <f t="shared" si="3"/>
        <v>-7505.1100000000006</v>
      </c>
    </row>
    <row r="163" spans="1:12" ht="15.75" x14ac:dyDescent="0.25">
      <c r="A163" s="2"/>
      <c r="B163" s="48"/>
      <c r="D163" s="42"/>
      <c r="E163" s="51"/>
      <c r="F163" s="16"/>
      <c r="G163" s="9"/>
      <c r="H163" s="9"/>
      <c r="I163" s="11">
        <f t="shared" si="0"/>
        <v>0</v>
      </c>
      <c r="J163" s="128">
        <f t="shared" si="3"/>
        <v>-7505.1100000000006</v>
      </c>
    </row>
    <row r="164" spans="1:12" ht="26.25" x14ac:dyDescent="0.25">
      <c r="A164" s="2">
        <v>42487</v>
      </c>
      <c r="B164" s="93" t="s">
        <v>858</v>
      </c>
      <c r="D164" s="42" t="s">
        <v>857</v>
      </c>
      <c r="E164" s="51">
        <v>664164</v>
      </c>
      <c r="F164" s="16">
        <v>1250866</v>
      </c>
      <c r="G164" s="9">
        <v>34894.17</v>
      </c>
      <c r="H164" s="9">
        <v>38000</v>
      </c>
      <c r="I164" s="11">
        <f t="shared" si="0"/>
        <v>3105.8300000000017</v>
      </c>
      <c r="J164" s="132">
        <f t="shared" si="3"/>
        <v>-4399.2799999999988</v>
      </c>
    </row>
    <row r="165" spans="1:12" ht="15.75" x14ac:dyDescent="0.25">
      <c r="A165" s="2"/>
      <c r="B165" s="48"/>
      <c r="D165" s="42"/>
      <c r="E165" s="51"/>
      <c r="F165" s="16"/>
      <c r="G165" s="9"/>
      <c r="H165" s="9"/>
      <c r="I165" s="11">
        <f t="shared" si="0"/>
        <v>0</v>
      </c>
      <c r="J165" s="128">
        <f t="shared" si="3"/>
        <v>-4399.2799999999988</v>
      </c>
    </row>
    <row r="166" spans="1:12" ht="26.25" x14ac:dyDescent="0.25">
      <c r="A166" s="2">
        <v>42488</v>
      </c>
      <c r="B166" s="93" t="s">
        <v>858</v>
      </c>
      <c r="D166" s="42" t="s">
        <v>862</v>
      </c>
      <c r="E166" s="51">
        <v>661200</v>
      </c>
      <c r="F166" s="16">
        <v>1251580</v>
      </c>
      <c r="G166" s="9">
        <v>35089.33</v>
      </c>
      <c r="H166" s="9">
        <v>38000</v>
      </c>
      <c r="I166" s="11">
        <f t="shared" si="0"/>
        <v>2910.6699999999983</v>
      </c>
      <c r="J166" s="132">
        <f t="shared" si="3"/>
        <v>-1488.6100000000006</v>
      </c>
    </row>
    <row r="167" spans="1:12" ht="15.75" x14ac:dyDescent="0.25">
      <c r="A167" s="2"/>
      <c r="B167" s="48"/>
      <c r="D167" s="42"/>
      <c r="E167" s="51"/>
      <c r="F167" s="16"/>
      <c r="G167" s="9"/>
      <c r="H167" s="9"/>
      <c r="I167" s="11">
        <f t="shared" si="0"/>
        <v>0</v>
      </c>
      <c r="J167" s="128">
        <f t="shared" si="3"/>
        <v>-1488.6100000000006</v>
      </c>
    </row>
    <row r="168" spans="1:12" ht="26.25" x14ac:dyDescent="0.25">
      <c r="A168" s="2">
        <v>42488</v>
      </c>
      <c r="B168" s="93" t="s">
        <v>860</v>
      </c>
      <c r="D168" s="42" t="s">
        <v>861</v>
      </c>
      <c r="E168" s="51">
        <v>661200</v>
      </c>
      <c r="F168" s="16">
        <v>1251581</v>
      </c>
      <c r="G168" s="9">
        <v>35001.54</v>
      </c>
      <c r="H168" s="9">
        <v>38000</v>
      </c>
      <c r="I168" s="11">
        <f t="shared" si="0"/>
        <v>2998.4599999999991</v>
      </c>
      <c r="J168" s="132">
        <f t="shared" si="3"/>
        <v>1509.8499999999985</v>
      </c>
    </row>
    <row r="169" spans="1:12" ht="15.75" x14ac:dyDescent="0.25">
      <c r="A169" s="2"/>
      <c r="B169" s="48"/>
      <c r="D169" s="42"/>
      <c r="E169" s="51"/>
      <c r="F169" s="16"/>
      <c r="G169" s="9"/>
      <c r="H169" s="9"/>
      <c r="I169" s="11">
        <f t="shared" si="0"/>
        <v>0</v>
      </c>
      <c r="J169" s="128">
        <f t="shared" si="3"/>
        <v>1509.8499999999985</v>
      </c>
    </row>
    <row r="170" spans="1:12" ht="26.25" x14ac:dyDescent="0.25">
      <c r="A170" s="2">
        <v>42489</v>
      </c>
      <c r="B170" s="93" t="s">
        <v>848</v>
      </c>
      <c r="D170" s="42" t="s">
        <v>847</v>
      </c>
      <c r="E170" s="51">
        <v>655880</v>
      </c>
      <c r="F170" s="16">
        <v>1251582</v>
      </c>
      <c r="G170" s="133">
        <v>34648.86</v>
      </c>
      <c r="H170" s="9">
        <v>38000</v>
      </c>
      <c r="I170" s="11">
        <f t="shared" si="0"/>
        <v>3351.1399999999994</v>
      </c>
      <c r="J170" s="132">
        <f t="shared" si="3"/>
        <v>4860.989999999998</v>
      </c>
      <c r="K170">
        <v>0.9</v>
      </c>
      <c r="L170">
        <v>0.86</v>
      </c>
    </row>
    <row r="171" spans="1:12" ht="15.75" x14ac:dyDescent="0.25">
      <c r="A171" s="2"/>
      <c r="B171" s="48"/>
      <c r="D171" s="42"/>
      <c r="E171" s="51"/>
      <c r="F171" s="16"/>
      <c r="G171" s="9"/>
      <c r="H171" s="9"/>
      <c r="I171" s="11">
        <f t="shared" si="0"/>
        <v>0</v>
      </c>
      <c r="J171" s="128">
        <f t="shared" si="3"/>
        <v>4860.989999999998</v>
      </c>
    </row>
    <row r="172" spans="1:12" ht="26.25" x14ac:dyDescent="0.25">
      <c r="A172" s="2">
        <v>42489</v>
      </c>
      <c r="B172" s="93" t="s">
        <v>850</v>
      </c>
      <c r="D172" s="42" t="s">
        <v>849</v>
      </c>
      <c r="E172" s="51">
        <v>651320</v>
      </c>
      <c r="F172" s="16">
        <v>1251583</v>
      </c>
      <c r="G172" s="9">
        <v>34374.949999999997</v>
      </c>
      <c r="H172" s="9">
        <v>38000</v>
      </c>
      <c r="I172" s="11">
        <f t="shared" si="0"/>
        <v>3625.0500000000029</v>
      </c>
      <c r="J172" s="132">
        <f t="shared" si="3"/>
        <v>8486.0400000000009</v>
      </c>
    </row>
    <row r="173" spans="1:12" ht="15.75" x14ac:dyDescent="0.25">
      <c r="A173" s="2"/>
      <c r="B173" s="48"/>
      <c r="D173" s="42"/>
      <c r="E173" s="51"/>
      <c r="F173" s="16"/>
      <c r="G173" s="9"/>
      <c r="H173" s="9"/>
      <c r="I173" s="11">
        <f t="shared" si="0"/>
        <v>0</v>
      </c>
      <c r="J173" s="128">
        <f t="shared" si="3"/>
        <v>8486.0400000000009</v>
      </c>
    </row>
    <row r="174" spans="1:12" ht="26.25" x14ac:dyDescent="0.25">
      <c r="A174" s="2">
        <v>42492</v>
      </c>
      <c r="B174" s="94" t="s">
        <v>867</v>
      </c>
      <c r="D174" s="42" t="s">
        <v>866</v>
      </c>
      <c r="E174" s="51">
        <v>638065</v>
      </c>
      <c r="F174" s="16">
        <v>1251821</v>
      </c>
      <c r="G174" s="9">
        <v>32451.919999999998</v>
      </c>
      <c r="H174" s="9">
        <v>37000</v>
      </c>
      <c r="I174" s="11">
        <f t="shared" si="0"/>
        <v>4548.0800000000017</v>
      </c>
      <c r="J174" s="132">
        <f t="shared" si="3"/>
        <v>13034.120000000003</v>
      </c>
    </row>
    <row r="175" spans="1:12" ht="15.75" x14ac:dyDescent="0.25">
      <c r="A175" s="2"/>
      <c r="B175" s="48"/>
      <c r="D175" s="42"/>
      <c r="E175" s="51"/>
      <c r="F175" s="16"/>
      <c r="G175" s="9"/>
      <c r="H175" s="9"/>
      <c r="I175" s="11">
        <f t="shared" si="0"/>
        <v>0</v>
      </c>
      <c r="J175" s="128">
        <f t="shared" si="3"/>
        <v>13034.120000000003</v>
      </c>
    </row>
    <row r="176" spans="1:12" ht="15.75" x14ac:dyDescent="0.25">
      <c r="A176" s="2"/>
      <c r="B176" s="48" t="s">
        <v>1296</v>
      </c>
      <c r="D176" s="81" t="s">
        <v>811</v>
      </c>
      <c r="E176" s="134"/>
      <c r="F176" s="135">
        <v>1245137</v>
      </c>
      <c r="G176" s="133">
        <v>76.77</v>
      </c>
      <c r="H176" s="133"/>
      <c r="I176" s="11">
        <f t="shared" si="0"/>
        <v>-76.77</v>
      </c>
      <c r="J176" s="128">
        <f t="shared" si="3"/>
        <v>12957.350000000002</v>
      </c>
    </row>
    <row r="177" spans="1:13" ht="15.75" x14ac:dyDescent="0.25">
      <c r="A177" s="2"/>
      <c r="B177" s="48" t="s">
        <v>1297</v>
      </c>
      <c r="D177" s="81" t="s">
        <v>811</v>
      </c>
      <c r="E177" s="134"/>
      <c r="F177" s="135"/>
      <c r="G177" s="133"/>
      <c r="H177" s="133">
        <v>300</v>
      </c>
      <c r="I177" s="11">
        <f t="shared" si="0"/>
        <v>300</v>
      </c>
      <c r="J177" s="132">
        <f t="shared" si="3"/>
        <v>13257.350000000002</v>
      </c>
    </row>
    <row r="178" spans="1:13" ht="26.25" x14ac:dyDescent="0.25">
      <c r="A178" s="2">
        <v>42494</v>
      </c>
      <c r="B178" s="94" t="s">
        <v>868</v>
      </c>
      <c r="D178" s="42" t="s">
        <v>869</v>
      </c>
      <c r="E178" s="51">
        <v>568800</v>
      </c>
      <c r="F178" s="16">
        <v>1252931</v>
      </c>
      <c r="G178" s="9">
        <v>33304.980000000003</v>
      </c>
      <c r="H178" s="9">
        <v>32000</v>
      </c>
      <c r="I178" s="11">
        <f t="shared" si="0"/>
        <v>-1304.9800000000032</v>
      </c>
      <c r="J178" s="132">
        <f t="shared" si="3"/>
        <v>11952.369999999999</v>
      </c>
      <c r="L178" t="s">
        <v>1295</v>
      </c>
    </row>
    <row r="179" spans="1:13" ht="15.75" x14ac:dyDescent="0.25">
      <c r="A179" s="2"/>
      <c r="B179" s="48"/>
      <c r="D179" s="42"/>
      <c r="E179" s="51"/>
      <c r="F179" s="16"/>
      <c r="G179" s="9"/>
      <c r="H179" s="9"/>
      <c r="I179" s="11">
        <f t="shared" si="0"/>
        <v>0</v>
      </c>
      <c r="J179" s="128">
        <f t="shared" si="3"/>
        <v>11952.369999999999</v>
      </c>
    </row>
    <row r="180" spans="1:13" ht="26.25" x14ac:dyDescent="0.25">
      <c r="A180" s="2">
        <v>42495</v>
      </c>
      <c r="B180" s="94" t="s">
        <v>887</v>
      </c>
      <c r="D180" s="42" t="s">
        <v>888</v>
      </c>
      <c r="E180" s="51">
        <v>568928</v>
      </c>
      <c r="F180" s="16">
        <v>1253758</v>
      </c>
      <c r="G180" s="136">
        <v>33931.67</v>
      </c>
      <c r="H180" s="9">
        <v>32000</v>
      </c>
      <c r="I180" s="11">
        <f t="shared" si="0"/>
        <v>-1931.6699999999983</v>
      </c>
      <c r="J180" s="132">
        <f t="shared" si="3"/>
        <v>10020.700000000001</v>
      </c>
      <c r="K180">
        <v>0.3</v>
      </c>
      <c r="L180">
        <v>0.9</v>
      </c>
      <c r="M180">
        <v>0.86</v>
      </c>
    </row>
    <row r="181" spans="1:13" ht="15.75" x14ac:dyDescent="0.25">
      <c r="A181" s="2"/>
      <c r="B181" s="48"/>
      <c r="D181" s="42"/>
      <c r="E181" s="51"/>
      <c r="F181" s="16"/>
      <c r="G181" s="9"/>
      <c r="H181" s="9"/>
      <c r="I181" s="11">
        <f t="shared" si="0"/>
        <v>0</v>
      </c>
      <c r="J181" s="128">
        <f t="shared" si="3"/>
        <v>10020.700000000001</v>
      </c>
      <c r="K181">
        <v>2.06</v>
      </c>
    </row>
    <row r="182" spans="1:13" ht="26.25" x14ac:dyDescent="0.25">
      <c r="A182" s="2">
        <v>42495</v>
      </c>
      <c r="B182" s="94" t="s">
        <v>868</v>
      </c>
      <c r="D182" s="42" t="s">
        <v>886</v>
      </c>
      <c r="E182" s="51">
        <v>568928</v>
      </c>
      <c r="F182" s="16">
        <v>1253759</v>
      </c>
      <c r="G182" s="9">
        <v>33796.57</v>
      </c>
      <c r="H182" s="9">
        <v>32000</v>
      </c>
      <c r="I182" s="11">
        <f t="shared" si="0"/>
        <v>-1796.5699999999997</v>
      </c>
      <c r="J182" s="132">
        <f t="shared" si="3"/>
        <v>8224.130000000001</v>
      </c>
    </row>
    <row r="183" spans="1:13" ht="15.75" x14ac:dyDescent="0.25">
      <c r="A183" s="2"/>
      <c r="B183" s="48"/>
      <c r="D183" s="42"/>
      <c r="E183" s="51"/>
      <c r="F183" s="16"/>
      <c r="G183" s="9"/>
      <c r="H183" s="9"/>
      <c r="I183" s="11">
        <f t="shared" si="0"/>
        <v>0</v>
      </c>
      <c r="J183" s="128">
        <f t="shared" si="3"/>
        <v>8224.130000000001</v>
      </c>
    </row>
    <row r="184" spans="1:13" ht="26.25" x14ac:dyDescent="0.25">
      <c r="A184" s="2">
        <v>42496</v>
      </c>
      <c r="B184" s="94" t="s">
        <v>874</v>
      </c>
      <c r="D184" s="42" t="s">
        <v>875</v>
      </c>
      <c r="E184" s="51">
        <v>590337</v>
      </c>
      <c r="F184" s="16">
        <v>1253760</v>
      </c>
      <c r="G184" s="9">
        <v>33531.25</v>
      </c>
      <c r="H184" s="9">
        <v>33000</v>
      </c>
      <c r="I184" s="11">
        <f t="shared" si="0"/>
        <v>-531.25</v>
      </c>
      <c r="J184" s="128">
        <f t="shared" si="3"/>
        <v>7692.880000000001</v>
      </c>
    </row>
    <row r="185" spans="1:13" ht="15.75" x14ac:dyDescent="0.25">
      <c r="A185" s="2"/>
      <c r="B185" s="48"/>
      <c r="D185" s="42"/>
      <c r="E185" s="51"/>
      <c r="F185" s="16"/>
      <c r="G185" s="9"/>
      <c r="H185" s="9"/>
      <c r="I185" s="11">
        <f t="shared" si="0"/>
        <v>0</v>
      </c>
      <c r="J185" s="128">
        <f t="shared" si="3"/>
        <v>7692.880000000001</v>
      </c>
    </row>
    <row r="186" spans="1:13" ht="26.25" x14ac:dyDescent="0.25">
      <c r="A186" s="2">
        <v>42496</v>
      </c>
      <c r="B186" s="94" t="s">
        <v>889</v>
      </c>
      <c r="D186" s="42" t="s">
        <v>890</v>
      </c>
      <c r="E186" s="51">
        <v>590337</v>
      </c>
      <c r="F186" s="16">
        <v>1253761</v>
      </c>
      <c r="G186" s="9">
        <v>33385.410000000003</v>
      </c>
      <c r="H186" s="9">
        <v>33000</v>
      </c>
      <c r="I186" s="11">
        <f t="shared" si="0"/>
        <v>-385.41000000000349</v>
      </c>
      <c r="J186" s="132">
        <f t="shared" si="3"/>
        <v>7307.4699999999975</v>
      </c>
    </row>
    <row r="187" spans="1:13" ht="15.75" x14ac:dyDescent="0.25">
      <c r="A187" s="2"/>
      <c r="B187" s="48"/>
      <c r="D187" s="42"/>
      <c r="E187" s="51"/>
      <c r="F187" s="16"/>
      <c r="G187" s="9"/>
      <c r="H187" s="9"/>
      <c r="I187" s="11">
        <f t="shared" si="0"/>
        <v>0</v>
      </c>
      <c r="J187" s="128">
        <f t="shared" si="3"/>
        <v>7307.4699999999975</v>
      </c>
    </row>
    <row r="188" spans="1:13" ht="26.25" x14ac:dyDescent="0.25">
      <c r="A188" s="2">
        <v>42470</v>
      </c>
      <c r="B188" s="94" t="s">
        <v>876</v>
      </c>
      <c r="D188" s="42" t="s">
        <v>877</v>
      </c>
      <c r="E188" s="51">
        <v>596310</v>
      </c>
      <c r="F188" s="16">
        <v>1254173</v>
      </c>
      <c r="G188" s="9">
        <v>33037.46</v>
      </c>
      <c r="H188" s="9">
        <v>33000</v>
      </c>
      <c r="I188" s="11">
        <f t="shared" si="0"/>
        <v>-37.459999999999127</v>
      </c>
      <c r="J188" s="132">
        <f t="shared" si="3"/>
        <v>7270.0099999999984</v>
      </c>
    </row>
    <row r="189" spans="1:13" ht="15.75" x14ac:dyDescent="0.25">
      <c r="A189" s="2"/>
      <c r="B189" s="48"/>
      <c r="D189" s="42"/>
      <c r="E189" s="51"/>
      <c r="F189" s="16"/>
      <c r="G189" s="9"/>
      <c r="H189" s="9"/>
      <c r="I189" s="11">
        <f t="shared" si="0"/>
        <v>0</v>
      </c>
      <c r="J189" s="128">
        <f t="shared" si="3"/>
        <v>7270.0099999999984</v>
      </c>
    </row>
    <row r="190" spans="1:13" ht="26.25" x14ac:dyDescent="0.25">
      <c r="A190" s="2">
        <v>42501</v>
      </c>
      <c r="B190" s="94" t="s">
        <v>879</v>
      </c>
      <c r="D190" s="42" t="s">
        <v>878</v>
      </c>
      <c r="E190" s="51">
        <v>592680</v>
      </c>
      <c r="F190" s="16">
        <v>1255725</v>
      </c>
      <c r="G190" s="9">
        <v>31871.599999999999</v>
      </c>
      <c r="H190" s="9">
        <v>33000</v>
      </c>
      <c r="I190" s="11">
        <f t="shared" si="0"/>
        <v>1128.4000000000015</v>
      </c>
      <c r="J190" s="132">
        <f t="shared" si="3"/>
        <v>8398.41</v>
      </c>
    </row>
    <row r="191" spans="1:13" ht="15.75" x14ac:dyDescent="0.25">
      <c r="A191" s="2"/>
      <c r="B191" s="48"/>
      <c r="D191" s="42"/>
      <c r="E191" s="51"/>
      <c r="F191" s="16"/>
      <c r="G191" s="9"/>
      <c r="H191" s="9"/>
      <c r="I191" s="11">
        <f t="shared" si="0"/>
        <v>0</v>
      </c>
      <c r="J191" s="128">
        <f t="shared" si="3"/>
        <v>8398.41</v>
      </c>
    </row>
    <row r="192" spans="1:13" ht="26.25" x14ac:dyDescent="0.25">
      <c r="A192" s="2">
        <v>42502</v>
      </c>
      <c r="B192" s="94" t="s">
        <v>895</v>
      </c>
      <c r="D192" s="42" t="s">
        <v>893</v>
      </c>
      <c r="E192" s="51">
        <v>593010</v>
      </c>
      <c r="F192" s="16">
        <v>1255726</v>
      </c>
      <c r="G192" s="9">
        <v>31873.96</v>
      </c>
      <c r="H192" s="9">
        <v>33000</v>
      </c>
      <c r="I192" s="11">
        <f t="shared" si="0"/>
        <v>1126.0400000000009</v>
      </c>
      <c r="J192" s="132">
        <f t="shared" si="3"/>
        <v>9524.4500000000007</v>
      </c>
    </row>
    <row r="193" spans="1:10" ht="15.75" x14ac:dyDescent="0.25">
      <c r="A193" s="2"/>
      <c r="B193" s="48"/>
      <c r="D193" s="42"/>
      <c r="E193" s="51"/>
      <c r="F193" s="16"/>
      <c r="G193" s="9"/>
      <c r="H193" s="9"/>
      <c r="I193" s="11">
        <f t="shared" si="0"/>
        <v>0</v>
      </c>
      <c r="J193" s="128">
        <f t="shared" si="3"/>
        <v>9524.4500000000007</v>
      </c>
    </row>
    <row r="194" spans="1:10" ht="26.25" x14ac:dyDescent="0.25">
      <c r="A194" s="2">
        <v>42502</v>
      </c>
      <c r="B194" s="94" t="s">
        <v>896</v>
      </c>
      <c r="D194" s="42" t="s">
        <v>894</v>
      </c>
      <c r="E194" s="51">
        <v>594330</v>
      </c>
      <c r="F194" s="16">
        <v>1255727</v>
      </c>
      <c r="G194" s="9">
        <v>31924.91</v>
      </c>
      <c r="H194" s="9">
        <v>33000</v>
      </c>
      <c r="I194" s="11">
        <f t="shared" si="0"/>
        <v>1075.0900000000001</v>
      </c>
      <c r="J194" s="132">
        <f t="shared" si="3"/>
        <v>10599.54</v>
      </c>
    </row>
    <row r="195" spans="1:10" ht="15.75" x14ac:dyDescent="0.25">
      <c r="A195" s="2"/>
      <c r="B195" s="48"/>
      <c r="D195" s="42"/>
      <c r="E195" s="51"/>
      <c r="F195" s="16"/>
      <c r="G195" s="9"/>
      <c r="H195" s="9"/>
      <c r="I195" s="11">
        <f t="shared" si="0"/>
        <v>0</v>
      </c>
      <c r="J195" s="128">
        <f t="shared" si="3"/>
        <v>10599.54</v>
      </c>
    </row>
    <row r="196" spans="1:10" ht="26.25" x14ac:dyDescent="0.25">
      <c r="A196" s="2">
        <v>42502</v>
      </c>
      <c r="B196" s="94" t="s">
        <v>898</v>
      </c>
      <c r="D196" s="42" t="s">
        <v>897</v>
      </c>
      <c r="E196" s="51">
        <v>599940</v>
      </c>
      <c r="F196" s="16">
        <v>1256244</v>
      </c>
      <c r="G196" s="9">
        <v>31906.61</v>
      </c>
      <c r="H196" s="9">
        <v>33000</v>
      </c>
      <c r="I196" s="11">
        <f t="shared" si="0"/>
        <v>1093.3899999999994</v>
      </c>
      <c r="J196" s="132">
        <f t="shared" si="3"/>
        <v>11692.93</v>
      </c>
    </row>
    <row r="197" spans="1:10" ht="15.75" x14ac:dyDescent="0.25">
      <c r="A197" s="2"/>
      <c r="B197" s="48"/>
      <c r="D197" s="42"/>
      <c r="E197" s="51"/>
      <c r="F197" s="16"/>
      <c r="G197" s="9"/>
      <c r="H197" s="9"/>
      <c r="I197" s="11">
        <f t="shared" si="0"/>
        <v>0</v>
      </c>
      <c r="J197" s="128">
        <f t="shared" si="3"/>
        <v>11692.93</v>
      </c>
    </row>
    <row r="198" spans="1:10" ht="26.25" x14ac:dyDescent="0.25">
      <c r="A198" s="2">
        <v>42503</v>
      </c>
      <c r="B198" s="94" t="s">
        <v>900</v>
      </c>
      <c r="D198" s="42" t="s">
        <v>899</v>
      </c>
      <c r="E198" s="51">
        <v>599940</v>
      </c>
      <c r="F198" s="16">
        <v>1256245</v>
      </c>
      <c r="G198" s="9">
        <v>30601.3</v>
      </c>
      <c r="H198" s="9">
        <v>33000</v>
      </c>
      <c r="I198" s="11">
        <f t="shared" si="0"/>
        <v>2398.7000000000007</v>
      </c>
      <c r="J198" s="132">
        <f t="shared" si="3"/>
        <v>14091.630000000001</v>
      </c>
    </row>
    <row r="199" spans="1:10" ht="15.75" x14ac:dyDescent="0.25">
      <c r="A199" s="2"/>
      <c r="B199" s="48"/>
      <c r="D199" s="42"/>
      <c r="E199" s="51"/>
      <c r="F199" s="16"/>
      <c r="G199" s="9"/>
      <c r="H199" s="9"/>
      <c r="I199" s="11">
        <f t="shared" si="0"/>
        <v>0</v>
      </c>
      <c r="J199" s="128">
        <f t="shared" ref="J199:J263" si="4">J198+I199</f>
        <v>14091.630000000001</v>
      </c>
    </row>
    <row r="200" spans="1:10" ht="26.25" x14ac:dyDescent="0.25">
      <c r="A200" s="2">
        <v>42503</v>
      </c>
      <c r="B200" s="94" t="s">
        <v>903</v>
      </c>
      <c r="D200" s="42" t="s">
        <v>906</v>
      </c>
      <c r="E200" s="51">
        <v>581984</v>
      </c>
      <c r="F200" s="16">
        <v>1256428</v>
      </c>
      <c r="G200" s="9">
        <v>33088.199999999997</v>
      </c>
      <c r="H200" s="9">
        <v>32000</v>
      </c>
      <c r="I200" s="11">
        <f t="shared" si="0"/>
        <v>-1088.1999999999971</v>
      </c>
      <c r="J200" s="132">
        <f t="shared" si="4"/>
        <v>13003.430000000004</v>
      </c>
    </row>
    <row r="201" spans="1:10" ht="15.75" x14ac:dyDescent="0.25">
      <c r="A201" s="2"/>
      <c r="B201" s="48"/>
      <c r="D201" s="42"/>
      <c r="E201" s="51"/>
      <c r="F201" s="16"/>
      <c r="G201" s="9"/>
      <c r="H201" s="9"/>
      <c r="I201" s="11">
        <f t="shared" si="0"/>
        <v>0</v>
      </c>
      <c r="J201" s="128">
        <f t="shared" si="4"/>
        <v>13003.430000000004</v>
      </c>
    </row>
    <row r="202" spans="1:10" ht="26.25" x14ac:dyDescent="0.25">
      <c r="A202" s="2">
        <v>42508</v>
      </c>
      <c r="B202" s="94" t="s">
        <v>904</v>
      </c>
      <c r="D202" s="42" t="s">
        <v>905</v>
      </c>
      <c r="E202" s="51">
        <v>588480</v>
      </c>
      <c r="F202" s="16">
        <v>1257197</v>
      </c>
      <c r="G202" s="9">
        <v>32920.14</v>
      </c>
      <c r="H202" s="9">
        <v>32000</v>
      </c>
      <c r="I202" s="11">
        <f t="shared" si="0"/>
        <v>-920.13999999999942</v>
      </c>
      <c r="J202" s="132">
        <f t="shared" si="4"/>
        <v>12083.290000000005</v>
      </c>
    </row>
    <row r="203" spans="1:10" ht="15.75" x14ac:dyDescent="0.25">
      <c r="A203" s="2"/>
      <c r="B203" s="48"/>
      <c r="D203" s="42"/>
      <c r="E203" s="51"/>
      <c r="F203" s="16"/>
      <c r="G203" s="9"/>
      <c r="H203" s="9"/>
      <c r="I203" s="11">
        <f t="shared" si="0"/>
        <v>0</v>
      </c>
      <c r="J203" s="128">
        <f t="shared" si="4"/>
        <v>12083.290000000005</v>
      </c>
    </row>
    <row r="204" spans="1:10" ht="26.25" x14ac:dyDescent="0.25">
      <c r="A204" s="2">
        <v>42509</v>
      </c>
      <c r="B204" s="94" t="s">
        <v>907</v>
      </c>
      <c r="D204" s="42" t="s">
        <v>908</v>
      </c>
      <c r="E204" s="51">
        <v>593280</v>
      </c>
      <c r="F204" s="16">
        <v>1258228</v>
      </c>
      <c r="G204" s="9">
        <v>32534.52</v>
      </c>
      <c r="H204" s="9">
        <v>32000</v>
      </c>
      <c r="I204" s="11">
        <f t="shared" si="0"/>
        <v>-534.52000000000044</v>
      </c>
      <c r="J204" s="132">
        <f t="shared" si="4"/>
        <v>11548.770000000004</v>
      </c>
    </row>
    <row r="205" spans="1:10" ht="15.75" x14ac:dyDescent="0.25">
      <c r="A205" s="2"/>
      <c r="B205" s="48"/>
      <c r="D205" s="42"/>
      <c r="E205" s="51"/>
      <c r="F205" s="16"/>
      <c r="G205" s="9"/>
      <c r="H205" s="9"/>
      <c r="I205" s="11">
        <f t="shared" si="0"/>
        <v>0</v>
      </c>
      <c r="J205" s="128">
        <f t="shared" si="4"/>
        <v>11548.770000000004</v>
      </c>
    </row>
    <row r="206" spans="1:10" ht="26.25" x14ac:dyDescent="0.25">
      <c r="A206" s="2">
        <v>42509</v>
      </c>
      <c r="B206" s="94" t="s">
        <v>909</v>
      </c>
      <c r="D206" s="42" t="s">
        <v>910</v>
      </c>
      <c r="E206" s="51">
        <v>593280</v>
      </c>
      <c r="F206" s="16">
        <v>1258229</v>
      </c>
      <c r="G206" s="9">
        <v>32383.26</v>
      </c>
      <c r="H206" s="9">
        <v>32000</v>
      </c>
      <c r="I206" s="11">
        <f t="shared" si="0"/>
        <v>-383.2599999999984</v>
      </c>
      <c r="J206" s="132">
        <f t="shared" si="4"/>
        <v>11165.510000000006</v>
      </c>
    </row>
    <row r="207" spans="1:10" ht="15.75" x14ac:dyDescent="0.25">
      <c r="A207" s="2"/>
      <c r="B207" s="48"/>
      <c r="D207" s="42"/>
      <c r="E207" s="51"/>
      <c r="F207" s="16"/>
      <c r="G207" s="9"/>
      <c r="H207" s="9"/>
      <c r="I207" s="11">
        <f t="shared" si="0"/>
        <v>0</v>
      </c>
      <c r="J207" s="128">
        <f t="shared" si="4"/>
        <v>11165.510000000006</v>
      </c>
    </row>
    <row r="208" spans="1:10" ht="26.25" x14ac:dyDescent="0.25">
      <c r="A208" s="2">
        <v>42510</v>
      </c>
      <c r="B208" s="94" t="s">
        <v>911</v>
      </c>
      <c r="D208" s="42" t="s">
        <v>912</v>
      </c>
      <c r="E208" s="51">
        <v>552900</v>
      </c>
      <c r="F208" s="16">
        <v>1258230</v>
      </c>
      <c r="G208" s="9">
        <v>32232.54</v>
      </c>
      <c r="H208" s="9">
        <v>30000</v>
      </c>
      <c r="I208" s="11">
        <f t="shared" si="0"/>
        <v>-2232.5400000000009</v>
      </c>
      <c r="J208" s="132">
        <f t="shared" si="4"/>
        <v>8932.9700000000048</v>
      </c>
    </row>
    <row r="209" spans="1:11" ht="15.75" x14ac:dyDescent="0.25">
      <c r="A209" s="2"/>
      <c r="B209" s="48"/>
      <c r="D209" s="42"/>
      <c r="E209" s="51"/>
      <c r="F209" s="16"/>
      <c r="G209" s="9"/>
      <c r="H209" s="9"/>
      <c r="I209" s="11">
        <f t="shared" si="0"/>
        <v>0</v>
      </c>
      <c r="J209" s="128">
        <f t="shared" si="4"/>
        <v>8932.9700000000048</v>
      </c>
    </row>
    <row r="210" spans="1:11" ht="26.25" x14ac:dyDescent="0.25">
      <c r="A210" s="2">
        <v>42510</v>
      </c>
      <c r="B210" s="94" t="s">
        <v>913</v>
      </c>
      <c r="D210" s="42" t="s">
        <v>914</v>
      </c>
      <c r="E210" s="51">
        <v>552900</v>
      </c>
      <c r="F210" s="16">
        <v>1258500</v>
      </c>
      <c r="G210" s="9">
        <v>32347.46</v>
      </c>
      <c r="H210" s="9">
        <v>30000</v>
      </c>
      <c r="I210" s="11">
        <f t="shared" si="0"/>
        <v>-2347.4599999999991</v>
      </c>
      <c r="J210" s="132">
        <f t="shared" si="4"/>
        <v>6585.5100000000057</v>
      </c>
    </row>
    <row r="211" spans="1:11" ht="15.75" x14ac:dyDescent="0.25">
      <c r="A211" s="2"/>
      <c r="B211" s="48"/>
      <c r="D211" s="42"/>
      <c r="E211" s="51"/>
      <c r="F211" s="16"/>
      <c r="G211" s="9"/>
      <c r="H211" s="9"/>
      <c r="I211" s="11">
        <f t="shared" si="0"/>
        <v>0</v>
      </c>
      <c r="J211" s="128">
        <f t="shared" si="4"/>
        <v>6585.5100000000057</v>
      </c>
    </row>
    <row r="212" spans="1:11" ht="26.25" x14ac:dyDescent="0.25">
      <c r="A212" s="2">
        <v>42513</v>
      </c>
      <c r="B212" s="94" t="s">
        <v>917</v>
      </c>
      <c r="D212" s="42" t="s">
        <v>918</v>
      </c>
      <c r="E212" s="51">
        <v>609180</v>
      </c>
      <c r="F212" s="16">
        <v>1258634</v>
      </c>
      <c r="G212" s="9">
        <v>31909.8</v>
      </c>
      <c r="H212" s="9">
        <v>33000</v>
      </c>
      <c r="I212" s="11">
        <f t="shared" si="0"/>
        <v>1090.2000000000007</v>
      </c>
      <c r="J212" s="132">
        <f t="shared" si="4"/>
        <v>7675.7100000000064</v>
      </c>
    </row>
    <row r="213" spans="1:11" ht="15.75" x14ac:dyDescent="0.25">
      <c r="A213" s="2"/>
      <c r="B213" s="48"/>
      <c r="D213" s="42"/>
      <c r="E213" s="51"/>
      <c r="F213" s="16"/>
      <c r="G213" s="9"/>
      <c r="H213" s="9"/>
      <c r="I213" s="11">
        <f t="shared" si="0"/>
        <v>0</v>
      </c>
      <c r="J213" s="128">
        <f t="shared" si="4"/>
        <v>7675.7100000000064</v>
      </c>
    </row>
    <row r="214" spans="1:11" ht="26.25" x14ac:dyDescent="0.25">
      <c r="A214" s="2">
        <v>42515</v>
      </c>
      <c r="B214" s="94" t="s">
        <v>884</v>
      </c>
      <c r="D214" s="42" t="s">
        <v>885</v>
      </c>
      <c r="E214" s="51">
        <v>607530</v>
      </c>
      <c r="F214" s="16">
        <v>1259481</v>
      </c>
      <c r="G214" s="9">
        <v>32305.96</v>
      </c>
      <c r="H214" s="9">
        <v>33000</v>
      </c>
      <c r="I214" s="11">
        <f t="shared" si="0"/>
        <v>694.04000000000087</v>
      </c>
      <c r="J214" s="132">
        <f t="shared" si="4"/>
        <v>8369.7500000000073</v>
      </c>
    </row>
    <row r="215" spans="1:11" ht="15.75" x14ac:dyDescent="0.25">
      <c r="A215" s="2"/>
      <c r="B215" s="48"/>
      <c r="D215" s="42"/>
      <c r="E215" s="51"/>
      <c r="F215" s="16"/>
      <c r="G215" s="9"/>
      <c r="H215" s="9"/>
      <c r="I215" s="11">
        <f t="shared" si="0"/>
        <v>0</v>
      </c>
      <c r="J215" s="128">
        <f t="shared" si="4"/>
        <v>8369.7500000000073</v>
      </c>
    </row>
    <row r="216" spans="1:11" ht="26.25" x14ac:dyDescent="0.25">
      <c r="A216" s="2">
        <v>42515</v>
      </c>
      <c r="B216" s="94" t="s">
        <v>919</v>
      </c>
      <c r="D216" s="42" t="s">
        <v>920</v>
      </c>
      <c r="E216" s="51">
        <v>607530</v>
      </c>
      <c r="F216" s="16">
        <v>1260002</v>
      </c>
      <c r="G216" s="9">
        <v>32920.07</v>
      </c>
      <c r="H216" s="9">
        <v>33000</v>
      </c>
      <c r="I216" s="11">
        <f t="shared" si="0"/>
        <v>79.930000000000291</v>
      </c>
      <c r="J216" s="132">
        <f t="shared" si="4"/>
        <v>8449.6800000000076</v>
      </c>
    </row>
    <row r="217" spans="1:11" ht="15.75" x14ac:dyDescent="0.25">
      <c r="A217" s="2"/>
      <c r="B217" s="48"/>
      <c r="D217" s="42"/>
      <c r="E217" s="51"/>
      <c r="F217" s="16"/>
      <c r="G217" s="9"/>
      <c r="H217" s="9"/>
      <c r="I217" s="11">
        <f t="shared" si="0"/>
        <v>0</v>
      </c>
      <c r="J217" s="128">
        <f t="shared" si="4"/>
        <v>8449.6800000000076</v>
      </c>
    </row>
    <row r="218" spans="1:11" ht="26.25" x14ac:dyDescent="0.25">
      <c r="A218" s="2">
        <v>42516</v>
      </c>
      <c r="B218" s="94" t="s">
        <v>921</v>
      </c>
      <c r="D218" s="42" t="s">
        <v>922</v>
      </c>
      <c r="E218" s="51">
        <v>608850</v>
      </c>
      <c r="F218" s="16">
        <v>1260003</v>
      </c>
      <c r="G218" s="9">
        <v>32929.31</v>
      </c>
      <c r="H218" s="9">
        <v>33000</v>
      </c>
      <c r="I218" s="11">
        <f t="shared" si="0"/>
        <v>70.690000000002328</v>
      </c>
      <c r="J218" s="132">
        <f t="shared" si="4"/>
        <v>8520.3700000000099</v>
      </c>
    </row>
    <row r="219" spans="1:11" ht="15.75" x14ac:dyDescent="0.25">
      <c r="A219" s="2"/>
      <c r="B219" s="48"/>
      <c r="D219" s="42"/>
      <c r="E219" s="51"/>
      <c r="F219" s="16"/>
      <c r="G219" s="9"/>
      <c r="H219" s="9"/>
      <c r="I219" s="11">
        <f t="shared" si="0"/>
        <v>0</v>
      </c>
      <c r="J219" s="128">
        <f t="shared" si="4"/>
        <v>8520.3700000000099</v>
      </c>
    </row>
    <row r="220" spans="1:11" ht="26.25" x14ac:dyDescent="0.25">
      <c r="A220" s="2">
        <v>42516</v>
      </c>
      <c r="B220" s="94" t="s">
        <v>923</v>
      </c>
      <c r="D220" s="42" t="s">
        <v>924</v>
      </c>
      <c r="E220" s="51">
        <v>610665</v>
      </c>
      <c r="F220" s="16">
        <v>1260004</v>
      </c>
      <c r="G220" s="9">
        <v>33030.910000000003</v>
      </c>
      <c r="H220" s="9">
        <v>33000</v>
      </c>
      <c r="I220" s="11">
        <f t="shared" si="0"/>
        <v>-30.910000000003492</v>
      </c>
      <c r="J220" s="132">
        <f t="shared" si="4"/>
        <v>8489.4600000000064</v>
      </c>
    </row>
    <row r="221" spans="1:11" ht="15.75" x14ac:dyDescent="0.25">
      <c r="A221" s="2"/>
      <c r="B221" s="48"/>
      <c r="D221" s="42"/>
      <c r="E221" s="51"/>
      <c r="F221" s="16"/>
      <c r="G221" s="9"/>
      <c r="H221" s="9"/>
      <c r="I221" s="11">
        <f t="shared" si="0"/>
        <v>0</v>
      </c>
      <c r="J221" s="128">
        <f t="shared" si="4"/>
        <v>8489.4600000000064</v>
      </c>
    </row>
    <row r="222" spans="1:11" ht="26.25" x14ac:dyDescent="0.25">
      <c r="A222" s="2">
        <v>42517</v>
      </c>
      <c r="B222" s="94" t="s">
        <v>925</v>
      </c>
      <c r="D222" s="42" t="s">
        <v>926</v>
      </c>
      <c r="E222" s="51">
        <v>610665</v>
      </c>
      <c r="F222" s="16">
        <v>1260005</v>
      </c>
      <c r="G222" s="9">
        <v>33074.019999999997</v>
      </c>
      <c r="H222" s="9">
        <v>33000</v>
      </c>
      <c r="I222" s="11">
        <f t="shared" si="0"/>
        <v>-74.019999999996799</v>
      </c>
      <c r="J222" s="132">
        <f t="shared" si="4"/>
        <v>8415.4400000000096</v>
      </c>
    </row>
    <row r="223" spans="1:11" ht="15.75" x14ac:dyDescent="0.25">
      <c r="A223" s="2"/>
      <c r="B223" s="96"/>
      <c r="D223" s="42"/>
      <c r="E223" s="51"/>
      <c r="F223" s="16"/>
      <c r="G223" s="9"/>
      <c r="H223" s="9"/>
      <c r="I223" s="11">
        <f t="shared" si="0"/>
        <v>0</v>
      </c>
      <c r="J223" s="128">
        <f t="shared" si="4"/>
        <v>8415.4400000000096</v>
      </c>
    </row>
    <row r="224" spans="1:11" ht="39" x14ac:dyDescent="0.25">
      <c r="A224" s="2">
        <v>42521</v>
      </c>
      <c r="B224" s="94" t="s">
        <v>929</v>
      </c>
      <c r="D224" s="42" t="s">
        <v>930</v>
      </c>
      <c r="E224" s="51">
        <v>591360</v>
      </c>
      <c r="F224" s="137">
        <v>1261510</v>
      </c>
      <c r="G224" s="138">
        <f>33168.19+299.08</f>
        <v>33467.270000000004</v>
      </c>
      <c r="H224" s="138">
        <v>32000</v>
      </c>
      <c r="I224" s="11">
        <f t="shared" si="0"/>
        <v>-1467.2700000000041</v>
      </c>
      <c r="J224" s="128">
        <f t="shared" si="4"/>
        <v>6948.1700000000055</v>
      </c>
      <c r="K224" s="139"/>
    </row>
    <row r="225" spans="1:11" ht="15.75" x14ac:dyDescent="0.25">
      <c r="A225" s="2"/>
      <c r="B225" s="94" t="s">
        <v>1298</v>
      </c>
      <c r="D225" s="42"/>
      <c r="E225" s="51"/>
      <c r="F225" s="137"/>
      <c r="G225" s="138"/>
      <c r="H225" s="138"/>
      <c r="I225" s="11"/>
      <c r="J225" s="132">
        <f t="shared" si="4"/>
        <v>6948.1700000000055</v>
      </c>
      <c r="K225" s="139"/>
    </row>
    <row r="226" spans="1:11" ht="15.75" x14ac:dyDescent="0.25">
      <c r="A226" s="2"/>
      <c r="B226" s="27"/>
      <c r="D226" s="42"/>
      <c r="E226" s="51"/>
      <c r="F226" s="16"/>
      <c r="G226" s="9"/>
      <c r="H226" s="9"/>
      <c r="I226" s="11">
        <f t="shared" si="0"/>
        <v>0</v>
      </c>
      <c r="J226" s="128">
        <f t="shared" si="4"/>
        <v>6948.1700000000055</v>
      </c>
    </row>
    <row r="227" spans="1:11" ht="26.25" x14ac:dyDescent="0.25">
      <c r="A227" s="2">
        <v>42523</v>
      </c>
      <c r="B227" s="97" t="s">
        <v>935</v>
      </c>
      <c r="D227" s="42" t="s">
        <v>936</v>
      </c>
      <c r="E227" s="51">
        <v>578150</v>
      </c>
      <c r="F227" s="16">
        <v>1262093</v>
      </c>
      <c r="G227" s="9">
        <v>33844.06</v>
      </c>
      <c r="H227" s="9">
        <v>31000</v>
      </c>
      <c r="I227" s="11">
        <f t="shared" si="0"/>
        <v>-2844.0599999999977</v>
      </c>
      <c r="J227" s="132">
        <f t="shared" si="4"/>
        <v>4104.1100000000079</v>
      </c>
    </row>
    <row r="228" spans="1:11" ht="15.75" x14ac:dyDescent="0.25">
      <c r="A228" s="2"/>
      <c r="B228" s="27"/>
      <c r="D228" s="42"/>
      <c r="E228" s="51"/>
      <c r="F228" s="16"/>
      <c r="G228" s="9"/>
      <c r="H228" s="9"/>
      <c r="I228" s="11">
        <f t="shared" si="0"/>
        <v>0</v>
      </c>
      <c r="J228" s="128">
        <f t="shared" si="4"/>
        <v>4104.1100000000079</v>
      </c>
    </row>
    <row r="229" spans="1:11" ht="26.25" x14ac:dyDescent="0.25">
      <c r="A229" s="2">
        <v>42523</v>
      </c>
      <c r="B229" s="97" t="s">
        <v>938</v>
      </c>
      <c r="D229" s="42" t="s">
        <v>937</v>
      </c>
      <c r="E229" s="51">
        <v>578150</v>
      </c>
      <c r="F229" s="16">
        <v>1262612</v>
      </c>
      <c r="G229" s="9">
        <v>33563.57</v>
      </c>
      <c r="H229" s="9">
        <v>31000</v>
      </c>
      <c r="I229" s="11">
        <f t="shared" si="0"/>
        <v>-2563.5699999999997</v>
      </c>
      <c r="J229" s="132">
        <f t="shared" si="4"/>
        <v>1540.5400000000081</v>
      </c>
    </row>
    <row r="230" spans="1:11" ht="15.75" x14ac:dyDescent="0.25">
      <c r="A230" s="2"/>
      <c r="B230" s="27"/>
      <c r="D230" s="42"/>
      <c r="E230" s="51"/>
      <c r="F230" s="16"/>
      <c r="G230" s="9"/>
      <c r="H230" s="9"/>
      <c r="I230" s="11">
        <f t="shared" si="0"/>
        <v>0</v>
      </c>
      <c r="J230" s="128">
        <f t="shared" si="4"/>
        <v>1540.5400000000081</v>
      </c>
    </row>
    <row r="231" spans="1:11" ht="26.25" x14ac:dyDescent="0.25">
      <c r="A231" s="2">
        <v>42527</v>
      </c>
      <c r="B231" s="97" t="s">
        <v>932</v>
      </c>
      <c r="D231" s="42" t="s">
        <v>931</v>
      </c>
      <c r="E231" s="51">
        <v>615483</v>
      </c>
      <c r="F231" s="16">
        <v>1262613</v>
      </c>
      <c r="G231" s="9">
        <v>33308.18</v>
      </c>
      <c r="H231" s="9">
        <v>33000</v>
      </c>
      <c r="I231" s="11">
        <f t="shared" si="0"/>
        <v>-308.18000000000029</v>
      </c>
      <c r="J231" s="132">
        <f t="shared" si="4"/>
        <v>1232.3600000000079</v>
      </c>
    </row>
    <row r="232" spans="1:11" ht="15.75" x14ac:dyDescent="0.25">
      <c r="A232" s="2"/>
      <c r="B232" s="27"/>
      <c r="D232" s="42"/>
      <c r="E232" s="51"/>
      <c r="F232" s="16"/>
      <c r="G232" s="9"/>
      <c r="H232" s="9"/>
      <c r="I232" s="11">
        <f t="shared" si="0"/>
        <v>0</v>
      </c>
      <c r="J232" s="128">
        <f t="shared" si="4"/>
        <v>1232.3600000000079</v>
      </c>
    </row>
    <row r="233" spans="1:11" ht="26.25" x14ac:dyDescent="0.25">
      <c r="A233" s="2">
        <v>42528</v>
      </c>
      <c r="B233" s="97" t="s">
        <v>940</v>
      </c>
      <c r="D233" s="42" t="s">
        <v>939</v>
      </c>
      <c r="E233" s="51">
        <v>630360</v>
      </c>
      <c r="F233" s="16">
        <v>1264029</v>
      </c>
      <c r="G233" s="9">
        <v>34689.72</v>
      </c>
      <c r="H233" s="9">
        <v>34000</v>
      </c>
      <c r="I233" s="11">
        <f t="shared" si="0"/>
        <v>-689.72000000000116</v>
      </c>
      <c r="J233" s="132">
        <f t="shared" si="4"/>
        <v>542.64000000000669</v>
      </c>
    </row>
    <row r="234" spans="1:11" ht="15.75" x14ac:dyDescent="0.25">
      <c r="A234" s="2"/>
      <c r="B234" s="27"/>
      <c r="D234" s="42"/>
      <c r="E234" s="51"/>
      <c r="F234" s="16"/>
      <c r="G234" s="9"/>
      <c r="H234" s="9"/>
      <c r="I234" s="11">
        <f t="shared" si="0"/>
        <v>0</v>
      </c>
      <c r="J234" s="128">
        <f t="shared" si="4"/>
        <v>542.64000000000669</v>
      </c>
    </row>
    <row r="235" spans="1:11" ht="26.25" x14ac:dyDescent="0.25">
      <c r="A235" s="2">
        <v>42530</v>
      </c>
      <c r="B235" s="97" t="s">
        <v>943</v>
      </c>
      <c r="D235" s="42" t="s">
        <v>944</v>
      </c>
      <c r="E235" s="51">
        <v>630700</v>
      </c>
      <c r="F235" s="16">
        <v>1264272</v>
      </c>
      <c r="G235" s="9">
        <v>35053.01</v>
      </c>
      <c r="H235" s="9">
        <v>34000</v>
      </c>
      <c r="I235" s="11">
        <f t="shared" si="0"/>
        <v>-1053.010000000002</v>
      </c>
      <c r="J235" s="132">
        <f t="shared" si="4"/>
        <v>-510.36999999999534</v>
      </c>
    </row>
    <row r="236" spans="1:11" ht="15.75" x14ac:dyDescent="0.25">
      <c r="A236" s="2"/>
      <c r="B236" s="27"/>
      <c r="D236" s="42"/>
      <c r="E236" s="51"/>
      <c r="F236" s="16"/>
      <c r="G236" s="9"/>
      <c r="H236" s="9"/>
      <c r="I236" s="11">
        <f t="shared" si="0"/>
        <v>0</v>
      </c>
      <c r="J236" s="128">
        <f t="shared" si="4"/>
        <v>-510.36999999999534</v>
      </c>
    </row>
    <row r="237" spans="1:11" ht="26.25" x14ac:dyDescent="0.25">
      <c r="A237" s="2">
        <v>42530</v>
      </c>
      <c r="B237" s="97" t="s">
        <v>941</v>
      </c>
      <c r="D237" s="42" t="s">
        <v>942</v>
      </c>
      <c r="E237" s="51">
        <v>630700</v>
      </c>
      <c r="F237" s="16">
        <v>1264273</v>
      </c>
      <c r="G237" s="9">
        <v>34821.83</v>
      </c>
      <c r="H237" s="9">
        <v>34000</v>
      </c>
      <c r="I237" s="11">
        <f t="shared" si="0"/>
        <v>-821.83000000000175</v>
      </c>
      <c r="J237" s="132">
        <f t="shared" si="4"/>
        <v>-1332.1999999999971</v>
      </c>
    </row>
    <row r="238" spans="1:11" ht="15.75" x14ac:dyDescent="0.25">
      <c r="A238" s="2"/>
      <c r="B238" s="27"/>
      <c r="D238" s="42"/>
      <c r="E238" s="51"/>
      <c r="F238" s="16"/>
      <c r="G238" s="9"/>
      <c r="H238" s="9"/>
      <c r="I238" s="11">
        <f t="shared" si="0"/>
        <v>0</v>
      </c>
      <c r="J238" s="128">
        <f t="shared" si="4"/>
        <v>-1332.1999999999971</v>
      </c>
    </row>
    <row r="239" spans="1:11" ht="26.25" x14ac:dyDescent="0.25">
      <c r="A239" s="2">
        <v>42534</v>
      </c>
      <c r="B239" s="97" t="s">
        <v>949</v>
      </c>
      <c r="D239" s="42" t="s">
        <v>950</v>
      </c>
      <c r="E239" s="51">
        <v>657930</v>
      </c>
      <c r="F239" s="16">
        <v>1265339</v>
      </c>
      <c r="G239" s="9">
        <v>36061.18</v>
      </c>
      <c r="H239" s="9">
        <v>35000</v>
      </c>
      <c r="I239" s="11">
        <f t="shared" si="0"/>
        <v>-1061.1800000000003</v>
      </c>
      <c r="J239" s="132">
        <f t="shared" si="4"/>
        <v>-2393.3799999999974</v>
      </c>
    </row>
    <row r="240" spans="1:11" ht="15.75" x14ac:dyDescent="0.25">
      <c r="A240" s="2"/>
      <c r="B240" s="27"/>
      <c r="D240" s="42"/>
      <c r="E240" s="51"/>
      <c r="F240" s="16"/>
      <c r="G240" s="9"/>
      <c r="H240" s="9"/>
      <c r="I240" s="11">
        <f t="shared" si="0"/>
        <v>0</v>
      </c>
      <c r="J240" s="128">
        <f t="shared" si="4"/>
        <v>-2393.3799999999974</v>
      </c>
    </row>
    <row r="241" spans="1:10" ht="26.25" x14ac:dyDescent="0.25">
      <c r="A241" s="2">
        <v>42536</v>
      </c>
      <c r="B241" s="97" t="s">
        <v>933</v>
      </c>
      <c r="D241" s="42" t="s">
        <v>934</v>
      </c>
      <c r="E241" s="51">
        <v>681156</v>
      </c>
      <c r="F241" s="16">
        <v>1265340</v>
      </c>
      <c r="G241" s="9">
        <v>35552.1</v>
      </c>
      <c r="H241" s="9">
        <v>36000</v>
      </c>
      <c r="I241" s="11">
        <f t="shared" si="0"/>
        <v>447.90000000000146</v>
      </c>
      <c r="J241" s="132">
        <f t="shared" si="4"/>
        <v>-1945.4799999999959</v>
      </c>
    </row>
    <row r="242" spans="1:10" ht="15.75" x14ac:dyDescent="0.25">
      <c r="A242" s="2"/>
      <c r="B242" s="27"/>
      <c r="D242" s="42"/>
      <c r="E242" s="51"/>
      <c r="F242" s="16"/>
      <c r="G242" s="9"/>
      <c r="H242" s="9"/>
      <c r="I242" s="11">
        <f t="shared" si="0"/>
        <v>0</v>
      </c>
      <c r="J242" s="128">
        <f t="shared" si="4"/>
        <v>-1945.4799999999959</v>
      </c>
    </row>
    <row r="243" spans="1:10" ht="39" x14ac:dyDescent="0.25">
      <c r="A243" s="2">
        <v>42537</v>
      </c>
      <c r="B243" s="97" t="s">
        <v>952</v>
      </c>
      <c r="D243" s="42" t="s">
        <v>951</v>
      </c>
      <c r="E243" s="51">
        <v>678600</v>
      </c>
      <c r="F243" s="16">
        <v>1266341</v>
      </c>
      <c r="G243" s="9">
        <f>36639.6</f>
        <v>36639.599999999999</v>
      </c>
      <c r="H243" s="9">
        <v>36000</v>
      </c>
      <c r="I243" s="11">
        <f t="shared" si="0"/>
        <v>-639.59999999999854</v>
      </c>
      <c r="J243" s="128">
        <f t="shared" si="4"/>
        <v>-2585.0799999999945</v>
      </c>
    </row>
    <row r="244" spans="1:10" ht="15.75" x14ac:dyDescent="0.25">
      <c r="A244" s="2"/>
      <c r="B244" s="27"/>
      <c r="D244" s="42" t="s">
        <v>1299</v>
      </c>
      <c r="E244" s="51"/>
      <c r="F244" s="16"/>
      <c r="G244" s="9"/>
      <c r="H244" s="9">
        <v>800</v>
      </c>
      <c r="I244" s="11">
        <f t="shared" si="0"/>
        <v>800</v>
      </c>
      <c r="J244" s="132">
        <f t="shared" si="4"/>
        <v>-1785.0799999999945</v>
      </c>
    </row>
    <row r="245" spans="1:10" ht="39" x14ac:dyDescent="0.25">
      <c r="A245" s="2">
        <v>42537</v>
      </c>
      <c r="B245" s="97" t="s">
        <v>960</v>
      </c>
      <c r="D245" s="42" t="s">
        <v>953</v>
      </c>
      <c r="E245" s="51">
        <v>678600</v>
      </c>
      <c r="F245" s="16">
        <v>1266342</v>
      </c>
      <c r="G245" s="9">
        <f>36562.06</f>
        <v>36562.06</v>
      </c>
      <c r="H245" s="9">
        <v>36000</v>
      </c>
      <c r="I245" s="11">
        <f t="shared" si="0"/>
        <v>-562.05999999999767</v>
      </c>
      <c r="J245" s="128">
        <f t="shared" si="4"/>
        <v>-2347.1399999999921</v>
      </c>
    </row>
    <row r="246" spans="1:10" ht="15.75" x14ac:dyDescent="0.25">
      <c r="A246" s="2"/>
      <c r="B246" s="27"/>
      <c r="D246" s="42" t="s">
        <v>1300</v>
      </c>
      <c r="E246" s="51"/>
      <c r="F246" s="16"/>
      <c r="G246" s="9"/>
      <c r="H246" s="9">
        <v>800</v>
      </c>
      <c r="I246" s="11">
        <f t="shared" si="0"/>
        <v>800</v>
      </c>
      <c r="J246" s="132">
        <f t="shared" si="4"/>
        <v>-1547.1399999999921</v>
      </c>
    </row>
    <row r="247" spans="1:10" ht="26.25" x14ac:dyDescent="0.25">
      <c r="A247" s="2">
        <v>42541</v>
      </c>
      <c r="B247" s="97" t="s">
        <v>958</v>
      </c>
      <c r="D247" s="42" t="s">
        <v>959</v>
      </c>
      <c r="E247" s="51">
        <v>680040</v>
      </c>
      <c r="F247" s="16">
        <v>1266803</v>
      </c>
      <c r="G247" s="9">
        <v>36881.47</v>
      </c>
      <c r="H247" s="9">
        <v>36000</v>
      </c>
      <c r="I247" s="11">
        <f t="shared" si="0"/>
        <v>-881.47000000000116</v>
      </c>
      <c r="J247" s="128">
        <f t="shared" si="4"/>
        <v>-2428.6099999999933</v>
      </c>
    </row>
    <row r="248" spans="1:10" ht="15.75" x14ac:dyDescent="0.25">
      <c r="A248" s="2"/>
      <c r="B248" s="27"/>
      <c r="D248" s="42"/>
      <c r="E248" s="51"/>
      <c r="F248" s="16"/>
      <c r="G248" s="9"/>
      <c r="H248" s="9"/>
      <c r="I248" s="11">
        <f t="shared" si="0"/>
        <v>0</v>
      </c>
      <c r="J248" s="128">
        <f t="shared" si="4"/>
        <v>-2428.6099999999933</v>
      </c>
    </row>
    <row r="249" spans="1:10" ht="26.25" x14ac:dyDescent="0.25">
      <c r="A249" s="2">
        <v>42543</v>
      </c>
      <c r="B249" s="97" t="s">
        <v>962</v>
      </c>
      <c r="D249" s="42" t="s">
        <v>961</v>
      </c>
      <c r="E249" s="51">
        <v>746200</v>
      </c>
      <c r="F249" s="16">
        <v>1268151</v>
      </c>
      <c r="G249" s="9">
        <v>37079.29</v>
      </c>
      <c r="H249" s="9">
        <v>40000</v>
      </c>
      <c r="I249" s="11">
        <f t="shared" si="0"/>
        <v>2920.7099999999991</v>
      </c>
      <c r="J249" s="132">
        <f t="shared" si="4"/>
        <v>492.10000000000582</v>
      </c>
    </row>
    <row r="250" spans="1:10" ht="15.75" x14ac:dyDescent="0.25">
      <c r="A250" s="2"/>
      <c r="B250" s="27"/>
      <c r="D250" s="42"/>
      <c r="E250" s="51"/>
      <c r="F250" s="16"/>
      <c r="G250" s="9"/>
      <c r="H250" s="9"/>
      <c r="I250" s="11">
        <f t="shared" si="0"/>
        <v>0</v>
      </c>
      <c r="J250" s="128">
        <f t="shared" si="4"/>
        <v>492.10000000000582</v>
      </c>
    </row>
    <row r="251" spans="1:10" ht="26.25" x14ac:dyDescent="0.25">
      <c r="A251" s="2">
        <v>42544</v>
      </c>
      <c r="B251" s="97" t="s">
        <v>964</v>
      </c>
      <c r="D251" s="42" t="s">
        <v>963</v>
      </c>
      <c r="E251" s="51">
        <v>743600</v>
      </c>
      <c r="F251" s="16">
        <v>1268342</v>
      </c>
      <c r="G251" s="9">
        <v>37865.99</v>
      </c>
      <c r="H251" s="9">
        <v>40000</v>
      </c>
      <c r="I251" s="11">
        <f t="shared" si="0"/>
        <v>2134.010000000002</v>
      </c>
      <c r="J251" s="128">
        <f t="shared" si="4"/>
        <v>2626.1100000000079</v>
      </c>
    </row>
    <row r="252" spans="1:10" ht="15.75" x14ac:dyDescent="0.25">
      <c r="A252" s="2"/>
      <c r="B252" s="27"/>
      <c r="D252" s="42"/>
      <c r="E252" s="51"/>
      <c r="F252" s="16"/>
      <c r="G252" s="9"/>
      <c r="H252" s="9"/>
      <c r="I252" s="11">
        <f t="shared" si="0"/>
        <v>0</v>
      </c>
      <c r="J252" s="128">
        <f t="shared" si="4"/>
        <v>2626.1100000000079</v>
      </c>
    </row>
    <row r="253" spans="1:10" ht="26.25" x14ac:dyDescent="0.25">
      <c r="A253" s="2">
        <v>42544</v>
      </c>
      <c r="B253" s="97" t="s">
        <v>966</v>
      </c>
      <c r="D253" s="42" t="s">
        <v>965</v>
      </c>
      <c r="E253" s="51">
        <v>743600</v>
      </c>
      <c r="F253" s="16">
        <v>1268343</v>
      </c>
      <c r="G253" s="9">
        <v>37876.69</v>
      </c>
      <c r="H253" s="9">
        <v>40000</v>
      </c>
      <c r="I253" s="11">
        <f t="shared" si="0"/>
        <v>2123.3099999999977</v>
      </c>
      <c r="J253" s="128">
        <f t="shared" si="4"/>
        <v>4749.4200000000055</v>
      </c>
    </row>
    <row r="254" spans="1:10" ht="15.75" x14ac:dyDescent="0.25">
      <c r="A254" s="2"/>
      <c r="B254" s="27"/>
      <c r="D254" s="42"/>
      <c r="E254" s="51"/>
      <c r="F254" s="16"/>
      <c r="G254" s="9"/>
      <c r="H254" s="9"/>
      <c r="I254" s="11">
        <f t="shared" si="0"/>
        <v>0</v>
      </c>
      <c r="J254" s="128">
        <f t="shared" si="4"/>
        <v>4749.4200000000055</v>
      </c>
    </row>
    <row r="255" spans="1:10" ht="15.75" x14ac:dyDescent="0.25">
      <c r="A255" s="2"/>
      <c r="B255" s="97" t="s">
        <v>971</v>
      </c>
      <c r="D255" s="42" t="s">
        <v>972</v>
      </c>
      <c r="E255" s="51">
        <v>0</v>
      </c>
      <c r="F255" s="16" t="s">
        <v>973</v>
      </c>
      <c r="G255" s="9">
        <v>0</v>
      </c>
      <c r="H255" s="9">
        <v>0</v>
      </c>
      <c r="I255" s="11">
        <f t="shared" ref="I255:I267" si="5">H255-G255</f>
        <v>0</v>
      </c>
      <c r="J255" s="128">
        <f t="shared" si="4"/>
        <v>4749.4200000000055</v>
      </c>
    </row>
    <row r="256" spans="1:10" ht="15.75" x14ac:dyDescent="0.25">
      <c r="A256" s="2"/>
      <c r="B256" s="27"/>
      <c r="D256" s="42"/>
      <c r="E256" s="51"/>
      <c r="F256" s="16"/>
      <c r="G256" s="9"/>
      <c r="H256" s="9"/>
      <c r="I256" s="11">
        <f t="shared" si="5"/>
        <v>0</v>
      </c>
      <c r="J256" s="128">
        <f t="shared" si="4"/>
        <v>4749.4200000000055</v>
      </c>
    </row>
    <row r="257" spans="1:10" ht="26.25" x14ac:dyDescent="0.25">
      <c r="A257" s="2">
        <v>42549</v>
      </c>
      <c r="B257" s="97" t="s">
        <v>975</v>
      </c>
      <c r="D257" s="42" t="s">
        <v>974</v>
      </c>
      <c r="E257" s="51">
        <v>683208</v>
      </c>
      <c r="F257" s="16">
        <v>1268453</v>
      </c>
      <c r="G257" s="9">
        <v>40036.57</v>
      </c>
      <c r="H257" s="9">
        <v>36000</v>
      </c>
      <c r="I257" s="11">
        <f t="shared" si="5"/>
        <v>-4036.5699999999997</v>
      </c>
      <c r="J257" s="132">
        <f t="shared" si="4"/>
        <v>712.85000000000582</v>
      </c>
    </row>
    <row r="258" spans="1:10" ht="15.75" x14ac:dyDescent="0.25">
      <c r="A258" s="2"/>
      <c r="B258" s="27"/>
      <c r="D258" s="42"/>
      <c r="E258" s="51"/>
      <c r="F258" s="16"/>
      <c r="G258" s="9"/>
      <c r="H258" s="9"/>
      <c r="I258" s="11">
        <f t="shared" si="5"/>
        <v>0</v>
      </c>
      <c r="J258" s="128">
        <f t="shared" si="4"/>
        <v>712.85000000000582</v>
      </c>
    </row>
    <row r="259" spans="1:10" ht="26.25" x14ac:dyDescent="0.25">
      <c r="A259" s="2">
        <v>42550</v>
      </c>
      <c r="B259" s="97" t="s">
        <v>979</v>
      </c>
      <c r="D259" s="42" t="s">
        <v>978</v>
      </c>
      <c r="E259" s="51">
        <v>706875</v>
      </c>
      <c r="F259" s="16">
        <v>1271070</v>
      </c>
      <c r="G259" s="9">
        <v>38813.58</v>
      </c>
      <c r="H259" s="9">
        <v>37500</v>
      </c>
      <c r="I259" s="11">
        <f t="shared" si="5"/>
        <v>-1313.5800000000017</v>
      </c>
      <c r="J259" s="128">
        <f t="shared" si="4"/>
        <v>-600.72999999999593</v>
      </c>
    </row>
    <row r="260" spans="1:10" ht="15.75" x14ac:dyDescent="0.25">
      <c r="A260" s="2"/>
      <c r="B260" s="27"/>
      <c r="D260" s="42"/>
      <c r="E260" s="51"/>
      <c r="F260" s="16"/>
      <c r="G260" s="9"/>
      <c r="H260" s="9"/>
      <c r="I260" s="11">
        <f t="shared" si="5"/>
        <v>0</v>
      </c>
      <c r="J260" s="128">
        <f t="shared" si="4"/>
        <v>-600.72999999999593</v>
      </c>
    </row>
    <row r="261" spans="1:10" ht="26.25" x14ac:dyDescent="0.25">
      <c r="A261" s="2">
        <v>42551</v>
      </c>
      <c r="B261" s="97" t="s">
        <v>982</v>
      </c>
      <c r="D261" s="42" t="s">
        <v>983</v>
      </c>
      <c r="E261" s="51">
        <v>697875</v>
      </c>
      <c r="F261" s="16">
        <v>1270427</v>
      </c>
      <c r="G261" s="9">
        <v>38988.83</v>
      </c>
      <c r="H261" s="9">
        <v>37500</v>
      </c>
      <c r="I261" s="11">
        <f t="shared" si="5"/>
        <v>-1488.8300000000017</v>
      </c>
      <c r="J261" s="128">
        <f t="shared" si="4"/>
        <v>-2089.5599999999977</v>
      </c>
    </row>
    <row r="262" spans="1:10" ht="15.75" x14ac:dyDescent="0.25">
      <c r="A262" s="2"/>
      <c r="B262" s="27"/>
      <c r="D262" s="42"/>
      <c r="E262" s="51"/>
      <c r="F262" s="16"/>
      <c r="G262" s="9"/>
      <c r="H262" s="9"/>
      <c r="I262" s="11">
        <f t="shared" si="5"/>
        <v>0</v>
      </c>
      <c r="J262" s="128">
        <f t="shared" si="4"/>
        <v>-2089.5599999999977</v>
      </c>
    </row>
    <row r="263" spans="1:10" ht="26.25" x14ac:dyDescent="0.25">
      <c r="A263" s="2">
        <v>42551</v>
      </c>
      <c r="B263" s="97" t="s">
        <v>984</v>
      </c>
      <c r="D263" s="42" t="s">
        <v>985</v>
      </c>
      <c r="E263" s="51">
        <v>697875</v>
      </c>
      <c r="F263" s="16">
        <v>1269758</v>
      </c>
      <c r="G263" s="9">
        <v>39019.1</v>
      </c>
      <c r="H263" s="9">
        <v>37500</v>
      </c>
      <c r="I263" s="11">
        <f t="shared" si="5"/>
        <v>-1519.0999999999985</v>
      </c>
      <c r="J263" s="132">
        <f t="shared" si="4"/>
        <v>-3608.6599999999962</v>
      </c>
    </row>
    <row r="264" spans="1:10" ht="15.75" x14ac:dyDescent="0.25">
      <c r="A264" s="2"/>
      <c r="B264" s="27"/>
      <c r="D264" s="42"/>
      <c r="E264" s="51"/>
      <c r="F264" s="16"/>
      <c r="G264" s="9"/>
      <c r="H264" s="9"/>
      <c r="I264" s="11">
        <f t="shared" si="5"/>
        <v>0</v>
      </c>
      <c r="J264" s="128">
        <f t="shared" ref="J264:J327" si="6">J263+I264</f>
        <v>-3608.6599999999962</v>
      </c>
    </row>
    <row r="265" spans="1:10" ht="26.25" x14ac:dyDescent="0.25">
      <c r="A265" s="2">
        <v>42551</v>
      </c>
      <c r="B265" s="97" t="s">
        <v>977</v>
      </c>
      <c r="D265" s="42" t="s">
        <v>976</v>
      </c>
      <c r="E265" s="51">
        <v>723840</v>
      </c>
      <c r="F265" s="16">
        <v>1270590</v>
      </c>
      <c r="G265" s="9">
        <v>38722.71</v>
      </c>
      <c r="H265" s="9">
        <v>39000</v>
      </c>
      <c r="I265" s="11">
        <f t="shared" si="5"/>
        <v>277.29000000000087</v>
      </c>
      <c r="J265" s="132">
        <f t="shared" si="6"/>
        <v>-3331.3699999999953</v>
      </c>
    </row>
    <row r="266" spans="1:10" ht="15.75" x14ac:dyDescent="0.25">
      <c r="A266" s="2"/>
      <c r="B266" s="27"/>
      <c r="D266" s="42"/>
      <c r="E266" s="51"/>
      <c r="F266" s="16"/>
      <c r="G266" s="9"/>
      <c r="H266" s="9"/>
      <c r="I266" s="11">
        <f t="shared" si="5"/>
        <v>0</v>
      </c>
      <c r="J266" s="128">
        <f t="shared" si="6"/>
        <v>-3331.3699999999953</v>
      </c>
    </row>
    <row r="267" spans="1:10" ht="26.25" x14ac:dyDescent="0.25">
      <c r="A267" s="2">
        <v>42548</v>
      </c>
      <c r="B267" s="97" t="s">
        <v>980</v>
      </c>
      <c r="D267" s="42" t="s">
        <v>981</v>
      </c>
      <c r="E267" s="51">
        <v>685440</v>
      </c>
      <c r="F267" s="16">
        <v>1271431</v>
      </c>
      <c r="G267" s="9">
        <v>39535.910000000003</v>
      </c>
      <c r="H267" s="9">
        <v>36000</v>
      </c>
      <c r="I267" s="11">
        <f t="shared" si="5"/>
        <v>-3535.9100000000035</v>
      </c>
      <c r="J267" s="132">
        <f t="shared" si="6"/>
        <v>-6867.2799999999988</v>
      </c>
    </row>
    <row r="268" spans="1:10" ht="15.75" x14ac:dyDescent="0.25">
      <c r="A268" s="2"/>
      <c r="B268" s="27"/>
      <c r="D268" s="42"/>
      <c r="E268" s="51"/>
      <c r="F268" s="42"/>
      <c r="G268" s="9"/>
      <c r="H268" s="9"/>
      <c r="I268" s="11">
        <f t="shared" ref="I268:I547" si="7">H268-G268</f>
        <v>0</v>
      </c>
      <c r="J268" s="128">
        <f t="shared" si="6"/>
        <v>-6867.2799999999988</v>
      </c>
    </row>
    <row r="269" spans="1:10" ht="15.75" x14ac:dyDescent="0.25">
      <c r="A269" s="2"/>
      <c r="B269" s="27"/>
      <c r="D269" s="42"/>
      <c r="E269" s="51"/>
      <c r="F269" s="16"/>
      <c r="G269" s="9"/>
      <c r="H269" s="9"/>
      <c r="I269" s="11">
        <f t="shared" si="7"/>
        <v>0</v>
      </c>
      <c r="J269" s="128">
        <f t="shared" si="6"/>
        <v>-6867.2799999999988</v>
      </c>
    </row>
    <row r="270" spans="1:10" ht="39" x14ac:dyDescent="0.25">
      <c r="A270" s="2">
        <v>42552</v>
      </c>
      <c r="B270" s="93" t="s">
        <v>1301</v>
      </c>
      <c r="D270" s="42" t="s">
        <v>997</v>
      </c>
      <c r="E270" s="51">
        <v>723840</v>
      </c>
      <c r="F270" s="16">
        <v>1270591</v>
      </c>
      <c r="G270" s="9">
        <v>39009.01</v>
      </c>
      <c r="H270" s="9">
        <v>39000</v>
      </c>
      <c r="I270" s="11">
        <f t="shared" si="7"/>
        <v>-9.0100000000020373</v>
      </c>
      <c r="J270" s="128">
        <f t="shared" si="6"/>
        <v>-6876.2900000000009</v>
      </c>
    </row>
    <row r="271" spans="1:10" ht="15.75" x14ac:dyDescent="0.25">
      <c r="A271" s="2"/>
      <c r="B271" s="27"/>
      <c r="D271" s="42" t="s">
        <v>961</v>
      </c>
      <c r="E271" s="51"/>
      <c r="F271" s="16" t="s">
        <v>1302</v>
      </c>
      <c r="G271" s="9"/>
      <c r="H271" s="9">
        <v>600</v>
      </c>
      <c r="I271" s="11">
        <f t="shared" si="7"/>
        <v>600</v>
      </c>
      <c r="J271" s="132">
        <f t="shared" si="6"/>
        <v>-6276.2900000000009</v>
      </c>
    </row>
    <row r="272" spans="1:10" ht="26.25" x14ac:dyDescent="0.25">
      <c r="A272" s="2">
        <v>42557</v>
      </c>
      <c r="B272" s="93" t="s">
        <v>998</v>
      </c>
      <c r="D272" s="42" t="s">
        <v>999</v>
      </c>
      <c r="E272" s="51">
        <v>788760</v>
      </c>
      <c r="F272" s="16">
        <v>1271432</v>
      </c>
      <c r="G272" s="9">
        <v>39150.339999999997</v>
      </c>
      <c r="H272" s="9">
        <v>42000</v>
      </c>
      <c r="I272" s="11">
        <f t="shared" si="7"/>
        <v>2849.6600000000035</v>
      </c>
      <c r="J272" s="128">
        <f t="shared" si="6"/>
        <v>-3426.6299999999974</v>
      </c>
    </row>
    <row r="273" spans="1:10" ht="15.75" x14ac:dyDescent="0.25">
      <c r="A273" s="2"/>
      <c r="B273" s="27"/>
      <c r="D273" s="42"/>
      <c r="E273" s="51"/>
      <c r="F273" s="16"/>
      <c r="G273" s="9"/>
      <c r="H273" s="9"/>
      <c r="I273" s="11">
        <f t="shared" si="7"/>
        <v>0</v>
      </c>
      <c r="J273" s="128">
        <f t="shared" si="6"/>
        <v>-3426.6299999999974</v>
      </c>
    </row>
    <row r="274" spans="1:10" ht="26.25" x14ac:dyDescent="0.25">
      <c r="A274" s="2">
        <v>42558</v>
      </c>
      <c r="B274" s="93" t="s">
        <v>980</v>
      </c>
      <c r="D274" s="42" t="s">
        <v>988</v>
      </c>
      <c r="E274" s="51">
        <v>810550</v>
      </c>
      <c r="F274" s="16">
        <v>1272376</v>
      </c>
      <c r="G274" s="9">
        <v>40512</v>
      </c>
      <c r="H274" s="9">
        <v>43000</v>
      </c>
      <c r="I274" s="11">
        <f t="shared" si="7"/>
        <v>2488</v>
      </c>
      <c r="J274" s="128">
        <f t="shared" si="6"/>
        <v>-938.62999999999738</v>
      </c>
    </row>
    <row r="275" spans="1:10" ht="15.75" x14ac:dyDescent="0.25">
      <c r="A275" s="2"/>
      <c r="B275" s="27"/>
      <c r="D275" s="42"/>
      <c r="E275" s="51"/>
      <c r="F275" s="16"/>
      <c r="G275" s="9"/>
      <c r="H275" s="9"/>
      <c r="I275" s="11">
        <f t="shared" si="7"/>
        <v>0</v>
      </c>
      <c r="J275" s="128">
        <f t="shared" si="6"/>
        <v>-938.62999999999738</v>
      </c>
    </row>
    <row r="276" spans="1:10" ht="26.25" x14ac:dyDescent="0.25">
      <c r="A276" s="2">
        <v>42558</v>
      </c>
      <c r="B276" s="93" t="s">
        <v>1001</v>
      </c>
      <c r="D276" s="42" t="s">
        <v>1000</v>
      </c>
      <c r="E276" s="51">
        <v>810550</v>
      </c>
      <c r="F276" s="16">
        <v>1272377</v>
      </c>
      <c r="G276" s="9">
        <v>40538.42</v>
      </c>
      <c r="H276" s="9">
        <v>43000</v>
      </c>
      <c r="I276" s="11">
        <f t="shared" si="7"/>
        <v>2461.5800000000017</v>
      </c>
      <c r="J276" s="128">
        <f t="shared" si="6"/>
        <v>1522.9500000000044</v>
      </c>
    </row>
    <row r="277" spans="1:10" ht="15.75" x14ac:dyDescent="0.25">
      <c r="A277" s="2"/>
      <c r="B277" s="27"/>
      <c r="D277" s="42"/>
      <c r="E277" s="51"/>
      <c r="F277" s="16"/>
      <c r="G277" s="9"/>
      <c r="H277" s="9"/>
      <c r="I277" s="11">
        <f t="shared" si="7"/>
        <v>0</v>
      </c>
      <c r="J277" s="128">
        <f t="shared" si="6"/>
        <v>1522.9500000000044</v>
      </c>
    </row>
    <row r="278" spans="1:10" ht="26.25" x14ac:dyDescent="0.25">
      <c r="A278" s="2">
        <v>42559</v>
      </c>
      <c r="B278" s="93" t="s">
        <v>1004</v>
      </c>
      <c r="D278" s="42" t="s">
        <v>1005</v>
      </c>
      <c r="E278" s="51">
        <v>563100</v>
      </c>
      <c r="F278" s="16">
        <v>1271069</v>
      </c>
      <c r="G278" s="9">
        <v>26678.57</v>
      </c>
      <c r="H278" s="9">
        <v>30000</v>
      </c>
      <c r="I278" s="11">
        <f t="shared" si="7"/>
        <v>3321.4300000000003</v>
      </c>
      <c r="J278" s="132">
        <f t="shared" si="6"/>
        <v>4844.3800000000047</v>
      </c>
    </row>
    <row r="279" spans="1:10" ht="15.75" x14ac:dyDescent="0.25">
      <c r="A279" s="2"/>
      <c r="B279" s="27"/>
      <c r="D279" s="42"/>
      <c r="E279" s="51"/>
      <c r="F279" s="16"/>
      <c r="G279" s="9"/>
      <c r="H279" s="9"/>
      <c r="I279" s="11">
        <f t="shared" si="7"/>
        <v>0</v>
      </c>
      <c r="J279" s="128">
        <f t="shared" si="6"/>
        <v>4844.3800000000047</v>
      </c>
    </row>
    <row r="280" spans="1:10" ht="26.25" x14ac:dyDescent="0.25">
      <c r="A280" s="2">
        <v>42562</v>
      </c>
      <c r="B280" s="93" t="s">
        <v>980</v>
      </c>
      <c r="D280" s="42" t="s">
        <v>989</v>
      </c>
      <c r="E280" s="51">
        <v>740600</v>
      </c>
      <c r="F280" s="16">
        <v>1274490</v>
      </c>
      <c r="G280" s="9">
        <v>38954.99</v>
      </c>
      <c r="H280" s="9">
        <v>40000</v>
      </c>
      <c r="I280" s="11">
        <f t="shared" si="7"/>
        <v>1045.010000000002</v>
      </c>
      <c r="J280" s="128">
        <f t="shared" si="6"/>
        <v>5889.3900000000067</v>
      </c>
    </row>
    <row r="281" spans="1:10" ht="15.75" x14ac:dyDescent="0.25">
      <c r="A281" s="2"/>
      <c r="B281" s="27"/>
      <c r="D281" s="42"/>
      <c r="E281" s="51"/>
      <c r="F281" s="16"/>
      <c r="G281" s="9"/>
      <c r="H281" s="9"/>
      <c r="I281" s="11">
        <f t="shared" si="7"/>
        <v>0</v>
      </c>
      <c r="J281" s="128">
        <f t="shared" si="6"/>
        <v>5889.3900000000067</v>
      </c>
    </row>
    <row r="282" spans="1:10" ht="26.25" x14ac:dyDescent="0.25">
      <c r="A282" s="2">
        <v>42564</v>
      </c>
      <c r="B282" s="93" t="s">
        <v>1006</v>
      </c>
      <c r="D282" s="42" t="s">
        <v>1007</v>
      </c>
      <c r="E282" s="51">
        <v>742200</v>
      </c>
      <c r="F282" s="16">
        <v>1273792</v>
      </c>
      <c r="G282" s="9">
        <v>39831.230000000003</v>
      </c>
      <c r="H282" s="9">
        <v>40000</v>
      </c>
      <c r="I282" s="11">
        <f t="shared" si="7"/>
        <v>168.7699999999968</v>
      </c>
      <c r="J282" s="128">
        <f t="shared" si="6"/>
        <v>6058.1600000000035</v>
      </c>
    </row>
    <row r="283" spans="1:10" ht="15.75" x14ac:dyDescent="0.25">
      <c r="A283" s="2"/>
      <c r="B283" s="27"/>
      <c r="D283" s="42"/>
      <c r="E283" s="51"/>
      <c r="F283" s="16"/>
      <c r="G283" s="9"/>
      <c r="H283" s="9"/>
      <c r="I283" s="11">
        <f t="shared" si="7"/>
        <v>0</v>
      </c>
      <c r="J283" s="128">
        <f t="shared" si="6"/>
        <v>6058.1600000000035</v>
      </c>
    </row>
    <row r="284" spans="1:10" ht="26.25" x14ac:dyDescent="0.25">
      <c r="A284" s="2">
        <v>42564</v>
      </c>
      <c r="B284" s="93" t="s">
        <v>1008</v>
      </c>
      <c r="D284" s="42" t="s">
        <v>1009</v>
      </c>
      <c r="E284" s="51">
        <v>742599.27</v>
      </c>
      <c r="F284" s="16">
        <v>1273793</v>
      </c>
      <c r="G284" s="9">
        <v>38615.58</v>
      </c>
      <c r="H284" s="9">
        <v>40000</v>
      </c>
      <c r="I284" s="11">
        <f t="shared" si="7"/>
        <v>1384.4199999999983</v>
      </c>
      <c r="J284" s="128">
        <f t="shared" si="6"/>
        <v>7442.5800000000017</v>
      </c>
    </row>
    <row r="285" spans="1:10" ht="15.75" x14ac:dyDescent="0.25">
      <c r="A285" s="2"/>
      <c r="B285" s="27"/>
      <c r="D285" s="42"/>
      <c r="E285" s="51"/>
      <c r="F285" s="16"/>
      <c r="G285" s="9"/>
      <c r="H285" s="9"/>
      <c r="I285" s="11">
        <f t="shared" si="7"/>
        <v>0</v>
      </c>
      <c r="J285" s="128">
        <f t="shared" si="6"/>
        <v>7442.5800000000017</v>
      </c>
    </row>
    <row r="286" spans="1:10" ht="26.25" x14ac:dyDescent="0.25">
      <c r="A286" s="2">
        <v>42565</v>
      </c>
      <c r="B286" s="93" t="s">
        <v>1010</v>
      </c>
      <c r="D286" s="42" t="s">
        <v>1011</v>
      </c>
      <c r="E286" s="51">
        <v>735240</v>
      </c>
      <c r="F286" s="16">
        <v>1274491</v>
      </c>
      <c r="G286" s="9">
        <v>39124.46</v>
      </c>
      <c r="H286" s="9">
        <v>40000</v>
      </c>
      <c r="I286" s="11">
        <f t="shared" si="7"/>
        <v>875.54000000000087</v>
      </c>
      <c r="J286" s="132">
        <f t="shared" si="6"/>
        <v>8318.1200000000026</v>
      </c>
    </row>
    <row r="287" spans="1:10" ht="15.75" x14ac:dyDescent="0.25">
      <c r="A287" s="2"/>
      <c r="B287" s="27"/>
      <c r="D287" s="42"/>
      <c r="E287" s="51"/>
      <c r="F287" s="16"/>
      <c r="G287" s="9"/>
      <c r="H287" s="9"/>
      <c r="I287" s="11">
        <f t="shared" si="7"/>
        <v>0</v>
      </c>
      <c r="J287" s="128">
        <f t="shared" si="6"/>
        <v>8318.1200000000026</v>
      </c>
    </row>
    <row r="288" spans="1:10" ht="26.25" x14ac:dyDescent="0.25">
      <c r="A288" s="2">
        <v>42569</v>
      </c>
      <c r="B288" s="93" t="s">
        <v>1014</v>
      </c>
      <c r="D288" s="42" t="s">
        <v>1015</v>
      </c>
      <c r="E288" s="51">
        <v>733200</v>
      </c>
      <c r="F288" s="16">
        <v>1275827</v>
      </c>
      <c r="G288" s="9">
        <v>35301.78</v>
      </c>
      <c r="H288" s="9">
        <v>40000</v>
      </c>
      <c r="I288" s="11">
        <f t="shared" si="7"/>
        <v>4698.2200000000012</v>
      </c>
      <c r="J288" s="132">
        <f t="shared" si="6"/>
        <v>13016.340000000004</v>
      </c>
    </row>
    <row r="289" spans="1:10" ht="15.75" x14ac:dyDescent="0.25">
      <c r="A289" s="2"/>
      <c r="B289" s="27"/>
      <c r="D289" s="42"/>
      <c r="E289" s="51"/>
      <c r="F289" s="16"/>
      <c r="G289" s="9"/>
      <c r="H289" s="9"/>
      <c r="I289" s="11">
        <f t="shared" si="7"/>
        <v>0</v>
      </c>
      <c r="J289" s="128">
        <f t="shared" si="6"/>
        <v>13016.340000000004</v>
      </c>
    </row>
    <row r="290" spans="1:10" ht="26.25" x14ac:dyDescent="0.25">
      <c r="A290" s="2">
        <v>42571</v>
      </c>
      <c r="B290" s="93" t="s">
        <v>1019</v>
      </c>
      <c r="D290" s="42" t="s">
        <v>1020</v>
      </c>
      <c r="E290" s="51">
        <v>777420</v>
      </c>
      <c r="F290" s="16">
        <v>1275458</v>
      </c>
      <c r="G290" s="9">
        <v>35378.42</v>
      </c>
      <c r="H290" s="9">
        <v>42000</v>
      </c>
      <c r="I290" s="11">
        <f t="shared" si="7"/>
        <v>6621.5800000000017</v>
      </c>
      <c r="J290" s="132">
        <f t="shared" si="6"/>
        <v>19637.920000000006</v>
      </c>
    </row>
    <row r="291" spans="1:10" ht="15.75" x14ac:dyDescent="0.25">
      <c r="A291" s="2"/>
      <c r="B291" s="27"/>
      <c r="D291" s="42"/>
      <c r="E291" s="51"/>
      <c r="F291" s="16"/>
      <c r="G291" s="9"/>
      <c r="H291" s="9"/>
      <c r="I291" s="11">
        <f t="shared" si="7"/>
        <v>0</v>
      </c>
      <c r="J291" s="128">
        <f t="shared" si="6"/>
        <v>19637.920000000006</v>
      </c>
    </row>
    <row r="292" spans="1:10" ht="26.25" x14ac:dyDescent="0.25">
      <c r="A292" s="2">
        <v>42571</v>
      </c>
      <c r="B292" s="93" t="s">
        <v>1016</v>
      </c>
      <c r="D292" s="99" t="s">
        <v>990</v>
      </c>
      <c r="E292" s="51">
        <v>962000</v>
      </c>
      <c r="F292" s="16">
        <v>1276156</v>
      </c>
      <c r="G292" s="9">
        <v>48827.44</v>
      </c>
      <c r="H292" s="9">
        <v>52000</v>
      </c>
      <c r="I292" s="11">
        <f t="shared" si="7"/>
        <v>3172.5599999999977</v>
      </c>
      <c r="J292" s="128">
        <f t="shared" si="6"/>
        <v>22810.480000000003</v>
      </c>
    </row>
    <row r="293" spans="1:10" ht="15.75" x14ac:dyDescent="0.25">
      <c r="A293" s="2"/>
      <c r="B293" s="27"/>
      <c r="D293" s="42"/>
      <c r="E293" s="51"/>
      <c r="F293" s="16"/>
      <c r="G293" s="9"/>
      <c r="H293" s="9"/>
      <c r="I293" s="11">
        <f t="shared" si="7"/>
        <v>0</v>
      </c>
      <c r="J293" s="128">
        <f t="shared" si="6"/>
        <v>22810.480000000003</v>
      </c>
    </row>
    <row r="294" spans="1:10" ht="26.25" x14ac:dyDescent="0.25">
      <c r="A294" s="2">
        <v>42571</v>
      </c>
      <c r="B294" s="93" t="s">
        <v>1017</v>
      </c>
      <c r="D294" s="42" t="s">
        <v>1018</v>
      </c>
      <c r="E294" s="51">
        <v>555300</v>
      </c>
      <c r="F294" s="16">
        <v>1275460</v>
      </c>
      <c r="G294" s="9">
        <v>25151.99</v>
      </c>
      <c r="H294" s="9">
        <v>30000</v>
      </c>
      <c r="I294" s="11">
        <f t="shared" si="7"/>
        <v>4848.0099999999984</v>
      </c>
      <c r="J294" s="132">
        <f t="shared" si="6"/>
        <v>27658.49</v>
      </c>
    </row>
    <row r="295" spans="1:10" ht="15.75" x14ac:dyDescent="0.25">
      <c r="A295" s="2"/>
      <c r="B295" s="27"/>
      <c r="D295" s="42"/>
      <c r="E295" s="51"/>
      <c r="F295" s="16"/>
      <c r="G295" s="9"/>
      <c r="H295" s="9"/>
      <c r="I295" s="11">
        <f t="shared" si="7"/>
        <v>0</v>
      </c>
      <c r="J295" s="128">
        <f t="shared" si="6"/>
        <v>27658.49</v>
      </c>
    </row>
    <row r="296" spans="1:10" ht="26.25" x14ac:dyDescent="0.25">
      <c r="A296" s="2">
        <v>42572</v>
      </c>
      <c r="B296" s="93" t="s">
        <v>1021</v>
      </c>
      <c r="D296" s="42" t="s">
        <v>1022</v>
      </c>
      <c r="E296" s="51">
        <v>671760</v>
      </c>
      <c r="F296" s="16">
        <v>1275459</v>
      </c>
      <c r="G296" s="9">
        <v>35843.29</v>
      </c>
      <c r="H296" s="9">
        <v>36000</v>
      </c>
      <c r="I296" s="11">
        <f t="shared" si="7"/>
        <v>156.70999999999913</v>
      </c>
      <c r="J296" s="132">
        <f t="shared" si="6"/>
        <v>27815.200000000001</v>
      </c>
    </row>
    <row r="297" spans="1:10" ht="15.75" x14ac:dyDescent="0.25">
      <c r="A297" s="2"/>
      <c r="B297" s="27"/>
      <c r="D297" s="42"/>
      <c r="E297" s="51"/>
      <c r="F297" s="16"/>
      <c r="G297" s="9"/>
      <c r="H297" s="9"/>
      <c r="I297" s="11">
        <f t="shared" si="7"/>
        <v>0</v>
      </c>
      <c r="J297" s="128">
        <f t="shared" si="6"/>
        <v>27815.200000000001</v>
      </c>
    </row>
    <row r="298" spans="1:10" ht="26.25" x14ac:dyDescent="0.25">
      <c r="A298" s="2">
        <v>42572</v>
      </c>
      <c r="B298" s="93" t="s">
        <v>1025</v>
      </c>
      <c r="D298" s="42" t="s">
        <v>1026</v>
      </c>
      <c r="E298" s="51">
        <v>671760</v>
      </c>
      <c r="F298" s="16">
        <v>1276839</v>
      </c>
      <c r="G298" s="9">
        <v>33736.67</v>
      </c>
      <c r="H298" s="9">
        <v>36000</v>
      </c>
      <c r="I298" s="11">
        <f t="shared" si="7"/>
        <v>2263.3300000000017</v>
      </c>
      <c r="J298" s="132">
        <f t="shared" si="6"/>
        <v>30078.530000000002</v>
      </c>
    </row>
    <row r="299" spans="1:10" ht="15.75" x14ac:dyDescent="0.25">
      <c r="A299" s="2"/>
      <c r="B299" s="27"/>
      <c r="D299" s="42"/>
      <c r="E299" s="51"/>
      <c r="F299" s="16"/>
      <c r="G299" s="9"/>
      <c r="H299" s="9"/>
      <c r="I299" s="11">
        <f t="shared" si="7"/>
        <v>0</v>
      </c>
      <c r="J299" s="128">
        <f t="shared" si="6"/>
        <v>30078.530000000002</v>
      </c>
    </row>
    <row r="300" spans="1:10" ht="26.25" x14ac:dyDescent="0.25">
      <c r="A300" s="2">
        <v>42572</v>
      </c>
      <c r="B300" s="93" t="s">
        <v>1023</v>
      </c>
      <c r="D300" s="42" t="s">
        <v>1024</v>
      </c>
      <c r="E300" s="51">
        <v>671760</v>
      </c>
      <c r="F300" s="16">
        <v>1276840</v>
      </c>
      <c r="G300" s="9">
        <v>34482.410000000003</v>
      </c>
      <c r="H300" s="9">
        <v>36000</v>
      </c>
      <c r="I300" s="11">
        <f t="shared" si="7"/>
        <v>1517.5899999999965</v>
      </c>
      <c r="J300" s="132">
        <f t="shared" si="6"/>
        <v>31596.12</v>
      </c>
    </row>
    <row r="301" spans="1:10" ht="15.75" x14ac:dyDescent="0.25">
      <c r="A301" s="2"/>
      <c r="B301" s="27"/>
      <c r="D301" s="42"/>
      <c r="E301" s="51"/>
      <c r="F301" s="16"/>
      <c r="G301" s="9"/>
      <c r="H301" s="9"/>
      <c r="I301" s="11">
        <f t="shared" si="7"/>
        <v>0</v>
      </c>
      <c r="J301" s="128">
        <f t="shared" si="6"/>
        <v>31596.12</v>
      </c>
    </row>
    <row r="302" spans="1:10" ht="26.25" x14ac:dyDescent="0.25">
      <c r="A302" s="2">
        <v>42576</v>
      </c>
      <c r="B302" s="93" t="s">
        <v>991</v>
      </c>
      <c r="D302" s="42" t="s">
        <v>992</v>
      </c>
      <c r="E302" s="51">
        <v>669492</v>
      </c>
      <c r="F302" s="16">
        <v>1277511</v>
      </c>
      <c r="G302" s="9">
        <v>33690.03</v>
      </c>
      <c r="H302" s="9">
        <v>36000</v>
      </c>
      <c r="I302" s="11">
        <f t="shared" si="7"/>
        <v>2309.9700000000012</v>
      </c>
      <c r="J302" s="132">
        <f t="shared" si="6"/>
        <v>33906.089999999997</v>
      </c>
    </row>
    <row r="303" spans="1:10" ht="15.75" x14ac:dyDescent="0.25">
      <c r="A303" s="2"/>
      <c r="B303" s="27"/>
      <c r="D303" s="42"/>
      <c r="E303" s="51"/>
      <c r="F303" s="16"/>
      <c r="G303" s="9"/>
      <c r="H303" s="9"/>
      <c r="I303" s="11">
        <f t="shared" si="7"/>
        <v>0</v>
      </c>
      <c r="J303" s="128">
        <f t="shared" si="6"/>
        <v>33906.089999999997</v>
      </c>
    </row>
    <row r="304" spans="1:10" ht="26.25" x14ac:dyDescent="0.25">
      <c r="A304" s="2">
        <v>42577</v>
      </c>
      <c r="B304" s="93" t="s">
        <v>993</v>
      </c>
      <c r="D304" s="42" t="s">
        <v>994</v>
      </c>
      <c r="E304" s="51">
        <v>660625</v>
      </c>
      <c r="F304" s="16">
        <v>1277897</v>
      </c>
      <c r="G304" s="9">
        <v>32093.86</v>
      </c>
      <c r="H304" s="9">
        <v>35000</v>
      </c>
      <c r="I304" s="11">
        <f t="shared" si="7"/>
        <v>2906.1399999999994</v>
      </c>
      <c r="J304" s="132">
        <f t="shared" si="6"/>
        <v>36812.229999999996</v>
      </c>
    </row>
    <row r="305" spans="1:10" ht="15.75" x14ac:dyDescent="0.25">
      <c r="A305" s="2"/>
      <c r="B305" s="27"/>
      <c r="D305" s="42"/>
      <c r="E305" s="51"/>
      <c r="F305" s="16"/>
      <c r="G305" s="9"/>
      <c r="H305" s="9"/>
      <c r="I305" s="11">
        <f t="shared" si="7"/>
        <v>0</v>
      </c>
      <c r="J305" s="128">
        <f t="shared" si="6"/>
        <v>36812.229999999996</v>
      </c>
    </row>
    <row r="306" spans="1:10" ht="26.25" x14ac:dyDescent="0.25">
      <c r="A306" s="2">
        <v>42577</v>
      </c>
      <c r="B306" s="93" t="s">
        <v>995</v>
      </c>
      <c r="D306" s="42" t="s">
        <v>996</v>
      </c>
      <c r="E306" s="51">
        <v>660625</v>
      </c>
      <c r="F306" s="16">
        <v>1277898</v>
      </c>
      <c r="G306" s="9">
        <v>32009.49</v>
      </c>
      <c r="H306" s="9">
        <v>35000</v>
      </c>
      <c r="I306" s="11">
        <f t="shared" si="7"/>
        <v>2990.5099999999984</v>
      </c>
      <c r="J306" s="132">
        <f t="shared" si="6"/>
        <v>39802.739999999991</v>
      </c>
    </row>
    <row r="307" spans="1:10" ht="15.75" x14ac:dyDescent="0.25">
      <c r="A307" s="2"/>
      <c r="B307" s="27"/>
      <c r="D307" s="42"/>
      <c r="E307" s="51"/>
      <c r="F307" s="16"/>
      <c r="G307" s="9"/>
      <c r="H307" s="9"/>
      <c r="I307" s="11">
        <f t="shared" si="7"/>
        <v>0</v>
      </c>
      <c r="J307" s="128">
        <f t="shared" si="6"/>
        <v>39802.739999999991</v>
      </c>
    </row>
    <row r="308" spans="1:10" ht="26.25" x14ac:dyDescent="0.25">
      <c r="A308" s="2">
        <v>42579</v>
      </c>
      <c r="B308" s="93" t="s">
        <v>1031</v>
      </c>
      <c r="D308" s="42" t="s">
        <v>1032</v>
      </c>
      <c r="E308" s="51">
        <v>605440</v>
      </c>
      <c r="F308" s="16">
        <v>1278940</v>
      </c>
      <c r="G308" s="9">
        <v>31690.5</v>
      </c>
      <c r="H308" s="9">
        <v>32000</v>
      </c>
      <c r="I308" s="11">
        <f t="shared" si="7"/>
        <v>309.5</v>
      </c>
      <c r="J308" s="132">
        <f t="shared" si="6"/>
        <v>40112.239999999991</v>
      </c>
    </row>
    <row r="309" spans="1:10" ht="15.75" x14ac:dyDescent="0.25">
      <c r="A309" s="2"/>
      <c r="B309" s="27"/>
      <c r="D309" s="42"/>
      <c r="E309" s="51"/>
      <c r="F309" s="16"/>
      <c r="G309" s="9"/>
      <c r="H309" s="9"/>
      <c r="I309" s="11">
        <f t="shared" si="7"/>
        <v>0</v>
      </c>
      <c r="J309" s="128">
        <f t="shared" si="6"/>
        <v>40112.239999999991</v>
      </c>
    </row>
    <row r="310" spans="1:10" ht="26.25" x14ac:dyDescent="0.25">
      <c r="A310" s="2">
        <v>42579</v>
      </c>
      <c r="B310" s="93" t="s">
        <v>1029</v>
      </c>
      <c r="D310" s="42" t="s">
        <v>1030</v>
      </c>
      <c r="E310" s="51">
        <v>605440</v>
      </c>
      <c r="F310" s="16">
        <v>1278941</v>
      </c>
      <c r="G310" s="9">
        <v>31390.38</v>
      </c>
      <c r="H310" s="9">
        <v>32000</v>
      </c>
      <c r="I310" s="11">
        <f t="shared" si="7"/>
        <v>609.61999999999898</v>
      </c>
      <c r="J310" s="132">
        <f t="shared" si="6"/>
        <v>40721.859999999986</v>
      </c>
    </row>
    <row r="311" spans="1:10" ht="15.75" x14ac:dyDescent="0.25">
      <c r="A311" s="2"/>
      <c r="B311" s="27"/>
      <c r="D311" s="42"/>
      <c r="E311" s="51"/>
      <c r="F311" s="16"/>
      <c r="G311" s="9"/>
      <c r="H311" s="9"/>
      <c r="I311" s="11">
        <f t="shared" si="7"/>
        <v>0</v>
      </c>
      <c r="J311" s="128">
        <f t="shared" si="6"/>
        <v>40721.859999999986</v>
      </c>
    </row>
    <row r="312" spans="1:10" ht="26.25" x14ac:dyDescent="0.25">
      <c r="A312" s="2">
        <v>42583</v>
      </c>
      <c r="B312" s="101" t="s">
        <v>1035</v>
      </c>
      <c r="D312" s="42" t="s">
        <v>1036</v>
      </c>
      <c r="E312" s="51">
        <v>605600</v>
      </c>
      <c r="F312" s="16">
        <v>1279167</v>
      </c>
      <c r="G312" s="9">
        <v>30073.42</v>
      </c>
      <c r="H312" s="9">
        <v>32000</v>
      </c>
      <c r="I312" s="11">
        <f t="shared" si="7"/>
        <v>1926.5800000000017</v>
      </c>
      <c r="J312" s="132">
        <f t="shared" si="6"/>
        <v>42648.439999999988</v>
      </c>
    </row>
    <row r="313" spans="1:10" ht="15.75" x14ac:dyDescent="0.25">
      <c r="A313" s="2"/>
      <c r="B313" s="27"/>
      <c r="D313" s="42"/>
      <c r="E313" s="51"/>
      <c r="F313" s="16"/>
      <c r="G313" s="9"/>
      <c r="H313" s="9"/>
      <c r="I313" s="11">
        <f t="shared" si="7"/>
        <v>0</v>
      </c>
      <c r="J313" s="128">
        <f t="shared" si="6"/>
        <v>42648.439999999988</v>
      </c>
    </row>
    <row r="314" spans="1:10" ht="26.25" x14ac:dyDescent="0.25">
      <c r="A314" s="2">
        <v>42585</v>
      </c>
      <c r="B314" s="101" t="s">
        <v>1047</v>
      </c>
      <c r="D314" s="42" t="s">
        <v>1048</v>
      </c>
      <c r="E314" s="51">
        <v>569940</v>
      </c>
      <c r="F314" s="16">
        <v>1280264</v>
      </c>
      <c r="G314" s="9">
        <v>30217.599999999999</v>
      </c>
      <c r="H314" s="9">
        <v>30000</v>
      </c>
      <c r="I314" s="11">
        <f t="shared" si="7"/>
        <v>-217.59999999999854</v>
      </c>
      <c r="J314" s="132">
        <f t="shared" si="6"/>
        <v>42430.839999999989</v>
      </c>
    </row>
    <row r="315" spans="1:10" ht="15.75" x14ac:dyDescent="0.25">
      <c r="A315" s="2"/>
      <c r="B315" s="27"/>
      <c r="D315" s="42"/>
      <c r="E315" s="51"/>
      <c r="F315" s="16"/>
      <c r="G315" s="9"/>
      <c r="H315" s="9"/>
      <c r="I315" s="11">
        <f t="shared" si="7"/>
        <v>0</v>
      </c>
      <c r="J315" s="128">
        <f t="shared" si="6"/>
        <v>42430.839999999989</v>
      </c>
    </row>
    <row r="316" spans="1:10" ht="26.25" x14ac:dyDescent="0.25">
      <c r="A316" s="2">
        <v>42585</v>
      </c>
      <c r="B316" s="101" t="s">
        <v>1045</v>
      </c>
      <c r="D316" s="42" t="s">
        <v>1046</v>
      </c>
      <c r="E316" s="51">
        <v>571050</v>
      </c>
      <c r="F316" s="16">
        <v>1280386</v>
      </c>
      <c r="G316" s="9">
        <v>30177.83</v>
      </c>
      <c r="H316" s="9">
        <v>30000</v>
      </c>
      <c r="I316" s="11">
        <f t="shared" si="7"/>
        <v>-177.83000000000175</v>
      </c>
      <c r="J316" s="132">
        <f t="shared" si="6"/>
        <v>42253.009999999987</v>
      </c>
    </row>
    <row r="317" spans="1:10" ht="15.75" x14ac:dyDescent="0.25">
      <c r="A317" s="2"/>
      <c r="B317" s="27"/>
      <c r="D317" s="42"/>
      <c r="E317" s="51"/>
      <c r="F317" s="16"/>
      <c r="G317" s="9"/>
      <c r="H317" s="9"/>
      <c r="I317" s="11">
        <f t="shared" si="7"/>
        <v>0</v>
      </c>
      <c r="J317" s="128">
        <f t="shared" si="6"/>
        <v>42253.009999999987</v>
      </c>
    </row>
    <row r="318" spans="1:10" ht="26.25" x14ac:dyDescent="0.25">
      <c r="A318" s="2">
        <v>42586</v>
      </c>
      <c r="B318" s="101" t="s">
        <v>1049</v>
      </c>
      <c r="D318" s="42" t="s">
        <v>1050</v>
      </c>
      <c r="E318" s="51">
        <v>606944</v>
      </c>
      <c r="F318" s="16">
        <v>1280934</v>
      </c>
      <c r="G318" s="9">
        <v>31032.99</v>
      </c>
      <c r="H318" s="9">
        <v>32000</v>
      </c>
      <c r="I318" s="11">
        <f t="shared" si="7"/>
        <v>967.0099999999984</v>
      </c>
      <c r="J318" s="132">
        <f t="shared" si="6"/>
        <v>43220.01999999999</v>
      </c>
    </row>
    <row r="319" spans="1:10" ht="15.75" x14ac:dyDescent="0.25">
      <c r="A319" s="2"/>
      <c r="B319" s="27"/>
      <c r="D319" s="42"/>
      <c r="E319" s="51"/>
      <c r="F319" s="16"/>
      <c r="G319" s="9"/>
      <c r="H319" s="9"/>
      <c r="I319" s="11">
        <f t="shared" si="7"/>
        <v>0</v>
      </c>
      <c r="J319" s="128">
        <f t="shared" si="6"/>
        <v>43220.01999999999</v>
      </c>
    </row>
    <row r="320" spans="1:10" ht="26.25" x14ac:dyDescent="0.25">
      <c r="A320" s="2">
        <v>42586</v>
      </c>
      <c r="B320" s="101" t="s">
        <v>1051</v>
      </c>
      <c r="D320" s="42" t="s">
        <v>1052</v>
      </c>
      <c r="E320" s="51">
        <v>606688</v>
      </c>
      <c r="F320" s="16">
        <v>1280935</v>
      </c>
      <c r="G320" s="9">
        <v>30980.67</v>
      </c>
      <c r="H320" s="9">
        <v>32000</v>
      </c>
      <c r="I320" s="11">
        <f t="shared" si="7"/>
        <v>1019.3300000000017</v>
      </c>
      <c r="J320" s="132">
        <f t="shared" si="6"/>
        <v>44239.349999999991</v>
      </c>
    </row>
    <row r="321" spans="1:10" ht="15.75" x14ac:dyDescent="0.25">
      <c r="A321" s="2"/>
      <c r="B321" s="27"/>
      <c r="D321" s="42"/>
      <c r="E321" s="51"/>
      <c r="F321" s="16"/>
      <c r="G321" s="9"/>
      <c r="H321" s="9"/>
      <c r="I321" s="11">
        <f t="shared" si="7"/>
        <v>0</v>
      </c>
      <c r="J321" s="128">
        <f t="shared" si="6"/>
        <v>44239.349999999991</v>
      </c>
    </row>
    <row r="322" spans="1:10" ht="26.25" x14ac:dyDescent="0.25">
      <c r="A322" s="2">
        <v>42590</v>
      </c>
      <c r="B322" s="101" t="s">
        <v>1054</v>
      </c>
      <c r="D322" s="42" t="s">
        <v>1055</v>
      </c>
      <c r="E322" s="51">
        <v>465750</v>
      </c>
      <c r="F322" s="16">
        <v>1281599</v>
      </c>
      <c r="G322" s="9">
        <v>31721.9</v>
      </c>
      <c r="H322" s="9">
        <v>25000</v>
      </c>
      <c r="I322" s="11">
        <f t="shared" si="7"/>
        <v>-6721.9000000000015</v>
      </c>
      <c r="J322" s="132">
        <f t="shared" si="6"/>
        <v>37517.44999999999</v>
      </c>
    </row>
    <row r="323" spans="1:10" ht="15.75" x14ac:dyDescent="0.25">
      <c r="A323" s="2"/>
      <c r="B323" s="27"/>
      <c r="D323" s="42"/>
      <c r="E323" s="51"/>
      <c r="F323" s="16"/>
      <c r="G323" s="9"/>
      <c r="H323" s="9"/>
      <c r="I323" s="11">
        <f t="shared" si="7"/>
        <v>0</v>
      </c>
      <c r="J323" s="128">
        <f t="shared" si="6"/>
        <v>37517.44999999999</v>
      </c>
    </row>
    <row r="324" spans="1:10" ht="26.25" x14ac:dyDescent="0.25">
      <c r="A324" s="2">
        <v>42592</v>
      </c>
      <c r="B324" s="101" t="s">
        <v>1056</v>
      </c>
      <c r="D324" s="42" t="s">
        <v>1057</v>
      </c>
      <c r="E324" s="51">
        <v>461125</v>
      </c>
      <c r="F324" s="16">
        <v>1282541</v>
      </c>
      <c r="G324" s="9">
        <v>32829.910000000003</v>
      </c>
      <c r="H324" s="9">
        <v>25000</v>
      </c>
      <c r="I324" s="11">
        <f t="shared" si="7"/>
        <v>-7829.9100000000035</v>
      </c>
      <c r="J324" s="132">
        <f t="shared" si="6"/>
        <v>29687.539999999986</v>
      </c>
    </row>
    <row r="325" spans="1:10" ht="15.75" x14ac:dyDescent="0.25">
      <c r="A325" s="2"/>
      <c r="B325" s="27"/>
      <c r="D325" s="42"/>
      <c r="E325" s="51"/>
      <c r="F325" s="16"/>
      <c r="G325" s="9"/>
      <c r="H325" s="9"/>
      <c r="I325" s="11">
        <f t="shared" si="7"/>
        <v>0</v>
      </c>
      <c r="J325" s="128">
        <f t="shared" si="6"/>
        <v>29687.539999999986</v>
      </c>
    </row>
    <row r="326" spans="1:10" ht="26.25" x14ac:dyDescent="0.25">
      <c r="A326" s="2">
        <v>42592</v>
      </c>
      <c r="B326" s="101" t="s">
        <v>1037</v>
      </c>
      <c r="D326" s="42" t="s">
        <v>1038</v>
      </c>
      <c r="E326" s="51">
        <v>461125</v>
      </c>
      <c r="F326" s="16">
        <v>1282889</v>
      </c>
      <c r="G326" s="9">
        <v>32925.49</v>
      </c>
      <c r="H326" s="9">
        <v>25000</v>
      </c>
      <c r="I326" s="11">
        <f t="shared" si="7"/>
        <v>-7925.489999999998</v>
      </c>
      <c r="J326" s="132">
        <f t="shared" si="6"/>
        <v>21762.049999999988</v>
      </c>
    </row>
    <row r="327" spans="1:10" ht="15.75" x14ac:dyDescent="0.25">
      <c r="A327" s="2"/>
      <c r="B327" s="27"/>
      <c r="D327" s="42"/>
      <c r="E327" s="51"/>
      <c r="F327" s="16"/>
      <c r="G327" s="9"/>
      <c r="H327" s="9"/>
      <c r="I327" s="11">
        <f t="shared" si="7"/>
        <v>0</v>
      </c>
      <c r="J327" s="128">
        <f t="shared" si="6"/>
        <v>21762.049999999988</v>
      </c>
    </row>
    <row r="328" spans="1:10" ht="26.25" x14ac:dyDescent="0.25">
      <c r="A328" s="2">
        <v>42593</v>
      </c>
      <c r="B328" s="101" t="s">
        <v>1058</v>
      </c>
      <c r="D328" s="42" t="s">
        <v>1059</v>
      </c>
      <c r="E328" s="51">
        <v>461000</v>
      </c>
      <c r="F328" s="16">
        <v>1283162</v>
      </c>
      <c r="G328" s="9">
        <v>32852.78</v>
      </c>
      <c r="H328" s="9">
        <v>25000</v>
      </c>
      <c r="I328" s="11">
        <f t="shared" si="7"/>
        <v>-7852.7799999999988</v>
      </c>
      <c r="J328" s="132">
        <f t="shared" ref="J328:J391" si="8">J327+I328</f>
        <v>13909.26999999999</v>
      </c>
    </row>
    <row r="329" spans="1:10" ht="15.75" x14ac:dyDescent="0.25">
      <c r="A329" s="2"/>
      <c r="B329" s="27"/>
      <c r="D329" s="42"/>
      <c r="E329" s="51"/>
      <c r="F329" s="16"/>
      <c r="G329" s="9"/>
      <c r="H329" s="9"/>
      <c r="I329" s="11">
        <f t="shared" si="7"/>
        <v>0</v>
      </c>
      <c r="J329" s="128">
        <f t="shared" si="8"/>
        <v>13909.26999999999</v>
      </c>
    </row>
    <row r="330" spans="1:10" ht="26.25" x14ac:dyDescent="0.25">
      <c r="A330" s="2">
        <v>42593</v>
      </c>
      <c r="B330" s="101" t="s">
        <v>1043</v>
      </c>
      <c r="D330" s="42" t="s">
        <v>1044</v>
      </c>
      <c r="E330" s="51">
        <v>461000</v>
      </c>
      <c r="F330" s="16">
        <v>1283163</v>
      </c>
      <c r="G330" s="9">
        <v>33111.96</v>
      </c>
      <c r="H330" s="9">
        <v>25000</v>
      </c>
      <c r="I330" s="11">
        <f t="shared" si="7"/>
        <v>-8111.9599999999991</v>
      </c>
      <c r="J330" s="132">
        <f t="shared" si="8"/>
        <v>5797.3099999999904</v>
      </c>
    </row>
    <row r="331" spans="1:10" ht="15.75" x14ac:dyDescent="0.25">
      <c r="A331" s="2"/>
      <c r="B331" s="27"/>
      <c r="D331" s="42"/>
      <c r="E331" s="51"/>
      <c r="F331" s="16"/>
      <c r="G331" s="9"/>
      <c r="H331" s="9"/>
      <c r="I331" s="11">
        <f t="shared" si="7"/>
        <v>0</v>
      </c>
      <c r="J331" s="128">
        <f t="shared" si="8"/>
        <v>5797.3099999999904</v>
      </c>
    </row>
    <row r="332" spans="1:10" ht="39" x14ac:dyDescent="0.25">
      <c r="A332" s="2">
        <v>42597</v>
      </c>
      <c r="B332" s="101" t="s">
        <v>1040</v>
      </c>
      <c r="D332" s="42" t="s">
        <v>1039</v>
      </c>
      <c r="E332" s="51">
        <v>456250</v>
      </c>
      <c r="F332" s="16">
        <v>1283397</v>
      </c>
      <c r="G332" s="9">
        <v>33841.03</v>
      </c>
      <c r="H332" s="9">
        <v>25000</v>
      </c>
      <c r="I332" s="11">
        <f t="shared" si="7"/>
        <v>-8841.0299999999988</v>
      </c>
      <c r="J332" s="128">
        <f t="shared" si="8"/>
        <v>-3043.7200000000084</v>
      </c>
    </row>
    <row r="333" spans="1:10" ht="15.75" x14ac:dyDescent="0.25">
      <c r="A333" s="2"/>
      <c r="B333" s="27"/>
      <c r="D333" s="42"/>
      <c r="E333" s="51"/>
      <c r="F333" s="16"/>
      <c r="G333" s="9"/>
      <c r="H333" s="9">
        <v>600</v>
      </c>
      <c r="I333" s="11">
        <f t="shared" si="7"/>
        <v>600</v>
      </c>
      <c r="J333" s="132">
        <f t="shared" si="8"/>
        <v>-2443.7200000000084</v>
      </c>
    </row>
    <row r="334" spans="1:10" ht="26.25" x14ac:dyDescent="0.25">
      <c r="A334" s="2">
        <v>42599</v>
      </c>
      <c r="B334" s="101" t="s">
        <v>1064</v>
      </c>
      <c r="D334" s="42" t="s">
        <v>1065</v>
      </c>
      <c r="E334" s="51">
        <v>598290</v>
      </c>
      <c r="F334" s="16">
        <v>1284515</v>
      </c>
      <c r="G334" s="9">
        <v>34551.61</v>
      </c>
      <c r="H334" s="9">
        <v>33000</v>
      </c>
      <c r="I334" s="11">
        <f t="shared" si="7"/>
        <v>-1551.6100000000006</v>
      </c>
      <c r="J334" s="128">
        <f t="shared" si="8"/>
        <v>-3995.330000000009</v>
      </c>
    </row>
    <row r="335" spans="1:10" ht="15.75" x14ac:dyDescent="0.25">
      <c r="A335" s="2"/>
      <c r="B335" s="27"/>
      <c r="D335" s="42"/>
      <c r="E335" s="51"/>
      <c r="F335" s="16"/>
      <c r="G335" s="9"/>
      <c r="H335" s="9"/>
      <c r="I335" s="11">
        <f t="shared" si="7"/>
        <v>0</v>
      </c>
      <c r="J335" s="128">
        <f t="shared" si="8"/>
        <v>-3995.330000000009</v>
      </c>
    </row>
    <row r="336" spans="1:10" ht="26.25" x14ac:dyDescent="0.25">
      <c r="A336" s="2">
        <v>42599</v>
      </c>
      <c r="B336" s="101" t="s">
        <v>1066</v>
      </c>
      <c r="D336" s="42" t="s">
        <v>1067</v>
      </c>
      <c r="E336" s="51">
        <v>598290</v>
      </c>
      <c r="F336" s="16">
        <v>1284813</v>
      </c>
      <c r="G336" s="9">
        <v>34295.51</v>
      </c>
      <c r="H336" s="9">
        <v>33000</v>
      </c>
      <c r="I336" s="11">
        <f t="shared" si="7"/>
        <v>-1295.510000000002</v>
      </c>
      <c r="J336" s="128">
        <f t="shared" si="8"/>
        <v>-5290.8400000000111</v>
      </c>
    </row>
    <row r="337" spans="1:10" ht="15.75" x14ac:dyDescent="0.25">
      <c r="A337" s="2"/>
      <c r="B337" s="27"/>
      <c r="D337" s="42"/>
      <c r="E337" s="51"/>
      <c r="F337" s="16"/>
      <c r="G337" s="9"/>
      <c r="H337" s="9"/>
      <c r="I337" s="11">
        <f t="shared" si="7"/>
        <v>0</v>
      </c>
      <c r="J337" s="128">
        <f t="shared" si="8"/>
        <v>-5290.8400000000111</v>
      </c>
    </row>
    <row r="338" spans="1:10" ht="26.25" x14ac:dyDescent="0.25">
      <c r="A338" s="2">
        <v>42598</v>
      </c>
      <c r="B338" s="101" t="s">
        <v>1062</v>
      </c>
      <c r="D338" s="42" t="s">
        <v>1063</v>
      </c>
      <c r="E338" s="51">
        <v>594990</v>
      </c>
      <c r="F338" s="16">
        <v>1284083</v>
      </c>
      <c r="G338" s="9">
        <v>34391.14</v>
      </c>
      <c r="H338" s="9">
        <v>33000</v>
      </c>
      <c r="I338" s="11">
        <f t="shared" si="7"/>
        <v>-1391.1399999999994</v>
      </c>
      <c r="J338" s="128">
        <f t="shared" si="8"/>
        <v>-6681.9800000000105</v>
      </c>
    </row>
    <row r="339" spans="1:10" ht="15.75" x14ac:dyDescent="0.25">
      <c r="A339" s="2"/>
      <c r="B339" s="27"/>
      <c r="D339" s="42"/>
      <c r="E339" s="51"/>
      <c r="F339" s="16"/>
      <c r="G339" s="9"/>
      <c r="H339" s="9"/>
      <c r="I339" s="11">
        <f t="shared" si="7"/>
        <v>0</v>
      </c>
      <c r="J339" s="128">
        <f t="shared" si="8"/>
        <v>-6681.9800000000105</v>
      </c>
    </row>
    <row r="340" spans="1:10" ht="39" x14ac:dyDescent="0.25">
      <c r="A340" s="2">
        <v>42600</v>
      </c>
      <c r="B340" s="101" t="s">
        <v>1070</v>
      </c>
      <c r="D340" s="42" t="s">
        <v>1071</v>
      </c>
      <c r="E340" s="51">
        <v>596640</v>
      </c>
      <c r="F340" s="16">
        <v>1285149</v>
      </c>
      <c r="G340" s="9">
        <v>34644.410000000003</v>
      </c>
      <c r="H340" s="9">
        <v>33000</v>
      </c>
      <c r="I340" s="11">
        <f t="shared" si="7"/>
        <v>-1644.4100000000035</v>
      </c>
      <c r="J340" s="128">
        <f t="shared" si="8"/>
        <v>-8326.390000000014</v>
      </c>
    </row>
    <row r="341" spans="1:10" ht="15.75" x14ac:dyDescent="0.25">
      <c r="A341" s="2"/>
      <c r="B341" s="27"/>
      <c r="D341" s="42"/>
      <c r="E341" s="51"/>
      <c r="F341" s="16"/>
      <c r="G341" s="9"/>
      <c r="H341" s="9"/>
      <c r="I341" s="11">
        <f t="shared" si="7"/>
        <v>0</v>
      </c>
      <c r="J341" s="128">
        <f t="shared" si="8"/>
        <v>-8326.390000000014</v>
      </c>
    </row>
    <row r="342" spans="1:10" ht="39" x14ac:dyDescent="0.25">
      <c r="A342" s="2">
        <v>42600</v>
      </c>
      <c r="B342" s="101" t="s">
        <v>1069</v>
      </c>
      <c r="D342" s="42" t="s">
        <v>1068</v>
      </c>
      <c r="E342" s="51">
        <v>596640</v>
      </c>
      <c r="F342" s="16">
        <v>1285150</v>
      </c>
      <c r="G342" s="9">
        <v>34832.26</v>
      </c>
      <c r="H342" s="9">
        <v>33000</v>
      </c>
      <c r="I342" s="11">
        <f t="shared" si="7"/>
        <v>-1832.260000000002</v>
      </c>
      <c r="J342" s="128">
        <f t="shared" si="8"/>
        <v>-10158.650000000016</v>
      </c>
    </row>
    <row r="343" spans="1:10" ht="15.75" x14ac:dyDescent="0.25">
      <c r="A343" s="2"/>
      <c r="B343" s="27"/>
      <c r="D343" s="42"/>
      <c r="E343" s="51"/>
      <c r="F343" s="16"/>
      <c r="G343" s="9"/>
      <c r="H343" s="9"/>
      <c r="I343" s="11">
        <f t="shared" si="7"/>
        <v>0</v>
      </c>
      <c r="J343" s="128">
        <f t="shared" si="8"/>
        <v>-10158.650000000016</v>
      </c>
    </row>
    <row r="344" spans="1:10" ht="26.25" x14ac:dyDescent="0.25">
      <c r="A344" s="2">
        <v>42604</v>
      </c>
      <c r="B344" s="101" t="s">
        <v>1041</v>
      </c>
      <c r="D344" s="42" t="s">
        <v>1042</v>
      </c>
      <c r="E344" s="51">
        <v>639100</v>
      </c>
      <c r="F344" s="16">
        <v>1285401</v>
      </c>
      <c r="G344" s="9">
        <v>34823.910000000003</v>
      </c>
      <c r="H344" s="9">
        <v>35000</v>
      </c>
      <c r="I344" s="11">
        <f t="shared" si="7"/>
        <v>176.08999999999651</v>
      </c>
      <c r="J344" s="128">
        <f t="shared" si="8"/>
        <v>-9982.5600000000195</v>
      </c>
    </row>
    <row r="345" spans="1:10" ht="15.75" x14ac:dyDescent="0.25">
      <c r="A345" s="2"/>
      <c r="B345" s="27"/>
      <c r="D345" s="42"/>
      <c r="E345" s="51"/>
      <c r="F345" s="16"/>
      <c r="G345" s="9"/>
      <c r="H345" s="9"/>
      <c r="I345" s="11">
        <f t="shared" si="7"/>
        <v>0</v>
      </c>
      <c r="J345" s="128">
        <f t="shared" si="8"/>
        <v>-9982.5600000000195</v>
      </c>
    </row>
    <row r="346" spans="1:10" ht="26.25" x14ac:dyDescent="0.25">
      <c r="A346" s="2">
        <v>42606</v>
      </c>
      <c r="B346" s="101" t="s">
        <v>1074</v>
      </c>
      <c r="D346" s="42" t="s">
        <v>1075</v>
      </c>
      <c r="E346" s="51">
        <v>735400</v>
      </c>
      <c r="F346" s="16">
        <v>1286751</v>
      </c>
      <c r="G346" s="9">
        <v>35818.65</v>
      </c>
      <c r="H346" s="9">
        <v>40000</v>
      </c>
      <c r="I346" s="11">
        <f t="shared" si="7"/>
        <v>4181.3499999999985</v>
      </c>
      <c r="J346" s="128">
        <f t="shared" si="8"/>
        <v>-5801.210000000021</v>
      </c>
    </row>
    <row r="347" spans="1:10" ht="15.75" x14ac:dyDescent="0.25">
      <c r="A347" s="2"/>
      <c r="B347" s="27"/>
      <c r="D347" s="42"/>
      <c r="E347" s="51"/>
      <c r="F347" s="16"/>
      <c r="G347" s="9"/>
      <c r="H347" s="9"/>
      <c r="I347" s="11">
        <f t="shared" si="7"/>
        <v>0</v>
      </c>
      <c r="J347" s="128">
        <f t="shared" si="8"/>
        <v>-5801.210000000021</v>
      </c>
    </row>
    <row r="348" spans="1:10" ht="26.25" x14ac:dyDescent="0.25">
      <c r="A348" s="2">
        <v>42606</v>
      </c>
      <c r="B348" s="101" t="s">
        <v>1076</v>
      </c>
      <c r="D348" s="42" t="s">
        <v>1077</v>
      </c>
      <c r="E348" s="51">
        <v>735400</v>
      </c>
      <c r="F348" s="16">
        <v>1286752</v>
      </c>
      <c r="G348" s="9">
        <v>35941.1</v>
      </c>
      <c r="H348" s="9">
        <v>40000</v>
      </c>
      <c r="I348" s="11">
        <f t="shared" si="7"/>
        <v>4058.9000000000015</v>
      </c>
      <c r="J348" s="128">
        <f t="shared" si="8"/>
        <v>-1742.3100000000195</v>
      </c>
    </row>
    <row r="349" spans="1:10" ht="15.75" x14ac:dyDescent="0.25">
      <c r="A349" s="2"/>
      <c r="B349" s="27"/>
      <c r="D349" s="42"/>
      <c r="E349" s="51"/>
      <c r="F349" s="16"/>
      <c r="G349" s="9"/>
      <c r="H349" s="9"/>
      <c r="I349" s="11">
        <f t="shared" si="7"/>
        <v>0</v>
      </c>
      <c r="J349" s="128">
        <f t="shared" si="8"/>
        <v>-1742.3100000000195</v>
      </c>
    </row>
    <row r="350" spans="1:10" ht="26.25" x14ac:dyDescent="0.25">
      <c r="A350" s="2">
        <v>42607</v>
      </c>
      <c r="B350" s="101" t="s">
        <v>1078</v>
      </c>
      <c r="D350" s="42" t="s">
        <v>1079</v>
      </c>
      <c r="E350" s="51">
        <v>744000</v>
      </c>
      <c r="F350" s="16">
        <v>1287451</v>
      </c>
      <c r="G350" s="9">
        <v>35976.629999999997</v>
      </c>
      <c r="H350" s="9">
        <v>40000</v>
      </c>
      <c r="I350" s="11">
        <f t="shared" si="7"/>
        <v>4023.3700000000026</v>
      </c>
      <c r="J350" s="128">
        <f t="shared" si="8"/>
        <v>2281.0599999999831</v>
      </c>
    </row>
    <row r="351" spans="1:10" ht="15.75" x14ac:dyDescent="0.25">
      <c r="A351" s="2"/>
      <c r="B351" s="27"/>
      <c r="D351" s="42"/>
      <c r="E351" s="51"/>
      <c r="F351" s="16"/>
      <c r="G351" s="9"/>
      <c r="H351" s="9"/>
      <c r="I351" s="11">
        <f t="shared" si="7"/>
        <v>0</v>
      </c>
      <c r="J351" s="128">
        <f t="shared" si="8"/>
        <v>2281.0599999999831</v>
      </c>
    </row>
    <row r="352" spans="1:10" ht="26.25" x14ac:dyDescent="0.25">
      <c r="A352" s="2">
        <v>42607</v>
      </c>
      <c r="B352" s="101" t="s">
        <v>1085</v>
      </c>
      <c r="D352" s="42" t="s">
        <v>1086</v>
      </c>
      <c r="E352" s="51">
        <v>744000</v>
      </c>
      <c r="F352" s="16">
        <v>1287913</v>
      </c>
      <c r="G352" s="9">
        <v>36718.410000000003</v>
      </c>
      <c r="H352" s="9">
        <v>40000</v>
      </c>
      <c r="I352" s="11">
        <f t="shared" si="7"/>
        <v>3281.5899999999965</v>
      </c>
      <c r="J352" s="128">
        <f t="shared" si="8"/>
        <v>5562.6499999999796</v>
      </c>
    </row>
    <row r="353" spans="1:10" ht="15.75" x14ac:dyDescent="0.25">
      <c r="A353" s="2"/>
      <c r="B353" s="27"/>
      <c r="D353" s="42"/>
      <c r="E353" s="51"/>
      <c r="F353" s="16"/>
      <c r="G353" s="9"/>
      <c r="H353" s="9"/>
      <c r="I353" s="11">
        <f t="shared" si="7"/>
        <v>0</v>
      </c>
      <c r="J353" s="128">
        <f t="shared" si="8"/>
        <v>5562.6499999999796</v>
      </c>
    </row>
    <row r="354" spans="1:10" ht="26.25" x14ac:dyDescent="0.25">
      <c r="A354" s="2">
        <v>42611</v>
      </c>
      <c r="B354" s="101" t="s">
        <v>1087</v>
      </c>
      <c r="D354" s="42" t="s">
        <v>1088</v>
      </c>
      <c r="E354" s="51">
        <v>643475</v>
      </c>
      <c r="F354" s="16">
        <v>1287729</v>
      </c>
      <c r="G354" s="9">
        <v>37217.49</v>
      </c>
      <c r="H354" s="9">
        <v>35000</v>
      </c>
      <c r="I354" s="11">
        <f t="shared" si="7"/>
        <v>-2217.489999999998</v>
      </c>
      <c r="J354" s="128">
        <f t="shared" si="8"/>
        <v>3345.1599999999817</v>
      </c>
    </row>
    <row r="355" spans="1:10" ht="15.75" x14ac:dyDescent="0.25">
      <c r="A355" s="2"/>
      <c r="B355" s="27"/>
      <c r="D355" s="42"/>
      <c r="E355" s="51"/>
      <c r="F355" s="16"/>
      <c r="G355" s="9"/>
      <c r="H355" s="9"/>
      <c r="I355" s="11">
        <f t="shared" si="7"/>
        <v>0</v>
      </c>
      <c r="J355" s="128">
        <f t="shared" si="8"/>
        <v>3345.1599999999817</v>
      </c>
    </row>
    <row r="356" spans="1:10" ht="26.25" x14ac:dyDescent="0.25">
      <c r="A356" s="2">
        <v>42613</v>
      </c>
      <c r="B356" s="101" t="s">
        <v>1081</v>
      </c>
      <c r="D356" s="42" t="s">
        <v>1082</v>
      </c>
      <c r="E356" s="51">
        <v>647875</v>
      </c>
      <c r="F356" s="16">
        <v>1288784</v>
      </c>
      <c r="G356" s="9">
        <v>37320.730000000003</v>
      </c>
      <c r="H356" s="9">
        <v>35500</v>
      </c>
      <c r="I356" s="11">
        <f t="shared" si="7"/>
        <v>-1820.7300000000032</v>
      </c>
      <c r="J356" s="128">
        <f t="shared" si="8"/>
        <v>1524.4299999999785</v>
      </c>
    </row>
    <row r="357" spans="1:10" ht="15.75" x14ac:dyDescent="0.25">
      <c r="A357" s="2"/>
      <c r="B357" s="27"/>
      <c r="D357" s="42"/>
      <c r="E357" s="51"/>
      <c r="F357" s="16"/>
      <c r="G357" s="9"/>
      <c r="H357" s="9"/>
      <c r="I357" s="11">
        <f t="shared" si="7"/>
        <v>0</v>
      </c>
      <c r="J357" s="128">
        <f t="shared" si="8"/>
        <v>1524.4299999999785</v>
      </c>
    </row>
    <row r="358" spans="1:10" ht="26.25" x14ac:dyDescent="0.25">
      <c r="A358" s="2">
        <v>42613</v>
      </c>
      <c r="B358" s="101" t="s">
        <v>1083</v>
      </c>
      <c r="D358" s="42" t="s">
        <v>1084</v>
      </c>
      <c r="E358" s="51">
        <v>647875</v>
      </c>
      <c r="F358" s="16">
        <v>1289490</v>
      </c>
      <c r="G358" s="9">
        <v>38237.49</v>
      </c>
      <c r="H358" s="9">
        <v>35500</v>
      </c>
      <c r="I358" s="11">
        <f t="shared" si="7"/>
        <v>-2737.489999999998</v>
      </c>
      <c r="J358" s="132">
        <f t="shared" si="8"/>
        <v>-1213.0600000000195</v>
      </c>
    </row>
    <row r="359" spans="1:10" ht="15.75" x14ac:dyDescent="0.25">
      <c r="A359" s="2"/>
      <c r="B359" s="27"/>
      <c r="D359" s="42"/>
      <c r="E359" s="51"/>
      <c r="F359" s="16"/>
      <c r="G359" s="9"/>
      <c r="H359" s="9"/>
      <c r="I359" s="11">
        <f t="shared" si="7"/>
        <v>0</v>
      </c>
      <c r="J359" s="128">
        <f t="shared" si="8"/>
        <v>-1213.0600000000195</v>
      </c>
    </row>
    <row r="360" spans="1:10" ht="26.25" x14ac:dyDescent="0.25">
      <c r="A360" s="2">
        <v>42614</v>
      </c>
      <c r="B360" s="102" t="s">
        <v>1096</v>
      </c>
      <c r="D360" s="42" t="s">
        <v>1097</v>
      </c>
      <c r="E360" s="51">
        <v>698486</v>
      </c>
      <c r="F360" s="16">
        <v>1289812</v>
      </c>
      <c r="G360" s="9">
        <v>36716.870000000003</v>
      </c>
      <c r="H360" s="9">
        <v>37000</v>
      </c>
      <c r="I360" s="11">
        <f t="shared" si="7"/>
        <v>283.12999999999738</v>
      </c>
      <c r="J360" s="128">
        <f t="shared" si="8"/>
        <v>-929.93000000002212</v>
      </c>
    </row>
    <row r="361" spans="1:10" ht="15.75" x14ac:dyDescent="0.25">
      <c r="A361" s="2"/>
      <c r="B361" s="27"/>
      <c r="D361" s="42"/>
      <c r="E361" s="51"/>
      <c r="F361" s="16"/>
      <c r="G361" s="9"/>
      <c r="H361" s="9"/>
      <c r="I361" s="11">
        <f t="shared" si="7"/>
        <v>0</v>
      </c>
      <c r="J361" s="128">
        <f t="shared" si="8"/>
        <v>-929.93000000002212</v>
      </c>
    </row>
    <row r="362" spans="1:10" ht="26.25" x14ac:dyDescent="0.25">
      <c r="A362" s="2">
        <v>42614</v>
      </c>
      <c r="B362" s="102" t="s">
        <v>1095</v>
      </c>
      <c r="D362" s="42" t="s">
        <v>1094</v>
      </c>
      <c r="E362" s="51">
        <v>696858</v>
      </c>
      <c r="F362" s="16">
        <v>1289278</v>
      </c>
      <c r="G362" s="9">
        <v>36816.019999999997</v>
      </c>
      <c r="H362" s="9">
        <v>37000</v>
      </c>
      <c r="I362" s="11">
        <f t="shared" si="7"/>
        <v>183.9800000000032</v>
      </c>
      <c r="J362" s="128">
        <f t="shared" si="8"/>
        <v>-745.95000000001892</v>
      </c>
    </row>
    <row r="363" spans="1:10" ht="15.75" x14ac:dyDescent="0.25">
      <c r="A363" s="2"/>
      <c r="B363" s="27"/>
      <c r="D363" s="42"/>
      <c r="E363" s="51"/>
      <c r="F363" s="16"/>
      <c r="G363" s="9"/>
      <c r="H363" s="9"/>
      <c r="I363" s="11">
        <f t="shared" si="7"/>
        <v>0</v>
      </c>
      <c r="J363" s="128">
        <f t="shared" si="8"/>
        <v>-745.95000000001892</v>
      </c>
    </row>
    <row r="364" spans="1:10" ht="26.25" x14ac:dyDescent="0.25">
      <c r="A364" s="2">
        <v>42615</v>
      </c>
      <c r="B364" s="102" t="s">
        <v>1098</v>
      </c>
      <c r="D364" s="42" t="s">
        <v>1099</v>
      </c>
      <c r="E364" s="51">
        <v>695600</v>
      </c>
      <c r="F364" s="16">
        <v>1289918</v>
      </c>
      <c r="G364" s="9">
        <v>37117.85</v>
      </c>
      <c r="H364" s="9">
        <v>37000</v>
      </c>
      <c r="I364" s="11">
        <f t="shared" si="7"/>
        <v>-117.84999999999854</v>
      </c>
      <c r="J364" s="128">
        <f t="shared" si="8"/>
        <v>-863.80000000001746</v>
      </c>
    </row>
    <row r="365" spans="1:10" ht="15.75" x14ac:dyDescent="0.25">
      <c r="A365" s="2"/>
      <c r="B365" s="27"/>
      <c r="D365" s="42"/>
      <c r="E365" s="51"/>
      <c r="F365" s="16"/>
      <c r="G365" s="9"/>
      <c r="H365" s="9"/>
      <c r="I365" s="11">
        <f t="shared" si="7"/>
        <v>0</v>
      </c>
      <c r="J365" s="128">
        <f t="shared" si="8"/>
        <v>-863.80000000001746</v>
      </c>
    </row>
    <row r="366" spans="1:10" ht="26.25" x14ac:dyDescent="0.25">
      <c r="A366" s="2">
        <v>42619</v>
      </c>
      <c r="B366" s="102" t="s">
        <v>1102</v>
      </c>
      <c r="D366" s="42" t="s">
        <v>1103</v>
      </c>
      <c r="E366" s="51">
        <v>746600</v>
      </c>
      <c r="F366" s="16">
        <v>1290036</v>
      </c>
      <c r="G366" s="9">
        <v>37616.44</v>
      </c>
      <c r="H366" s="9">
        <v>40000</v>
      </c>
      <c r="I366" s="11">
        <f t="shared" si="7"/>
        <v>2383.5599999999977</v>
      </c>
      <c r="J366" s="128">
        <f t="shared" si="8"/>
        <v>1519.7599999999802</v>
      </c>
    </row>
    <row r="367" spans="1:10" ht="15.75" x14ac:dyDescent="0.25">
      <c r="A367" s="2"/>
      <c r="B367" s="27"/>
      <c r="D367" s="42"/>
      <c r="E367" s="51"/>
      <c r="F367" s="16"/>
      <c r="G367" s="9"/>
      <c r="H367" s="9"/>
      <c r="I367" s="11">
        <f t="shared" si="7"/>
        <v>0</v>
      </c>
      <c r="J367" s="128">
        <f t="shared" si="8"/>
        <v>1519.7599999999802</v>
      </c>
    </row>
    <row r="368" spans="1:10" ht="26.25" x14ac:dyDescent="0.25">
      <c r="A368" s="2">
        <v>42620</v>
      </c>
      <c r="B368" s="102" t="s">
        <v>1106</v>
      </c>
      <c r="D368" s="42" t="s">
        <v>1107</v>
      </c>
      <c r="E368" s="51">
        <v>707940</v>
      </c>
      <c r="F368" s="16">
        <v>1290280</v>
      </c>
      <c r="G368" s="9">
        <v>38706.080000000002</v>
      </c>
      <c r="H368" s="9">
        <v>38000</v>
      </c>
      <c r="I368" s="11">
        <f t="shared" si="7"/>
        <v>-706.08000000000175</v>
      </c>
      <c r="J368" s="128">
        <f t="shared" si="8"/>
        <v>813.67999999997846</v>
      </c>
    </row>
    <row r="369" spans="1:11" ht="15.75" x14ac:dyDescent="0.25">
      <c r="A369" s="2"/>
      <c r="B369" s="27"/>
      <c r="D369" s="42"/>
      <c r="E369" s="51"/>
      <c r="F369" s="16"/>
      <c r="G369" s="9"/>
      <c r="H369" s="9"/>
      <c r="I369" s="11">
        <f t="shared" si="7"/>
        <v>0</v>
      </c>
      <c r="J369" s="128">
        <f t="shared" si="8"/>
        <v>813.67999999997846</v>
      </c>
    </row>
    <row r="370" spans="1:11" ht="26.25" x14ac:dyDescent="0.25">
      <c r="A370" s="2">
        <v>42620</v>
      </c>
      <c r="B370" s="102" t="s">
        <v>1104</v>
      </c>
      <c r="D370" s="42" t="s">
        <v>1105</v>
      </c>
      <c r="E370" s="51">
        <v>707940</v>
      </c>
      <c r="F370" s="16">
        <v>1290281</v>
      </c>
      <c r="G370" s="9">
        <v>38479.910000000003</v>
      </c>
      <c r="H370" s="9">
        <v>38000</v>
      </c>
      <c r="I370" s="11">
        <f t="shared" si="7"/>
        <v>-479.91000000000349</v>
      </c>
      <c r="J370" s="128">
        <f t="shared" si="8"/>
        <v>333.76999999997497</v>
      </c>
    </row>
    <row r="371" spans="1:11" ht="15.75" x14ac:dyDescent="0.25">
      <c r="A371" s="2"/>
      <c r="B371" s="27"/>
      <c r="D371" s="42"/>
      <c r="E371" s="51"/>
      <c r="F371" s="16"/>
      <c r="G371" s="9"/>
      <c r="H371" s="9"/>
      <c r="I371" s="11">
        <f t="shared" si="7"/>
        <v>0</v>
      </c>
      <c r="J371" s="128">
        <f t="shared" si="8"/>
        <v>333.76999999997497</v>
      </c>
    </row>
    <row r="372" spans="1:11" ht="26.25" x14ac:dyDescent="0.25">
      <c r="A372" s="2">
        <v>42620</v>
      </c>
      <c r="B372" s="102" t="s">
        <v>1108</v>
      </c>
      <c r="D372" s="42" t="s">
        <v>1109</v>
      </c>
      <c r="E372" s="51">
        <v>725790</v>
      </c>
      <c r="F372" s="16">
        <v>1291187</v>
      </c>
      <c r="G372" s="9">
        <v>38652.06</v>
      </c>
      <c r="H372" s="9">
        <v>39000</v>
      </c>
      <c r="I372" s="11">
        <f t="shared" si="7"/>
        <v>347.94000000000233</v>
      </c>
      <c r="J372" s="128">
        <f t="shared" si="8"/>
        <v>681.7099999999773</v>
      </c>
    </row>
    <row r="373" spans="1:11" ht="15.75" x14ac:dyDescent="0.25">
      <c r="A373" s="2"/>
      <c r="B373" s="27"/>
      <c r="D373" s="42"/>
      <c r="E373" s="51"/>
      <c r="F373" s="16"/>
      <c r="G373" s="9"/>
      <c r="H373" s="9"/>
      <c r="I373" s="11">
        <f t="shared" si="7"/>
        <v>0</v>
      </c>
      <c r="J373" s="128">
        <f t="shared" si="8"/>
        <v>681.7099999999773</v>
      </c>
    </row>
    <row r="374" spans="1:11" ht="26.25" x14ac:dyDescent="0.25">
      <c r="A374" s="2">
        <v>42621</v>
      </c>
      <c r="B374" s="102" t="s">
        <v>1111</v>
      </c>
      <c r="D374" s="42" t="s">
        <v>1110</v>
      </c>
      <c r="E374" s="51">
        <v>722280</v>
      </c>
      <c r="F374" s="16">
        <v>1291827</v>
      </c>
      <c r="G374" s="9">
        <v>39312.69</v>
      </c>
      <c r="H374" s="9">
        <v>39000</v>
      </c>
      <c r="I374" s="11">
        <f t="shared" si="7"/>
        <v>-312.69000000000233</v>
      </c>
      <c r="J374" s="128">
        <f t="shared" si="8"/>
        <v>369.01999999997497</v>
      </c>
    </row>
    <row r="375" spans="1:11" ht="15.75" x14ac:dyDescent="0.25">
      <c r="A375" s="2"/>
      <c r="B375" s="27"/>
      <c r="D375" s="42"/>
      <c r="E375" s="51"/>
      <c r="F375" s="16"/>
      <c r="G375" s="9"/>
      <c r="H375" s="9"/>
      <c r="I375" s="11">
        <f t="shared" si="7"/>
        <v>0</v>
      </c>
      <c r="J375" s="128">
        <f t="shared" si="8"/>
        <v>369.01999999997497</v>
      </c>
    </row>
    <row r="376" spans="1:11" ht="39" x14ac:dyDescent="0.25">
      <c r="A376" s="2">
        <v>42622</v>
      </c>
      <c r="B376" s="102" t="s">
        <v>1149</v>
      </c>
      <c r="D376" s="42" t="s">
        <v>1115</v>
      </c>
      <c r="E376" s="51">
        <v>717990</v>
      </c>
      <c r="F376" s="16">
        <v>1291828</v>
      </c>
      <c r="G376" s="9">
        <v>39238.6</v>
      </c>
      <c r="H376" s="9">
        <v>39000</v>
      </c>
      <c r="I376" s="11">
        <f t="shared" si="7"/>
        <v>-238.59999999999854</v>
      </c>
      <c r="J376" s="128">
        <f t="shared" si="8"/>
        <v>130.41999999997643</v>
      </c>
    </row>
    <row r="377" spans="1:11" ht="15.75" x14ac:dyDescent="0.25">
      <c r="A377" s="2"/>
      <c r="B377" s="27"/>
      <c r="D377" s="42"/>
      <c r="E377" s="51"/>
      <c r="F377" s="16"/>
      <c r="G377" s="9"/>
      <c r="H377" s="9"/>
      <c r="I377" s="11">
        <f t="shared" si="7"/>
        <v>0</v>
      </c>
      <c r="J377" s="128">
        <f t="shared" si="8"/>
        <v>130.41999999997643</v>
      </c>
    </row>
    <row r="378" spans="1:11" ht="39" x14ac:dyDescent="0.25">
      <c r="A378" s="2">
        <v>42620</v>
      </c>
      <c r="B378" s="102" t="s">
        <v>1114</v>
      </c>
      <c r="D378" s="42" t="s">
        <v>1091</v>
      </c>
      <c r="E378" s="51">
        <v>725790</v>
      </c>
      <c r="F378" s="16">
        <v>1291704</v>
      </c>
      <c r="G378" s="9">
        <f>38317.87-200</f>
        <v>38117.870000000003</v>
      </c>
      <c r="H378" s="9">
        <v>39000</v>
      </c>
      <c r="I378" s="11">
        <f t="shared" si="7"/>
        <v>882.12999999999738</v>
      </c>
      <c r="J378" s="128">
        <f t="shared" si="8"/>
        <v>1012.5499999999738</v>
      </c>
      <c r="K378" s="9"/>
    </row>
    <row r="379" spans="1:11" ht="15.75" x14ac:dyDescent="0.25">
      <c r="A379" s="2"/>
      <c r="B379" s="27"/>
      <c r="D379" s="42"/>
      <c r="E379" s="51"/>
      <c r="F379" s="16"/>
      <c r="G379" s="9"/>
      <c r="H379" s="9"/>
      <c r="I379" s="11">
        <f t="shared" si="7"/>
        <v>0</v>
      </c>
      <c r="J379" s="128">
        <f t="shared" si="8"/>
        <v>1012.5499999999738</v>
      </c>
      <c r="K379" s="9"/>
    </row>
    <row r="380" spans="1:11" ht="26.25" x14ac:dyDescent="0.25">
      <c r="A380" s="2">
        <v>42621</v>
      </c>
      <c r="B380" s="102" t="s">
        <v>1112</v>
      </c>
      <c r="D380" s="42" t="s">
        <v>1113</v>
      </c>
      <c r="E380" s="51">
        <v>722280</v>
      </c>
      <c r="F380" s="16">
        <v>1290819</v>
      </c>
      <c r="G380" s="9">
        <v>38934.980000000003</v>
      </c>
      <c r="H380" s="9">
        <v>39000</v>
      </c>
      <c r="I380" s="11">
        <f t="shared" si="7"/>
        <v>65.019999999996799</v>
      </c>
      <c r="J380" s="128">
        <f t="shared" si="8"/>
        <v>1077.5699999999706</v>
      </c>
      <c r="K380" s="9"/>
    </row>
    <row r="381" spans="1:11" ht="15.75" x14ac:dyDescent="0.25">
      <c r="A381" s="2"/>
      <c r="B381" s="27"/>
      <c r="D381" s="42"/>
      <c r="E381" s="51"/>
      <c r="F381" s="16"/>
      <c r="G381" s="9"/>
      <c r="H381" s="9"/>
      <c r="I381" s="11">
        <f t="shared" si="7"/>
        <v>0</v>
      </c>
      <c r="J381" s="128">
        <f t="shared" si="8"/>
        <v>1077.5699999999706</v>
      </c>
      <c r="K381" s="9"/>
    </row>
    <row r="382" spans="1:11" ht="26.25" x14ac:dyDescent="0.25">
      <c r="A382" s="2">
        <v>42627</v>
      </c>
      <c r="B382" s="102" t="s">
        <v>1118</v>
      </c>
      <c r="D382" s="42" t="s">
        <v>1119</v>
      </c>
      <c r="E382" s="51">
        <v>731120</v>
      </c>
      <c r="F382" s="16">
        <v>1292389</v>
      </c>
      <c r="G382" s="9">
        <v>33263.1</v>
      </c>
      <c r="H382" s="9">
        <v>38000</v>
      </c>
      <c r="I382" s="11">
        <f t="shared" si="7"/>
        <v>4736.9000000000015</v>
      </c>
      <c r="J382" s="128">
        <f t="shared" si="8"/>
        <v>5814.4699999999721</v>
      </c>
      <c r="K382" s="9"/>
    </row>
    <row r="383" spans="1:11" ht="15.75" x14ac:dyDescent="0.25">
      <c r="A383" s="2"/>
      <c r="B383" s="27"/>
      <c r="D383" s="42"/>
      <c r="E383" s="51"/>
      <c r="F383" s="16"/>
      <c r="G383" s="9"/>
      <c r="H383" s="9"/>
      <c r="I383" s="11">
        <f t="shared" si="7"/>
        <v>0</v>
      </c>
      <c r="J383" s="128">
        <f t="shared" si="8"/>
        <v>5814.4699999999721</v>
      </c>
      <c r="K383" s="9"/>
    </row>
    <row r="384" spans="1:11" ht="26.25" x14ac:dyDescent="0.25">
      <c r="A384" s="2">
        <v>42627</v>
      </c>
      <c r="B384" s="102" t="s">
        <v>1120</v>
      </c>
      <c r="D384" s="42" t="s">
        <v>1121</v>
      </c>
      <c r="E384" s="51">
        <v>731120</v>
      </c>
      <c r="F384" s="16">
        <v>1292390</v>
      </c>
      <c r="G384" s="9">
        <v>33779.81</v>
      </c>
      <c r="H384" s="9">
        <v>38000</v>
      </c>
      <c r="I384" s="11">
        <f t="shared" si="7"/>
        <v>4220.1900000000023</v>
      </c>
      <c r="J384" s="128">
        <f t="shared" si="8"/>
        <v>10034.659999999974</v>
      </c>
      <c r="K384" s="9"/>
    </row>
    <row r="385" spans="1:11" ht="15.75" x14ac:dyDescent="0.25">
      <c r="A385" s="2"/>
      <c r="B385" s="27"/>
      <c r="D385" s="42"/>
      <c r="E385" s="51"/>
      <c r="F385" s="16"/>
      <c r="G385" s="9"/>
      <c r="H385" s="9"/>
      <c r="I385" s="11">
        <f t="shared" si="7"/>
        <v>0</v>
      </c>
      <c r="J385" s="128">
        <f t="shared" si="8"/>
        <v>10034.659999999974</v>
      </c>
      <c r="K385" s="9"/>
    </row>
    <row r="386" spans="1:11" ht="26.25" x14ac:dyDescent="0.25">
      <c r="A386" s="2">
        <v>42628</v>
      </c>
      <c r="B386" s="102" t="s">
        <v>1126</v>
      </c>
      <c r="D386" s="42" t="s">
        <v>1127</v>
      </c>
      <c r="E386" s="51">
        <v>673925</v>
      </c>
      <c r="F386" s="16">
        <v>1293643</v>
      </c>
      <c r="G386" s="9">
        <v>32347.34</v>
      </c>
      <c r="H386" s="9">
        <v>35000</v>
      </c>
      <c r="I386" s="11">
        <f t="shared" si="7"/>
        <v>2652.66</v>
      </c>
      <c r="J386" s="128">
        <f t="shared" si="8"/>
        <v>12687.319999999974</v>
      </c>
      <c r="K386" s="9"/>
    </row>
    <row r="387" spans="1:11" ht="15.75" x14ac:dyDescent="0.25">
      <c r="A387" s="2"/>
      <c r="B387" s="27"/>
      <c r="D387" s="42"/>
      <c r="E387" s="51"/>
      <c r="F387" s="16"/>
      <c r="G387" s="9"/>
      <c r="H387" s="9"/>
      <c r="I387" s="11">
        <f t="shared" si="7"/>
        <v>0</v>
      </c>
      <c r="J387" s="128">
        <f t="shared" si="8"/>
        <v>12687.319999999974</v>
      </c>
      <c r="K387" s="9"/>
    </row>
    <row r="388" spans="1:11" ht="26.25" x14ac:dyDescent="0.25">
      <c r="A388" s="2">
        <v>42628</v>
      </c>
      <c r="B388" s="102" t="s">
        <v>1122</v>
      </c>
      <c r="D388" s="42" t="s">
        <v>1123</v>
      </c>
      <c r="E388" s="51">
        <v>673925</v>
      </c>
      <c r="F388" s="16">
        <v>1593644</v>
      </c>
      <c r="G388" s="9">
        <v>32370.29</v>
      </c>
      <c r="H388" s="9">
        <v>35000</v>
      </c>
      <c r="I388" s="11">
        <f t="shared" si="7"/>
        <v>2629.7099999999991</v>
      </c>
      <c r="J388" s="132">
        <f t="shared" si="8"/>
        <v>15317.029999999973</v>
      </c>
      <c r="K388" s="9"/>
    </row>
    <row r="389" spans="1:11" ht="15.75" x14ac:dyDescent="0.25">
      <c r="A389" s="2"/>
      <c r="B389" s="27"/>
      <c r="D389" s="42"/>
      <c r="E389" s="51"/>
      <c r="F389" s="16"/>
      <c r="G389" s="9"/>
      <c r="H389" s="9"/>
      <c r="I389" s="11">
        <f t="shared" si="7"/>
        <v>0</v>
      </c>
      <c r="J389" s="128">
        <f t="shared" si="8"/>
        <v>15317.029999999973</v>
      </c>
      <c r="K389" s="9"/>
    </row>
    <row r="390" spans="1:11" ht="26.25" x14ac:dyDescent="0.25">
      <c r="A390" s="2">
        <v>42628</v>
      </c>
      <c r="B390" s="102" t="s">
        <v>1124</v>
      </c>
      <c r="D390" s="42" t="s">
        <v>1125</v>
      </c>
      <c r="E390" s="51">
        <v>673925</v>
      </c>
      <c r="F390" s="16">
        <v>1293856</v>
      </c>
      <c r="G390" s="9">
        <v>32862.769999999997</v>
      </c>
      <c r="H390" s="9">
        <v>35000</v>
      </c>
      <c r="I390" s="11">
        <f t="shared" si="7"/>
        <v>2137.2300000000032</v>
      </c>
      <c r="J390" s="132">
        <f t="shared" si="8"/>
        <v>17454.259999999977</v>
      </c>
      <c r="K390" s="9"/>
    </row>
    <row r="391" spans="1:11" ht="15.75" x14ac:dyDescent="0.25">
      <c r="A391" s="2"/>
      <c r="B391" s="27"/>
      <c r="D391" s="42"/>
      <c r="E391" s="51"/>
      <c r="F391" s="16"/>
      <c r="G391" s="9"/>
      <c r="H391" s="9"/>
      <c r="I391" s="11">
        <f t="shared" si="7"/>
        <v>0</v>
      </c>
      <c r="J391" s="128">
        <f t="shared" si="8"/>
        <v>17454.259999999977</v>
      </c>
      <c r="K391" s="9"/>
    </row>
    <row r="392" spans="1:11" ht="26.25" x14ac:dyDescent="0.25">
      <c r="A392" s="2">
        <v>42628</v>
      </c>
      <c r="B392" s="102" t="s">
        <v>1128</v>
      </c>
      <c r="D392" s="99" t="s">
        <v>1129</v>
      </c>
      <c r="E392" s="51">
        <v>1002456</v>
      </c>
      <c r="F392" s="16">
        <v>1293079</v>
      </c>
      <c r="G392" s="9">
        <v>51321.02</v>
      </c>
      <c r="H392" s="9">
        <v>52000</v>
      </c>
      <c r="I392" s="11">
        <f t="shared" si="7"/>
        <v>678.9800000000032</v>
      </c>
      <c r="J392" s="132">
        <f t="shared" ref="J392:J455" si="9">J391+I392</f>
        <v>18133.23999999998</v>
      </c>
      <c r="K392" s="9"/>
    </row>
    <row r="393" spans="1:11" ht="15.75" x14ac:dyDescent="0.25">
      <c r="A393" s="2"/>
      <c r="B393" s="27"/>
      <c r="D393" s="42"/>
      <c r="E393" s="51"/>
      <c r="F393" s="16"/>
      <c r="G393" s="9"/>
      <c r="H393" s="9"/>
      <c r="I393" s="11">
        <f t="shared" si="7"/>
        <v>0</v>
      </c>
      <c r="J393" s="128">
        <f t="shared" si="9"/>
        <v>18133.23999999998</v>
      </c>
      <c r="K393" s="9"/>
    </row>
    <row r="394" spans="1:11" ht="26.25" x14ac:dyDescent="0.25">
      <c r="A394" s="2">
        <v>42632</v>
      </c>
      <c r="B394" s="102" t="s">
        <v>1133</v>
      </c>
      <c r="D394" s="42" t="s">
        <v>1135</v>
      </c>
      <c r="E394" s="51">
        <v>591120</v>
      </c>
      <c r="F394" s="16">
        <v>1294140</v>
      </c>
      <c r="G394" s="9">
        <v>32046.34</v>
      </c>
      <c r="H394" s="9">
        <v>30000</v>
      </c>
      <c r="I394" s="11">
        <f t="shared" si="7"/>
        <v>-2046.3400000000001</v>
      </c>
      <c r="J394" s="128">
        <f t="shared" si="9"/>
        <v>16086.89999999998</v>
      </c>
      <c r="K394" s="9"/>
    </row>
    <row r="395" spans="1:11" ht="15.75" x14ac:dyDescent="0.25">
      <c r="A395" s="2"/>
      <c r="B395" s="27"/>
      <c r="D395" s="42"/>
      <c r="E395" s="51"/>
      <c r="F395" s="16"/>
      <c r="G395" s="9"/>
      <c r="H395" s="9"/>
      <c r="I395" s="11">
        <f t="shared" si="7"/>
        <v>0</v>
      </c>
      <c r="J395" s="128">
        <f t="shared" si="9"/>
        <v>16086.89999999998</v>
      </c>
      <c r="K395" s="9"/>
    </row>
    <row r="396" spans="1:11" ht="26.25" x14ac:dyDescent="0.25">
      <c r="A396" s="2">
        <v>42634</v>
      </c>
      <c r="B396" s="102" t="s">
        <v>1137</v>
      </c>
      <c r="D396" s="42" t="s">
        <v>1138</v>
      </c>
      <c r="E396" s="51">
        <v>612529</v>
      </c>
      <c r="F396" s="16">
        <v>1294672</v>
      </c>
      <c r="G396" s="9">
        <v>29214.42</v>
      </c>
      <c r="H396" s="9">
        <v>31000</v>
      </c>
      <c r="I396" s="11">
        <f t="shared" si="7"/>
        <v>1785.5800000000017</v>
      </c>
      <c r="J396" s="132">
        <f t="shared" si="9"/>
        <v>17872.479999999981</v>
      </c>
      <c r="K396" s="9"/>
    </row>
    <row r="397" spans="1:11" ht="15.75" x14ac:dyDescent="0.25">
      <c r="A397" s="2"/>
      <c r="B397" s="27"/>
      <c r="D397" s="42"/>
      <c r="E397" s="51"/>
      <c r="F397" s="16"/>
      <c r="G397" s="9"/>
      <c r="H397" s="9"/>
      <c r="I397" s="11">
        <f t="shared" si="7"/>
        <v>0</v>
      </c>
      <c r="J397" s="128">
        <f t="shared" si="9"/>
        <v>17872.479999999981</v>
      </c>
      <c r="K397" s="9"/>
    </row>
    <row r="398" spans="1:11" ht="26.25" x14ac:dyDescent="0.25">
      <c r="A398" s="2">
        <v>42634</v>
      </c>
      <c r="B398" s="102" t="s">
        <v>1134</v>
      </c>
      <c r="D398" s="42" t="s">
        <v>1136</v>
      </c>
      <c r="E398" s="51">
        <v>612808</v>
      </c>
      <c r="F398" s="16">
        <v>1294673</v>
      </c>
      <c r="G398" s="9">
        <v>29085.42</v>
      </c>
      <c r="H398" s="9">
        <v>31000</v>
      </c>
      <c r="I398" s="11">
        <f t="shared" si="7"/>
        <v>1914.5800000000017</v>
      </c>
      <c r="J398" s="132">
        <f t="shared" si="9"/>
        <v>19787.059999999983</v>
      </c>
      <c r="K398" s="9"/>
    </row>
    <row r="399" spans="1:11" ht="15.75" x14ac:dyDescent="0.25">
      <c r="A399" s="2"/>
      <c r="B399" s="27"/>
      <c r="D399" s="42"/>
      <c r="E399" s="51"/>
      <c r="F399" s="16"/>
      <c r="G399" s="9"/>
      <c r="H399" s="9"/>
      <c r="I399" s="11">
        <f t="shared" si="7"/>
        <v>0</v>
      </c>
      <c r="J399" s="128">
        <f t="shared" si="9"/>
        <v>19787.059999999983</v>
      </c>
      <c r="K399" s="9"/>
    </row>
    <row r="400" spans="1:11" ht="26.25" x14ac:dyDescent="0.25">
      <c r="A400" s="2">
        <v>42635</v>
      </c>
      <c r="B400" s="102" t="s">
        <v>1139</v>
      </c>
      <c r="D400" s="42" t="s">
        <v>1140</v>
      </c>
      <c r="E400" s="51">
        <v>652080</v>
      </c>
      <c r="F400" s="16">
        <v>1295940</v>
      </c>
      <c r="G400" s="9">
        <v>29241.51</v>
      </c>
      <c r="H400" s="9">
        <v>33000</v>
      </c>
      <c r="I400" s="11">
        <f t="shared" si="7"/>
        <v>3758.4900000000016</v>
      </c>
      <c r="J400" s="132">
        <f t="shared" si="9"/>
        <v>23545.549999999985</v>
      </c>
      <c r="K400" s="9"/>
    </row>
    <row r="401" spans="1:11" ht="15.75" x14ac:dyDescent="0.25">
      <c r="A401" s="2"/>
      <c r="B401" s="27"/>
      <c r="D401" s="42"/>
      <c r="E401" s="51"/>
      <c r="F401" s="16"/>
      <c r="G401" s="9"/>
      <c r="H401" s="9"/>
      <c r="I401" s="11">
        <f t="shared" si="7"/>
        <v>0</v>
      </c>
      <c r="J401" s="128">
        <f t="shared" si="9"/>
        <v>23545.549999999985</v>
      </c>
      <c r="K401" s="9"/>
    </row>
    <row r="402" spans="1:11" ht="26.25" x14ac:dyDescent="0.25">
      <c r="A402" s="2">
        <v>42635</v>
      </c>
      <c r="B402" s="102" t="s">
        <v>1141</v>
      </c>
      <c r="D402" s="42" t="s">
        <v>1142</v>
      </c>
      <c r="E402" s="51">
        <v>652080</v>
      </c>
      <c r="F402" s="16">
        <v>1295941</v>
      </c>
      <c r="G402" s="9">
        <v>29293.85</v>
      </c>
      <c r="H402" s="9">
        <v>33000</v>
      </c>
      <c r="I402" s="11">
        <f t="shared" si="7"/>
        <v>3706.1500000000015</v>
      </c>
      <c r="J402" s="132">
        <f t="shared" si="9"/>
        <v>27251.699999999986</v>
      </c>
      <c r="K402" s="9"/>
    </row>
    <row r="403" spans="1:11" ht="15.75" x14ac:dyDescent="0.25">
      <c r="A403" s="2"/>
      <c r="B403" s="27"/>
      <c r="D403" s="42"/>
      <c r="E403" s="51"/>
      <c r="F403" s="16"/>
      <c r="G403" s="9"/>
      <c r="H403" s="9"/>
      <c r="I403" s="11">
        <f t="shared" si="7"/>
        <v>0</v>
      </c>
      <c r="J403" s="128">
        <f t="shared" si="9"/>
        <v>27251.699999999986</v>
      </c>
      <c r="K403" s="9"/>
    </row>
    <row r="404" spans="1:11" ht="26.25" x14ac:dyDescent="0.25">
      <c r="A404" s="2">
        <v>42636</v>
      </c>
      <c r="B404" s="102" t="s">
        <v>1144</v>
      </c>
      <c r="D404" s="42" t="s">
        <v>1143</v>
      </c>
      <c r="E404" s="51">
        <v>652146</v>
      </c>
      <c r="F404" s="16">
        <v>1296336</v>
      </c>
      <c r="G404" s="9">
        <v>28459.119999999999</v>
      </c>
      <c r="H404" s="9">
        <v>33000</v>
      </c>
      <c r="I404" s="11">
        <f t="shared" si="7"/>
        <v>4540.880000000001</v>
      </c>
      <c r="J404" s="132">
        <f t="shared" si="9"/>
        <v>31792.579999999987</v>
      </c>
      <c r="K404" s="9"/>
    </row>
    <row r="405" spans="1:11" ht="15.75" x14ac:dyDescent="0.25">
      <c r="A405" s="2"/>
      <c r="B405" s="27"/>
      <c r="D405" s="42"/>
      <c r="E405" s="51"/>
      <c r="F405" s="16"/>
      <c r="G405" s="9"/>
      <c r="H405" s="9"/>
      <c r="I405" s="11">
        <f t="shared" si="7"/>
        <v>0</v>
      </c>
      <c r="J405" s="128">
        <f t="shared" si="9"/>
        <v>31792.579999999987</v>
      </c>
      <c r="K405" s="9"/>
    </row>
    <row r="406" spans="1:11" ht="39" x14ac:dyDescent="0.25">
      <c r="A406" s="2">
        <v>42639</v>
      </c>
      <c r="B406" s="102" t="s">
        <v>1148</v>
      </c>
      <c r="D406" s="42" t="s">
        <v>1147</v>
      </c>
      <c r="E406" s="51">
        <v>648780</v>
      </c>
      <c r="F406" s="16">
        <v>11296337</v>
      </c>
      <c r="G406" s="9">
        <f>27443.32-874.5</f>
        <v>26568.82</v>
      </c>
      <c r="H406" s="9">
        <v>33000</v>
      </c>
      <c r="I406" s="11">
        <f t="shared" si="7"/>
        <v>6431.18</v>
      </c>
      <c r="J406" s="132">
        <f t="shared" si="9"/>
        <v>38223.759999999987</v>
      </c>
      <c r="K406" s="9"/>
    </row>
    <row r="407" spans="1:11" ht="15.75" x14ac:dyDescent="0.25">
      <c r="A407" s="2"/>
      <c r="B407" s="27"/>
      <c r="D407" s="42"/>
      <c r="E407" s="51"/>
      <c r="F407" s="16"/>
      <c r="G407" s="9"/>
      <c r="H407" s="9"/>
      <c r="I407" s="11">
        <f t="shared" si="7"/>
        <v>0</v>
      </c>
      <c r="J407" s="128">
        <f t="shared" si="9"/>
        <v>38223.759999999987</v>
      </c>
      <c r="K407" s="9"/>
    </row>
    <row r="408" spans="1:11" ht="26.25" x14ac:dyDescent="0.25">
      <c r="A408" s="2">
        <v>42642</v>
      </c>
      <c r="B408" s="102" t="s">
        <v>1151</v>
      </c>
      <c r="D408" s="42" t="s">
        <v>1150</v>
      </c>
      <c r="E408" s="51">
        <v>292500</v>
      </c>
      <c r="F408" s="16">
        <v>1298146</v>
      </c>
      <c r="G408" s="9">
        <v>26155.94</v>
      </c>
      <c r="H408" s="9">
        <v>15000</v>
      </c>
      <c r="I408" s="11">
        <f t="shared" si="7"/>
        <v>-11155.939999999999</v>
      </c>
      <c r="J408" s="132">
        <f t="shared" si="9"/>
        <v>27067.819999999989</v>
      </c>
      <c r="K408" s="9"/>
    </row>
    <row r="409" spans="1:11" ht="15.75" x14ac:dyDescent="0.25">
      <c r="A409" s="2"/>
      <c r="B409" s="27"/>
      <c r="D409" s="42"/>
      <c r="E409" s="51"/>
      <c r="F409" s="16"/>
      <c r="G409" s="9"/>
      <c r="H409" s="9"/>
      <c r="I409" s="11">
        <f t="shared" si="7"/>
        <v>0</v>
      </c>
      <c r="J409" s="128">
        <f t="shared" si="9"/>
        <v>27067.819999999989</v>
      </c>
      <c r="K409" s="9"/>
    </row>
    <row r="410" spans="1:11" ht="26.25" x14ac:dyDescent="0.25">
      <c r="A410" s="2">
        <v>42643</v>
      </c>
      <c r="B410" s="102" t="s">
        <v>1092</v>
      </c>
      <c r="D410" s="42" t="s">
        <v>1093</v>
      </c>
      <c r="E410" s="51">
        <v>291495</v>
      </c>
      <c r="F410" s="16">
        <v>1298250</v>
      </c>
      <c r="G410" s="9">
        <v>24650.77</v>
      </c>
      <c r="H410" s="9">
        <v>15000</v>
      </c>
      <c r="I410" s="11">
        <f t="shared" si="7"/>
        <v>-9650.77</v>
      </c>
      <c r="J410" s="132">
        <f t="shared" si="9"/>
        <v>17417.049999999988</v>
      </c>
      <c r="K410" s="9"/>
    </row>
    <row r="411" spans="1:11" ht="15.75" x14ac:dyDescent="0.25">
      <c r="A411" s="2"/>
      <c r="B411" s="27"/>
      <c r="D411" s="42"/>
      <c r="E411" s="51"/>
      <c r="F411" s="16"/>
      <c r="G411" s="9"/>
      <c r="H411" s="9"/>
      <c r="I411" s="11">
        <f t="shared" si="7"/>
        <v>0</v>
      </c>
      <c r="J411" s="128">
        <f t="shared" si="9"/>
        <v>17417.049999999988</v>
      </c>
      <c r="K411" s="9"/>
    </row>
    <row r="412" spans="1:11" ht="26.25" x14ac:dyDescent="0.25">
      <c r="A412" s="2">
        <v>42648</v>
      </c>
      <c r="B412" s="104" t="s">
        <v>1154</v>
      </c>
      <c r="D412" s="42" t="s">
        <v>1155</v>
      </c>
      <c r="E412" s="51">
        <v>423500</v>
      </c>
      <c r="F412" s="16">
        <v>1298968</v>
      </c>
      <c r="G412" s="9">
        <v>24393.02</v>
      </c>
      <c r="H412" s="9">
        <v>22000</v>
      </c>
      <c r="I412" s="11">
        <f t="shared" si="7"/>
        <v>-2393.0200000000004</v>
      </c>
      <c r="J412" s="128">
        <f t="shared" si="9"/>
        <v>15024.029999999988</v>
      </c>
      <c r="K412" s="9"/>
    </row>
    <row r="413" spans="1:11" ht="15.75" x14ac:dyDescent="0.25">
      <c r="A413" s="2"/>
      <c r="B413" s="27"/>
      <c r="D413" s="42"/>
      <c r="E413" s="51"/>
      <c r="F413" s="16"/>
      <c r="G413" s="9"/>
      <c r="H413" s="9"/>
      <c r="I413" s="11">
        <f t="shared" si="7"/>
        <v>0</v>
      </c>
      <c r="J413" s="128">
        <f t="shared" si="9"/>
        <v>15024.029999999988</v>
      </c>
      <c r="K413" s="9"/>
    </row>
    <row r="414" spans="1:11" ht="26.25" x14ac:dyDescent="0.25">
      <c r="A414" s="2">
        <v>42648</v>
      </c>
      <c r="B414" s="104" t="s">
        <v>1156</v>
      </c>
      <c r="D414" s="42" t="s">
        <v>1157</v>
      </c>
      <c r="E414" s="51">
        <v>423500</v>
      </c>
      <c r="F414" s="16">
        <v>1300207</v>
      </c>
      <c r="G414" s="9">
        <v>24372.69</v>
      </c>
      <c r="H414" s="9">
        <v>22000</v>
      </c>
      <c r="I414" s="11">
        <f t="shared" si="7"/>
        <v>-2372.6899999999987</v>
      </c>
      <c r="J414" s="128">
        <f t="shared" si="9"/>
        <v>12651.339999999989</v>
      </c>
      <c r="K414" s="9"/>
    </row>
    <row r="415" spans="1:11" ht="15.75" x14ac:dyDescent="0.25">
      <c r="A415" s="2"/>
      <c r="B415" s="27"/>
      <c r="D415" s="42"/>
      <c r="E415" s="51"/>
      <c r="F415" s="16"/>
      <c r="G415" s="9"/>
      <c r="H415" s="9"/>
      <c r="I415" s="11">
        <f t="shared" si="7"/>
        <v>0</v>
      </c>
      <c r="J415" s="128">
        <f t="shared" si="9"/>
        <v>12651.339999999989</v>
      </c>
      <c r="K415" s="9"/>
    </row>
    <row r="416" spans="1:11" ht="26.25" x14ac:dyDescent="0.25">
      <c r="A416" s="2">
        <v>42649</v>
      </c>
      <c r="B416" s="104" t="s">
        <v>1158</v>
      </c>
      <c r="D416" s="42" t="s">
        <v>1159</v>
      </c>
      <c r="E416" s="51">
        <v>423566</v>
      </c>
      <c r="F416" s="16">
        <v>1300208</v>
      </c>
      <c r="G416" s="9">
        <v>24548.89</v>
      </c>
      <c r="H416" s="9">
        <v>22000</v>
      </c>
      <c r="I416" s="11">
        <f t="shared" si="7"/>
        <v>-2548.8899999999994</v>
      </c>
      <c r="J416" s="128">
        <f t="shared" si="9"/>
        <v>10102.44999999999</v>
      </c>
      <c r="K416" s="9"/>
    </row>
    <row r="417" spans="1:11" ht="15.75" x14ac:dyDescent="0.25">
      <c r="A417" s="2"/>
      <c r="B417" s="27"/>
      <c r="D417" s="42"/>
      <c r="E417" s="51"/>
      <c r="F417" s="16"/>
      <c r="G417" s="9"/>
      <c r="H417" s="9"/>
      <c r="I417" s="11">
        <f t="shared" si="7"/>
        <v>0</v>
      </c>
      <c r="J417" s="128">
        <f t="shared" si="9"/>
        <v>10102.44999999999</v>
      </c>
      <c r="K417" s="9"/>
    </row>
    <row r="418" spans="1:11" ht="26.25" x14ac:dyDescent="0.25">
      <c r="A418" s="2">
        <v>42649</v>
      </c>
      <c r="B418" s="104" t="s">
        <v>1160</v>
      </c>
      <c r="D418" s="42" t="s">
        <v>1161</v>
      </c>
      <c r="E418" s="51">
        <v>423566</v>
      </c>
      <c r="F418" s="16">
        <v>1301240</v>
      </c>
      <c r="G418" s="9">
        <v>24760.93</v>
      </c>
      <c r="H418" s="9">
        <v>22000</v>
      </c>
      <c r="I418" s="11">
        <f t="shared" si="7"/>
        <v>-2760.9300000000003</v>
      </c>
      <c r="J418" s="128">
        <f t="shared" si="9"/>
        <v>7341.5199999999895</v>
      </c>
      <c r="K418" s="9"/>
    </row>
    <row r="419" spans="1:11" ht="15.75" x14ac:dyDescent="0.25">
      <c r="A419" s="2"/>
      <c r="B419" s="27"/>
      <c r="D419" s="42"/>
      <c r="E419" s="51"/>
      <c r="F419" s="16"/>
      <c r="G419" s="9"/>
      <c r="H419" s="9"/>
      <c r="I419" s="11">
        <f t="shared" si="7"/>
        <v>0</v>
      </c>
      <c r="J419" s="128">
        <f t="shared" si="9"/>
        <v>7341.5199999999895</v>
      </c>
      <c r="K419" s="9"/>
    </row>
    <row r="420" spans="1:11" ht="26.25" x14ac:dyDescent="0.25">
      <c r="A420" s="2">
        <v>42650</v>
      </c>
      <c r="B420" s="104" t="s">
        <v>1162</v>
      </c>
      <c r="D420" s="42" t="s">
        <v>1163</v>
      </c>
      <c r="E420" s="51">
        <v>423500</v>
      </c>
      <c r="F420" s="16">
        <v>1300681</v>
      </c>
      <c r="G420" s="9">
        <v>24689.13</v>
      </c>
      <c r="H420" s="9">
        <v>22000</v>
      </c>
      <c r="I420" s="11">
        <f t="shared" si="7"/>
        <v>-2689.130000000001</v>
      </c>
      <c r="J420" s="128">
        <f t="shared" si="9"/>
        <v>4652.3899999999885</v>
      </c>
      <c r="K420" s="9"/>
    </row>
    <row r="421" spans="1:11" ht="15.75" x14ac:dyDescent="0.25">
      <c r="A421" s="2"/>
      <c r="B421" s="27"/>
      <c r="D421" s="42"/>
      <c r="E421" s="51"/>
      <c r="F421" s="16"/>
      <c r="G421" s="9"/>
      <c r="H421" s="9"/>
      <c r="I421" s="11">
        <f t="shared" si="7"/>
        <v>0</v>
      </c>
      <c r="J421" s="128">
        <f t="shared" si="9"/>
        <v>4652.3899999999885</v>
      </c>
      <c r="K421" s="9"/>
    </row>
    <row r="422" spans="1:11" ht="26.25" x14ac:dyDescent="0.25">
      <c r="A422" s="2">
        <v>42655</v>
      </c>
      <c r="B422" s="104" t="s">
        <v>1152</v>
      </c>
      <c r="D422" s="42" t="s">
        <v>1153</v>
      </c>
      <c r="E422" s="51">
        <v>458400</v>
      </c>
      <c r="F422" s="16">
        <v>1301679</v>
      </c>
      <c r="G422" s="9">
        <v>25594.52</v>
      </c>
      <c r="H422" s="9">
        <v>24000</v>
      </c>
      <c r="I422" s="11">
        <f t="shared" si="7"/>
        <v>-1594.5200000000004</v>
      </c>
      <c r="J422" s="128">
        <f t="shared" si="9"/>
        <v>3057.8699999999881</v>
      </c>
      <c r="K422" s="9"/>
    </row>
    <row r="423" spans="1:11" ht="15.75" x14ac:dyDescent="0.25">
      <c r="A423" s="2"/>
      <c r="B423" s="27"/>
      <c r="D423" s="42"/>
      <c r="E423" s="51"/>
      <c r="F423" s="16"/>
      <c r="G423" s="9"/>
      <c r="H423" s="9"/>
      <c r="I423" s="11">
        <f t="shared" si="7"/>
        <v>0</v>
      </c>
      <c r="J423" s="128">
        <f t="shared" si="9"/>
        <v>3057.8699999999881</v>
      </c>
      <c r="K423" s="9"/>
    </row>
    <row r="424" spans="1:11" ht="26.25" x14ac:dyDescent="0.25">
      <c r="A424" s="2">
        <v>42655</v>
      </c>
      <c r="B424" s="104" t="s">
        <v>1164</v>
      </c>
      <c r="D424" s="42" t="s">
        <v>1165</v>
      </c>
      <c r="E424" s="51">
        <v>458400</v>
      </c>
      <c r="F424" s="16">
        <v>1301680</v>
      </c>
      <c r="G424" s="9">
        <v>25179.21</v>
      </c>
      <c r="H424" s="9">
        <v>24000</v>
      </c>
      <c r="I424" s="11">
        <f t="shared" si="7"/>
        <v>-1179.2099999999991</v>
      </c>
      <c r="J424" s="128">
        <f t="shared" si="9"/>
        <v>1878.6599999999889</v>
      </c>
      <c r="K424" s="9"/>
    </row>
    <row r="425" spans="1:11" ht="15.75" x14ac:dyDescent="0.25">
      <c r="A425" s="2"/>
      <c r="B425" s="27"/>
      <c r="D425" s="42"/>
      <c r="E425" s="51"/>
      <c r="F425" s="16"/>
      <c r="G425" s="9"/>
      <c r="H425" s="9"/>
      <c r="I425" s="11">
        <f t="shared" si="7"/>
        <v>0</v>
      </c>
      <c r="J425" s="128">
        <f t="shared" si="9"/>
        <v>1878.6599999999889</v>
      </c>
      <c r="K425" s="9"/>
    </row>
    <row r="426" spans="1:11" ht="26.25" x14ac:dyDescent="0.25">
      <c r="A426" s="2">
        <v>42656</v>
      </c>
      <c r="B426" s="104" t="s">
        <v>1167</v>
      </c>
      <c r="D426" s="42" t="s">
        <v>1166</v>
      </c>
      <c r="E426" s="51">
        <v>455280</v>
      </c>
      <c r="F426" s="16">
        <v>1302376</v>
      </c>
      <c r="G426" s="9">
        <v>26531.07</v>
      </c>
      <c r="H426" s="9">
        <v>24000</v>
      </c>
      <c r="I426" s="11">
        <f t="shared" si="7"/>
        <v>-2531.0699999999997</v>
      </c>
      <c r="J426" s="128">
        <f t="shared" si="9"/>
        <v>-652.41000000001077</v>
      </c>
      <c r="K426" s="9"/>
    </row>
    <row r="427" spans="1:11" ht="15.75" x14ac:dyDescent="0.25">
      <c r="A427" s="2"/>
      <c r="B427" s="27"/>
      <c r="D427" s="42"/>
      <c r="E427" s="51"/>
      <c r="F427" s="16"/>
      <c r="G427" s="9"/>
      <c r="H427" s="9"/>
      <c r="I427" s="11">
        <f t="shared" si="7"/>
        <v>0</v>
      </c>
      <c r="J427" s="128">
        <f t="shared" si="9"/>
        <v>-652.41000000001077</v>
      </c>
      <c r="K427" s="9"/>
    </row>
    <row r="428" spans="1:11" ht="26.25" x14ac:dyDescent="0.25">
      <c r="A428" s="2">
        <v>42656</v>
      </c>
      <c r="B428" s="104" t="s">
        <v>1168</v>
      </c>
      <c r="D428" s="42" t="s">
        <v>1169</v>
      </c>
      <c r="E428" s="51">
        <v>455280</v>
      </c>
      <c r="F428" s="16">
        <v>1302377</v>
      </c>
      <c r="G428" s="9">
        <v>26430.35</v>
      </c>
      <c r="H428" s="9">
        <v>24000</v>
      </c>
      <c r="I428" s="11">
        <f t="shared" si="7"/>
        <v>-2430.3499999999985</v>
      </c>
      <c r="J428" s="128">
        <f t="shared" si="9"/>
        <v>-3082.7600000000093</v>
      </c>
      <c r="K428" s="9"/>
    </row>
    <row r="429" spans="1:11" ht="15.75" x14ac:dyDescent="0.25">
      <c r="A429" s="2"/>
      <c r="B429" s="27"/>
      <c r="D429" s="42"/>
      <c r="E429" s="51"/>
      <c r="F429" s="16"/>
      <c r="G429" s="9"/>
      <c r="H429" s="9"/>
      <c r="I429" s="11">
        <f t="shared" si="7"/>
        <v>0</v>
      </c>
      <c r="J429" s="128">
        <f t="shared" si="9"/>
        <v>-3082.7600000000093</v>
      </c>
      <c r="K429" s="9"/>
    </row>
    <row r="430" spans="1:11" ht="26.25" x14ac:dyDescent="0.25">
      <c r="A430" s="2">
        <v>42657</v>
      </c>
      <c r="B430" s="104" t="s">
        <v>1170</v>
      </c>
      <c r="D430" s="42" t="s">
        <v>1171</v>
      </c>
      <c r="E430" s="51">
        <v>455040</v>
      </c>
      <c r="F430" s="16">
        <v>1302378</v>
      </c>
      <c r="G430" s="9">
        <v>26872.81</v>
      </c>
      <c r="H430" s="9">
        <v>24000</v>
      </c>
      <c r="I430" s="11">
        <f t="shared" si="7"/>
        <v>-2872.8100000000013</v>
      </c>
      <c r="J430" s="128">
        <f t="shared" si="9"/>
        <v>-5955.5700000000106</v>
      </c>
      <c r="K430" s="9"/>
    </row>
    <row r="431" spans="1:11" ht="15.75" x14ac:dyDescent="0.25">
      <c r="A431" s="2"/>
      <c r="B431" s="27"/>
      <c r="D431" s="42"/>
      <c r="E431" s="51"/>
      <c r="F431" s="16"/>
      <c r="G431" s="9"/>
      <c r="H431" s="9"/>
      <c r="I431" s="11">
        <f t="shared" si="7"/>
        <v>0</v>
      </c>
      <c r="J431" s="128">
        <f t="shared" si="9"/>
        <v>-5955.5700000000106</v>
      </c>
      <c r="K431" s="9"/>
    </row>
    <row r="432" spans="1:11" ht="26.25" x14ac:dyDescent="0.25">
      <c r="A432" s="2">
        <v>42662</v>
      </c>
      <c r="B432" s="104" t="s">
        <v>1174</v>
      </c>
      <c r="D432" s="42" t="s">
        <v>1175</v>
      </c>
      <c r="E432" s="51">
        <v>548912</v>
      </c>
      <c r="F432" s="16">
        <v>1303677</v>
      </c>
      <c r="G432" s="9">
        <v>27370.1</v>
      </c>
      <c r="H432" s="9">
        <v>29000</v>
      </c>
      <c r="I432" s="11">
        <f t="shared" si="7"/>
        <v>1629.9000000000015</v>
      </c>
      <c r="J432" s="128">
        <f t="shared" si="9"/>
        <v>-4325.6700000000092</v>
      </c>
      <c r="K432" s="9"/>
    </row>
    <row r="433" spans="1:11" ht="15.75" x14ac:dyDescent="0.25">
      <c r="A433" s="2"/>
      <c r="B433" s="27"/>
      <c r="D433" s="42"/>
      <c r="E433" s="51"/>
      <c r="F433" s="16"/>
      <c r="G433" s="9"/>
      <c r="H433" s="9"/>
      <c r="I433" s="11">
        <f t="shared" si="7"/>
        <v>0</v>
      </c>
      <c r="J433" s="128">
        <f t="shared" si="9"/>
        <v>-4325.6700000000092</v>
      </c>
      <c r="K433" s="9"/>
    </row>
    <row r="434" spans="1:11" ht="26.25" x14ac:dyDescent="0.25">
      <c r="A434" s="2">
        <v>42662</v>
      </c>
      <c r="B434" s="104" t="s">
        <v>1172</v>
      </c>
      <c r="D434" s="42" t="s">
        <v>1173</v>
      </c>
      <c r="E434" s="51">
        <v>548912</v>
      </c>
      <c r="F434" s="16">
        <v>1304423</v>
      </c>
      <c r="G434" s="9">
        <v>27065.8</v>
      </c>
      <c r="H434" s="9">
        <v>29000</v>
      </c>
      <c r="I434" s="11">
        <f t="shared" si="7"/>
        <v>1934.2000000000007</v>
      </c>
      <c r="J434" s="128">
        <f t="shared" si="9"/>
        <v>-2391.4700000000084</v>
      </c>
      <c r="K434" s="9"/>
    </row>
    <row r="435" spans="1:11" ht="15.75" x14ac:dyDescent="0.25">
      <c r="A435" s="2"/>
      <c r="B435" s="27"/>
      <c r="D435" s="42"/>
      <c r="E435" s="51"/>
      <c r="F435" s="16"/>
      <c r="G435" s="9"/>
      <c r="H435" s="9"/>
      <c r="I435" s="11">
        <f t="shared" si="7"/>
        <v>0</v>
      </c>
      <c r="J435" s="128">
        <f t="shared" si="9"/>
        <v>-2391.4700000000084</v>
      </c>
      <c r="K435" s="9"/>
    </row>
    <row r="436" spans="1:11" ht="26.25" x14ac:dyDescent="0.25">
      <c r="A436" s="2">
        <v>42662</v>
      </c>
      <c r="B436" s="104" t="s">
        <v>1176</v>
      </c>
      <c r="D436" s="42" t="s">
        <v>1177</v>
      </c>
      <c r="E436" s="51">
        <v>543431</v>
      </c>
      <c r="F436" s="16">
        <v>1304625</v>
      </c>
      <c r="G436" s="9">
        <v>27379.91</v>
      </c>
      <c r="H436" s="9">
        <v>29000</v>
      </c>
      <c r="I436" s="11">
        <f t="shared" si="7"/>
        <v>1620.0900000000001</v>
      </c>
      <c r="J436" s="128">
        <f t="shared" si="9"/>
        <v>-771.38000000000829</v>
      </c>
      <c r="K436" s="9"/>
    </row>
    <row r="437" spans="1:11" ht="15.75" x14ac:dyDescent="0.25">
      <c r="A437" s="2"/>
      <c r="B437" s="27"/>
      <c r="D437" s="42"/>
      <c r="E437" s="51"/>
      <c r="F437" s="16"/>
      <c r="G437" s="9"/>
      <c r="H437" s="9"/>
      <c r="I437" s="11">
        <f t="shared" si="7"/>
        <v>0</v>
      </c>
      <c r="J437" s="128">
        <f t="shared" si="9"/>
        <v>-771.38000000000829</v>
      </c>
      <c r="K437" s="9"/>
    </row>
    <row r="438" spans="1:11" ht="26.25" x14ac:dyDescent="0.25">
      <c r="A438" s="2">
        <v>42663</v>
      </c>
      <c r="B438" s="104" t="s">
        <v>1178</v>
      </c>
      <c r="D438" s="42" t="s">
        <v>1179</v>
      </c>
      <c r="E438" s="51">
        <v>543431</v>
      </c>
      <c r="F438" s="16">
        <v>1304626</v>
      </c>
      <c r="G438" s="9">
        <v>27367.06</v>
      </c>
      <c r="H438" s="9">
        <v>29000</v>
      </c>
      <c r="I438" s="11">
        <f t="shared" si="7"/>
        <v>1632.9399999999987</v>
      </c>
      <c r="J438" s="128">
        <f t="shared" si="9"/>
        <v>861.5599999999904</v>
      </c>
      <c r="K438" s="9"/>
    </row>
    <row r="439" spans="1:11" ht="15.75" x14ac:dyDescent="0.25">
      <c r="A439" s="2"/>
      <c r="B439" s="27"/>
      <c r="D439" s="42"/>
      <c r="E439" s="51"/>
      <c r="F439" s="16"/>
      <c r="G439" s="9"/>
      <c r="H439" s="9"/>
      <c r="I439" s="11">
        <f t="shared" si="7"/>
        <v>0</v>
      </c>
      <c r="J439" s="128">
        <f t="shared" si="9"/>
        <v>861.5599999999904</v>
      </c>
      <c r="K439" s="9"/>
    </row>
    <row r="440" spans="1:11" ht="26.25" x14ac:dyDescent="0.25">
      <c r="A440" s="2">
        <v>42664</v>
      </c>
      <c r="B440" s="104" t="s">
        <v>1181</v>
      </c>
      <c r="D440" s="42" t="s">
        <v>1180</v>
      </c>
      <c r="E440" s="51">
        <v>521920</v>
      </c>
      <c r="F440" s="16">
        <v>1305030</v>
      </c>
      <c r="G440" s="9">
        <v>28212.82</v>
      </c>
      <c r="H440" s="9">
        <v>28000</v>
      </c>
      <c r="I440" s="11">
        <f t="shared" si="7"/>
        <v>-212.81999999999971</v>
      </c>
      <c r="J440" s="128">
        <f t="shared" si="9"/>
        <v>648.73999999999069</v>
      </c>
      <c r="K440" s="9"/>
    </row>
    <row r="441" spans="1:11" ht="15.75" x14ac:dyDescent="0.25">
      <c r="A441" s="2"/>
      <c r="B441" s="27"/>
      <c r="D441" s="42"/>
      <c r="E441" s="51"/>
      <c r="F441" s="16"/>
      <c r="G441" s="9"/>
      <c r="H441" s="9"/>
      <c r="I441" s="11">
        <f t="shared" si="7"/>
        <v>0</v>
      </c>
      <c r="J441" s="128">
        <f t="shared" si="9"/>
        <v>648.73999999999069</v>
      </c>
      <c r="K441" s="9"/>
    </row>
    <row r="442" spans="1:11" ht="26.25" x14ac:dyDescent="0.25">
      <c r="A442" s="2">
        <v>42669</v>
      </c>
      <c r="B442" s="104" t="s">
        <v>1184</v>
      </c>
      <c r="D442" s="42" t="s">
        <v>1185</v>
      </c>
      <c r="E442" s="51">
        <v>501930</v>
      </c>
      <c r="F442" s="16">
        <v>1306601</v>
      </c>
      <c r="G442" s="9">
        <v>29119.07</v>
      </c>
      <c r="H442" s="9">
        <v>27000</v>
      </c>
      <c r="I442" s="11">
        <f t="shared" si="7"/>
        <v>-2119.0699999999997</v>
      </c>
      <c r="J442" s="128">
        <f t="shared" si="9"/>
        <v>-1470.330000000009</v>
      </c>
      <c r="K442" s="9"/>
    </row>
    <row r="443" spans="1:11" ht="15.75" x14ac:dyDescent="0.25">
      <c r="A443" s="2"/>
      <c r="B443" s="27"/>
      <c r="D443" s="42"/>
      <c r="E443" s="51"/>
      <c r="F443" s="16"/>
      <c r="G443" s="9"/>
      <c r="H443" s="9"/>
      <c r="I443" s="11">
        <f t="shared" si="7"/>
        <v>0</v>
      </c>
      <c r="J443" s="128">
        <f t="shared" si="9"/>
        <v>-1470.330000000009</v>
      </c>
      <c r="K443" s="9"/>
    </row>
    <row r="444" spans="1:11" ht="26.25" x14ac:dyDescent="0.25">
      <c r="A444" s="2">
        <v>42669</v>
      </c>
      <c r="B444" s="104" t="s">
        <v>1182</v>
      </c>
      <c r="D444" s="42" t="s">
        <v>1183</v>
      </c>
      <c r="E444" s="51">
        <v>501930</v>
      </c>
      <c r="F444" s="16">
        <v>1305995</v>
      </c>
      <c r="G444" s="9">
        <v>29351.9</v>
      </c>
      <c r="H444" s="9">
        <v>27000</v>
      </c>
      <c r="I444" s="11">
        <f t="shared" si="7"/>
        <v>-2351.9000000000015</v>
      </c>
      <c r="J444" s="128">
        <f t="shared" si="9"/>
        <v>-3822.2300000000105</v>
      </c>
      <c r="K444" s="9"/>
    </row>
    <row r="445" spans="1:11" ht="15.75" x14ac:dyDescent="0.25">
      <c r="A445" s="2"/>
      <c r="B445" s="27"/>
      <c r="D445" s="42"/>
      <c r="E445" s="51"/>
      <c r="F445" s="16"/>
      <c r="G445" s="9"/>
      <c r="H445" s="9"/>
      <c r="I445" s="11">
        <f t="shared" si="7"/>
        <v>0</v>
      </c>
      <c r="J445" s="128">
        <f t="shared" si="9"/>
        <v>-3822.2300000000105</v>
      </c>
      <c r="K445" s="9"/>
    </row>
    <row r="446" spans="1:11" ht="26.25" x14ac:dyDescent="0.25">
      <c r="A446" s="2">
        <v>42670</v>
      </c>
      <c r="B446" s="104" t="s">
        <v>1188</v>
      </c>
      <c r="D446" s="42" t="s">
        <v>1189</v>
      </c>
      <c r="E446" s="51">
        <v>538240</v>
      </c>
      <c r="F446" s="16">
        <v>1306826</v>
      </c>
      <c r="G446" s="9">
        <v>28938.799999999999</v>
      </c>
      <c r="H446" s="9">
        <v>29000</v>
      </c>
      <c r="I446" s="11">
        <f t="shared" si="7"/>
        <v>61.200000000000728</v>
      </c>
      <c r="J446" s="132">
        <f t="shared" si="9"/>
        <v>-3761.0300000000097</v>
      </c>
      <c r="K446" s="9"/>
    </row>
    <row r="447" spans="1:11" ht="15.75" x14ac:dyDescent="0.25">
      <c r="A447" s="2"/>
      <c r="B447" s="27"/>
      <c r="D447" s="42"/>
      <c r="E447" s="51"/>
      <c r="F447" s="16"/>
      <c r="G447" s="9"/>
      <c r="H447" s="9"/>
      <c r="I447" s="11">
        <f t="shared" si="7"/>
        <v>0</v>
      </c>
      <c r="J447" s="128">
        <f t="shared" si="9"/>
        <v>-3761.0300000000097</v>
      </c>
      <c r="K447" s="9"/>
    </row>
    <row r="448" spans="1:11" ht="26.25" x14ac:dyDescent="0.25">
      <c r="A448" s="2">
        <v>42670</v>
      </c>
      <c r="B448" s="104" t="s">
        <v>1186</v>
      </c>
      <c r="D448" s="42" t="s">
        <v>1187</v>
      </c>
      <c r="E448" s="51">
        <v>538240</v>
      </c>
      <c r="F448" s="16">
        <v>1306980</v>
      </c>
      <c r="G448" s="9">
        <v>29070.37</v>
      </c>
      <c r="H448" s="9">
        <v>29000</v>
      </c>
      <c r="I448" s="11">
        <f t="shared" si="7"/>
        <v>-70.369999999998981</v>
      </c>
      <c r="J448" s="132">
        <f t="shared" si="9"/>
        <v>-3831.4000000000087</v>
      </c>
      <c r="K448" s="9"/>
    </row>
    <row r="449" spans="1:11" ht="15.75" x14ac:dyDescent="0.25">
      <c r="A449" s="2"/>
      <c r="B449" s="27"/>
      <c r="D449" s="42"/>
      <c r="E449" s="51"/>
      <c r="F449" s="16"/>
      <c r="G449" s="9"/>
      <c r="H449" s="9"/>
      <c r="I449" s="11">
        <f t="shared" si="7"/>
        <v>0</v>
      </c>
      <c r="J449" s="128">
        <f t="shared" si="9"/>
        <v>-3831.4000000000087</v>
      </c>
      <c r="K449" s="9"/>
    </row>
    <row r="450" spans="1:11" ht="26.25" x14ac:dyDescent="0.25">
      <c r="A450" s="2">
        <v>42671</v>
      </c>
      <c r="B450" s="104" t="s">
        <v>1190</v>
      </c>
      <c r="D450" s="42" t="s">
        <v>1191</v>
      </c>
      <c r="E450" s="51">
        <v>544330</v>
      </c>
      <c r="F450" s="16">
        <v>1306914</v>
      </c>
      <c r="G450" s="9">
        <v>28702.1</v>
      </c>
      <c r="H450" s="9">
        <v>29000</v>
      </c>
      <c r="I450" s="11">
        <f t="shared" si="7"/>
        <v>297.90000000000146</v>
      </c>
      <c r="J450" s="132">
        <f t="shared" si="9"/>
        <v>-3533.5000000000073</v>
      </c>
      <c r="K450" s="9"/>
    </row>
    <row r="451" spans="1:11" ht="15.75" x14ac:dyDescent="0.25">
      <c r="A451" s="2"/>
      <c r="B451" s="27"/>
      <c r="D451" s="42"/>
      <c r="E451" s="51"/>
      <c r="F451" s="16"/>
      <c r="G451" s="9"/>
      <c r="H451" s="9"/>
      <c r="I451" s="11">
        <f t="shared" si="7"/>
        <v>0</v>
      </c>
      <c r="J451" s="128">
        <f t="shared" si="9"/>
        <v>-3533.5000000000073</v>
      </c>
      <c r="K451" s="9"/>
    </row>
    <row r="452" spans="1:11" ht="26.25" x14ac:dyDescent="0.25">
      <c r="A452" s="2">
        <v>42675</v>
      </c>
      <c r="B452" s="105" t="s">
        <v>1192</v>
      </c>
      <c r="D452" s="42" t="s">
        <v>1193</v>
      </c>
      <c r="E452" s="51">
        <v>543460</v>
      </c>
      <c r="F452" s="16">
        <v>1307601</v>
      </c>
      <c r="G452" s="9">
        <v>30492.87</v>
      </c>
      <c r="H452" s="9">
        <v>29000</v>
      </c>
      <c r="I452" s="11">
        <f t="shared" si="7"/>
        <v>-1492.869999999999</v>
      </c>
      <c r="J452" s="128">
        <f t="shared" si="9"/>
        <v>-5026.3700000000063</v>
      </c>
      <c r="K452" s="9"/>
    </row>
    <row r="453" spans="1:11" ht="15.75" x14ac:dyDescent="0.25">
      <c r="A453" s="2"/>
      <c r="B453" s="27"/>
      <c r="D453" s="42"/>
      <c r="E453" s="51"/>
      <c r="F453" s="16"/>
      <c r="G453" s="9"/>
      <c r="H453" s="9"/>
      <c r="I453" s="11">
        <f t="shared" si="7"/>
        <v>0</v>
      </c>
      <c r="J453" s="128">
        <f t="shared" si="9"/>
        <v>-5026.3700000000063</v>
      </c>
      <c r="K453" s="9"/>
    </row>
    <row r="454" spans="1:11" ht="26.25" x14ac:dyDescent="0.25">
      <c r="A454" s="2">
        <v>42675</v>
      </c>
      <c r="B454" s="105" t="s">
        <v>1194</v>
      </c>
      <c r="D454" s="42" t="s">
        <v>1195</v>
      </c>
      <c r="E454" s="51">
        <v>543460</v>
      </c>
      <c r="F454" s="16">
        <v>1307600</v>
      </c>
      <c r="G454" s="9">
        <v>30043.86</v>
      </c>
      <c r="H454" s="9">
        <v>29000</v>
      </c>
      <c r="I454" s="11">
        <f t="shared" si="7"/>
        <v>-1043.8600000000006</v>
      </c>
      <c r="J454" s="128">
        <f t="shared" si="9"/>
        <v>-6070.2300000000068</v>
      </c>
      <c r="K454" s="9"/>
    </row>
    <row r="455" spans="1:11" ht="15.75" x14ac:dyDescent="0.25">
      <c r="A455" s="2"/>
      <c r="B455" s="27"/>
      <c r="D455" s="42"/>
      <c r="E455" s="51"/>
      <c r="F455" s="16"/>
      <c r="G455" s="9"/>
      <c r="H455" s="9"/>
      <c r="I455" s="11">
        <f t="shared" si="7"/>
        <v>0</v>
      </c>
      <c r="J455" s="128">
        <f t="shared" si="9"/>
        <v>-6070.2300000000068</v>
      </c>
      <c r="K455" s="9"/>
    </row>
    <row r="456" spans="1:11" ht="26.25" x14ac:dyDescent="0.25">
      <c r="A456" s="2">
        <v>42677</v>
      </c>
      <c r="B456" s="105" t="s">
        <v>1196</v>
      </c>
      <c r="D456" s="42" t="s">
        <v>1197</v>
      </c>
      <c r="E456" s="51">
        <v>562500</v>
      </c>
      <c r="F456" s="16">
        <v>1309024</v>
      </c>
      <c r="G456" s="9">
        <v>30259.759999999998</v>
      </c>
      <c r="H456" s="9">
        <v>30000</v>
      </c>
      <c r="I456" s="11">
        <f t="shared" si="7"/>
        <v>-259.7599999999984</v>
      </c>
      <c r="J456" s="128">
        <f t="shared" ref="J456:J521" si="10">J455+I456</f>
        <v>-6329.9900000000052</v>
      </c>
      <c r="K456" s="9"/>
    </row>
    <row r="457" spans="1:11" ht="15.75" x14ac:dyDescent="0.25">
      <c r="A457" s="2"/>
      <c r="B457" s="27"/>
      <c r="D457" s="42"/>
      <c r="E457" s="51"/>
      <c r="F457" s="16"/>
      <c r="G457" s="9"/>
      <c r="H457" s="9"/>
      <c r="I457" s="11">
        <f t="shared" si="7"/>
        <v>0</v>
      </c>
      <c r="J457" s="128">
        <f t="shared" si="10"/>
        <v>-6329.9900000000052</v>
      </c>
      <c r="K457" s="9"/>
    </row>
    <row r="458" spans="1:11" ht="26.25" x14ac:dyDescent="0.25">
      <c r="A458" s="2">
        <v>42677</v>
      </c>
      <c r="B458" s="105" t="s">
        <v>1198</v>
      </c>
      <c r="D458" s="42" t="s">
        <v>1199</v>
      </c>
      <c r="E458" s="51">
        <v>562500</v>
      </c>
      <c r="F458" s="16">
        <v>1309023</v>
      </c>
      <c r="G458" s="9">
        <v>30675.24</v>
      </c>
      <c r="H458" s="9">
        <v>30000</v>
      </c>
      <c r="I458" s="11">
        <f t="shared" si="7"/>
        <v>-675.2400000000016</v>
      </c>
      <c r="J458" s="128">
        <f t="shared" si="10"/>
        <v>-7005.2300000000068</v>
      </c>
      <c r="K458" s="9"/>
    </row>
    <row r="459" spans="1:11" ht="15.75" x14ac:dyDescent="0.25">
      <c r="A459" s="2"/>
      <c r="B459" s="27"/>
      <c r="D459" s="42"/>
      <c r="E459" s="51"/>
      <c r="F459" s="16"/>
      <c r="G459" s="9"/>
      <c r="H459" s="9"/>
      <c r="I459" s="11">
        <f t="shared" si="7"/>
        <v>0</v>
      </c>
      <c r="J459" s="128">
        <f t="shared" si="10"/>
        <v>-7005.2300000000068</v>
      </c>
      <c r="K459" s="9"/>
    </row>
    <row r="460" spans="1:11" ht="26.25" x14ac:dyDescent="0.25">
      <c r="A460" s="2">
        <v>42678</v>
      </c>
      <c r="B460" s="105" t="s">
        <v>1200</v>
      </c>
      <c r="D460" s="42" t="s">
        <v>1201</v>
      </c>
      <c r="E460" s="51">
        <v>558250</v>
      </c>
      <c r="F460" s="16">
        <v>1309283</v>
      </c>
      <c r="G460" s="9">
        <v>31649.71</v>
      </c>
      <c r="H460" s="9">
        <v>29000</v>
      </c>
      <c r="I460" s="11">
        <f t="shared" si="7"/>
        <v>-2649.7099999999991</v>
      </c>
      <c r="J460" s="128">
        <f t="shared" si="10"/>
        <v>-9654.940000000006</v>
      </c>
      <c r="K460" s="9"/>
    </row>
    <row r="461" spans="1:11" ht="15.75" x14ac:dyDescent="0.25">
      <c r="A461" s="2"/>
      <c r="B461" s="27"/>
      <c r="D461" s="42"/>
      <c r="E461" s="51"/>
      <c r="F461" s="16"/>
      <c r="G461" s="9"/>
      <c r="H461" s="9"/>
      <c r="I461" s="11">
        <f t="shared" si="7"/>
        <v>0</v>
      </c>
      <c r="J461" s="128">
        <f t="shared" si="10"/>
        <v>-9654.940000000006</v>
      </c>
      <c r="K461" s="9"/>
    </row>
    <row r="462" spans="1:11" ht="26.25" x14ac:dyDescent="0.25">
      <c r="A462" s="2">
        <v>42678</v>
      </c>
      <c r="B462" s="105" t="s">
        <v>1202</v>
      </c>
      <c r="D462" s="42" t="s">
        <v>1203</v>
      </c>
      <c r="E462" s="51">
        <v>558250</v>
      </c>
      <c r="F462" s="16">
        <v>1309166</v>
      </c>
      <c r="G462" s="9">
        <v>31486.18</v>
      </c>
      <c r="H462" s="9">
        <v>29000</v>
      </c>
      <c r="I462" s="11">
        <f t="shared" si="7"/>
        <v>-2486.1800000000003</v>
      </c>
      <c r="J462" s="128">
        <f t="shared" si="10"/>
        <v>-12141.120000000006</v>
      </c>
      <c r="K462" s="9"/>
    </row>
    <row r="463" spans="1:11" ht="15.75" x14ac:dyDescent="0.25">
      <c r="A463" s="2"/>
      <c r="B463" s="27"/>
      <c r="D463" s="42"/>
      <c r="E463" s="51"/>
      <c r="F463" s="16"/>
      <c r="G463" s="9"/>
      <c r="H463" s="9"/>
      <c r="I463" s="11">
        <f t="shared" si="7"/>
        <v>0</v>
      </c>
      <c r="J463" s="128">
        <f t="shared" si="10"/>
        <v>-12141.120000000006</v>
      </c>
      <c r="K463" s="9"/>
    </row>
    <row r="464" spans="1:11" ht="26.25" x14ac:dyDescent="0.25">
      <c r="A464" s="2">
        <v>42683</v>
      </c>
      <c r="B464" s="105" t="s">
        <v>1204</v>
      </c>
      <c r="D464" s="42" t="s">
        <v>1205</v>
      </c>
      <c r="E464" s="51">
        <v>639360</v>
      </c>
      <c r="F464" s="16">
        <v>1310479</v>
      </c>
      <c r="G464" s="9">
        <v>31634.19</v>
      </c>
      <c r="H464" s="9">
        <v>32000</v>
      </c>
      <c r="I464" s="11">
        <f t="shared" si="7"/>
        <v>365.81000000000131</v>
      </c>
      <c r="J464" s="128">
        <f t="shared" si="10"/>
        <v>-11775.310000000005</v>
      </c>
      <c r="K464" s="9"/>
    </row>
    <row r="465" spans="1:11" ht="15.75" x14ac:dyDescent="0.25">
      <c r="A465" s="2"/>
      <c r="B465" s="27"/>
      <c r="D465" s="42"/>
      <c r="E465" s="51"/>
      <c r="F465" s="16"/>
      <c r="G465" s="9"/>
      <c r="H465" s="9"/>
      <c r="I465" s="11">
        <f t="shared" si="7"/>
        <v>0</v>
      </c>
      <c r="J465" s="128">
        <f t="shared" si="10"/>
        <v>-11775.310000000005</v>
      </c>
      <c r="K465" s="9"/>
    </row>
    <row r="466" spans="1:11" ht="26.25" x14ac:dyDescent="0.25">
      <c r="A466" s="2">
        <v>42683</v>
      </c>
      <c r="B466" s="105" t="s">
        <v>1206</v>
      </c>
      <c r="D466" s="42" t="s">
        <v>1207</v>
      </c>
      <c r="E466" s="51">
        <v>639360</v>
      </c>
      <c r="F466" s="16">
        <v>1310010</v>
      </c>
      <c r="G466" s="9">
        <v>31238.21</v>
      </c>
      <c r="H466" s="9">
        <v>32000</v>
      </c>
      <c r="I466" s="11">
        <f t="shared" si="7"/>
        <v>761.79000000000087</v>
      </c>
      <c r="J466" s="128">
        <f t="shared" si="10"/>
        <v>-11013.520000000004</v>
      </c>
      <c r="K466" s="9"/>
    </row>
    <row r="467" spans="1:11" ht="15.75" x14ac:dyDescent="0.25">
      <c r="A467" s="2"/>
      <c r="B467" s="27"/>
      <c r="D467" s="42"/>
      <c r="E467" s="51"/>
      <c r="F467" s="16"/>
      <c r="G467" s="9"/>
      <c r="H467" s="9"/>
      <c r="I467" s="11">
        <f t="shared" si="7"/>
        <v>0</v>
      </c>
      <c r="J467" s="128">
        <f t="shared" si="10"/>
        <v>-11013.520000000004</v>
      </c>
      <c r="K467" s="9"/>
    </row>
    <row r="468" spans="1:11" ht="26.25" x14ac:dyDescent="0.25">
      <c r="A468" s="2">
        <v>42684</v>
      </c>
      <c r="B468" s="105" t="s">
        <v>1208</v>
      </c>
      <c r="D468" s="42" t="s">
        <v>1209</v>
      </c>
      <c r="E468" s="51">
        <v>646400</v>
      </c>
      <c r="F468" s="16">
        <v>1311248</v>
      </c>
      <c r="G468" s="9">
        <v>32389.8</v>
      </c>
      <c r="H468" s="9">
        <v>32000</v>
      </c>
      <c r="I468" s="11">
        <f t="shared" si="7"/>
        <v>-389.79999999999927</v>
      </c>
      <c r="J468" s="128">
        <f t="shared" si="10"/>
        <v>-11403.320000000003</v>
      </c>
      <c r="K468" s="9"/>
    </row>
    <row r="469" spans="1:11" ht="15.75" x14ac:dyDescent="0.25">
      <c r="A469" s="2"/>
      <c r="B469" s="27"/>
      <c r="D469" s="42"/>
      <c r="E469" s="51"/>
      <c r="F469" s="16"/>
      <c r="G469" s="9"/>
      <c r="H469" s="9"/>
      <c r="I469" s="11">
        <f t="shared" si="7"/>
        <v>0</v>
      </c>
      <c r="J469" s="128">
        <f t="shared" si="10"/>
        <v>-11403.320000000003</v>
      </c>
      <c r="K469" s="9"/>
    </row>
    <row r="470" spans="1:11" ht="26.25" x14ac:dyDescent="0.25">
      <c r="A470" s="2">
        <v>42684</v>
      </c>
      <c r="B470" s="105" t="s">
        <v>1210</v>
      </c>
      <c r="D470" s="42" t="s">
        <v>1211</v>
      </c>
      <c r="E470" s="51">
        <v>646400</v>
      </c>
      <c r="F470" s="16">
        <v>1311249</v>
      </c>
      <c r="G470" s="9">
        <v>32620.22</v>
      </c>
      <c r="H470" s="9">
        <v>32000</v>
      </c>
      <c r="I470" s="11">
        <f t="shared" si="7"/>
        <v>-620.22000000000116</v>
      </c>
      <c r="J470" s="128">
        <f t="shared" si="10"/>
        <v>-12023.540000000005</v>
      </c>
      <c r="K470" s="9"/>
    </row>
    <row r="471" spans="1:11" ht="15.75" x14ac:dyDescent="0.25">
      <c r="A471" s="2"/>
      <c r="B471" s="27"/>
      <c r="D471" s="42"/>
      <c r="E471" s="51"/>
      <c r="F471" s="16"/>
      <c r="G471" s="9"/>
      <c r="H471" s="9"/>
      <c r="I471" s="11">
        <f t="shared" si="7"/>
        <v>0</v>
      </c>
      <c r="J471" s="128">
        <f t="shared" si="10"/>
        <v>-12023.540000000005</v>
      </c>
      <c r="K471" s="9"/>
    </row>
    <row r="472" spans="1:11" ht="26.25" x14ac:dyDescent="0.25">
      <c r="A472" s="2">
        <v>42688</v>
      </c>
      <c r="B472" s="105" t="s">
        <v>1212</v>
      </c>
      <c r="D472" s="42" t="s">
        <v>1213</v>
      </c>
      <c r="E472" s="51">
        <v>645760</v>
      </c>
      <c r="F472" s="16">
        <v>1311598</v>
      </c>
      <c r="G472" s="9">
        <v>31995.55</v>
      </c>
      <c r="H472" s="9">
        <v>32000</v>
      </c>
      <c r="I472" s="11">
        <f t="shared" si="7"/>
        <v>4.4500000000007276</v>
      </c>
      <c r="J472" s="132">
        <f t="shared" si="10"/>
        <v>-12019.090000000004</v>
      </c>
      <c r="K472" s="9"/>
    </row>
    <row r="473" spans="1:11" ht="15.75" x14ac:dyDescent="0.25">
      <c r="A473" s="2"/>
      <c r="B473" s="27"/>
      <c r="D473" s="42"/>
      <c r="E473" s="51"/>
      <c r="F473" s="16"/>
      <c r="G473" s="9"/>
      <c r="H473" s="9"/>
      <c r="I473" s="11">
        <f t="shared" si="7"/>
        <v>0</v>
      </c>
      <c r="J473" s="128">
        <f t="shared" si="10"/>
        <v>-12019.090000000004</v>
      </c>
      <c r="K473" s="9"/>
    </row>
    <row r="474" spans="1:11" ht="26.25" x14ac:dyDescent="0.25">
      <c r="A474" s="2">
        <v>42688</v>
      </c>
      <c r="B474" s="105" t="s">
        <v>1214</v>
      </c>
      <c r="D474" s="42" t="s">
        <v>1215</v>
      </c>
      <c r="E474" s="51">
        <v>645760</v>
      </c>
      <c r="F474" s="16">
        <v>1311334</v>
      </c>
      <c r="G474" s="9">
        <v>32285.360000000001</v>
      </c>
      <c r="H474" s="9">
        <v>32000</v>
      </c>
      <c r="I474" s="11">
        <f t="shared" si="7"/>
        <v>-285.36000000000058</v>
      </c>
      <c r="J474" s="132">
        <f t="shared" si="10"/>
        <v>-12304.450000000004</v>
      </c>
      <c r="K474" s="9"/>
    </row>
    <row r="475" spans="1:11" ht="15.75" x14ac:dyDescent="0.25">
      <c r="A475" s="2"/>
      <c r="B475" s="27"/>
      <c r="D475" s="42"/>
      <c r="E475" s="51"/>
      <c r="F475" s="16"/>
      <c r="G475" s="9"/>
      <c r="H475" s="9"/>
      <c r="I475" s="11">
        <f t="shared" si="7"/>
        <v>0</v>
      </c>
      <c r="J475" s="128">
        <f t="shared" si="10"/>
        <v>-12304.450000000004</v>
      </c>
      <c r="K475" s="9"/>
    </row>
    <row r="476" spans="1:11" ht="26.25" x14ac:dyDescent="0.25">
      <c r="A476" s="2">
        <v>42688</v>
      </c>
      <c r="B476" s="105" t="s">
        <v>1217</v>
      </c>
      <c r="D476" s="42" t="s">
        <v>1218</v>
      </c>
      <c r="E476" s="51">
        <v>729400</v>
      </c>
      <c r="F476" s="16">
        <v>1311599</v>
      </c>
      <c r="G476" s="9">
        <v>33063.4</v>
      </c>
      <c r="H476" s="9">
        <v>35000</v>
      </c>
      <c r="I476" s="11">
        <f t="shared" si="7"/>
        <v>1936.5999999999985</v>
      </c>
      <c r="J476" s="132">
        <f t="shared" si="10"/>
        <v>-10367.850000000006</v>
      </c>
      <c r="K476" s="9"/>
    </row>
    <row r="477" spans="1:11" ht="15.75" x14ac:dyDescent="0.25">
      <c r="A477" s="2"/>
      <c r="B477" s="27"/>
      <c r="D477" s="42"/>
      <c r="E477" s="51"/>
      <c r="F477" s="16"/>
      <c r="G477" s="9"/>
      <c r="H477" s="9"/>
      <c r="I477" s="11">
        <f t="shared" si="7"/>
        <v>0</v>
      </c>
      <c r="J477" s="128">
        <f t="shared" si="10"/>
        <v>-10367.850000000006</v>
      </c>
      <c r="K477" s="9"/>
    </row>
    <row r="478" spans="1:11" ht="26.25" x14ac:dyDescent="0.25">
      <c r="A478" s="2">
        <v>42690</v>
      </c>
      <c r="B478" s="105" t="s">
        <v>1219</v>
      </c>
      <c r="D478" s="42" t="s">
        <v>1220</v>
      </c>
      <c r="E478" s="51">
        <v>839600</v>
      </c>
      <c r="F478" s="16">
        <v>1312488</v>
      </c>
      <c r="G478" s="9">
        <v>33011.370000000003</v>
      </c>
      <c r="H478" s="9">
        <v>40000</v>
      </c>
      <c r="I478" s="11">
        <f t="shared" si="7"/>
        <v>6988.6299999999974</v>
      </c>
      <c r="J478" s="128">
        <f t="shared" si="10"/>
        <v>-3379.2200000000084</v>
      </c>
      <c r="K478" s="9"/>
    </row>
    <row r="479" spans="1:11" ht="15.75" x14ac:dyDescent="0.25">
      <c r="A479" s="2"/>
      <c r="B479" s="27"/>
      <c r="D479" s="42"/>
      <c r="E479" s="51"/>
      <c r="F479" s="16"/>
      <c r="G479" s="9"/>
      <c r="H479" s="9"/>
      <c r="I479" s="11">
        <f t="shared" si="7"/>
        <v>0</v>
      </c>
      <c r="J479" s="128">
        <f t="shared" si="10"/>
        <v>-3379.2200000000084</v>
      </c>
      <c r="K479" s="9"/>
    </row>
    <row r="480" spans="1:11" ht="26.25" x14ac:dyDescent="0.25">
      <c r="A480" s="2">
        <v>42691</v>
      </c>
      <c r="B480" s="105" t="s">
        <v>1221</v>
      </c>
      <c r="D480" s="42" t="s">
        <v>1223</v>
      </c>
      <c r="E480" s="51">
        <v>839600</v>
      </c>
      <c r="F480" s="16">
        <v>1313664</v>
      </c>
      <c r="G480" s="9">
        <v>33314.93</v>
      </c>
      <c r="H480" s="9">
        <v>40000</v>
      </c>
      <c r="I480" s="11">
        <f t="shared" si="7"/>
        <v>6685.07</v>
      </c>
      <c r="J480" s="128">
        <f t="shared" si="10"/>
        <v>3305.8499999999913</v>
      </c>
      <c r="K480" s="9"/>
    </row>
    <row r="481" spans="1:11" ht="15.75" x14ac:dyDescent="0.25">
      <c r="A481" s="2"/>
      <c r="B481" s="27"/>
      <c r="D481" s="42"/>
      <c r="E481" s="51"/>
      <c r="F481" s="16"/>
      <c r="G481" s="9"/>
      <c r="H481" s="9"/>
      <c r="I481" s="11">
        <f t="shared" si="7"/>
        <v>0</v>
      </c>
      <c r="J481" s="128">
        <f t="shared" si="10"/>
        <v>3305.8499999999913</v>
      </c>
      <c r="K481" s="9"/>
    </row>
    <row r="482" spans="1:11" ht="26.25" x14ac:dyDescent="0.25">
      <c r="A482" s="2">
        <v>42691</v>
      </c>
      <c r="B482" s="105" t="s">
        <v>1222</v>
      </c>
      <c r="D482" s="42" t="s">
        <v>1224</v>
      </c>
      <c r="E482" s="51">
        <v>724115</v>
      </c>
      <c r="F482" s="16">
        <v>1313579</v>
      </c>
      <c r="G482" s="9">
        <v>33111.589999999997</v>
      </c>
      <c r="H482" s="9">
        <v>35000</v>
      </c>
      <c r="I482" s="11">
        <f t="shared" si="7"/>
        <v>1888.4100000000035</v>
      </c>
      <c r="J482" s="128">
        <f t="shared" si="10"/>
        <v>5194.2599999999948</v>
      </c>
      <c r="K482" s="9"/>
    </row>
    <row r="483" spans="1:11" ht="15.75" x14ac:dyDescent="0.25">
      <c r="A483" s="2"/>
      <c r="B483" s="27" t="s">
        <v>1216</v>
      </c>
      <c r="D483" s="42"/>
      <c r="E483" s="51"/>
      <c r="F483" s="16"/>
      <c r="G483" s="9"/>
      <c r="H483" s="9"/>
      <c r="I483" s="11">
        <f t="shared" si="7"/>
        <v>0</v>
      </c>
      <c r="J483" s="128">
        <f t="shared" si="10"/>
        <v>5194.2599999999948</v>
      </c>
      <c r="K483" s="9"/>
    </row>
    <row r="484" spans="1:11" ht="26.25" x14ac:dyDescent="0.25">
      <c r="A484" s="2">
        <v>42692</v>
      </c>
      <c r="B484" s="105" t="s">
        <v>1225</v>
      </c>
      <c r="D484" s="42" t="s">
        <v>1226</v>
      </c>
      <c r="E484" s="51">
        <v>724115</v>
      </c>
      <c r="F484" s="16">
        <v>1313665</v>
      </c>
      <c r="G484" s="9">
        <v>33687.07</v>
      </c>
      <c r="H484" s="9">
        <v>35000</v>
      </c>
      <c r="I484" s="11">
        <f t="shared" si="7"/>
        <v>1312.9300000000003</v>
      </c>
      <c r="J484" s="132">
        <f t="shared" si="10"/>
        <v>6507.1899999999951</v>
      </c>
      <c r="K484" s="9"/>
    </row>
    <row r="485" spans="1:11" ht="15.75" x14ac:dyDescent="0.25">
      <c r="A485" s="2"/>
      <c r="B485" s="27"/>
      <c r="D485" s="42"/>
      <c r="E485" s="51"/>
      <c r="F485" s="16"/>
      <c r="G485" s="9"/>
      <c r="H485" s="9"/>
      <c r="I485" s="11">
        <f t="shared" si="7"/>
        <v>0</v>
      </c>
      <c r="J485" s="128">
        <f t="shared" si="10"/>
        <v>6507.1899999999951</v>
      </c>
      <c r="K485" s="9"/>
    </row>
    <row r="486" spans="1:11" ht="26.25" x14ac:dyDescent="0.25">
      <c r="A486" s="2">
        <v>42696</v>
      </c>
      <c r="B486" s="105" t="s">
        <v>1228</v>
      </c>
      <c r="D486" s="42" t="s">
        <v>1227</v>
      </c>
      <c r="E486" s="51">
        <v>721360</v>
      </c>
      <c r="F486" s="16">
        <v>1314491</v>
      </c>
      <c r="G486" s="9">
        <v>35015.919999999998</v>
      </c>
      <c r="H486" s="9">
        <v>35500</v>
      </c>
      <c r="I486" s="11">
        <f t="shared" si="7"/>
        <v>484.08000000000175</v>
      </c>
      <c r="J486" s="132">
        <f t="shared" si="10"/>
        <v>6991.2699999999968</v>
      </c>
      <c r="K486" s="9"/>
    </row>
    <row r="487" spans="1:11" ht="15.75" x14ac:dyDescent="0.25">
      <c r="A487" s="2"/>
      <c r="B487" s="27"/>
      <c r="D487" s="42"/>
      <c r="E487" s="51"/>
      <c r="F487" s="16"/>
      <c r="G487" s="9"/>
      <c r="H487" s="9"/>
      <c r="I487" s="11">
        <f t="shared" si="7"/>
        <v>0</v>
      </c>
      <c r="J487" s="128">
        <f t="shared" si="10"/>
        <v>6991.2699999999968</v>
      </c>
      <c r="K487" s="9"/>
    </row>
    <row r="488" spans="1:11" ht="26.25" x14ac:dyDescent="0.25">
      <c r="A488" s="2">
        <v>42696</v>
      </c>
      <c r="B488" s="105" t="s">
        <v>1229</v>
      </c>
      <c r="D488" s="99" t="s">
        <v>1230</v>
      </c>
      <c r="E488" s="51">
        <v>1076960</v>
      </c>
      <c r="F488" s="16">
        <v>1315546</v>
      </c>
      <c r="G488" s="9">
        <v>53159.38</v>
      </c>
      <c r="H488" s="9">
        <v>53000</v>
      </c>
      <c r="I488" s="11">
        <f t="shared" si="7"/>
        <v>-159.37999999999738</v>
      </c>
      <c r="J488" s="132">
        <f t="shared" si="10"/>
        <v>6831.8899999999994</v>
      </c>
      <c r="K488" s="9"/>
    </row>
    <row r="489" spans="1:11" ht="15.75" x14ac:dyDescent="0.25">
      <c r="A489" s="2"/>
      <c r="B489" s="27"/>
      <c r="D489" s="42"/>
      <c r="E489" s="51"/>
      <c r="F489" s="16"/>
      <c r="G489" s="9"/>
      <c r="H489" s="9"/>
      <c r="I489" s="11">
        <f t="shared" si="7"/>
        <v>0</v>
      </c>
      <c r="J489" s="128">
        <f t="shared" si="10"/>
        <v>6831.8899999999994</v>
      </c>
      <c r="K489" s="9"/>
    </row>
    <row r="490" spans="1:11" ht="18.75" x14ac:dyDescent="0.3">
      <c r="A490" s="2">
        <v>42711</v>
      </c>
      <c r="B490" s="140" t="s">
        <v>1303</v>
      </c>
      <c r="C490"/>
      <c r="D490" s="42" t="s">
        <v>1304</v>
      </c>
      <c r="F490" s="16"/>
      <c r="G490" s="9"/>
      <c r="H490" s="9">
        <v>3351.6</v>
      </c>
      <c r="I490" s="11">
        <f t="shared" ref="I490:I491" si="11">H490-G490</f>
        <v>3351.6</v>
      </c>
      <c r="J490" s="128">
        <f t="shared" si="10"/>
        <v>10183.49</v>
      </c>
      <c r="K490" s="9"/>
    </row>
    <row r="491" spans="1:11" ht="15.75" x14ac:dyDescent="0.25">
      <c r="A491" s="2"/>
      <c r="B491" s="27"/>
      <c r="D491" s="42"/>
      <c r="E491" s="51"/>
      <c r="F491" s="16"/>
      <c r="G491" s="9"/>
      <c r="H491" s="9"/>
      <c r="I491" s="11">
        <f t="shared" si="11"/>
        <v>0</v>
      </c>
      <c r="J491" s="128">
        <f t="shared" si="10"/>
        <v>10183.49</v>
      </c>
      <c r="K491" s="9"/>
    </row>
    <row r="492" spans="1:11" ht="26.25" x14ac:dyDescent="0.25">
      <c r="A492" s="2">
        <v>42697</v>
      </c>
      <c r="B492" s="105" t="s">
        <v>1231</v>
      </c>
      <c r="D492" s="42" t="s">
        <v>1232</v>
      </c>
      <c r="E492" s="51">
        <v>719194.5</v>
      </c>
      <c r="F492" s="16">
        <v>1315253</v>
      </c>
      <c r="G492" s="9">
        <v>34361.85</v>
      </c>
      <c r="H492" s="9">
        <v>35500</v>
      </c>
      <c r="I492" s="11">
        <f t="shared" si="7"/>
        <v>1138.1500000000015</v>
      </c>
      <c r="J492" s="132">
        <f t="shared" si="10"/>
        <v>11321.640000000001</v>
      </c>
      <c r="K492" s="9"/>
    </row>
    <row r="493" spans="1:11" ht="15.75" x14ac:dyDescent="0.25">
      <c r="A493" s="2"/>
      <c r="B493" s="27"/>
      <c r="D493" s="42"/>
      <c r="E493" s="51"/>
      <c r="F493" s="16"/>
      <c r="G493" s="9"/>
      <c r="H493" s="9"/>
      <c r="I493" s="11">
        <f t="shared" si="7"/>
        <v>0</v>
      </c>
      <c r="J493" s="128">
        <f t="shared" si="10"/>
        <v>11321.640000000001</v>
      </c>
      <c r="K493" s="9"/>
    </row>
    <row r="494" spans="1:11" ht="26.25" x14ac:dyDescent="0.25">
      <c r="A494" s="2">
        <v>42697</v>
      </c>
      <c r="B494" s="105" t="s">
        <v>1233</v>
      </c>
      <c r="D494" s="42" t="s">
        <v>1234</v>
      </c>
      <c r="E494" s="51">
        <v>719194.5</v>
      </c>
      <c r="F494" s="16">
        <v>1314492</v>
      </c>
      <c r="G494" s="9">
        <v>35206.559999999998</v>
      </c>
      <c r="H494" s="9">
        <v>35500</v>
      </c>
      <c r="I494" s="11">
        <f t="shared" si="7"/>
        <v>293.44000000000233</v>
      </c>
      <c r="J494" s="128">
        <f t="shared" si="10"/>
        <v>11615.080000000004</v>
      </c>
      <c r="K494" s="9"/>
    </row>
    <row r="495" spans="1:11" ht="15.75" x14ac:dyDescent="0.25">
      <c r="A495" s="2"/>
      <c r="B495" s="27"/>
      <c r="D495" s="42"/>
      <c r="E495" s="51"/>
      <c r="F495" s="16"/>
      <c r="G495" s="9"/>
      <c r="H495" s="9"/>
      <c r="I495" s="11">
        <f t="shared" si="7"/>
        <v>0</v>
      </c>
      <c r="J495" s="128">
        <f t="shared" si="10"/>
        <v>11615.080000000004</v>
      </c>
      <c r="K495" s="9"/>
    </row>
    <row r="496" spans="1:11" ht="26.25" x14ac:dyDescent="0.25">
      <c r="A496" s="2">
        <v>42698</v>
      </c>
      <c r="B496" s="105" t="s">
        <v>1236</v>
      </c>
      <c r="D496" s="42" t="s">
        <v>1235</v>
      </c>
      <c r="E496" s="51">
        <v>717850</v>
      </c>
      <c r="F496" s="16">
        <v>1315404</v>
      </c>
      <c r="G496" s="9">
        <v>34519.980000000003</v>
      </c>
      <c r="H496" s="9">
        <v>35000</v>
      </c>
      <c r="I496" s="11">
        <f t="shared" si="7"/>
        <v>480.0199999999968</v>
      </c>
      <c r="J496" s="132">
        <f t="shared" si="10"/>
        <v>12095.1</v>
      </c>
      <c r="K496" s="9"/>
    </row>
    <row r="497" spans="1:11" ht="15.75" x14ac:dyDescent="0.25">
      <c r="A497" s="2"/>
      <c r="B497" s="27"/>
      <c r="D497" s="42"/>
      <c r="E497" s="51"/>
      <c r="F497" s="16"/>
      <c r="G497" s="9"/>
      <c r="H497" s="9"/>
      <c r="I497" s="11">
        <f t="shared" si="7"/>
        <v>0</v>
      </c>
      <c r="J497" s="128">
        <f t="shared" si="10"/>
        <v>12095.1</v>
      </c>
      <c r="K497" s="9"/>
    </row>
    <row r="498" spans="1:11" ht="26.25" x14ac:dyDescent="0.25">
      <c r="A498" s="2">
        <v>42698</v>
      </c>
      <c r="B498" s="105" t="s">
        <v>1237</v>
      </c>
      <c r="D498" s="42" t="s">
        <v>1238</v>
      </c>
      <c r="E498" s="51">
        <v>717850</v>
      </c>
      <c r="F498" s="16">
        <v>1315405</v>
      </c>
      <c r="G498" s="9">
        <v>34281.22</v>
      </c>
      <c r="H498" s="9">
        <v>35000</v>
      </c>
      <c r="I498" s="11">
        <f t="shared" si="7"/>
        <v>718.77999999999884</v>
      </c>
      <c r="J498" s="128">
        <f t="shared" si="10"/>
        <v>12813.88</v>
      </c>
      <c r="K498" s="9"/>
    </row>
    <row r="499" spans="1:11" ht="15.75" x14ac:dyDescent="0.25">
      <c r="A499" s="2"/>
      <c r="B499" s="27"/>
      <c r="D499" s="42"/>
      <c r="E499" s="51"/>
      <c r="F499" s="16"/>
      <c r="G499" s="9"/>
      <c r="H499" s="9"/>
      <c r="I499" s="11">
        <f t="shared" si="7"/>
        <v>0</v>
      </c>
      <c r="J499" s="128">
        <f t="shared" si="10"/>
        <v>12813.88</v>
      </c>
      <c r="K499" s="9"/>
    </row>
    <row r="500" spans="1:11" ht="26.25" x14ac:dyDescent="0.25">
      <c r="A500" s="2">
        <v>42702</v>
      </c>
      <c r="B500" s="105" t="s">
        <v>1239</v>
      </c>
      <c r="D500" s="42" t="s">
        <v>1240</v>
      </c>
      <c r="E500" s="51">
        <v>664800</v>
      </c>
      <c r="F500" s="16">
        <v>1316379</v>
      </c>
      <c r="G500" s="9">
        <v>35079.589999999997</v>
      </c>
      <c r="H500" s="9">
        <v>32000</v>
      </c>
      <c r="I500" s="11">
        <f t="shared" si="7"/>
        <v>-3079.5899999999965</v>
      </c>
      <c r="J500" s="132">
        <f t="shared" si="10"/>
        <v>9734.2900000000027</v>
      </c>
      <c r="K500" s="9"/>
    </row>
    <row r="501" spans="1:11" ht="15.75" x14ac:dyDescent="0.25">
      <c r="A501" s="2"/>
      <c r="B501" s="27"/>
      <c r="D501" s="42"/>
      <c r="E501" s="51"/>
      <c r="F501" s="16"/>
      <c r="G501" s="9"/>
      <c r="H501" s="9"/>
      <c r="I501" s="11">
        <f t="shared" si="7"/>
        <v>0</v>
      </c>
      <c r="J501" s="128">
        <f t="shared" si="10"/>
        <v>9734.2900000000027</v>
      </c>
      <c r="K501" s="9"/>
    </row>
    <row r="502" spans="1:11" ht="26.25" x14ac:dyDescent="0.25">
      <c r="A502" s="2">
        <v>42704</v>
      </c>
      <c r="B502" s="105" t="s">
        <v>1241</v>
      </c>
      <c r="D502" s="42" t="s">
        <v>1242</v>
      </c>
      <c r="E502" s="51">
        <v>658572</v>
      </c>
      <c r="F502" s="16">
        <v>1316380</v>
      </c>
      <c r="G502" s="9">
        <v>30151.599999999999</v>
      </c>
      <c r="H502" s="9">
        <v>32000</v>
      </c>
      <c r="I502" s="11">
        <f t="shared" si="7"/>
        <v>1848.4000000000015</v>
      </c>
      <c r="J502" s="132">
        <f t="shared" si="10"/>
        <v>11582.690000000004</v>
      </c>
      <c r="K502" s="9"/>
    </row>
    <row r="503" spans="1:11" ht="15.75" x14ac:dyDescent="0.25">
      <c r="A503" s="2"/>
      <c r="B503" s="27"/>
      <c r="D503" s="42"/>
      <c r="E503" s="51"/>
      <c r="F503" s="16"/>
      <c r="G503" s="9"/>
      <c r="H503" s="9"/>
      <c r="I503" s="11">
        <f t="shared" si="7"/>
        <v>0</v>
      </c>
      <c r="J503" s="128">
        <f t="shared" si="10"/>
        <v>11582.690000000004</v>
      </c>
      <c r="K503" s="9"/>
    </row>
    <row r="504" spans="1:11" ht="26.25" x14ac:dyDescent="0.25">
      <c r="A504" s="2">
        <v>42705</v>
      </c>
      <c r="B504" s="106" t="s">
        <v>1243</v>
      </c>
      <c r="D504" s="42" t="s">
        <v>1244</v>
      </c>
      <c r="E504" s="51">
        <v>702678</v>
      </c>
      <c r="F504" s="16">
        <v>1317737</v>
      </c>
      <c r="G504" s="9">
        <v>33882.019999999997</v>
      </c>
      <c r="H504" s="9">
        <v>34000</v>
      </c>
      <c r="I504" s="11">
        <f t="shared" si="7"/>
        <v>117.9800000000032</v>
      </c>
      <c r="J504" s="132">
        <f t="shared" si="10"/>
        <v>11700.670000000007</v>
      </c>
      <c r="K504" s="9"/>
    </row>
    <row r="505" spans="1:11" ht="15.75" x14ac:dyDescent="0.25">
      <c r="A505" s="2"/>
      <c r="B505" s="27"/>
      <c r="D505" s="42"/>
      <c r="E505" s="51"/>
      <c r="F505" s="16"/>
      <c r="G505" s="9"/>
      <c r="H505" s="9"/>
      <c r="I505" s="11">
        <f t="shared" si="7"/>
        <v>0</v>
      </c>
      <c r="J505" s="128">
        <f t="shared" si="10"/>
        <v>11700.670000000007</v>
      </c>
      <c r="K505" s="9"/>
    </row>
    <row r="506" spans="1:11" ht="26.25" x14ac:dyDescent="0.25">
      <c r="A506" s="2">
        <v>42706</v>
      </c>
      <c r="B506" s="106" t="s">
        <v>1245</v>
      </c>
      <c r="D506" s="42" t="s">
        <v>1246</v>
      </c>
      <c r="E506" s="51">
        <v>795102</v>
      </c>
      <c r="F506" s="16">
        <v>1317739</v>
      </c>
      <c r="G506" s="9">
        <v>34877.980000000003</v>
      </c>
      <c r="H506" s="9">
        <v>38500</v>
      </c>
      <c r="I506" s="11">
        <f t="shared" si="7"/>
        <v>3622.0199999999968</v>
      </c>
      <c r="J506" s="132">
        <f t="shared" si="10"/>
        <v>15322.690000000004</v>
      </c>
      <c r="K506" s="9"/>
    </row>
    <row r="507" spans="1:11" ht="15.75" x14ac:dyDescent="0.25">
      <c r="A507" s="2"/>
      <c r="B507" s="27"/>
      <c r="D507" s="42"/>
      <c r="E507" s="51"/>
      <c r="F507" s="16"/>
      <c r="G507" s="9"/>
      <c r="H507" s="9"/>
      <c r="I507" s="11">
        <f t="shared" si="7"/>
        <v>0</v>
      </c>
      <c r="J507" s="128">
        <f t="shared" si="10"/>
        <v>15322.690000000004</v>
      </c>
      <c r="K507" s="9"/>
    </row>
    <row r="508" spans="1:11" ht="26.25" x14ac:dyDescent="0.25">
      <c r="A508" s="2">
        <v>42706</v>
      </c>
      <c r="B508" s="106" t="s">
        <v>1247</v>
      </c>
      <c r="D508" s="42" t="s">
        <v>1248</v>
      </c>
      <c r="E508" s="51">
        <v>795102</v>
      </c>
      <c r="F508" s="16">
        <v>1317738</v>
      </c>
      <c r="G508" s="9">
        <v>34705.47</v>
      </c>
      <c r="H508" s="9">
        <v>38500</v>
      </c>
      <c r="I508" s="11">
        <f t="shared" si="7"/>
        <v>3794.5299999999988</v>
      </c>
      <c r="J508" s="132">
        <f t="shared" si="10"/>
        <v>19117.22</v>
      </c>
      <c r="K508" s="9"/>
    </row>
    <row r="509" spans="1:11" ht="15.75" x14ac:dyDescent="0.25">
      <c r="A509" s="2"/>
      <c r="B509" s="27"/>
      <c r="D509" s="42"/>
      <c r="E509" s="51"/>
      <c r="F509" s="16"/>
      <c r="G509" s="9"/>
      <c r="H509" s="9"/>
      <c r="I509" s="11">
        <f t="shared" si="7"/>
        <v>0</v>
      </c>
      <c r="J509" s="128">
        <f t="shared" si="10"/>
        <v>19117.22</v>
      </c>
      <c r="K509" s="9"/>
    </row>
    <row r="510" spans="1:11" ht="26.25" x14ac:dyDescent="0.25">
      <c r="A510" s="2">
        <v>42709</v>
      </c>
      <c r="B510" s="106" t="s">
        <v>1249</v>
      </c>
      <c r="D510" s="42" t="s">
        <v>1250</v>
      </c>
      <c r="E510" s="51">
        <v>780900</v>
      </c>
      <c r="F510" s="16">
        <v>1318495</v>
      </c>
      <c r="G510" s="9">
        <v>35420.11</v>
      </c>
      <c r="H510" s="9">
        <v>38000</v>
      </c>
      <c r="I510" s="11">
        <f t="shared" si="7"/>
        <v>2579.8899999999994</v>
      </c>
      <c r="J510" s="132">
        <f t="shared" si="10"/>
        <v>21697.11</v>
      </c>
      <c r="K510" s="9"/>
    </row>
    <row r="511" spans="1:11" ht="15.75" x14ac:dyDescent="0.25">
      <c r="A511" s="2"/>
      <c r="B511" s="27"/>
      <c r="D511" s="42"/>
      <c r="E511" s="51"/>
      <c r="F511" s="16"/>
      <c r="G511" s="9"/>
      <c r="H511" s="9"/>
      <c r="I511" s="11">
        <f t="shared" si="7"/>
        <v>0</v>
      </c>
      <c r="J511" s="128">
        <f t="shared" si="10"/>
        <v>21697.11</v>
      </c>
      <c r="K511" s="9"/>
    </row>
    <row r="512" spans="1:11" ht="26.25" x14ac:dyDescent="0.25">
      <c r="A512" s="2">
        <v>42709</v>
      </c>
      <c r="B512" s="106" t="s">
        <v>1251</v>
      </c>
      <c r="D512" s="42" t="s">
        <v>1252</v>
      </c>
      <c r="E512" s="51">
        <v>780900</v>
      </c>
      <c r="F512" s="16">
        <v>1317968</v>
      </c>
      <c r="G512" s="9">
        <v>34653.730000000003</v>
      </c>
      <c r="H512" s="9">
        <v>38000</v>
      </c>
      <c r="I512" s="11">
        <f t="shared" si="7"/>
        <v>3346.2699999999968</v>
      </c>
      <c r="J512" s="132">
        <f t="shared" si="10"/>
        <v>25043.379999999997</v>
      </c>
      <c r="K512" s="9"/>
    </row>
    <row r="513" spans="1:11" ht="15.75" x14ac:dyDescent="0.25">
      <c r="A513" s="2"/>
      <c r="B513" s="27"/>
      <c r="D513" s="42"/>
      <c r="E513" s="51"/>
      <c r="F513" s="16"/>
      <c r="G513" s="9"/>
      <c r="H513" s="9"/>
      <c r="I513" s="11">
        <f t="shared" si="7"/>
        <v>0</v>
      </c>
      <c r="J513" s="128">
        <f t="shared" si="10"/>
        <v>25043.379999999997</v>
      </c>
      <c r="K513" s="9"/>
    </row>
    <row r="514" spans="1:11" ht="26.25" x14ac:dyDescent="0.25">
      <c r="A514" s="2">
        <v>42712</v>
      </c>
      <c r="B514" s="106" t="s">
        <v>1253</v>
      </c>
      <c r="D514" s="42" t="s">
        <v>1254</v>
      </c>
      <c r="E514" s="51">
        <v>716100</v>
      </c>
      <c r="F514" s="16">
        <v>1319988</v>
      </c>
      <c r="G514" s="9">
        <v>36308.089999999997</v>
      </c>
      <c r="H514" s="9">
        <v>35000</v>
      </c>
      <c r="I514" s="11">
        <f t="shared" si="7"/>
        <v>-1308.0899999999965</v>
      </c>
      <c r="J514" s="132">
        <f t="shared" si="10"/>
        <v>23735.29</v>
      </c>
      <c r="K514" s="9"/>
    </row>
    <row r="515" spans="1:11" ht="15.75" x14ac:dyDescent="0.25">
      <c r="A515" s="2"/>
      <c r="B515" s="27"/>
      <c r="D515" s="42"/>
      <c r="E515" s="51"/>
      <c r="F515" s="16"/>
      <c r="G515" s="9"/>
      <c r="H515" s="9"/>
      <c r="I515" s="11">
        <f t="shared" si="7"/>
        <v>0</v>
      </c>
      <c r="J515" s="128">
        <f t="shared" si="10"/>
        <v>23735.29</v>
      </c>
      <c r="K515" s="9"/>
    </row>
    <row r="516" spans="1:11" ht="26.25" x14ac:dyDescent="0.25">
      <c r="A516" s="2">
        <v>42712</v>
      </c>
      <c r="B516" s="106" t="s">
        <v>1255</v>
      </c>
      <c r="D516" s="42" t="s">
        <v>1256</v>
      </c>
      <c r="E516" s="51">
        <v>716100</v>
      </c>
      <c r="F516" s="16">
        <v>1319989</v>
      </c>
      <c r="G516" s="9">
        <v>36104.61</v>
      </c>
      <c r="H516" s="9">
        <v>35000</v>
      </c>
      <c r="I516" s="11">
        <f t="shared" si="7"/>
        <v>-1104.6100000000006</v>
      </c>
      <c r="J516" s="132">
        <f t="shared" si="10"/>
        <v>22630.68</v>
      </c>
      <c r="K516" s="9"/>
    </row>
    <row r="517" spans="1:11" ht="15.75" x14ac:dyDescent="0.25">
      <c r="A517" s="2"/>
      <c r="B517" s="27"/>
      <c r="D517" s="42"/>
      <c r="E517" s="51"/>
      <c r="F517" s="16"/>
      <c r="G517" s="9"/>
      <c r="H517" s="9"/>
      <c r="I517" s="11">
        <f t="shared" si="7"/>
        <v>0</v>
      </c>
      <c r="J517" s="128">
        <f t="shared" si="10"/>
        <v>22630.68</v>
      </c>
      <c r="K517" s="9"/>
    </row>
    <row r="518" spans="1:11" ht="26.25" x14ac:dyDescent="0.25">
      <c r="A518" s="2">
        <v>42713</v>
      </c>
      <c r="B518" s="106" t="s">
        <v>1259</v>
      </c>
      <c r="D518" s="42" t="s">
        <v>1260</v>
      </c>
      <c r="E518" s="51">
        <v>734040</v>
      </c>
      <c r="F518" s="16">
        <v>1320840</v>
      </c>
      <c r="G518" s="9">
        <v>34479.620000000003</v>
      </c>
      <c r="H518" s="9">
        <v>36000</v>
      </c>
      <c r="I518" s="11">
        <f t="shared" si="7"/>
        <v>1520.3799999999974</v>
      </c>
      <c r="J518" s="132">
        <f t="shared" si="10"/>
        <v>24151.059999999998</v>
      </c>
      <c r="K518" s="9"/>
    </row>
    <row r="519" spans="1:11" ht="15.75" x14ac:dyDescent="0.25">
      <c r="A519" s="2"/>
      <c r="B519" s="27"/>
      <c r="D519" s="42"/>
      <c r="E519" s="51"/>
      <c r="F519" s="16"/>
      <c r="G519" s="9"/>
      <c r="H519" s="9"/>
      <c r="I519" s="11">
        <f t="shared" ref="I519" si="12">H519-G519</f>
        <v>0</v>
      </c>
      <c r="J519" s="128">
        <f t="shared" si="10"/>
        <v>24151.059999999998</v>
      </c>
      <c r="K519" s="9"/>
    </row>
    <row r="520" spans="1:11" ht="26.25" x14ac:dyDescent="0.25">
      <c r="A520" s="2">
        <v>42713</v>
      </c>
      <c r="B520" s="106" t="s">
        <v>1257</v>
      </c>
      <c r="D520" s="42" t="s">
        <v>1258</v>
      </c>
      <c r="E520" s="51">
        <v>734040</v>
      </c>
      <c r="F520" s="16">
        <v>1320064</v>
      </c>
      <c r="G520" s="9">
        <v>35555.08</v>
      </c>
      <c r="H520" s="9">
        <v>36000</v>
      </c>
      <c r="I520" s="11">
        <f t="shared" ref="I520:I541" si="13">H520-G520</f>
        <v>444.91999999999825</v>
      </c>
      <c r="J520" s="132">
        <f t="shared" si="10"/>
        <v>24595.979999999996</v>
      </c>
      <c r="K520" s="9"/>
    </row>
    <row r="521" spans="1:11" ht="15.75" x14ac:dyDescent="0.25">
      <c r="A521" s="2"/>
      <c r="B521" s="27"/>
      <c r="D521" s="42"/>
      <c r="E521" s="51"/>
      <c r="F521" s="16"/>
      <c r="G521" s="9"/>
      <c r="H521" s="9"/>
      <c r="I521" s="11">
        <f t="shared" si="13"/>
        <v>0</v>
      </c>
      <c r="J521" s="128">
        <f t="shared" si="10"/>
        <v>24595.979999999996</v>
      </c>
      <c r="K521" s="9"/>
    </row>
    <row r="522" spans="1:11" ht="26.25" x14ac:dyDescent="0.25">
      <c r="A522" s="2">
        <v>42717</v>
      </c>
      <c r="B522" s="106" t="s">
        <v>1265</v>
      </c>
      <c r="D522" s="42" t="s">
        <v>1266</v>
      </c>
      <c r="E522" s="51">
        <v>650880</v>
      </c>
      <c r="F522" s="16">
        <v>1320065</v>
      </c>
      <c r="G522" s="9">
        <v>34693.089999999997</v>
      </c>
      <c r="H522" s="9">
        <v>32000</v>
      </c>
      <c r="I522" s="11">
        <f t="shared" si="13"/>
        <v>-2693.0899999999965</v>
      </c>
      <c r="J522" s="132">
        <f t="shared" ref="J522:J546" si="14">J521+I522</f>
        <v>21902.89</v>
      </c>
      <c r="K522" s="9"/>
    </row>
    <row r="523" spans="1:11" ht="15.75" x14ac:dyDescent="0.25">
      <c r="A523" s="2"/>
      <c r="B523" s="27"/>
      <c r="D523" s="42"/>
      <c r="E523" s="51"/>
      <c r="F523" s="16"/>
      <c r="G523" s="9"/>
      <c r="H523" s="9"/>
      <c r="I523" s="11">
        <f t="shared" si="13"/>
        <v>0</v>
      </c>
      <c r="J523" s="128">
        <f t="shared" si="14"/>
        <v>21902.89</v>
      </c>
      <c r="K523" s="9"/>
    </row>
    <row r="524" spans="1:11" ht="26.25" x14ac:dyDescent="0.25">
      <c r="A524" s="2">
        <v>42718</v>
      </c>
      <c r="B524" s="106" t="s">
        <v>1269</v>
      </c>
      <c r="D524" s="42" t="s">
        <v>1270</v>
      </c>
      <c r="E524" s="51">
        <v>651520</v>
      </c>
      <c r="F524" s="16">
        <v>1320841</v>
      </c>
      <c r="G524" s="9">
        <v>36477.74</v>
      </c>
      <c r="H524" s="9">
        <v>32000</v>
      </c>
      <c r="I524" s="11">
        <f t="shared" si="13"/>
        <v>-4477.739999999998</v>
      </c>
      <c r="J524" s="132">
        <f t="shared" si="14"/>
        <v>17425.150000000001</v>
      </c>
      <c r="K524" s="9"/>
    </row>
    <row r="525" spans="1:11" ht="15.75" x14ac:dyDescent="0.25">
      <c r="A525" s="2"/>
      <c r="B525" s="27"/>
      <c r="D525" s="42"/>
      <c r="E525" s="51"/>
      <c r="F525" s="16"/>
      <c r="G525" s="9"/>
      <c r="H525" s="9"/>
      <c r="I525" s="11">
        <f t="shared" si="13"/>
        <v>0</v>
      </c>
      <c r="J525" s="128">
        <f t="shared" si="14"/>
        <v>17425.150000000001</v>
      </c>
      <c r="K525" s="9"/>
    </row>
    <row r="526" spans="1:11" ht="26.25" x14ac:dyDescent="0.25">
      <c r="A526" s="2">
        <v>42718</v>
      </c>
      <c r="B526" s="106" t="s">
        <v>1267</v>
      </c>
      <c r="D526" s="42" t="s">
        <v>1268</v>
      </c>
      <c r="E526" s="51">
        <v>651520</v>
      </c>
      <c r="F526" s="16">
        <v>1320842</v>
      </c>
      <c r="G526" s="9">
        <v>35410.44</v>
      </c>
      <c r="H526" s="9">
        <v>32000</v>
      </c>
      <c r="I526" s="11">
        <f t="shared" si="13"/>
        <v>-3410.4400000000023</v>
      </c>
      <c r="J526" s="132">
        <f t="shared" si="14"/>
        <v>14014.71</v>
      </c>
      <c r="K526" s="9"/>
    </row>
    <row r="527" spans="1:11" ht="15.75" x14ac:dyDescent="0.25">
      <c r="A527" s="2"/>
      <c r="B527" s="27"/>
      <c r="D527" s="42"/>
      <c r="E527" s="51"/>
      <c r="F527" s="16"/>
      <c r="G527" s="9"/>
      <c r="H527" s="9"/>
      <c r="I527" s="11">
        <f t="shared" si="13"/>
        <v>0</v>
      </c>
      <c r="J527" s="128">
        <f t="shared" si="14"/>
        <v>14014.71</v>
      </c>
      <c r="K527" s="9"/>
    </row>
    <row r="528" spans="1:11" ht="26.25" x14ac:dyDescent="0.25">
      <c r="A528" s="2">
        <v>42719</v>
      </c>
      <c r="B528" s="106" t="s">
        <v>1271</v>
      </c>
      <c r="D528" s="42" t="s">
        <v>1272</v>
      </c>
      <c r="E528" s="51">
        <v>649536</v>
      </c>
      <c r="F528" s="16">
        <v>1321950</v>
      </c>
      <c r="G528" s="9">
        <v>36522.019999999997</v>
      </c>
      <c r="H528" s="9">
        <v>32000</v>
      </c>
      <c r="I528" s="11">
        <f t="shared" si="13"/>
        <v>-4522.0199999999968</v>
      </c>
      <c r="J528" s="132">
        <f t="shared" si="14"/>
        <v>9492.6900000000023</v>
      </c>
      <c r="K528" s="9"/>
    </row>
    <row r="529" spans="1:11" ht="15.75" x14ac:dyDescent="0.25">
      <c r="A529" s="2"/>
      <c r="B529" s="27"/>
      <c r="D529" s="42"/>
      <c r="E529" s="51"/>
      <c r="F529" s="16"/>
      <c r="G529" s="9"/>
      <c r="H529" s="9"/>
      <c r="I529" s="11">
        <f t="shared" si="13"/>
        <v>0</v>
      </c>
      <c r="J529" s="128">
        <f t="shared" si="14"/>
        <v>9492.6900000000023</v>
      </c>
      <c r="K529" s="9"/>
    </row>
    <row r="530" spans="1:11" ht="26.25" x14ac:dyDescent="0.25">
      <c r="A530" s="2">
        <v>42720</v>
      </c>
      <c r="B530" s="106" t="s">
        <v>1263</v>
      </c>
      <c r="D530" s="42" t="s">
        <v>1264</v>
      </c>
      <c r="E530" s="51">
        <v>690200</v>
      </c>
      <c r="F530" s="16">
        <v>1322202</v>
      </c>
      <c r="G530" s="9">
        <v>35630.199999999997</v>
      </c>
      <c r="H530" s="9">
        <v>34000</v>
      </c>
      <c r="I530" s="11">
        <f t="shared" si="13"/>
        <v>-1630.1999999999971</v>
      </c>
      <c r="J530" s="132">
        <f t="shared" si="14"/>
        <v>7862.4900000000052</v>
      </c>
      <c r="K530" s="9"/>
    </row>
    <row r="531" spans="1:11" ht="15.75" x14ac:dyDescent="0.25">
      <c r="A531" s="2"/>
      <c r="B531" s="27"/>
      <c r="D531" s="42"/>
      <c r="E531" s="51"/>
      <c r="F531" s="16"/>
      <c r="G531" s="9"/>
      <c r="H531" s="9"/>
      <c r="I531" s="11">
        <f t="shared" si="13"/>
        <v>0</v>
      </c>
      <c r="J531" s="128">
        <f t="shared" si="14"/>
        <v>7862.4900000000052</v>
      </c>
      <c r="K531" s="9"/>
    </row>
    <row r="532" spans="1:11" ht="26.25" x14ac:dyDescent="0.25">
      <c r="A532" s="2">
        <v>42720</v>
      </c>
      <c r="B532" s="106" t="s">
        <v>1261</v>
      </c>
      <c r="D532" s="42" t="s">
        <v>1262</v>
      </c>
      <c r="E532" s="51">
        <v>690200</v>
      </c>
      <c r="F532" s="16">
        <v>1321951</v>
      </c>
      <c r="G532" s="9">
        <v>35549.519999999997</v>
      </c>
      <c r="H532" s="9">
        <v>34000</v>
      </c>
      <c r="I532" s="11">
        <f t="shared" si="13"/>
        <v>-1549.5199999999968</v>
      </c>
      <c r="J532" s="132">
        <f t="shared" si="14"/>
        <v>6312.9700000000084</v>
      </c>
      <c r="K532" s="9"/>
    </row>
    <row r="533" spans="1:11" ht="15.75" x14ac:dyDescent="0.25">
      <c r="A533" s="2"/>
      <c r="B533" s="27"/>
      <c r="D533" s="42"/>
      <c r="E533" s="51"/>
      <c r="F533" s="16"/>
      <c r="G533" s="9"/>
      <c r="H533" s="9"/>
      <c r="I533" s="11">
        <f t="shared" si="13"/>
        <v>0</v>
      </c>
      <c r="J533" s="128">
        <f t="shared" si="14"/>
        <v>6312.9700000000084</v>
      </c>
      <c r="K533" s="9"/>
    </row>
    <row r="534" spans="1:11" ht="26.25" x14ac:dyDescent="0.25">
      <c r="A534" s="2">
        <v>42719</v>
      </c>
      <c r="B534" s="106" t="s">
        <v>1273</v>
      </c>
      <c r="D534" s="42" t="s">
        <v>1274</v>
      </c>
      <c r="E534" s="51">
        <v>649536</v>
      </c>
      <c r="F534" s="16">
        <v>1322833</v>
      </c>
      <c r="G534" s="9">
        <v>32705.16</v>
      </c>
      <c r="H534" s="9">
        <v>32000</v>
      </c>
      <c r="I534" s="11">
        <f t="shared" si="13"/>
        <v>-705.15999999999985</v>
      </c>
      <c r="J534" s="132">
        <f t="shared" si="14"/>
        <v>5607.8100000000086</v>
      </c>
      <c r="K534" s="9"/>
    </row>
    <row r="535" spans="1:11" ht="15.75" x14ac:dyDescent="0.25">
      <c r="A535" s="2"/>
      <c r="B535" s="27"/>
      <c r="D535" s="42"/>
      <c r="E535" s="51"/>
      <c r="F535" s="16"/>
      <c r="G535" s="9"/>
      <c r="H535" s="9"/>
      <c r="I535" s="11">
        <f t="shared" si="13"/>
        <v>0</v>
      </c>
      <c r="J535" s="128">
        <f t="shared" si="14"/>
        <v>5607.8100000000086</v>
      </c>
      <c r="K535" s="9"/>
    </row>
    <row r="536" spans="1:11" ht="26.25" x14ac:dyDescent="0.25">
      <c r="A536" s="2">
        <v>42725</v>
      </c>
      <c r="B536" s="106" t="s">
        <v>1275</v>
      </c>
      <c r="D536" s="42" t="s">
        <v>1276</v>
      </c>
      <c r="E536" s="51">
        <v>738360</v>
      </c>
      <c r="F536" s="16">
        <v>1322831</v>
      </c>
      <c r="G536" s="9">
        <v>32030.81</v>
      </c>
      <c r="H536" s="9">
        <v>36000</v>
      </c>
      <c r="I536" s="11">
        <f t="shared" si="13"/>
        <v>3969.1899999999987</v>
      </c>
      <c r="J536" s="132">
        <f t="shared" si="14"/>
        <v>9577.0000000000073</v>
      </c>
      <c r="K536" s="9"/>
    </row>
    <row r="537" spans="1:11" ht="15.75" x14ac:dyDescent="0.25">
      <c r="A537" s="2"/>
      <c r="B537" s="27"/>
      <c r="D537" s="42"/>
      <c r="E537" s="51"/>
      <c r="F537" s="16"/>
      <c r="G537" s="9"/>
      <c r="H537" s="9"/>
      <c r="I537" s="11">
        <f t="shared" si="13"/>
        <v>0</v>
      </c>
      <c r="J537" s="128">
        <f t="shared" si="14"/>
        <v>9577.0000000000073</v>
      </c>
      <c r="K537" s="9"/>
    </row>
    <row r="538" spans="1:11" ht="26.25" x14ac:dyDescent="0.25">
      <c r="A538" s="2">
        <v>42725</v>
      </c>
      <c r="B538" s="106" t="s">
        <v>1277</v>
      </c>
      <c r="D538" s="42" t="s">
        <v>1278</v>
      </c>
      <c r="E538" s="51">
        <v>738360</v>
      </c>
      <c r="F538" s="16">
        <v>1322832</v>
      </c>
      <c r="G538" s="9">
        <v>32357.759999999998</v>
      </c>
      <c r="H538" s="9">
        <v>36000</v>
      </c>
      <c r="I538" s="11">
        <f t="shared" si="13"/>
        <v>3642.2400000000016</v>
      </c>
      <c r="J538" s="132">
        <f t="shared" si="14"/>
        <v>13219.240000000009</v>
      </c>
      <c r="K538" s="9"/>
    </row>
    <row r="539" spans="1:11" ht="15.75" x14ac:dyDescent="0.25">
      <c r="A539" s="2"/>
      <c r="B539" s="27"/>
      <c r="D539" s="42"/>
      <c r="E539" s="51"/>
      <c r="F539" s="16"/>
      <c r="G539" s="9"/>
      <c r="H539" s="9"/>
      <c r="I539" s="11">
        <f t="shared" si="13"/>
        <v>0</v>
      </c>
      <c r="J539" s="128">
        <f t="shared" si="14"/>
        <v>13219.240000000009</v>
      </c>
      <c r="K539" s="9"/>
    </row>
    <row r="540" spans="1:11" ht="26.25" x14ac:dyDescent="0.25">
      <c r="A540" s="2">
        <v>42726</v>
      </c>
      <c r="B540" s="106" t="s">
        <v>1281</v>
      </c>
      <c r="D540" s="42" t="s">
        <v>1282</v>
      </c>
      <c r="E540" s="51">
        <v>729330</v>
      </c>
      <c r="F540" s="16">
        <v>1322834</v>
      </c>
      <c r="G540" s="9">
        <v>32402.76</v>
      </c>
      <c r="H540" s="9">
        <v>35000</v>
      </c>
      <c r="I540" s="11">
        <f t="shared" si="13"/>
        <v>2597.2400000000016</v>
      </c>
      <c r="J540" s="132">
        <f t="shared" si="14"/>
        <v>15816.48000000001</v>
      </c>
      <c r="K540" s="9"/>
    </row>
    <row r="541" spans="1:11" ht="15.75" x14ac:dyDescent="0.25">
      <c r="A541" s="2"/>
      <c r="B541" s="27"/>
      <c r="D541" s="42"/>
      <c r="E541" s="51"/>
      <c r="F541" s="16"/>
      <c r="G541" s="9"/>
      <c r="H541" s="9"/>
      <c r="I541" s="11">
        <f t="shared" si="13"/>
        <v>0</v>
      </c>
      <c r="J541" s="128">
        <f t="shared" si="14"/>
        <v>15816.48000000001</v>
      </c>
      <c r="K541" s="9"/>
    </row>
    <row r="542" spans="1:11" ht="26.25" x14ac:dyDescent="0.25">
      <c r="A542" s="2">
        <v>42726</v>
      </c>
      <c r="B542" s="106" t="s">
        <v>1279</v>
      </c>
      <c r="D542" s="42" t="s">
        <v>1280</v>
      </c>
      <c r="E542" s="51">
        <v>729330</v>
      </c>
      <c r="F542" s="16">
        <v>1323951</v>
      </c>
      <c r="G542" s="9">
        <v>32362.44</v>
      </c>
      <c r="H542" s="9">
        <v>35000</v>
      </c>
      <c r="I542" s="11">
        <f t="shared" si="7"/>
        <v>2637.5600000000013</v>
      </c>
      <c r="J542" s="132">
        <f t="shared" si="14"/>
        <v>18454.040000000012</v>
      </c>
      <c r="K542" s="9"/>
    </row>
    <row r="543" spans="1:11" ht="15.75" x14ac:dyDescent="0.25">
      <c r="A543" s="2"/>
      <c r="B543" s="27"/>
      <c r="D543" s="42"/>
      <c r="E543" s="51"/>
      <c r="F543" s="16"/>
      <c r="G543" s="9"/>
      <c r="H543" s="9"/>
      <c r="I543" s="11">
        <f t="shared" si="7"/>
        <v>0</v>
      </c>
      <c r="J543" s="128">
        <f t="shared" si="14"/>
        <v>18454.040000000012</v>
      </c>
      <c r="K543" s="9"/>
    </row>
    <row r="544" spans="1:11" ht="26.25" x14ac:dyDescent="0.25">
      <c r="A544" s="2">
        <v>42734</v>
      </c>
      <c r="B544" s="64" t="s">
        <v>1283</v>
      </c>
      <c r="D544" s="42" t="s">
        <v>1284</v>
      </c>
      <c r="E544" s="51">
        <v>206850</v>
      </c>
      <c r="F544" s="16">
        <v>1325778</v>
      </c>
      <c r="G544" s="9">
        <v>30377.919999999998</v>
      </c>
      <c r="H544" s="9">
        <v>10000</v>
      </c>
      <c r="I544" s="11">
        <f t="shared" si="7"/>
        <v>-20377.919999999998</v>
      </c>
      <c r="J544" s="132">
        <f t="shared" si="14"/>
        <v>-1923.8799999999865</v>
      </c>
      <c r="K544" s="9"/>
    </row>
    <row r="545" spans="1:11" ht="15.75" x14ac:dyDescent="0.25">
      <c r="A545" s="2"/>
      <c r="B545" s="27"/>
      <c r="D545" s="42"/>
      <c r="E545" s="51"/>
      <c r="F545" s="16"/>
      <c r="G545" s="9"/>
      <c r="H545" s="9"/>
      <c r="I545" s="11">
        <f t="shared" si="7"/>
        <v>0</v>
      </c>
      <c r="J545" s="128">
        <f t="shared" si="14"/>
        <v>-1923.8799999999865</v>
      </c>
      <c r="K545" s="9"/>
    </row>
    <row r="546" spans="1:11" ht="16.5" thickBot="1" x14ac:dyDescent="0.3">
      <c r="A546" s="2"/>
      <c r="B546" s="27"/>
      <c r="D546" s="42"/>
      <c r="E546" s="51"/>
      <c r="F546" s="16"/>
      <c r="G546" s="9"/>
      <c r="H546" s="9"/>
      <c r="I546" s="11">
        <f t="shared" si="7"/>
        <v>0</v>
      </c>
      <c r="J546" s="129">
        <f t="shared" si="14"/>
        <v>-1923.8799999999865</v>
      </c>
    </row>
    <row r="547" spans="1:11" ht="18.75" x14ac:dyDescent="0.3">
      <c r="A547" s="2"/>
      <c r="B547" s="27"/>
      <c r="D547" s="42"/>
      <c r="E547" s="51"/>
      <c r="F547" s="16"/>
      <c r="G547" s="9"/>
      <c r="H547" s="9"/>
      <c r="I547" s="11">
        <f t="shared" si="7"/>
        <v>0</v>
      </c>
      <c r="K547" s="70" t="s">
        <v>1305</v>
      </c>
    </row>
    <row r="548" spans="1:11" x14ac:dyDescent="0.25">
      <c r="A548" s="2"/>
      <c r="B548" s="27"/>
      <c r="D548" s="42"/>
      <c r="E548" s="51"/>
      <c r="F548" s="16"/>
      <c r="G548" s="9"/>
      <c r="H548" s="9"/>
      <c r="I548" s="11">
        <f t="shared" si="0"/>
        <v>0</v>
      </c>
    </row>
    <row r="549" spans="1:11" ht="15.75" thickBot="1" x14ac:dyDescent="0.3">
      <c r="A549" s="2"/>
      <c r="B549" s="48"/>
      <c r="D549" s="42"/>
      <c r="E549" s="51"/>
      <c r="F549" s="17"/>
      <c r="G549" s="9"/>
      <c r="H549" s="9"/>
      <c r="I549" s="11">
        <f t="shared" si="0"/>
        <v>0</v>
      </c>
    </row>
    <row r="550" spans="1:11" ht="15.75" thickBot="1" x14ac:dyDescent="0.3">
      <c r="A550" s="2"/>
      <c r="D550" s="42"/>
      <c r="E550" s="51"/>
      <c r="F550" s="10"/>
      <c r="G550" s="9"/>
      <c r="H550" s="9"/>
      <c r="I550" s="11">
        <f t="shared" si="0"/>
        <v>0</v>
      </c>
    </row>
    <row r="551" spans="1:11" ht="15" customHeight="1" x14ac:dyDescent="0.25">
      <c r="A551" s="2"/>
      <c r="D551" s="42"/>
      <c r="E551" s="51"/>
      <c r="F551" s="510" t="s">
        <v>638</v>
      </c>
      <c r="G551" s="511"/>
      <c r="H551" s="508">
        <f>SUM(I3:I550)</f>
        <v>-1923.8799999999865</v>
      </c>
      <c r="I551" s="504"/>
    </row>
    <row r="552" spans="1:11" ht="15.75" customHeight="1" thickBot="1" x14ac:dyDescent="0.3">
      <c r="A552" s="2"/>
      <c r="D552" s="42"/>
      <c r="E552" s="51"/>
      <c r="F552" s="512"/>
      <c r="G552" s="513"/>
      <c r="H552" s="509"/>
      <c r="I552" s="506"/>
    </row>
    <row r="553" spans="1:11" x14ac:dyDescent="0.25">
      <c r="A553" s="2"/>
      <c r="D553" s="42"/>
      <c r="E553" s="51"/>
      <c r="F553" s="10"/>
      <c r="G553" s="9"/>
      <c r="H553" s="9"/>
      <c r="I553" s="9"/>
    </row>
  </sheetData>
  <mergeCells count="3">
    <mergeCell ref="H551:I552"/>
    <mergeCell ref="E1:H1"/>
    <mergeCell ref="F551:G55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1:S1064"/>
  <sheetViews>
    <sheetView topLeftCell="A1034" zoomScale="115" zoomScaleNormal="115" workbookViewId="0">
      <selection activeCell="B1037" sqref="B1037"/>
    </sheetView>
  </sheetViews>
  <sheetFormatPr baseColWidth="10" defaultRowHeight="15.75" x14ac:dyDescent="0.25"/>
  <cols>
    <col min="1" max="1" width="11.7109375" style="465" bestFit="1" customWidth="1"/>
    <col min="2" max="2" width="66.140625" style="375" customWidth="1"/>
    <col min="3" max="3" width="9.28515625" style="381" customWidth="1"/>
    <col min="4" max="4" width="13.5703125" style="375" customWidth="1"/>
    <col min="5" max="5" width="14" style="375" bestFit="1" customWidth="1"/>
    <col min="6" max="6" width="16.7109375" style="375" bestFit="1" customWidth="1"/>
    <col min="7" max="7" width="12.7109375" style="375" bestFit="1" customWidth="1"/>
    <col min="8" max="8" width="11.42578125" style="375"/>
    <col min="9" max="9" width="14.5703125" style="375" customWidth="1"/>
    <col min="10" max="10" width="13.85546875" style="375" customWidth="1"/>
    <col min="11" max="11" width="12.7109375" style="375" bestFit="1" customWidth="1"/>
    <col min="12" max="16384" width="11.42578125" style="375"/>
  </cols>
  <sheetData>
    <row r="1" spans="1:10" ht="19.5" thickBot="1" x14ac:dyDescent="0.35">
      <c r="A1" s="371"/>
      <c r="B1" s="372" t="s">
        <v>7</v>
      </c>
      <c r="C1" s="373"/>
      <c r="D1" s="87"/>
      <c r="E1" s="514" t="s">
        <v>1315</v>
      </c>
      <c r="F1" s="514"/>
      <c r="G1" s="514"/>
      <c r="H1" s="514"/>
      <c r="I1" s="374"/>
    </row>
    <row r="2" spans="1:10" ht="32.25" thickBot="1" x14ac:dyDescent="0.3">
      <c r="A2" s="376"/>
      <c r="B2" s="377" t="s">
        <v>0</v>
      </c>
      <c r="C2" s="378"/>
      <c r="D2" s="379"/>
      <c r="E2" s="146" t="s">
        <v>1</v>
      </c>
      <c r="F2" s="15" t="s">
        <v>2</v>
      </c>
      <c r="G2" s="14" t="s">
        <v>3</v>
      </c>
      <c r="H2" s="28" t="s">
        <v>4</v>
      </c>
      <c r="I2" s="126" t="s">
        <v>1293</v>
      </c>
      <c r="J2" s="130" t="s">
        <v>1294</v>
      </c>
    </row>
    <row r="3" spans="1:10" ht="20.25" thickTop="1" thickBot="1" x14ac:dyDescent="0.35">
      <c r="A3" s="380">
        <v>42736</v>
      </c>
      <c r="B3" s="83" t="s">
        <v>637</v>
      </c>
      <c r="D3" s="85"/>
      <c r="E3" s="382"/>
      <c r="F3" s="383"/>
      <c r="G3" s="374"/>
      <c r="H3" s="374"/>
      <c r="I3" s="384">
        <v>-1923.88</v>
      </c>
      <c r="J3" s="385">
        <f>I3</f>
        <v>-1923.88</v>
      </c>
    </row>
    <row r="4" spans="1:10" x14ac:dyDescent="0.25">
      <c r="A4" s="371"/>
      <c r="B4" s="48"/>
      <c r="D4" s="85"/>
      <c r="E4" s="382"/>
      <c r="F4" s="383"/>
      <c r="G4" s="374">
        <v>294.10000000000002</v>
      </c>
      <c r="H4" s="374"/>
      <c r="I4" s="386">
        <f t="shared" ref="I4:I9" si="0">H4-G4</f>
        <v>-294.10000000000002</v>
      </c>
      <c r="J4" s="387">
        <f>J3+I4</f>
        <v>-2217.98</v>
      </c>
    </row>
    <row r="5" spans="1:10" ht="36" customHeight="1" x14ac:dyDescent="0.25">
      <c r="A5" s="371">
        <v>42738</v>
      </c>
      <c r="B5" s="153" t="s">
        <v>1323</v>
      </c>
      <c r="D5" s="85" t="s">
        <v>1316</v>
      </c>
      <c r="E5" s="382">
        <v>723975</v>
      </c>
      <c r="F5" s="383">
        <v>1327059</v>
      </c>
      <c r="G5" s="374">
        <v>29286.47</v>
      </c>
      <c r="H5" s="374">
        <v>35000</v>
      </c>
      <c r="I5" s="386">
        <f t="shared" si="0"/>
        <v>5713.5299999999988</v>
      </c>
      <c r="J5" s="388">
        <f t="shared" ref="J5:J9" si="1">J4+I5</f>
        <v>3495.5499999999988</v>
      </c>
    </row>
    <row r="6" spans="1:10" ht="36" customHeight="1" x14ac:dyDescent="0.25">
      <c r="A6" s="371">
        <v>42739</v>
      </c>
      <c r="B6" s="153" t="s">
        <v>1317</v>
      </c>
      <c r="D6" s="85" t="s">
        <v>1319</v>
      </c>
      <c r="E6" s="382">
        <v>686730</v>
      </c>
      <c r="F6" s="383">
        <v>1326576</v>
      </c>
      <c r="G6" s="374">
        <v>27101.8</v>
      </c>
      <c r="H6" s="374">
        <v>33000</v>
      </c>
      <c r="I6" s="386">
        <f t="shared" si="0"/>
        <v>5898.2000000000007</v>
      </c>
      <c r="J6" s="388">
        <f t="shared" si="1"/>
        <v>9393.75</v>
      </c>
    </row>
    <row r="7" spans="1:10" ht="36" customHeight="1" x14ac:dyDescent="0.25">
      <c r="A7" s="371">
        <v>42739</v>
      </c>
      <c r="B7" s="153" t="s">
        <v>1320</v>
      </c>
      <c r="D7" s="85" t="s">
        <v>1318</v>
      </c>
      <c r="E7" s="382">
        <v>686730</v>
      </c>
      <c r="F7" s="383">
        <v>1326577</v>
      </c>
      <c r="G7" s="374">
        <v>27288.69</v>
      </c>
      <c r="H7" s="374">
        <v>33000</v>
      </c>
      <c r="I7" s="386">
        <f t="shared" si="0"/>
        <v>5711.3100000000013</v>
      </c>
      <c r="J7" s="388">
        <f t="shared" si="1"/>
        <v>15105.060000000001</v>
      </c>
    </row>
    <row r="8" spans="1:10" ht="33.75" customHeight="1" x14ac:dyDescent="0.25">
      <c r="A8" s="371">
        <v>42740</v>
      </c>
      <c r="B8" s="153" t="s">
        <v>1322</v>
      </c>
      <c r="D8" s="85" t="s">
        <v>1321</v>
      </c>
      <c r="E8" s="382">
        <v>425400</v>
      </c>
      <c r="F8" s="383">
        <v>1328016</v>
      </c>
      <c r="G8" s="374">
        <v>25895.23</v>
      </c>
      <c r="H8" s="374">
        <v>20000</v>
      </c>
      <c r="I8" s="386">
        <f t="shared" si="0"/>
        <v>-5895.23</v>
      </c>
      <c r="J8" s="388">
        <f t="shared" si="1"/>
        <v>9209.8300000000017</v>
      </c>
    </row>
    <row r="9" spans="1:10" ht="39.75" customHeight="1" x14ac:dyDescent="0.25">
      <c r="A9" s="371">
        <v>42744</v>
      </c>
      <c r="B9" s="153" t="s">
        <v>1324</v>
      </c>
      <c r="D9" s="85" t="s">
        <v>1325</v>
      </c>
      <c r="E9" s="382">
        <v>534300</v>
      </c>
      <c r="F9" s="383">
        <v>1328399</v>
      </c>
      <c r="G9" s="374">
        <v>25541.63</v>
      </c>
      <c r="H9" s="374">
        <v>25000</v>
      </c>
      <c r="I9" s="386">
        <f t="shared" si="0"/>
        <v>-541.63000000000102</v>
      </c>
      <c r="J9" s="388">
        <f t="shared" si="1"/>
        <v>8668.2000000000007</v>
      </c>
    </row>
    <row r="10" spans="1:10" ht="39.75" customHeight="1" x14ac:dyDescent="0.25">
      <c r="A10" s="371">
        <v>42746</v>
      </c>
      <c r="B10" s="153" t="s">
        <v>1328</v>
      </c>
      <c r="D10" s="85" t="s">
        <v>1329</v>
      </c>
      <c r="E10" s="382">
        <v>566888</v>
      </c>
      <c r="F10" s="383">
        <v>1329282</v>
      </c>
      <c r="G10" s="374">
        <v>25531.99</v>
      </c>
      <c r="H10" s="374">
        <v>26500</v>
      </c>
      <c r="I10" s="386">
        <f t="shared" ref="I10" si="2">H10-G10</f>
        <v>968.0099999999984</v>
      </c>
      <c r="J10" s="388">
        <f t="shared" ref="J10:J73" si="3">J9+I10</f>
        <v>9636.2099999999991</v>
      </c>
    </row>
    <row r="11" spans="1:10" ht="38.25" customHeight="1" x14ac:dyDescent="0.25">
      <c r="A11" s="371">
        <v>42746</v>
      </c>
      <c r="B11" s="153" t="s">
        <v>1330</v>
      </c>
      <c r="D11" s="85" t="s">
        <v>1331</v>
      </c>
      <c r="E11" s="382">
        <v>566888</v>
      </c>
      <c r="F11" s="383">
        <v>1329760</v>
      </c>
      <c r="G11" s="374">
        <v>26241.05</v>
      </c>
      <c r="H11" s="374">
        <v>26500</v>
      </c>
      <c r="I11" s="386">
        <f>H11-G11</f>
        <v>258.95000000000073</v>
      </c>
      <c r="J11" s="388">
        <f t="shared" si="3"/>
        <v>9895.16</v>
      </c>
    </row>
    <row r="12" spans="1:10" ht="37.5" customHeight="1" x14ac:dyDescent="0.25">
      <c r="A12" s="371">
        <v>42748</v>
      </c>
      <c r="B12" s="153" t="s">
        <v>1333</v>
      </c>
      <c r="D12" s="85" t="s">
        <v>1332</v>
      </c>
      <c r="E12" s="382">
        <v>547500</v>
      </c>
      <c r="F12" s="383">
        <v>1329840</v>
      </c>
      <c r="G12" s="374">
        <v>26279.08</v>
      </c>
      <c r="H12" s="374">
        <v>25000</v>
      </c>
      <c r="I12" s="386">
        <f>H12-G12</f>
        <v>-1279.0800000000017</v>
      </c>
      <c r="J12" s="388">
        <f t="shared" si="3"/>
        <v>8616.0799999999981</v>
      </c>
    </row>
    <row r="13" spans="1:10" ht="36.75" customHeight="1" x14ac:dyDescent="0.25">
      <c r="A13" s="371">
        <v>42744</v>
      </c>
      <c r="B13" s="153" t="s">
        <v>1326</v>
      </c>
      <c r="D13" s="85" t="s">
        <v>1327</v>
      </c>
      <c r="E13" s="382">
        <v>534300</v>
      </c>
      <c r="F13" s="383">
        <v>1330464</v>
      </c>
      <c r="G13" s="374">
        <v>27980.3</v>
      </c>
      <c r="H13" s="374">
        <v>25000</v>
      </c>
      <c r="I13" s="386">
        <f>H13-G13</f>
        <v>-2980.2999999999993</v>
      </c>
      <c r="J13" s="388">
        <f t="shared" si="3"/>
        <v>5635.7799999999988</v>
      </c>
    </row>
    <row r="14" spans="1:10" ht="35.25" customHeight="1" x14ac:dyDescent="0.25">
      <c r="A14" s="371">
        <v>42752</v>
      </c>
      <c r="B14" s="153" t="s">
        <v>1334</v>
      </c>
      <c r="D14" s="85" t="s">
        <v>1335</v>
      </c>
      <c r="E14" s="382">
        <v>498709</v>
      </c>
      <c r="F14" s="383">
        <v>1330465</v>
      </c>
      <c r="G14" s="374">
        <v>27622.76</v>
      </c>
      <c r="H14" s="374">
        <v>23000</v>
      </c>
      <c r="I14" s="386">
        <f t="shared" ref="I14:I75" si="4">H14-G14</f>
        <v>-4622.7599999999984</v>
      </c>
      <c r="J14" s="388">
        <f t="shared" si="3"/>
        <v>1013.0200000000004</v>
      </c>
    </row>
    <row r="15" spans="1:10" ht="35.25" customHeight="1" x14ac:dyDescent="0.25">
      <c r="A15" s="371">
        <v>42753</v>
      </c>
      <c r="B15" s="153" t="s">
        <v>1337</v>
      </c>
      <c r="D15" s="85" t="s">
        <v>1336</v>
      </c>
      <c r="E15" s="382">
        <v>607768</v>
      </c>
      <c r="F15" s="383">
        <v>1331390</v>
      </c>
      <c r="G15" s="374">
        <v>27553.46</v>
      </c>
      <c r="H15" s="374">
        <v>28000</v>
      </c>
      <c r="I15" s="386">
        <f t="shared" si="4"/>
        <v>446.54000000000087</v>
      </c>
      <c r="J15" s="388">
        <f t="shared" si="3"/>
        <v>1459.5600000000013</v>
      </c>
    </row>
    <row r="16" spans="1:10" ht="36" customHeight="1" x14ac:dyDescent="0.25">
      <c r="A16" s="371">
        <v>42753</v>
      </c>
      <c r="B16" s="153" t="s">
        <v>1339</v>
      </c>
      <c r="D16" s="85" t="s">
        <v>1338</v>
      </c>
      <c r="E16" s="382">
        <v>607768</v>
      </c>
      <c r="F16" s="383">
        <v>1330954</v>
      </c>
      <c r="G16" s="374">
        <v>27916.91</v>
      </c>
      <c r="H16" s="374">
        <v>28000</v>
      </c>
      <c r="I16" s="386">
        <f t="shared" si="4"/>
        <v>83.090000000000146</v>
      </c>
      <c r="J16" s="388">
        <f t="shared" si="3"/>
        <v>1542.6500000000015</v>
      </c>
    </row>
    <row r="17" spans="1:10" ht="36" customHeight="1" x14ac:dyDescent="0.25">
      <c r="A17" s="371">
        <v>42754</v>
      </c>
      <c r="B17" s="153" t="s">
        <v>1340</v>
      </c>
      <c r="D17" s="85" t="s">
        <v>1341</v>
      </c>
      <c r="E17" s="382">
        <v>607040</v>
      </c>
      <c r="F17" s="383">
        <v>1332066</v>
      </c>
      <c r="G17" s="374">
        <v>28177.52</v>
      </c>
      <c r="H17" s="374">
        <v>28000</v>
      </c>
      <c r="I17" s="386">
        <f t="shared" si="4"/>
        <v>-177.52000000000044</v>
      </c>
      <c r="J17" s="388">
        <f t="shared" si="3"/>
        <v>1365.130000000001</v>
      </c>
    </row>
    <row r="18" spans="1:10" ht="36" customHeight="1" x14ac:dyDescent="0.25">
      <c r="A18" s="371">
        <v>42758</v>
      </c>
      <c r="B18" s="153" t="s">
        <v>1345</v>
      </c>
      <c r="D18" s="85" t="s">
        <v>1344</v>
      </c>
      <c r="E18" s="382">
        <v>614320</v>
      </c>
      <c r="F18" s="383">
        <v>1332357</v>
      </c>
      <c r="G18" s="374">
        <v>31343.88</v>
      </c>
      <c r="H18" s="374">
        <v>28000</v>
      </c>
      <c r="I18" s="386">
        <f t="shared" si="4"/>
        <v>-3343.880000000001</v>
      </c>
      <c r="J18" s="388">
        <f t="shared" si="3"/>
        <v>-1978.75</v>
      </c>
    </row>
    <row r="19" spans="1:10" ht="34.5" customHeight="1" x14ac:dyDescent="0.25">
      <c r="A19" s="371">
        <v>42758</v>
      </c>
      <c r="B19" s="153" t="s">
        <v>1347</v>
      </c>
      <c r="D19" s="85" t="s">
        <v>1346</v>
      </c>
      <c r="E19" s="382">
        <v>614320</v>
      </c>
      <c r="F19" s="383">
        <v>1332519</v>
      </c>
      <c r="G19" s="374">
        <v>30939.67</v>
      </c>
      <c r="H19" s="374">
        <v>28000</v>
      </c>
      <c r="I19" s="386">
        <f t="shared" si="4"/>
        <v>-2939.6699999999983</v>
      </c>
      <c r="J19" s="388">
        <f t="shared" si="3"/>
        <v>-4918.4199999999983</v>
      </c>
    </row>
    <row r="20" spans="1:10" ht="36" customHeight="1" x14ac:dyDescent="0.25">
      <c r="A20" s="371">
        <v>42760</v>
      </c>
      <c r="B20" s="153" t="s">
        <v>1348</v>
      </c>
      <c r="D20" s="85" t="s">
        <v>1349</v>
      </c>
      <c r="E20" s="382">
        <v>610680</v>
      </c>
      <c r="F20" s="383">
        <v>1333024</v>
      </c>
      <c r="G20" s="374">
        <v>30788.959999999999</v>
      </c>
      <c r="H20" s="374">
        <v>28000</v>
      </c>
      <c r="I20" s="386">
        <f t="shared" si="4"/>
        <v>-2788.9599999999991</v>
      </c>
      <c r="J20" s="388">
        <f t="shared" si="3"/>
        <v>-7707.3799999999974</v>
      </c>
    </row>
    <row r="21" spans="1:10" ht="34.5" customHeight="1" x14ac:dyDescent="0.25">
      <c r="A21" s="371">
        <v>42760</v>
      </c>
      <c r="B21" s="153" t="s">
        <v>1350</v>
      </c>
      <c r="D21" s="85" t="s">
        <v>1351</v>
      </c>
      <c r="E21" s="382">
        <v>610680</v>
      </c>
      <c r="F21" s="383">
        <v>1333554</v>
      </c>
      <c r="G21" s="374">
        <v>30781</v>
      </c>
      <c r="H21" s="374">
        <v>28000</v>
      </c>
      <c r="I21" s="386">
        <f t="shared" si="4"/>
        <v>-2781</v>
      </c>
      <c r="J21" s="388">
        <f t="shared" si="3"/>
        <v>-10488.379999999997</v>
      </c>
    </row>
    <row r="22" spans="1:10" ht="34.5" customHeight="1" x14ac:dyDescent="0.25">
      <c r="A22" s="371">
        <v>42761</v>
      </c>
      <c r="B22" s="153" t="s">
        <v>1356</v>
      </c>
      <c r="D22" s="85" t="s">
        <v>1355</v>
      </c>
      <c r="E22" s="382">
        <v>602840</v>
      </c>
      <c r="F22" s="383">
        <v>1334296</v>
      </c>
      <c r="G22" s="374">
        <v>30444.21</v>
      </c>
      <c r="H22" s="374">
        <v>28000</v>
      </c>
      <c r="I22" s="386">
        <f t="shared" si="4"/>
        <v>-2444.2099999999991</v>
      </c>
      <c r="J22" s="388">
        <f t="shared" si="3"/>
        <v>-12932.589999999997</v>
      </c>
    </row>
    <row r="23" spans="1:10" ht="35.25" customHeight="1" x14ac:dyDescent="0.25">
      <c r="A23" s="371">
        <v>42765</v>
      </c>
      <c r="B23" s="153" t="s">
        <v>1353</v>
      </c>
      <c r="D23" s="85" t="s">
        <v>1354</v>
      </c>
      <c r="E23" s="382">
        <v>599760</v>
      </c>
      <c r="F23" s="383">
        <v>1334425</v>
      </c>
      <c r="G23" s="374">
        <v>29560.51</v>
      </c>
      <c r="H23" s="374">
        <v>28000</v>
      </c>
      <c r="I23" s="386">
        <f t="shared" si="4"/>
        <v>-1560.5099999999984</v>
      </c>
      <c r="J23" s="388">
        <f t="shared" si="3"/>
        <v>-14493.099999999995</v>
      </c>
    </row>
    <row r="24" spans="1:10" ht="34.5" customHeight="1" x14ac:dyDescent="0.25">
      <c r="A24" s="371">
        <v>42766</v>
      </c>
      <c r="B24" s="153" t="s">
        <v>1357</v>
      </c>
      <c r="D24" s="85" t="s">
        <v>1358</v>
      </c>
      <c r="E24" s="382">
        <v>599760</v>
      </c>
      <c r="F24" s="383">
        <v>1334426</v>
      </c>
      <c r="G24" s="374">
        <v>29736.61</v>
      </c>
      <c r="H24" s="374">
        <v>28000</v>
      </c>
      <c r="I24" s="386">
        <f t="shared" si="4"/>
        <v>-1736.6100000000006</v>
      </c>
      <c r="J24" s="388">
        <f t="shared" si="3"/>
        <v>-16229.709999999995</v>
      </c>
    </row>
    <row r="25" spans="1:10" x14ac:dyDescent="0.25">
      <c r="A25" s="371"/>
      <c r="B25" s="154"/>
      <c r="D25" s="85"/>
      <c r="E25" s="382"/>
      <c r="F25" s="383"/>
      <c r="G25" s="374"/>
      <c r="H25" s="374"/>
      <c r="I25" s="386">
        <f t="shared" si="4"/>
        <v>0</v>
      </c>
      <c r="J25" s="388">
        <f t="shared" si="3"/>
        <v>-16229.709999999995</v>
      </c>
    </row>
    <row r="26" spans="1:10" ht="38.25" customHeight="1" x14ac:dyDescent="0.25">
      <c r="A26" s="371">
        <v>42767</v>
      </c>
      <c r="B26" s="159" t="s">
        <v>1365</v>
      </c>
      <c r="D26" s="85" t="s">
        <v>1366</v>
      </c>
      <c r="E26" s="382">
        <v>601293</v>
      </c>
      <c r="F26" s="383">
        <v>1335510</v>
      </c>
      <c r="G26" s="374">
        <v>29471.11</v>
      </c>
      <c r="H26" s="374">
        <v>28500</v>
      </c>
      <c r="I26" s="386">
        <f t="shared" si="4"/>
        <v>-971.11000000000058</v>
      </c>
      <c r="J26" s="388">
        <f t="shared" si="3"/>
        <v>-17200.819999999996</v>
      </c>
    </row>
    <row r="27" spans="1:10" ht="35.25" customHeight="1" x14ac:dyDescent="0.25">
      <c r="A27" s="371">
        <v>42767</v>
      </c>
      <c r="B27" s="159" t="s">
        <v>1364</v>
      </c>
      <c r="D27" s="85" t="s">
        <v>1363</v>
      </c>
      <c r="E27" s="382">
        <v>601293</v>
      </c>
      <c r="F27" s="383">
        <v>1336468</v>
      </c>
      <c r="G27" s="374">
        <v>29447.279999999999</v>
      </c>
      <c r="H27" s="374">
        <v>28500</v>
      </c>
      <c r="I27" s="386">
        <f t="shared" si="4"/>
        <v>-947.27999999999884</v>
      </c>
      <c r="J27" s="388">
        <f t="shared" si="3"/>
        <v>-18148.099999999995</v>
      </c>
    </row>
    <row r="28" spans="1:10" ht="36.75" customHeight="1" x14ac:dyDescent="0.25">
      <c r="A28" s="371">
        <v>42768</v>
      </c>
      <c r="B28" s="159" t="s">
        <v>1368</v>
      </c>
      <c r="D28" s="85" t="s">
        <v>1367</v>
      </c>
      <c r="E28" s="382">
        <v>831200</v>
      </c>
      <c r="F28" s="383">
        <v>1336672</v>
      </c>
      <c r="G28" s="374">
        <v>30043.19</v>
      </c>
      <c r="H28" s="374">
        <v>40000</v>
      </c>
      <c r="I28" s="386">
        <f t="shared" si="4"/>
        <v>9956.8100000000013</v>
      </c>
      <c r="J28" s="388">
        <f t="shared" si="3"/>
        <v>-8191.2899999999936</v>
      </c>
    </row>
    <row r="29" spans="1:10" ht="36.75" customHeight="1" x14ac:dyDescent="0.25">
      <c r="A29" s="371">
        <v>42769</v>
      </c>
      <c r="B29" s="159" t="s">
        <v>1372</v>
      </c>
      <c r="D29" s="85" t="s">
        <v>1369</v>
      </c>
      <c r="E29" s="382">
        <v>832400</v>
      </c>
      <c r="F29" s="383">
        <v>1336971</v>
      </c>
      <c r="G29" s="374">
        <v>29687.16</v>
      </c>
      <c r="H29" s="374">
        <v>40000</v>
      </c>
      <c r="I29" s="386">
        <f t="shared" si="4"/>
        <v>10312.84</v>
      </c>
      <c r="J29" s="388">
        <f t="shared" si="3"/>
        <v>2121.5500000000065</v>
      </c>
    </row>
    <row r="30" spans="1:10" ht="37.5" customHeight="1" x14ac:dyDescent="0.25">
      <c r="A30" s="371">
        <v>42774</v>
      </c>
      <c r="B30" s="159" t="s">
        <v>1373</v>
      </c>
      <c r="D30" s="85" t="s">
        <v>1374</v>
      </c>
      <c r="E30" s="382">
        <v>621300</v>
      </c>
      <c r="F30" s="383">
        <v>1337636</v>
      </c>
      <c r="G30" s="374">
        <v>30404.09</v>
      </c>
      <c r="H30" s="374">
        <v>30000</v>
      </c>
      <c r="I30" s="386">
        <f t="shared" si="4"/>
        <v>-404.09000000000015</v>
      </c>
      <c r="J30" s="388">
        <f t="shared" si="3"/>
        <v>1717.4600000000064</v>
      </c>
    </row>
    <row r="31" spans="1:10" ht="40.5" customHeight="1" x14ac:dyDescent="0.25">
      <c r="A31" s="371">
        <v>42775</v>
      </c>
      <c r="B31" s="159" t="s">
        <v>1375</v>
      </c>
      <c r="D31" s="85" t="s">
        <v>1376</v>
      </c>
      <c r="E31" s="382">
        <v>621300</v>
      </c>
      <c r="F31" s="383">
        <v>1338571</v>
      </c>
      <c r="G31" s="374">
        <v>31650.11</v>
      </c>
      <c r="H31" s="374">
        <v>30000</v>
      </c>
      <c r="I31" s="386">
        <f t="shared" si="4"/>
        <v>-1650.1100000000006</v>
      </c>
      <c r="J31" s="388">
        <f t="shared" si="3"/>
        <v>67.350000000005821</v>
      </c>
    </row>
    <row r="32" spans="1:10" ht="36" customHeight="1" x14ac:dyDescent="0.25">
      <c r="A32" s="371">
        <v>42779</v>
      </c>
      <c r="B32" s="159" t="s">
        <v>1379</v>
      </c>
      <c r="D32" s="85" t="s">
        <v>1377</v>
      </c>
      <c r="E32" s="382">
        <v>634787</v>
      </c>
      <c r="F32" s="383">
        <v>1338847</v>
      </c>
      <c r="G32" s="374">
        <v>30801.31</v>
      </c>
      <c r="H32" s="374">
        <v>31000</v>
      </c>
      <c r="I32" s="386">
        <f t="shared" si="4"/>
        <v>198.68999999999869</v>
      </c>
      <c r="J32" s="388">
        <f t="shared" si="3"/>
        <v>266.04000000000451</v>
      </c>
    </row>
    <row r="33" spans="1:10" ht="38.25" customHeight="1" x14ac:dyDescent="0.25">
      <c r="A33" s="371">
        <v>42779</v>
      </c>
      <c r="B33" s="159" t="s">
        <v>1378</v>
      </c>
      <c r="D33" s="85" t="s">
        <v>1380</v>
      </c>
      <c r="E33" s="382">
        <v>634787</v>
      </c>
      <c r="F33" s="383">
        <v>1338724</v>
      </c>
      <c r="G33" s="374">
        <v>31252.240000000002</v>
      </c>
      <c r="H33" s="374">
        <v>31000</v>
      </c>
      <c r="I33" s="386">
        <f t="shared" si="4"/>
        <v>-252.2400000000016</v>
      </c>
      <c r="J33" s="388">
        <f t="shared" si="3"/>
        <v>13.80000000000291</v>
      </c>
    </row>
    <row r="34" spans="1:10" ht="36.75" customHeight="1" x14ac:dyDescent="0.25">
      <c r="A34" s="371">
        <v>42781</v>
      </c>
      <c r="B34" s="159" t="s">
        <v>1384</v>
      </c>
      <c r="D34" s="85" t="s">
        <v>1385</v>
      </c>
      <c r="E34" s="382">
        <v>672507</v>
      </c>
      <c r="F34" s="383">
        <v>1339812</v>
      </c>
      <c r="G34" s="374">
        <v>29812.11</v>
      </c>
      <c r="H34" s="374">
        <v>33000</v>
      </c>
      <c r="I34" s="386">
        <f t="shared" si="4"/>
        <v>3187.8899999999994</v>
      </c>
      <c r="J34" s="388">
        <f t="shared" si="3"/>
        <v>3201.6900000000023</v>
      </c>
    </row>
    <row r="35" spans="1:10" ht="36.75" customHeight="1" x14ac:dyDescent="0.25">
      <c r="A35" s="371">
        <v>42782</v>
      </c>
      <c r="B35" s="159" t="s">
        <v>1386</v>
      </c>
      <c r="D35" s="85" t="s">
        <v>1387</v>
      </c>
      <c r="E35" s="382">
        <v>671418</v>
      </c>
      <c r="F35" s="383">
        <v>1340530</v>
      </c>
      <c r="G35" s="374">
        <v>29352.77</v>
      </c>
      <c r="H35" s="374">
        <v>33000</v>
      </c>
      <c r="I35" s="386">
        <f t="shared" si="4"/>
        <v>3647.2299999999996</v>
      </c>
      <c r="J35" s="388">
        <f t="shared" si="3"/>
        <v>6848.9200000000019</v>
      </c>
    </row>
    <row r="36" spans="1:10" ht="37.5" customHeight="1" x14ac:dyDescent="0.25">
      <c r="A36" s="371">
        <v>42787</v>
      </c>
      <c r="B36" s="159" t="s">
        <v>1388</v>
      </c>
      <c r="D36" s="85" t="s">
        <v>1389</v>
      </c>
      <c r="E36" s="382">
        <v>631966</v>
      </c>
      <c r="F36" s="383">
        <v>1340746</v>
      </c>
      <c r="G36" s="374">
        <v>28124.17</v>
      </c>
      <c r="H36" s="374">
        <v>31000</v>
      </c>
      <c r="I36" s="386">
        <f t="shared" si="4"/>
        <v>2875.8300000000017</v>
      </c>
      <c r="J36" s="388">
        <f t="shared" si="3"/>
        <v>9724.7500000000036</v>
      </c>
    </row>
    <row r="37" spans="1:10" ht="34.5" customHeight="1" x14ac:dyDescent="0.25">
      <c r="A37" s="371">
        <v>42787</v>
      </c>
      <c r="B37" s="159" t="s">
        <v>1390</v>
      </c>
      <c r="D37" s="85" t="s">
        <v>1391</v>
      </c>
      <c r="E37" s="382">
        <v>631966</v>
      </c>
      <c r="F37" s="383">
        <v>1341010</v>
      </c>
      <c r="G37" s="374">
        <v>28118.9</v>
      </c>
      <c r="H37" s="374">
        <v>31000</v>
      </c>
      <c r="I37" s="386">
        <f t="shared" si="4"/>
        <v>2881.0999999999985</v>
      </c>
      <c r="J37" s="388">
        <f t="shared" si="3"/>
        <v>12605.850000000002</v>
      </c>
    </row>
    <row r="38" spans="1:10" ht="39.75" customHeight="1" x14ac:dyDescent="0.25">
      <c r="A38" s="371">
        <v>42788</v>
      </c>
      <c r="B38" s="159" t="s">
        <v>1395</v>
      </c>
      <c r="D38" s="85" t="s">
        <v>1396</v>
      </c>
      <c r="E38" s="382">
        <v>511000</v>
      </c>
      <c r="F38" s="383">
        <v>1342267</v>
      </c>
      <c r="G38" s="374">
        <v>27272.89</v>
      </c>
      <c r="H38" s="374">
        <v>25000</v>
      </c>
      <c r="I38" s="386">
        <f t="shared" si="4"/>
        <v>-2272.8899999999994</v>
      </c>
      <c r="J38" s="388">
        <f t="shared" si="3"/>
        <v>10332.960000000003</v>
      </c>
    </row>
    <row r="39" spans="1:10" ht="35.25" customHeight="1" x14ac:dyDescent="0.25">
      <c r="A39" s="371">
        <v>42790</v>
      </c>
      <c r="B39" s="159" t="s">
        <v>1398</v>
      </c>
      <c r="D39" s="85" t="s">
        <v>1399</v>
      </c>
      <c r="E39" s="382">
        <v>511475</v>
      </c>
      <c r="F39" s="383">
        <v>1343970</v>
      </c>
      <c r="G39" s="374">
        <v>28816.29</v>
      </c>
      <c r="H39" s="374">
        <v>25000</v>
      </c>
      <c r="I39" s="386">
        <f t="shared" si="4"/>
        <v>-3816.2900000000009</v>
      </c>
      <c r="J39" s="388">
        <f t="shared" si="3"/>
        <v>6516.6700000000019</v>
      </c>
    </row>
    <row r="40" spans="1:10" ht="36" customHeight="1" x14ac:dyDescent="0.25">
      <c r="A40" s="371">
        <v>42793</v>
      </c>
      <c r="B40" s="159" t="s">
        <v>1400</v>
      </c>
      <c r="D40" s="85" t="s">
        <v>1401</v>
      </c>
      <c r="E40" s="382">
        <v>498200</v>
      </c>
      <c r="F40" s="383">
        <v>1345458</v>
      </c>
      <c r="G40" s="374">
        <v>30693.360000000001</v>
      </c>
      <c r="H40" s="374">
        <v>25000</v>
      </c>
      <c r="I40" s="386">
        <f t="shared" si="4"/>
        <v>-5693.3600000000006</v>
      </c>
      <c r="J40" s="388">
        <f t="shared" si="3"/>
        <v>823.31000000000131</v>
      </c>
    </row>
    <row r="41" spans="1:10" ht="36.75" customHeight="1" x14ac:dyDescent="0.25">
      <c r="A41" s="371">
        <v>42793</v>
      </c>
      <c r="B41" s="159" t="s">
        <v>1402</v>
      </c>
      <c r="D41" s="85" t="s">
        <v>1403</v>
      </c>
      <c r="E41" s="382">
        <v>498200</v>
      </c>
      <c r="F41" s="383">
        <v>1343971</v>
      </c>
      <c r="G41" s="374">
        <v>28068.35</v>
      </c>
      <c r="H41" s="374">
        <v>25000</v>
      </c>
      <c r="I41" s="386">
        <f t="shared" si="4"/>
        <v>-3068.3499999999985</v>
      </c>
      <c r="J41" s="388">
        <f t="shared" si="3"/>
        <v>-2245.0399999999972</v>
      </c>
    </row>
    <row r="42" spans="1:10" ht="38.25" customHeight="1" x14ac:dyDescent="0.25">
      <c r="A42" s="371">
        <v>42796</v>
      </c>
      <c r="B42" s="166" t="s">
        <v>1410</v>
      </c>
      <c r="D42" s="85" t="s">
        <v>1411</v>
      </c>
      <c r="E42" s="382">
        <v>540270</v>
      </c>
      <c r="F42" s="383">
        <v>1344956</v>
      </c>
      <c r="G42" s="374">
        <v>30196.35</v>
      </c>
      <c r="H42" s="374">
        <v>27000</v>
      </c>
      <c r="I42" s="386">
        <f t="shared" si="4"/>
        <v>-3196.3499999999985</v>
      </c>
      <c r="J42" s="388">
        <f t="shared" si="3"/>
        <v>-5441.3899999999958</v>
      </c>
    </row>
    <row r="43" spans="1:10" ht="37.5" customHeight="1" x14ac:dyDescent="0.25">
      <c r="A43" s="371">
        <v>42800</v>
      </c>
      <c r="B43" s="166" t="s">
        <v>1412</v>
      </c>
      <c r="D43" s="85" t="s">
        <v>1413</v>
      </c>
      <c r="E43" s="382">
        <v>591600</v>
      </c>
      <c r="F43" s="383">
        <v>1345459</v>
      </c>
      <c r="G43" s="374">
        <v>30633.14</v>
      </c>
      <c r="H43" s="374">
        <v>30000</v>
      </c>
      <c r="I43" s="386">
        <f t="shared" si="4"/>
        <v>-633.13999999999942</v>
      </c>
      <c r="J43" s="388">
        <f t="shared" si="3"/>
        <v>-6074.5299999999952</v>
      </c>
    </row>
    <row r="44" spans="1:10" ht="36" customHeight="1" x14ac:dyDescent="0.25">
      <c r="A44" s="371">
        <v>42803</v>
      </c>
      <c r="B44" s="166" t="s">
        <v>1420</v>
      </c>
      <c r="D44" s="85" t="s">
        <v>1421</v>
      </c>
      <c r="E44" s="382">
        <v>689150</v>
      </c>
      <c r="F44" s="383">
        <v>1347193</v>
      </c>
      <c r="G44" s="374">
        <v>31291.5</v>
      </c>
      <c r="H44" s="374">
        <v>35000</v>
      </c>
      <c r="I44" s="386">
        <f t="shared" si="4"/>
        <v>3708.5</v>
      </c>
      <c r="J44" s="388">
        <f t="shared" si="3"/>
        <v>-2366.0299999999952</v>
      </c>
    </row>
    <row r="45" spans="1:10" ht="36" customHeight="1" x14ac:dyDescent="0.25">
      <c r="A45" s="371">
        <v>42807</v>
      </c>
      <c r="B45" s="166" t="s">
        <v>1422</v>
      </c>
      <c r="D45" s="85" t="s">
        <v>1423</v>
      </c>
      <c r="E45" s="382">
        <v>650430</v>
      </c>
      <c r="F45" s="383">
        <v>1347396</v>
      </c>
      <c r="G45" s="374">
        <v>30436.85</v>
      </c>
      <c r="H45" s="374">
        <v>33000</v>
      </c>
      <c r="I45" s="386">
        <f t="shared" si="4"/>
        <v>2563.1500000000015</v>
      </c>
      <c r="J45" s="388">
        <f t="shared" si="3"/>
        <v>197.12000000000626</v>
      </c>
    </row>
    <row r="46" spans="1:10" ht="33.75" customHeight="1" x14ac:dyDescent="0.25">
      <c r="A46" s="371">
        <v>42807</v>
      </c>
      <c r="B46" s="166" t="s">
        <v>1424</v>
      </c>
      <c r="D46" s="85" t="s">
        <v>1425</v>
      </c>
      <c r="E46" s="382">
        <v>650430</v>
      </c>
      <c r="F46" s="383">
        <v>1348458</v>
      </c>
      <c r="G46" s="374">
        <v>31248.2</v>
      </c>
      <c r="H46" s="374">
        <v>33000</v>
      </c>
      <c r="I46" s="386">
        <f t="shared" si="4"/>
        <v>1751.7999999999993</v>
      </c>
      <c r="J46" s="388">
        <f t="shared" si="3"/>
        <v>1948.9200000000055</v>
      </c>
    </row>
    <row r="47" spans="1:10" ht="34.5" customHeight="1" x14ac:dyDescent="0.25">
      <c r="A47" s="371">
        <v>42810</v>
      </c>
      <c r="B47" s="166" t="s">
        <v>1432</v>
      </c>
      <c r="D47" s="85" t="s">
        <v>1433</v>
      </c>
      <c r="E47" s="382">
        <v>645150</v>
      </c>
      <c r="F47" s="383">
        <v>1349148</v>
      </c>
      <c r="G47" s="374">
        <v>31352.44</v>
      </c>
      <c r="H47" s="374">
        <v>33000</v>
      </c>
      <c r="I47" s="386">
        <f t="shared" si="4"/>
        <v>1647.5600000000013</v>
      </c>
      <c r="J47" s="388">
        <f t="shared" si="3"/>
        <v>3596.4800000000068</v>
      </c>
    </row>
    <row r="48" spans="1:10" ht="35.25" customHeight="1" x14ac:dyDescent="0.25">
      <c r="A48" s="371">
        <v>42815</v>
      </c>
      <c r="B48" s="166" t="s">
        <v>1435</v>
      </c>
      <c r="D48" s="85" t="s">
        <v>1434</v>
      </c>
      <c r="E48" s="382">
        <v>634953</v>
      </c>
      <c r="F48" s="383">
        <v>1349537</v>
      </c>
      <c r="G48" s="374">
        <v>30793.119999999999</v>
      </c>
      <c r="H48" s="374">
        <v>33000</v>
      </c>
      <c r="I48" s="386">
        <f t="shared" si="4"/>
        <v>2206.880000000001</v>
      </c>
      <c r="J48" s="388">
        <f t="shared" si="3"/>
        <v>5803.3600000000079</v>
      </c>
    </row>
    <row r="49" spans="1:10" ht="36" customHeight="1" x14ac:dyDescent="0.25">
      <c r="A49" s="371">
        <v>42817</v>
      </c>
      <c r="B49" s="166" t="s">
        <v>1443</v>
      </c>
      <c r="D49" s="85" t="s">
        <v>1442</v>
      </c>
      <c r="E49" s="382">
        <v>574500</v>
      </c>
      <c r="F49" s="383">
        <v>1351611</v>
      </c>
      <c r="G49" s="374">
        <v>30935.64</v>
      </c>
      <c r="H49" s="374">
        <v>30000</v>
      </c>
      <c r="I49" s="386">
        <f t="shared" si="4"/>
        <v>-935.63999999999942</v>
      </c>
      <c r="J49" s="388">
        <f t="shared" si="3"/>
        <v>4867.7200000000084</v>
      </c>
    </row>
    <row r="50" spans="1:10" ht="34.5" customHeight="1" x14ac:dyDescent="0.25">
      <c r="A50" s="371">
        <v>42821</v>
      </c>
      <c r="B50" s="166" t="s">
        <v>1445</v>
      </c>
      <c r="D50" s="85" t="s">
        <v>1444</v>
      </c>
      <c r="E50" s="382">
        <v>564000</v>
      </c>
      <c r="F50" s="383">
        <v>1351904</v>
      </c>
      <c r="G50" s="374">
        <v>29140.44</v>
      </c>
      <c r="H50" s="374">
        <v>30000</v>
      </c>
      <c r="I50" s="386">
        <f t="shared" si="4"/>
        <v>859.56000000000131</v>
      </c>
      <c r="J50" s="388">
        <f t="shared" si="3"/>
        <v>5727.2800000000097</v>
      </c>
    </row>
    <row r="51" spans="1:10" ht="36" customHeight="1" x14ac:dyDescent="0.25">
      <c r="A51" s="371">
        <v>42821</v>
      </c>
      <c r="B51" s="166" t="s">
        <v>1447</v>
      </c>
      <c r="D51" s="85" t="s">
        <v>1446</v>
      </c>
      <c r="E51" s="382">
        <v>564600</v>
      </c>
      <c r="F51" s="383">
        <v>1351905</v>
      </c>
      <c r="G51" s="374">
        <v>29015.58</v>
      </c>
      <c r="H51" s="374">
        <v>30000</v>
      </c>
      <c r="I51" s="386">
        <f t="shared" si="4"/>
        <v>984.41999999999825</v>
      </c>
      <c r="J51" s="388">
        <f t="shared" si="3"/>
        <v>6711.700000000008</v>
      </c>
    </row>
    <row r="52" spans="1:10" ht="36.75" customHeight="1" x14ac:dyDescent="0.25">
      <c r="A52" s="371">
        <v>42828</v>
      </c>
      <c r="B52" s="167" t="s">
        <v>1456</v>
      </c>
      <c r="D52" s="85" t="s">
        <v>1457</v>
      </c>
      <c r="E52" s="382">
        <v>479323.5</v>
      </c>
      <c r="F52" s="383">
        <v>1353861</v>
      </c>
      <c r="G52" s="374">
        <v>28119.11</v>
      </c>
      <c r="H52" s="374">
        <v>25500</v>
      </c>
      <c r="I52" s="386">
        <f t="shared" si="4"/>
        <v>-2619.1100000000006</v>
      </c>
      <c r="J52" s="388">
        <f t="shared" si="3"/>
        <v>4092.5900000000074</v>
      </c>
    </row>
    <row r="53" spans="1:10" x14ac:dyDescent="0.25">
      <c r="A53" s="371"/>
      <c r="B53" s="154" t="s">
        <v>1458</v>
      </c>
      <c r="D53" s="85" t="s">
        <v>1457</v>
      </c>
      <c r="E53" s="382"/>
      <c r="F53" s="383" t="s">
        <v>1502</v>
      </c>
      <c r="G53" s="374"/>
      <c r="H53" s="374">
        <v>114.92</v>
      </c>
      <c r="I53" s="386">
        <f t="shared" si="4"/>
        <v>114.92</v>
      </c>
      <c r="J53" s="388">
        <f t="shared" si="3"/>
        <v>4207.5100000000075</v>
      </c>
    </row>
    <row r="54" spans="1:10" ht="33" customHeight="1" x14ac:dyDescent="0.25">
      <c r="A54" s="371">
        <v>42828</v>
      </c>
      <c r="B54" s="167" t="s">
        <v>1460</v>
      </c>
      <c r="D54" s="85" t="s">
        <v>1459</v>
      </c>
      <c r="E54" s="382">
        <v>479323.5</v>
      </c>
      <c r="F54" s="383">
        <v>1353862</v>
      </c>
      <c r="G54" s="374">
        <v>27902.28</v>
      </c>
      <c r="H54" s="374">
        <v>25500</v>
      </c>
      <c r="I54" s="386">
        <f t="shared" si="4"/>
        <v>-2402.2799999999988</v>
      </c>
      <c r="J54" s="388">
        <f t="shared" si="3"/>
        <v>1805.2300000000087</v>
      </c>
    </row>
    <row r="55" spans="1:10" ht="36" customHeight="1" x14ac:dyDescent="0.25">
      <c r="A55" s="371">
        <v>42830</v>
      </c>
      <c r="B55" s="167" t="s">
        <v>1465</v>
      </c>
      <c r="D55" s="85" t="s">
        <v>1464</v>
      </c>
      <c r="E55" s="382">
        <v>525896</v>
      </c>
      <c r="F55" s="383">
        <v>1355283</v>
      </c>
      <c r="G55" s="374">
        <v>28913</v>
      </c>
      <c r="H55" s="374">
        <v>28000</v>
      </c>
      <c r="I55" s="386">
        <f t="shared" si="4"/>
        <v>-913</v>
      </c>
      <c r="J55" s="388">
        <f t="shared" si="3"/>
        <v>892.23000000000866</v>
      </c>
    </row>
    <row r="56" spans="1:10" ht="37.5" customHeight="1" x14ac:dyDescent="0.25">
      <c r="A56" s="371">
        <v>42831</v>
      </c>
      <c r="B56" s="167" t="s">
        <v>1469</v>
      </c>
      <c r="D56" s="85" t="s">
        <v>1470</v>
      </c>
      <c r="E56" s="382">
        <v>527240</v>
      </c>
      <c r="F56" s="383">
        <v>1355978</v>
      </c>
      <c r="G56" s="374">
        <v>28533.119999999999</v>
      </c>
      <c r="H56" s="374">
        <v>28000</v>
      </c>
      <c r="I56" s="386">
        <f t="shared" si="4"/>
        <v>-533.11999999999898</v>
      </c>
      <c r="J56" s="388">
        <f t="shared" si="3"/>
        <v>359.11000000000968</v>
      </c>
    </row>
    <row r="57" spans="1:10" ht="37.5" customHeight="1" x14ac:dyDescent="0.25">
      <c r="A57" s="371">
        <v>42837</v>
      </c>
      <c r="B57" s="167" t="s">
        <v>1479</v>
      </c>
      <c r="D57" s="85" t="s">
        <v>1480</v>
      </c>
      <c r="E57" s="382">
        <v>544417</v>
      </c>
      <c r="F57" s="383">
        <v>1358162</v>
      </c>
      <c r="G57" s="374">
        <v>30014.74</v>
      </c>
      <c r="H57" s="374">
        <v>29000</v>
      </c>
      <c r="I57" s="386">
        <f t="shared" si="4"/>
        <v>-1014.7400000000016</v>
      </c>
      <c r="J57" s="388">
        <f t="shared" si="3"/>
        <v>-655.62999999999192</v>
      </c>
    </row>
    <row r="58" spans="1:10" ht="36" customHeight="1" x14ac:dyDescent="0.25">
      <c r="A58" s="371">
        <v>42842</v>
      </c>
      <c r="B58" s="167" t="s">
        <v>1481</v>
      </c>
      <c r="D58" s="85" t="s">
        <v>1482</v>
      </c>
      <c r="E58" s="382">
        <v>538820</v>
      </c>
      <c r="F58" s="383">
        <v>1358739</v>
      </c>
      <c r="G58" s="374">
        <v>30026.400000000001</v>
      </c>
      <c r="H58" s="374">
        <v>29000</v>
      </c>
      <c r="I58" s="386">
        <f t="shared" si="4"/>
        <v>-1026.4000000000015</v>
      </c>
      <c r="J58" s="388">
        <f t="shared" si="3"/>
        <v>-1682.0299999999934</v>
      </c>
    </row>
    <row r="59" spans="1:10" ht="33" customHeight="1" x14ac:dyDescent="0.25">
      <c r="A59" s="371">
        <v>42845</v>
      </c>
      <c r="B59" s="167" t="s">
        <v>1489</v>
      </c>
      <c r="D59" s="85" t="s">
        <v>1490</v>
      </c>
      <c r="E59" s="382">
        <v>583575</v>
      </c>
      <c r="F59" s="383">
        <v>1360298</v>
      </c>
      <c r="G59" s="374">
        <v>30654.45</v>
      </c>
      <c r="H59" s="374">
        <v>31000</v>
      </c>
      <c r="I59" s="386">
        <f t="shared" si="4"/>
        <v>345.54999999999927</v>
      </c>
      <c r="J59" s="388">
        <f t="shared" si="3"/>
        <v>-1336.4799999999941</v>
      </c>
    </row>
    <row r="60" spans="1:10" ht="36" customHeight="1" x14ac:dyDescent="0.25">
      <c r="A60" s="371">
        <v>42849</v>
      </c>
      <c r="B60" s="167" t="s">
        <v>1494</v>
      </c>
      <c r="D60" s="85" t="s">
        <v>1495</v>
      </c>
      <c r="E60" s="382">
        <v>597120</v>
      </c>
      <c r="F60" s="383">
        <v>13660940</v>
      </c>
      <c r="G60" s="374">
        <v>29954.67</v>
      </c>
      <c r="H60" s="374">
        <v>32000</v>
      </c>
      <c r="I60" s="386">
        <f t="shared" si="4"/>
        <v>2045.3300000000017</v>
      </c>
      <c r="J60" s="388">
        <f t="shared" si="3"/>
        <v>708.85000000000764</v>
      </c>
    </row>
    <row r="61" spans="1:10" ht="36" customHeight="1" x14ac:dyDescent="0.25">
      <c r="A61" s="371">
        <v>42852</v>
      </c>
      <c r="B61" s="167" t="s">
        <v>1503</v>
      </c>
      <c r="D61" s="85" t="s">
        <v>1504</v>
      </c>
      <c r="E61" s="382">
        <v>609984</v>
      </c>
      <c r="F61" s="383">
        <v>1362441</v>
      </c>
      <c r="G61" s="374">
        <v>31185.67</v>
      </c>
      <c r="H61" s="374">
        <v>32000</v>
      </c>
      <c r="I61" s="386">
        <f t="shared" si="4"/>
        <v>814.33000000000175</v>
      </c>
      <c r="J61" s="388">
        <f t="shared" si="3"/>
        <v>1523.1800000000094</v>
      </c>
    </row>
    <row r="62" spans="1:10" ht="35.25" customHeight="1" x14ac:dyDescent="0.25">
      <c r="A62" s="371">
        <v>42853</v>
      </c>
      <c r="B62" s="167" t="s">
        <v>1500</v>
      </c>
      <c r="D62" s="85" t="s">
        <v>1501</v>
      </c>
      <c r="E62" s="382">
        <v>608384</v>
      </c>
      <c r="F62" s="383">
        <v>1362909</v>
      </c>
      <c r="G62" s="374">
        <v>32404.51</v>
      </c>
      <c r="H62" s="374">
        <v>32000</v>
      </c>
      <c r="I62" s="386">
        <f t="shared" si="4"/>
        <v>-404.5099999999984</v>
      </c>
      <c r="J62" s="388">
        <f t="shared" si="3"/>
        <v>1118.670000000011</v>
      </c>
    </row>
    <row r="63" spans="1:10" ht="40.5" customHeight="1" x14ac:dyDescent="0.25">
      <c r="A63" s="371">
        <v>42857</v>
      </c>
      <c r="B63" s="169" t="s">
        <v>1508</v>
      </c>
      <c r="D63" s="85" t="s">
        <v>1510</v>
      </c>
      <c r="E63" s="382">
        <v>606368</v>
      </c>
      <c r="F63" s="383">
        <v>1362910</v>
      </c>
      <c r="G63" s="374">
        <v>31593.65</v>
      </c>
      <c r="H63" s="374">
        <v>32000</v>
      </c>
      <c r="I63" s="386">
        <f t="shared" si="4"/>
        <v>406.34999999999854</v>
      </c>
      <c r="J63" s="388">
        <f t="shared" si="3"/>
        <v>1525.0200000000095</v>
      </c>
    </row>
    <row r="64" spans="1:10" ht="34.5" customHeight="1" x14ac:dyDescent="0.25">
      <c r="A64" s="371">
        <v>42859</v>
      </c>
      <c r="B64" s="169" t="s">
        <v>1511</v>
      </c>
      <c r="D64" s="85" t="s">
        <v>1509</v>
      </c>
      <c r="E64" s="382">
        <v>589310</v>
      </c>
      <c r="F64" s="383">
        <v>1364734</v>
      </c>
      <c r="G64" s="374">
        <v>33507.129999999997</v>
      </c>
      <c r="H64" s="374">
        <v>31000</v>
      </c>
      <c r="I64" s="386">
        <f t="shared" si="4"/>
        <v>-2507.1299999999974</v>
      </c>
      <c r="J64" s="388">
        <f t="shared" si="3"/>
        <v>-982.10999999998785</v>
      </c>
    </row>
    <row r="65" spans="1:19" ht="36" customHeight="1" x14ac:dyDescent="0.25">
      <c r="A65" s="371">
        <v>42860</v>
      </c>
      <c r="B65" s="169" t="s">
        <v>1512</v>
      </c>
      <c r="D65" s="85" t="s">
        <v>1513</v>
      </c>
      <c r="E65" s="382">
        <v>609280</v>
      </c>
      <c r="F65" s="383">
        <v>1364822</v>
      </c>
      <c r="G65" s="374">
        <v>32821.589999999997</v>
      </c>
      <c r="H65" s="374">
        <v>32000</v>
      </c>
      <c r="I65" s="386">
        <f t="shared" si="4"/>
        <v>-821.58999999999651</v>
      </c>
      <c r="J65" s="388">
        <f t="shared" si="3"/>
        <v>-1803.6999999999844</v>
      </c>
    </row>
    <row r="66" spans="1:19" ht="34.5" customHeight="1" x14ac:dyDescent="0.25">
      <c r="A66" s="371">
        <v>42863</v>
      </c>
      <c r="B66" s="169" t="s">
        <v>1515</v>
      </c>
      <c r="D66" s="85" t="s">
        <v>1514</v>
      </c>
      <c r="E66" s="382">
        <v>604642.5</v>
      </c>
      <c r="F66" s="383">
        <v>1364953</v>
      </c>
      <c r="G66" s="374">
        <v>33023.64</v>
      </c>
      <c r="H66" s="374">
        <v>31500</v>
      </c>
      <c r="I66" s="386">
        <f t="shared" si="4"/>
        <v>-1523.6399999999994</v>
      </c>
      <c r="J66" s="388">
        <f t="shared" si="3"/>
        <v>-3327.3399999999838</v>
      </c>
    </row>
    <row r="67" spans="1:19" ht="39" customHeight="1" x14ac:dyDescent="0.25">
      <c r="A67" s="371">
        <v>42866</v>
      </c>
      <c r="B67" s="169" t="s">
        <v>1521</v>
      </c>
      <c r="D67" s="85" t="s">
        <v>1520</v>
      </c>
      <c r="E67" s="382">
        <v>627330</v>
      </c>
      <c r="F67" s="383">
        <v>1366993</v>
      </c>
      <c r="G67" s="374">
        <v>32664.44</v>
      </c>
      <c r="H67" s="374">
        <v>33000</v>
      </c>
      <c r="I67" s="386">
        <f t="shared" si="4"/>
        <v>335.56000000000131</v>
      </c>
      <c r="J67" s="388">
        <f t="shared" si="3"/>
        <v>-2991.7799999999825</v>
      </c>
    </row>
    <row r="68" spans="1:19" ht="33.75" customHeight="1" x14ac:dyDescent="0.25">
      <c r="A68" s="371">
        <v>42867</v>
      </c>
      <c r="B68" s="169" t="s">
        <v>1522</v>
      </c>
      <c r="D68" s="85" t="s">
        <v>1523</v>
      </c>
      <c r="E68" s="382">
        <v>627330</v>
      </c>
      <c r="F68" s="383">
        <v>1367124</v>
      </c>
      <c r="G68" s="374">
        <v>33435.769999999997</v>
      </c>
      <c r="H68" s="374">
        <v>33000</v>
      </c>
      <c r="I68" s="386">
        <f t="shared" si="4"/>
        <v>-435.7699999999968</v>
      </c>
      <c r="J68" s="388">
        <f t="shared" si="3"/>
        <v>-3427.5499999999793</v>
      </c>
      <c r="K68" s="47"/>
      <c r="L68" s="47"/>
      <c r="M68" s="47"/>
      <c r="N68" s="47"/>
      <c r="O68" s="47"/>
      <c r="P68" s="47"/>
      <c r="Q68" s="47"/>
      <c r="R68" s="47"/>
      <c r="S68" s="47"/>
    </row>
    <row r="69" spans="1:19" ht="35.25" customHeight="1" x14ac:dyDescent="0.25">
      <c r="A69" s="371">
        <v>42870</v>
      </c>
      <c r="B69" s="169" t="s">
        <v>1525</v>
      </c>
      <c r="D69" s="85" t="s">
        <v>1524</v>
      </c>
      <c r="E69" s="382">
        <v>657895</v>
      </c>
      <c r="F69" s="383">
        <v>1367512</v>
      </c>
      <c r="G69" s="374">
        <v>33070.49</v>
      </c>
      <c r="H69" s="374">
        <v>35000</v>
      </c>
      <c r="I69" s="386">
        <f t="shared" si="4"/>
        <v>1929.510000000002</v>
      </c>
      <c r="J69" s="388">
        <f t="shared" si="3"/>
        <v>-1498.0399999999772</v>
      </c>
    </row>
    <row r="70" spans="1:19" ht="33.75" customHeight="1" x14ac:dyDescent="0.25">
      <c r="A70" s="371">
        <v>42873</v>
      </c>
      <c r="B70" s="169" t="s">
        <v>1532</v>
      </c>
      <c r="D70" s="85" t="s">
        <v>1533</v>
      </c>
      <c r="E70" s="382">
        <v>653730</v>
      </c>
      <c r="F70" s="383">
        <v>1369258</v>
      </c>
      <c r="G70" s="374">
        <v>33303.910000000003</v>
      </c>
      <c r="H70" s="374">
        <v>35000</v>
      </c>
      <c r="I70" s="386">
        <f t="shared" si="4"/>
        <v>1696.0899999999965</v>
      </c>
      <c r="J70" s="388">
        <f t="shared" si="3"/>
        <v>198.05000000001928</v>
      </c>
    </row>
    <row r="71" spans="1:19" ht="36" customHeight="1" x14ac:dyDescent="0.25">
      <c r="A71" s="371">
        <v>42874</v>
      </c>
      <c r="B71" s="169" t="s">
        <v>1534</v>
      </c>
      <c r="D71" s="85" t="s">
        <v>1535</v>
      </c>
      <c r="E71" s="382">
        <v>635052</v>
      </c>
      <c r="F71" s="383">
        <v>1369442</v>
      </c>
      <c r="G71" s="374">
        <v>33132.26</v>
      </c>
      <c r="H71" s="374">
        <v>34000</v>
      </c>
      <c r="I71" s="386">
        <f t="shared" si="4"/>
        <v>867.73999999999796</v>
      </c>
      <c r="J71" s="388">
        <f t="shared" si="3"/>
        <v>1065.7900000000172</v>
      </c>
    </row>
    <row r="72" spans="1:19" ht="34.5" customHeight="1" x14ac:dyDescent="0.25">
      <c r="A72" s="371">
        <v>42877</v>
      </c>
      <c r="B72" s="169" t="s">
        <v>1536</v>
      </c>
      <c r="D72" s="85" t="s">
        <v>1537</v>
      </c>
      <c r="E72" s="382">
        <v>617859</v>
      </c>
      <c r="F72" s="383">
        <v>1369860</v>
      </c>
      <c r="G72" s="374">
        <v>34041.629999999997</v>
      </c>
      <c r="H72" s="374">
        <v>33000</v>
      </c>
      <c r="I72" s="386">
        <f t="shared" si="4"/>
        <v>-1041.6299999999974</v>
      </c>
      <c r="J72" s="388">
        <f t="shared" si="3"/>
        <v>24.160000000019863</v>
      </c>
    </row>
    <row r="73" spans="1:19" ht="35.25" customHeight="1" x14ac:dyDescent="0.25">
      <c r="A73" s="371">
        <v>42878</v>
      </c>
      <c r="B73" s="169" t="s">
        <v>1539</v>
      </c>
      <c r="D73" s="85" t="s">
        <v>1538</v>
      </c>
      <c r="E73" s="382">
        <v>970580</v>
      </c>
      <c r="F73" s="383">
        <v>1369766</v>
      </c>
      <c r="G73" s="374">
        <v>50081.94</v>
      </c>
      <c r="H73" s="374">
        <v>52000</v>
      </c>
      <c r="I73" s="386">
        <f t="shared" si="4"/>
        <v>1918.0599999999977</v>
      </c>
      <c r="J73" s="388">
        <f t="shared" si="3"/>
        <v>1942.2200000000175</v>
      </c>
    </row>
    <row r="74" spans="1:19" ht="36.75" customHeight="1" x14ac:dyDescent="0.25">
      <c r="A74" s="371">
        <v>42880</v>
      </c>
      <c r="B74" s="169" t="s">
        <v>1543</v>
      </c>
      <c r="D74" s="85" t="s">
        <v>1544</v>
      </c>
      <c r="E74" s="382">
        <v>615945</v>
      </c>
      <c r="F74" s="383">
        <v>13671521</v>
      </c>
      <c r="G74" s="374">
        <v>32216.43</v>
      </c>
      <c r="H74" s="374">
        <v>33000</v>
      </c>
      <c r="I74" s="386">
        <f t="shared" si="4"/>
        <v>783.56999999999971</v>
      </c>
      <c r="J74" s="388">
        <f t="shared" ref="J74:J140" si="5">J73+I74</f>
        <v>2725.7900000000172</v>
      </c>
    </row>
    <row r="75" spans="1:19" ht="41.25" customHeight="1" x14ac:dyDescent="0.25">
      <c r="A75" s="371">
        <v>42881</v>
      </c>
      <c r="B75" s="169" t="s">
        <v>1546</v>
      </c>
      <c r="D75" s="85" t="s">
        <v>1545</v>
      </c>
      <c r="E75" s="382">
        <v>623770</v>
      </c>
      <c r="F75" s="383">
        <v>1371522</v>
      </c>
      <c r="G75" s="374">
        <v>32204.94</v>
      </c>
      <c r="H75" s="374">
        <v>33500</v>
      </c>
      <c r="I75" s="386">
        <f t="shared" si="4"/>
        <v>1295.0600000000013</v>
      </c>
      <c r="J75" s="388">
        <f t="shared" si="5"/>
        <v>4020.8500000000186</v>
      </c>
    </row>
    <row r="76" spans="1:19" ht="36" customHeight="1" x14ac:dyDescent="0.25">
      <c r="A76" s="371">
        <v>42885</v>
      </c>
      <c r="B76" s="169" t="s">
        <v>1547</v>
      </c>
      <c r="D76" s="85" t="s">
        <v>1548</v>
      </c>
      <c r="E76" s="382">
        <v>628966</v>
      </c>
      <c r="F76" s="383">
        <v>1371960</v>
      </c>
      <c r="G76" s="374">
        <v>32469.86</v>
      </c>
      <c r="H76" s="374">
        <v>34000</v>
      </c>
      <c r="I76" s="386">
        <f t="shared" ref="I76:I144" si="6">H76-G76</f>
        <v>1530.1399999999994</v>
      </c>
      <c r="J76" s="388">
        <f t="shared" si="5"/>
        <v>5550.990000000018</v>
      </c>
    </row>
    <row r="77" spans="1:19" ht="37.5" customHeight="1" x14ac:dyDescent="0.25">
      <c r="A77" s="371">
        <v>42887</v>
      </c>
      <c r="B77" s="170" t="s">
        <v>1552</v>
      </c>
      <c r="D77" s="85" t="s">
        <v>1553</v>
      </c>
      <c r="E77" s="382">
        <v>633726</v>
      </c>
      <c r="F77" s="383">
        <v>1373428</v>
      </c>
      <c r="G77" s="374">
        <v>31234.99</v>
      </c>
      <c r="H77" s="374">
        <v>34000</v>
      </c>
      <c r="I77" s="386">
        <f t="shared" si="6"/>
        <v>2765.0099999999984</v>
      </c>
      <c r="J77" s="388">
        <f t="shared" si="5"/>
        <v>8316.0000000000164</v>
      </c>
    </row>
    <row r="78" spans="1:19" ht="34.5" customHeight="1" x14ac:dyDescent="0.25">
      <c r="A78" s="371">
        <v>42888</v>
      </c>
      <c r="B78" s="170" t="s">
        <v>1554</v>
      </c>
      <c r="D78" s="85" t="s">
        <v>1555</v>
      </c>
      <c r="E78" s="382">
        <v>576910</v>
      </c>
      <c r="F78" s="383">
        <v>1373690</v>
      </c>
      <c r="G78" s="374">
        <v>32142.83</v>
      </c>
      <c r="H78" s="374">
        <v>31000</v>
      </c>
      <c r="I78" s="386">
        <f t="shared" si="6"/>
        <v>-1142.8300000000017</v>
      </c>
      <c r="J78" s="388">
        <f t="shared" si="5"/>
        <v>7173.1700000000146</v>
      </c>
    </row>
    <row r="79" spans="1:19" ht="36" customHeight="1" x14ac:dyDescent="0.25">
      <c r="A79" s="371">
        <v>42891</v>
      </c>
      <c r="B79" s="170" t="s">
        <v>1556</v>
      </c>
      <c r="D79" s="85" t="s">
        <v>1557</v>
      </c>
      <c r="E79" s="382">
        <v>517188</v>
      </c>
      <c r="F79" s="383">
        <v>1374001</v>
      </c>
      <c r="G79" s="374">
        <v>29746.74</v>
      </c>
      <c r="H79" s="374">
        <v>28000</v>
      </c>
      <c r="I79" s="386">
        <f t="shared" si="6"/>
        <v>-1746.7400000000016</v>
      </c>
      <c r="J79" s="388">
        <f t="shared" si="5"/>
        <v>5426.430000000013</v>
      </c>
    </row>
    <row r="80" spans="1:19" ht="33.75" customHeight="1" x14ac:dyDescent="0.25">
      <c r="A80" s="371">
        <v>42894</v>
      </c>
      <c r="B80" s="170" t="s">
        <v>1562</v>
      </c>
      <c r="D80" s="85" t="s">
        <v>1563</v>
      </c>
      <c r="E80" s="382">
        <v>566153</v>
      </c>
      <c r="F80" s="383">
        <v>1375620</v>
      </c>
      <c r="G80" s="374">
        <v>32712.57</v>
      </c>
      <c r="H80" s="374">
        <v>31000</v>
      </c>
      <c r="I80" s="386">
        <f t="shared" si="6"/>
        <v>-1712.5699999999997</v>
      </c>
      <c r="J80" s="388">
        <f t="shared" si="5"/>
        <v>3713.8600000000133</v>
      </c>
    </row>
    <row r="81" spans="1:11" ht="35.25" customHeight="1" x14ac:dyDescent="0.25">
      <c r="A81" s="371">
        <v>42895</v>
      </c>
      <c r="B81" s="170" t="s">
        <v>1564</v>
      </c>
      <c r="D81" s="85" t="s">
        <v>1565</v>
      </c>
      <c r="E81" s="382">
        <v>566339</v>
      </c>
      <c r="F81" s="383">
        <v>1375824</v>
      </c>
      <c r="G81" s="374">
        <v>33291.17</v>
      </c>
      <c r="H81" s="374">
        <v>31000</v>
      </c>
      <c r="I81" s="386">
        <f t="shared" si="6"/>
        <v>-2291.1699999999983</v>
      </c>
      <c r="J81" s="388">
        <f t="shared" si="5"/>
        <v>1422.6900000000151</v>
      </c>
    </row>
    <row r="82" spans="1:11" ht="33.75" customHeight="1" x14ac:dyDescent="0.25">
      <c r="A82" s="371">
        <v>42898</v>
      </c>
      <c r="B82" s="170" t="s">
        <v>1566</v>
      </c>
      <c r="D82" s="85" t="s">
        <v>1567</v>
      </c>
      <c r="E82" s="382">
        <v>563177</v>
      </c>
      <c r="F82" s="383">
        <v>1375910</v>
      </c>
      <c r="G82" s="374">
        <v>33666.480000000003</v>
      </c>
      <c r="H82" s="374">
        <v>31000</v>
      </c>
      <c r="I82" s="386">
        <f t="shared" si="6"/>
        <v>-2666.4800000000032</v>
      </c>
      <c r="J82" s="388">
        <f t="shared" si="5"/>
        <v>-1243.7899999999881</v>
      </c>
    </row>
    <row r="83" spans="1:11" ht="35.25" customHeight="1" x14ac:dyDescent="0.25">
      <c r="A83" s="371">
        <v>42901</v>
      </c>
      <c r="B83" s="170" t="s">
        <v>1572</v>
      </c>
      <c r="D83" s="85" t="s">
        <v>1573</v>
      </c>
      <c r="E83" s="382">
        <v>608628</v>
      </c>
      <c r="F83" s="383">
        <v>1377755</v>
      </c>
      <c r="G83" s="374">
        <v>34318.559999999998</v>
      </c>
      <c r="H83" s="374">
        <v>33500</v>
      </c>
      <c r="I83" s="386">
        <f t="shared" si="6"/>
        <v>-818.55999999999767</v>
      </c>
      <c r="J83" s="388">
        <f t="shared" si="5"/>
        <v>-2062.3499999999858</v>
      </c>
    </row>
    <row r="84" spans="1:11" ht="35.25" customHeight="1" x14ac:dyDescent="0.25">
      <c r="A84" s="371">
        <v>42902</v>
      </c>
      <c r="B84" s="170" t="s">
        <v>1579</v>
      </c>
      <c r="D84" s="85" t="s">
        <v>1580</v>
      </c>
      <c r="E84" s="382">
        <v>606216</v>
      </c>
      <c r="F84" s="383">
        <v>1377984</v>
      </c>
      <c r="G84" s="374">
        <v>33955.42</v>
      </c>
      <c r="H84" s="374">
        <v>33500</v>
      </c>
      <c r="I84" s="386">
        <f t="shared" si="6"/>
        <v>-455.41999999999825</v>
      </c>
      <c r="J84" s="388">
        <f t="shared" si="5"/>
        <v>-2517.7699999999841</v>
      </c>
    </row>
    <row r="85" spans="1:11" ht="35.25" customHeight="1" x14ac:dyDescent="0.25">
      <c r="A85" s="371">
        <v>42905</v>
      </c>
      <c r="B85" s="170" t="s">
        <v>1581</v>
      </c>
      <c r="D85" s="85" t="s">
        <v>1582</v>
      </c>
      <c r="E85" s="382">
        <v>646452</v>
      </c>
      <c r="F85" s="383">
        <v>1378234</v>
      </c>
      <c r="G85" s="374">
        <v>33585.78</v>
      </c>
      <c r="H85" s="374">
        <v>36000</v>
      </c>
      <c r="I85" s="386">
        <f t="shared" si="6"/>
        <v>2414.2200000000012</v>
      </c>
      <c r="J85" s="388">
        <f t="shared" si="5"/>
        <v>-103.5499999999829</v>
      </c>
    </row>
    <row r="86" spans="1:11" ht="35.25" customHeight="1" x14ac:dyDescent="0.25">
      <c r="A86" s="371">
        <v>42908</v>
      </c>
      <c r="B86" s="170" t="s">
        <v>1577</v>
      </c>
      <c r="D86" s="85" t="s">
        <v>1578</v>
      </c>
      <c r="E86" s="382">
        <v>656496</v>
      </c>
      <c r="F86" s="383">
        <v>1379912</v>
      </c>
      <c r="G86" s="374">
        <v>34500.53</v>
      </c>
      <c r="H86" s="374">
        <v>36000</v>
      </c>
      <c r="I86" s="386">
        <f t="shared" si="6"/>
        <v>1499.4700000000012</v>
      </c>
      <c r="J86" s="388">
        <f t="shared" si="5"/>
        <v>1395.9200000000183</v>
      </c>
    </row>
    <row r="87" spans="1:11" ht="36.75" customHeight="1" x14ac:dyDescent="0.25">
      <c r="A87" s="371">
        <v>42909</v>
      </c>
      <c r="B87" s="170" t="s">
        <v>1583</v>
      </c>
      <c r="D87" s="85" t="s">
        <v>1584</v>
      </c>
      <c r="E87" s="382">
        <v>656460</v>
      </c>
      <c r="F87" s="383">
        <v>1380721</v>
      </c>
      <c r="G87" s="374">
        <v>36409.78</v>
      </c>
      <c r="H87" s="374">
        <v>36000</v>
      </c>
      <c r="I87" s="386">
        <f t="shared" si="6"/>
        <v>-409.77999999999884</v>
      </c>
      <c r="J87" s="388">
        <f t="shared" si="5"/>
        <v>986.14000000001943</v>
      </c>
    </row>
    <row r="88" spans="1:11" ht="33" customHeight="1" x14ac:dyDescent="0.25">
      <c r="A88" s="371">
        <v>42912</v>
      </c>
      <c r="B88" s="170" t="s">
        <v>1585</v>
      </c>
      <c r="D88" s="85" t="s">
        <v>1586</v>
      </c>
      <c r="E88" s="382">
        <v>647424</v>
      </c>
      <c r="F88" s="383">
        <v>1380722</v>
      </c>
      <c r="G88" s="374">
        <v>36343.629999999997</v>
      </c>
      <c r="H88" s="374">
        <v>36000</v>
      </c>
      <c r="I88" s="386">
        <f t="shared" si="6"/>
        <v>-343.62999999999738</v>
      </c>
      <c r="J88" s="388">
        <f t="shared" si="5"/>
        <v>642.51000000002205</v>
      </c>
    </row>
    <row r="89" spans="1:11" ht="35.25" customHeight="1" x14ac:dyDescent="0.35">
      <c r="A89" s="371">
        <v>42915</v>
      </c>
      <c r="B89" s="170" t="s">
        <v>1593</v>
      </c>
      <c r="D89" s="85" t="s">
        <v>1594</v>
      </c>
      <c r="E89" s="382">
        <v>673312.5</v>
      </c>
      <c r="F89" s="383">
        <v>1381802</v>
      </c>
      <c r="G89" s="374">
        <v>36917.800000000003</v>
      </c>
      <c r="H89" s="374">
        <v>37500</v>
      </c>
      <c r="I89" s="386">
        <f t="shared" si="6"/>
        <v>582.19999999999709</v>
      </c>
      <c r="J89" s="389">
        <f t="shared" si="5"/>
        <v>1224.7100000000191</v>
      </c>
      <c r="K89" s="390" t="s">
        <v>1653</v>
      </c>
    </row>
    <row r="90" spans="1:11" ht="34.5" customHeight="1" x14ac:dyDescent="0.25">
      <c r="A90" s="371">
        <v>42920</v>
      </c>
      <c r="B90" s="169" t="s">
        <v>1598</v>
      </c>
      <c r="D90" s="85" t="s">
        <v>1599</v>
      </c>
      <c r="E90" s="382">
        <v>671812.5</v>
      </c>
      <c r="F90" s="383">
        <v>1382078</v>
      </c>
      <c r="G90" s="374">
        <v>31453.599999999999</v>
      </c>
      <c r="H90" s="374">
        <v>37500</v>
      </c>
      <c r="I90" s="386">
        <f t="shared" si="6"/>
        <v>6046.4000000000015</v>
      </c>
      <c r="J90" s="388">
        <f t="shared" si="5"/>
        <v>7271.1100000000206</v>
      </c>
    </row>
    <row r="91" spans="1:11" ht="34.5" customHeight="1" x14ac:dyDescent="0.25">
      <c r="A91" s="371">
        <v>42922</v>
      </c>
      <c r="B91" s="169" t="s">
        <v>1602</v>
      </c>
      <c r="D91" s="85" t="s">
        <v>1603</v>
      </c>
      <c r="E91" s="382">
        <v>707206.5</v>
      </c>
      <c r="F91" s="383">
        <v>1383627</v>
      </c>
      <c r="G91" s="374">
        <v>37553.050000000003</v>
      </c>
      <c r="H91" s="374">
        <v>38500</v>
      </c>
      <c r="I91" s="386">
        <f t="shared" si="6"/>
        <v>946.94999999999709</v>
      </c>
      <c r="J91" s="388">
        <f t="shared" si="5"/>
        <v>8218.0600000000177</v>
      </c>
    </row>
    <row r="92" spans="1:11" ht="34.5" customHeight="1" x14ac:dyDescent="0.25">
      <c r="A92" s="371">
        <v>42926</v>
      </c>
      <c r="B92" s="169" t="s">
        <v>1604</v>
      </c>
      <c r="D92" s="85" t="s">
        <v>1605</v>
      </c>
      <c r="E92" s="382">
        <v>629930</v>
      </c>
      <c r="F92" s="383">
        <v>1384051</v>
      </c>
      <c r="G92" s="374">
        <v>39342.06</v>
      </c>
      <c r="H92" s="374">
        <v>35000</v>
      </c>
      <c r="I92" s="386">
        <f t="shared" si="6"/>
        <v>-4342.0599999999977</v>
      </c>
      <c r="J92" s="388">
        <f t="shared" si="5"/>
        <v>3876.00000000002</v>
      </c>
    </row>
    <row r="93" spans="1:11" ht="33" customHeight="1" x14ac:dyDescent="0.25">
      <c r="A93" s="371">
        <v>42929</v>
      </c>
      <c r="B93" s="169" t="s">
        <v>1611</v>
      </c>
      <c r="D93" s="85" t="s">
        <v>1612</v>
      </c>
      <c r="E93" s="382">
        <v>646920</v>
      </c>
      <c r="F93" s="383">
        <v>1385754</v>
      </c>
      <c r="G93" s="374">
        <v>37941.300000000003</v>
      </c>
      <c r="H93" s="374">
        <v>36000</v>
      </c>
      <c r="I93" s="386">
        <f t="shared" si="6"/>
        <v>-1941.3000000000029</v>
      </c>
      <c r="J93" s="388">
        <f t="shared" si="5"/>
        <v>1934.7000000000171</v>
      </c>
    </row>
    <row r="94" spans="1:11" ht="33.75" customHeight="1" x14ac:dyDescent="0.25">
      <c r="A94" s="371">
        <v>42933</v>
      </c>
      <c r="B94" s="169" t="s">
        <v>1613</v>
      </c>
      <c r="D94" s="85" t="s">
        <v>1614</v>
      </c>
      <c r="E94" s="382">
        <v>731686</v>
      </c>
      <c r="F94" s="383">
        <v>1386216</v>
      </c>
      <c r="G94" s="374">
        <v>38161.760000000002</v>
      </c>
      <c r="H94" s="374">
        <v>41000</v>
      </c>
      <c r="I94" s="386">
        <f t="shared" si="6"/>
        <v>2838.239999999998</v>
      </c>
      <c r="J94" s="388">
        <f t="shared" si="5"/>
        <v>4772.9400000000151</v>
      </c>
    </row>
    <row r="95" spans="1:11" ht="32.25" customHeight="1" x14ac:dyDescent="0.25">
      <c r="A95" s="371">
        <v>42936</v>
      </c>
      <c r="B95" s="169" t="s">
        <v>1620</v>
      </c>
      <c r="D95" s="85" t="s">
        <v>1621</v>
      </c>
      <c r="E95" s="382">
        <v>713569.5</v>
      </c>
      <c r="F95" s="383">
        <v>1387510</v>
      </c>
      <c r="G95" s="374">
        <v>33590.54</v>
      </c>
      <c r="H95" s="374">
        <v>40500</v>
      </c>
      <c r="I95" s="386">
        <f t="shared" si="6"/>
        <v>6909.4599999999991</v>
      </c>
      <c r="J95" s="388">
        <f t="shared" si="5"/>
        <v>11682.400000000014</v>
      </c>
    </row>
    <row r="96" spans="1:11" ht="33" customHeight="1" x14ac:dyDescent="0.25">
      <c r="A96" s="371">
        <v>42940</v>
      </c>
      <c r="B96" s="169" t="s">
        <v>1622</v>
      </c>
      <c r="D96" s="85" t="s">
        <v>1623</v>
      </c>
      <c r="E96" s="382">
        <v>683631</v>
      </c>
      <c r="F96" s="383">
        <v>1388142</v>
      </c>
      <c r="G96" s="374">
        <v>36502.080000000002</v>
      </c>
      <c r="H96" s="374">
        <v>39000</v>
      </c>
      <c r="I96" s="386">
        <f t="shared" si="6"/>
        <v>2497.9199999999983</v>
      </c>
      <c r="J96" s="388">
        <f t="shared" si="5"/>
        <v>14180.320000000012</v>
      </c>
    </row>
    <row r="97" spans="1:11" ht="36" customHeight="1" x14ac:dyDescent="0.25">
      <c r="A97" s="371">
        <v>42943</v>
      </c>
      <c r="B97" s="169" t="s">
        <v>1630</v>
      </c>
      <c r="D97" s="85" t="s">
        <v>1631</v>
      </c>
      <c r="E97" s="382">
        <v>668724</v>
      </c>
      <c r="F97" s="383">
        <v>1389915</v>
      </c>
      <c r="G97" s="374">
        <v>34020.46</v>
      </c>
      <c r="H97" s="374">
        <v>38000</v>
      </c>
      <c r="I97" s="386">
        <f t="shared" si="6"/>
        <v>3979.5400000000009</v>
      </c>
      <c r="J97" s="388">
        <f t="shared" si="5"/>
        <v>18159.860000000015</v>
      </c>
    </row>
    <row r="98" spans="1:11" ht="45" customHeight="1" thickBot="1" x14ac:dyDescent="0.4">
      <c r="A98" s="376">
        <v>42944</v>
      </c>
      <c r="B98" s="178" t="s">
        <v>1632</v>
      </c>
      <c r="C98" s="378"/>
      <c r="D98" s="379" t="s">
        <v>1633</v>
      </c>
      <c r="E98" s="391">
        <v>673740</v>
      </c>
      <c r="F98" s="392">
        <v>1389916</v>
      </c>
      <c r="G98" s="393">
        <v>33951.360000000001</v>
      </c>
      <c r="H98" s="393">
        <v>38000</v>
      </c>
      <c r="I98" s="394">
        <f t="shared" si="6"/>
        <v>4048.6399999999994</v>
      </c>
      <c r="J98" s="395">
        <f t="shared" si="5"/>
        <v>22208.500000000015</v>
      </c>
      <c r="K98" s="396" t="s">
        <v>1654</v>
      </c>
    </row>
    <row r="99" spans="1:11" ht="33.75" customHeight="1" thickTop="1" x14ac:dyDescent="0.25">
      <c r="A99" s="371">
        <v>42950</v>
      </c>
      <c r="B99" s="177" t="s">
        <v>1639</v>
      </c>
      <c r="D99" s="85" t="s">
        <v>1640</v>
      </c>
      <c r="E99" s="382">
        <v>678680</v>
      </c>
      <c r="F99" s="383">
        <v>1391888</v>
      </c>
      <c r="G99" s="374">
        <v>32811.160000000003</v>
      </c>
      <c r="H99" s="374">
        <v>38000</v>
      </c>
      <c r="I99" s="386">
        <f t="shared" si="6"/>
        <v>5188.8399999999965</v>
      </c>
      <c r="J99" s="397">
        <f t="shared" si="5"/>
        <v>27397.340000000011</v>
      </c>
    </row>
    <row r="100" spans="1:11" ht="34.5" customHeight="1" x14ac:dyDescent="0.25">
      <c r="A100" s="371">
        <v>42954</v>
      </c>
      <c r="B100" s="174" t="s">
        <v>1641</v>
      </c>
      <c r="D100" s="85" t="s">
        <v>1642</v>
      </c>
      <c r="E100" s="382">
        <v>180000</v>
      </c>
      <c r="F100" s="383">
        <v>1392092</v>
      </c>
      <c r="G100" s="374">
        <v>32835.629999999997</v>
      </c>
      <c r="H100" s="374">
        <v>10000</v>
      </c>
      <c r="I100" s="386">
        <f t="shared" si="6"/>
        <v>-22835.629999999997</v>
      </c>
      <c r="J100" s="388">
        <f t="shared" si="5"/>
        <v>4561.7100000000137</v>
      </c>
    </row>
    <row r="101" spans="1:11" ht="32.25" customHeight="1" x14ac:dyDescent="0.25">
      <c r="A101" s="371">
        <v>42957</v>
      </c>
      <c r="B101" s="174" t="s">
        <v>1649</v>
      </c>
      <c r="D101" s="85" t="s">
        <v>1650</v>
      </c>
      <c r="E101" s="382">
        <v>539070</v>
      </c>
      <c r="F101" s="383">
        <v>1393699</v>
      </c>
      <c r="G101" s="374">
        <v>31667.41</v>
      </c>
      <c r="H101" s="374">
        <v>30000</v>
      </c>
      <c r="I101" s="386">
        <f t="shared" si="6"/>
        <v>-1667.4099999999999</v>
      </c>
      <c r="J101" s="388">
        <f t="shared" si="5"/>
        <v>2894.3000000000138</v>
      </c>
    </row>
    <row r="102" spans="1:11" ht="33.75" customHeight="1" x14ac:dyDescent="0.25">
      <c r="A102" s="371">
        <v>42961</v>
      </c>
      <c r="B102" s="174" t="s">
        <v>1651</v>
      </c>
      <c r="D102" s="85" t="s">
        <v>1652</v>
      </c>
      <c r="E102" s="382">
        <v>591789</v>
      </c>
      <c r="F102" s="383">
        <v>1394492</v>
      </c>
      <c r="G102" s="374">
        <v>31848.9</v>
      </c>
      <c r="H102" s="374">
        <v>33000</v>
      </c>
      <c r="I102" s="386">
        <f t="shared" si="6"/>
        <v>1151.0999999999985</v>
      </c>
      <c r="J102" s="388">
        <f t="shared" si="5"/>
        <v>4045.4000000000124</v>
      </c>
    </row>
    <row r="103" spans="1:11" ht="36.75" customHeight="1" x14ac:dyDescent="0.25">
      <c r="A103" s="371">
        <v>42964</v>
      </c>
      <c r="B103" s="174" t="s">
        <v>1657</v>
      </c>
      <c r="D103" s="85" t="s">
        <v>1658</v>
      </c>
      <c r="E103" s="382">
        <v>572320</v>
      </c>
      <c r="F103" s="383">
        <v>1396056</v>
      </c>
      <c r="G103" s="374">
        <v>33243.1</v>
      </c>
      <c r="H103" s="374">
        <v>32000</v>
      </c>
      <c r="I103" s="386">
        <f t="shared" si="6"/>
        <v>-1243.0999999999985</v>
      </c>
      <c r="J103" s="388">
        <f t="shared" si="5"/>
        <v>2802.3000000000138</v>
      </c>
    </row>
    <row r="104" spans="1:11" ht="34.5" customHeight="1" x14ac:dyDescent="0.25">
      <c r="A104" s="371">
        <v>42965</v>
      </c>
      <c r="B104" s="174" t="s">
        <v>1659</v>
      </c>
      <c r="D104" s="85" t="s">
        <v>1660</v>
      </c>
      <c r="E104" s="382">
        <v>532920</v>
      </c>
      <c r="F104" s="383">
        <v>1396474</v>
      </c>
      <c r="G104" s="374">
        <v>33580.39</v>
      </c>
      <c r="H104" s="374">
        <v>30000</v>
      </c>
      <c r="I104" s="386">
        <f t="shared" si="6"/>
        <v>-3580.3899999999994</v>
      </c>
      <c r="J104" s="388">
        <f t="shared" si="5"/>
        <v>-778.08999999998559</v>
      </c>
    </row>
    <row r="105" spans="1:11" ht="33.75" customHeight="1" x14ac:dyDescent="0.25">
      <c r="A105" s="371">
        <v>42971</v>
      </c>
      <c r="B105" s="174" t="s">
        <v>1671</v>
      </c>
      <c r="D105" s="85" t="s">
        <v>1672</v>
      </c>
      <c r="E105" s="382">
        <v>558652.5</v>
      </c>
      <c r="F105" s="383">
        <v>1398075</v>
      </c>
      <c r="G105" s="374">
        <v>34243.46</v>
      </c>
      <c r="H105" s="374">
        <v>31500</v>
      </c>
      <c r="I105" s="386">
        <f t="shared" si="6"/>
        <v>-2743.4599999999991</v>
      </c>
      <c r="J105" s="388">
        <f t="shared" si="5"/>
        <v>-3521.5499999999847</v>
      </c>
    </row>
    <row r="106" spans="1:11" ht="38.25" customHeight="1" x14ac:dyDescent="0.25">
      <c r="A106" s="371">
        <v>42975</v>
      </c>
      <c r="B106" s="181" t="s">
        <v>1673</v>
      </c>
      <c r="D106" s="85" t="s">
        <v>1674</v>
      </c>
      <c r="E106" s="382">
        <v>655270</v>
      </c>
      <c r="F106" s="383">
        <v>1398533</v>
      </c>
      <c r="G106" s="374">
        <v>34679.699999999997</v>
      </c>
      <c r="H106" s="374">
        <v>37000</v>
      </c>
      <c r="I106" s="386">
        <f t="shared" si="6"/>
        <v>2320.3000000000029</v>
      </c>
      <c r="J106" s="388">
        <f t="shared" si="5"/>
        <v>-1201.2499999999818</v>
      </c>
    </row>
    <row r="107" spans="1:11" ht="38.25" customHeight="1" x14ac:dyDescent="0.25">
      <c r="A107" s="371">
        <v>42978</v>
      </c>
      <c r="B107" s="181" t="s">
        <v>1675</v>
      </c>
      <c r="D107" s="85" t="s">
        <v>1676</v>
      </c>
      <c r="E107" s="382">
        <v>625975</v>
      </c>
      <c r="F107" s="383">
        <v>1400181</v>
      </c>
      <c r="G107" s="374">
        <v>35168.32</v>
      </c>
      <c r="H107" s="374">
        <v>35000</v>
      </c>
      <c r="I107" s="386">
        <f t="shared" si="6"/>
        <v>-168.31999999999971</v>
      </c>
      <c r="J107" s="388">
        <f t="shared" si="5"/>
        <v>-1369.5699999999815</v>
      </c>
    </row>
    <row r="108" spans="1:11" ht="41.25" customHeight="1" x14ac:dyDescent="0.25">
      <c r="A108" s="371">
        <v>42978</v>
      </c>
      <c r="B108" s="181" t="s">
        <v>1677</v>
      </c>
      <c r="D108" s="85" t="s">
        <v>1678</v>
      </c>
      <c r="E108" s="382">
        <v>625975</v>
      </c>
      <c r="F108" s="383">
        <v>14700375</v>
      </c>
      <c r="G108" s="374">
        <v>34630.25</v>
      </c>
      <c r="H108" s="374">
        <v>35000</v>
      </c>
      <c r="I108" s="386">
        <f t="shared" si="6"/>
        <v>369.75</v>
      </c>
      <c r="J108" s="388">
        <f t="shared" si="5"/>
        <v>-999.81999999998152</v>
      </c>
    </row>
    <row r="109" spans="1:11" ht="37.5" customHeight="1" x14ac:dyDescent="0.25">
      <c r="A109" s="371">
        <v>42979</v>
      </c>
      <c r="B109" s="182" t="s">
        <v>1679</v>
      </c>
      <c r="D109" s="85" t="s">
        <v>1680</v>
      </c>
      <c r="E109" s="382">
        <v>662189</v>
      </c>
      <c r="F109" s="383">
        <v>1400784</v>
      </c>
      <c r="G109" s="374">
        <v>34858.6</v>
      </c>
      <c r="H109" s="374">
        <v>37000</v>
      </c>
      <c r="I109" s="386">
        <f t="shared" si="6"/>
        <v>2141.4000000000015</v>
      </c>
      <c r="J109" s="388">
        <f t="shared" si="5"/>
        <v>1141.5800000000199</v>
      </c>
    </row>
    <row r="110" spans="1:11" ht="37.5" customHeight="1" x14ac:dyDescent="0.25">
      <c r="A110" s="371">
        <v>42985</v>
      </c>
      <c r="B110" s="182" t="s">
        <v>1685</v>
      </c>
      <c r="D110" s="85" t="s">
        <v>1686</v>
      </c>
      <c r="E110" s="382">
        <v>639288</v>
      </c>
      <c r="F110" s="383">
        <v>1402008</v>
      </c>
      <c r="G110" s="374">
        <v>35312.26</v>
      </c>
      <c r="H110" s="374">
        <v>36000</v>
      </c>
      <c r="I110" s="386">
        <f t="shared" si="6"/>
        <v>687.73999999999796</v>
      </c>
      <c r="J110" s="388">
        <f t="shared" si="5"/>
        <v>1829.3200000000179</v>
      </c>
    </row>
    <row r="111" spans="1:11" ht="36.75" customHeight="1" x14ac:dyDescent="0.25">
      <c r="A111" s="371">
        <v>42986</v>
      </c>
      <c r="B111" s="182" t="s">
        <v>1687</v>
      </c>
      <c r="D111" s="85" t="s">
        <v>1697</v>
      </c>
      <c r="E111" s="382">
        <v>639288</v>
      </c>
      <c r="F111" s="383">
        <v>1402290</v>
      </c>
      <c r="G111" s="374">
        <v>32895.94</v>
      </c>
      <c r="H111" s="374">
        <v>36000</v>
      </c>
      <c r="I111" s="386">
        <f t="shared" si="6"/>
        <v>3104.0599999999977</v>
      </c>
      <c r="J111" s="388">
        <f t="shared" si="5"/>
        <v>4933.3800000000156</v>
      </c>
    </row>
    <row r="112" spans="1:11" ht="37.5" customHeight="1" x14ac:dyDescent="0.25">
      <c r="A112" s="371">
        <v>42992</v>
      </c>
      <c r="B112" s="182" t="s">
        <v>1696</v>
      </c>
      <c r="D112" s="85" t="s">
        <v>1698</v>
      </c>
      <c r="E112" s="382">
        <v>622265</v>
      </c>
      <c r="F112" s="383">
        <v>1404689</v>
      </c>
      <c r="G112" s="374">
        <v>32097.25</v>
      </c>
      <c r="H112" s="374">
        <v>35000</v>
      </c>
      <c r="I112" s="386">
        <f t="shared" si="6"/>
        <v>2902.75</v>
      </c>
      <c r="J112" s="388">
        <f t="shared" si="5"/>
        <v>7836.1300000000156</v>
      </c>
    </row>
    <row r="113" spans="1:10" ht="40.5" customHeight="1" x14ac:dyDescent="0.25">
      <c r="A113" s="371">
        <v>42993</v>
      </c>
      <c r="B113" s="182" t="s">
        <v>1699</v>
      </c>
      <c r="D113" s="85" t="s">
        <v>1700</v>
      </c>
      <c r="E113" s="382">
        <v>639324</v>
      </c>
      <c r="F113" s="383">
        <v>1404420</v>
      </c>
      <c r="G113" s="374">
        <v>32371.919999999998</v>
      </c>
      <c r="H113" s="374">
        <v>36000</v>
      </c>
      <c r="I113" s="386">
        <f t="shared" si="6"/>
        <v>3628.0800000000017</v>
      </c>
      <c r="J113" s="388">
        <f t="shared" si="5"/>
        <v>11464.210000000017</v>
      </c>
    </row>
    <row r="114" spans="1:10" ht="37.5" customHeight="1" x14ac:dyDescent="0.25">
      <c r="A114" s="371">
        <v>42994</v>
      </c>
      <c r="B114" s="182" t="s">
        <v>1706</v>
      </c>
      <c r="D114" s="85" t="s">
        <v>1707</v>
      </c>
      <c r="E114" s="382">
        <v>514460</v>
      </c>
      <c r="F114" s="383">
        <v>1406398</v>
      </c>
      <c r="G114" s="374">
        <v>27306.99</v>
      </c>
      <c r="H114" s="374">
        <v>29000</v>
      </c>
      <c r="I114" s="386">
        <f t="shared" si="6"/>
        <v>1693.0099999999984</v>
      </c>
      <c r="J114" s="388">
        <f t="shared" si="5"/>
        <v>13157.220000000016</v>
      </c>
    </row>
    <row r="115" spans="1:10" ht="36.75" customHeight="1" x14ac:dyDescent="0.25">
      <c r="A115" s="371">
        <v>43000</v>
      </c>
      <c r="B115" s="182" t="s">
        <v>1708</v>
      </c>
      <c r="D115" s="85" t="s">
        <v>1709</v>
      </c>
      <c r="E115" s="382">
        <v>513561</v>
      </c>
      <c r="F115" s="383">
        <v>1406667</v>
      </c>
      <c r="G115" s="374">
        <v>28364.81</v>
      </c>
      <c r="H115" s="374">
        <v>29000</v>
      </c>
      <c r="I115" s="386">
        <f t="shared" si="6"/>
        <v>635.18999999999869</v>
      </c>
      <c r="J115" s="388">
        <f t="shared" si="5"/>
        <v>13792.410000000014</v>
      </c>
    </row>
    <row r="116" spans="1:10" ht="37.5" customHeight="1" x14ac:dyDescent="0.25">
      <c r="A116" s="371">
        <v>43006</v>
      </c>
      <c r="B116" s="182" t="s">
        <v>1715</v>
      </c>
      <c r="D116" s="85" t="s">
        <v>1716</v>
      </c>
      <c r="E116" s="382">
        <v>454825</v>
      </c>
      <c r="F116" s="383">
        <v>1408729</v>
      </c>
      <c r="G116" s="374">
        <v>29116.85</v>
      </c>
      <c r="H116" s="374">
        <v>25000</v>
      </c>
      <c r="I116" s="386">
        <f t="shared" si="6"/>
        <v>-4116.8499999999985</v>
      </c>
      <c r="J116" s="388">
        <f t="shared" si="5"/>
        <v>9675.5600000000159</v>
      </c>
    </row>
    <row r="117" spans="1:10" ht="39.75" customHeight="1" x14ac:dyDescent="0.25">
      <c r="A117" s="371">
        <v>43007</v>
      </c>
      <c r="B117" s="182" t="s">
        <v>1717</v>
      </c>
      <c r="D117" s="85" t="s">
        <v>1718</v>
      </c>
      <c r="E117" s="382">
        <v>454450</v>
      </c>
      <c r="F117" s="383">
        <v>1408730</v>
      </c>
      <c r="G117" s="374">
        <v>29428.880000000001</v>
      </c>
      <c r="H117" s="374">
        <v>25000</v>
      </c>
      <c r="I117" s="386">
        <f t="shared" si="6"/>
        <v>-4428.880000000001</v>
      </c>
      <c r="J117" s="388">
        <f t="shared" si="5"/>
        <v>5246.6800000000148</v>
      </c>
    </row>
    <row r="118" spans="1:10" ht="36.75" customHeight="1" x14ac:dyDescent="0.25">
      <c r="A118" s="371">
        <v>43010</v>
      </c>
      <c r="B118" s="186" t="s">
        <v>1719</v>
      </c>
      <c r="D118" s="85" t="s">
        <v>1720</v>
      </c>
      <c r="E118" s="382">
        <v>456075</v>
      </c>
      <c r="F118" s="383">
        <v>1408971</v>
      </c>
      <c r="G118" s="374">
        <v>29444.68</v>
      </c>
      <c r="H118" s="374">
        <v>25000</v>
      </c>
      <c r="I118" s="386">
        <f t="shared" si="6"/>
        <v>-4444.68</v>
      </c>
      <c r="J118" s="388">
        <f t="shared" si="5"/>
        <v>802.00000000001455</v>
      </c>
    </row>
    <row r="119" spans="1:10" ht="33" customHeight="1" x14ac:dyDescent="0.25">
      <c r="A119" s="371">
        <v>43013</v>
      </c>
      <c r="B119" s="186" t="s">
        <v>1726</v>
      </c>
      <c r="D119" s="85" t="s">
        <v>1727</v>
      </c>
      <c r="E119" s="382">
        <v>547530</v>
      </c>
      <c r="F119" s="383">
        <v>1410829</v>
      </c>
      <c r="G119" s="374">
        <v>30160.2</v>
      </c>
      <c r="H119" s="374">
        <v>30000</v>
      </c>
      <c r="I119" s="386">
        <f t="shared" si="6"/>
        <v>-160.20000000000073</v>
      </c>
      <c r="J119" s="388">
        <f t="shared" si="5"/>
        <v>641.80000000001382</v>
      </c>
    </row>
    <row r="120" spans="1:10" ht="39" customHeight="1" x14ac:dyDescent="0.25">
      <c r="A120" s="371">
        <v>43017</v>
      </c>
      <c r="B120" s="186" t="s">
        <v>1728</v>
      </c>
      <c r="D120" s="85" t="s">
        <v>1729</v>
      </c>
      <c r="E120" s="382">
        <v>579669</v>
      </c>
      <c r="F120" s="383">
        <v>1411397</v>
      </c>
      <c r="G120" s="374">
        <v>31023.7</v>
      </c>
      <c r="H120" s="374">
        <v>31000</v>
      </c>
      <c r="I120" s="386">
        <f t="shared" si="6"/>
        <v>-23.700000000000728</v>
      </c>
      <c r="J120" s="388">
        <f t="shared" si="5"/>
        <v>618.1000000000131</v>
      </c>
    </row>
    <row r="121" spans="1:10" ht="35.25" customHeight="1" x14ac:dyDescent="0.25">
      <c r="A121" s="371">
        <v>43020</v>
      </c>
      <c r="B121" s="186" t="s">
        <v>1737</v>
      </c>
      <c r="D121" s="85" t="s">
        <v>1738</v>
      </c>
      <c r="E121" s="382">
        <v>601568</v>
      </c>
      <c r="F121" s="383">
        <v>1413041</v>
      </c>
      <c r="G121" s="374">
        <v>32355.759999999998</v>
      </c>
      <c r="H121" s="374">
        <v>32000</v>
      </c>
      <c r="I121" s="386">
        <f t="shared" si="6"/>
        <v>-355.7599999999984</v>
      </c>
      <c r="J121" s="388">
        <f t="shared" si="5"/>
        <v>262.3400000000147</v>
      </c>
    </row>
    <row r="122" spans="1:10" ht="39" customHeight="1" x14ac:dyDescent="0.25">
      <c r="A122" s="371">
        <v>43024</v>
      </c>
      <c r="B122" s="186" t="s">
        <v>1739</v>
      </c>
      <c r="D122" s="85" t="s">
        <v>1740</v>
      </c>
      <c r="E122" s="382">
        <v>628320</v>
      </c>
      <c r="F122" s="383">
        <v>1414652</v>
      </c>
      <c r="G122" s="374">
        <v>33658.51</v>
      </c>
      <c r="H122" s="374">
        <v>33000</v>
      </c>
      <c r="I122" s="386">
        <f t="shared" si="6"/>
        <v>-658.51000000000204</v>
      </c>
      <c r="J122" s="388">
        <f t="shared" si="5"/>
        <v>-396.16999999998734</v>
      </c>
    </row>
    <row r="123" spans="1:10" ht="36" customHeight="1" x14ac:dyDescent="0.25">
      <c r="A123" s="371">
        <v>43027</v>
      </c>
      <c r="B123" s="186" t="s">
        <v>1747</v>
      </c>
      <c r="D123" s="85" t="s">
        <v>1748</v>
      </c>
      <c r="E123" s="382">
        <v>637136.5</v>
      </c>
      <c r="F123" s="383">
        <v>1415656</v>
      </c>
      <c r="G123" s="374">
        <v>34205.51</v>
      </c>
      <c r="H123" s="374">
        <v>33500</v>
      </c>
      <c r="I123" s="386">
        <f t="shared" si="6"/>
        <v>-705.51000000000204</v>
      </c>
      <c r="J123" s="388">
        <f t="shared" si="5"/>
        <v>-1101.6799999999894</v>
      </c>
    </row>
    <row r="124" spans="1:10" ht="37.5" customHeight="1" x14ac:dyDescent="0.25">
      <c r="A124" s="371">
        <v>43031</v>
      </c>
      <c r="B124" s="186" t="s">
        <v>1749</v>
      </c>
      <c r="D124" s="85" t="s">
        <v>1750</v>
      </c>
      <c r="E124" s="382">
        <v>684972</v>
      </c>
      <c r="F124" s="383">
        <v>1415901</v>
      </c>
      <c r="G124" s="374">
        <v>34726.42</v>
      </c>
      <c r="H124" s="374">
        <v>36000</v>
      </c>
      <c r="I124" s="386">
        <f t="shared" si="6"/>
        <v>1273.5800000000017</v>
      </c>
      <c r="J124" s="388">
        <f t="shared" si="5"/>
        <v>171.90000000001237</v>
      </c>
    </row>
    <row r="125" spans="1:10" ht="36.75" customHeight="1" x14ac:dyDescent="0.25">
      <c r="A125" s="371">
        <v>43034</v>
      </c>
      <c r="B125" s="186" t="s">
        <v>1757</v>
      </c>
      <c r="D125" s="85" t="s">
        <v>1758</v>
      </c>
      <c r="E125" s="382">
        <v>667065</v>
      </c>
      <c r="F125" s="383">
        <v>1417778</v>
      </c>
      <c r="G125" s="374">
        <v>35289.61</v>
      </c>
      <c r="H125" s="374">
        <v>35000</v>
      </c>
      <c r="I125" s="386">
        <f t="shared" si="6"/>
        <v>-289.61000000000058</v>
      </c>
      <c r="J125" s="388">
        <f t="shared" si="5"/>
        <v>-117.70999999998821</v>
      </c>
    </row>
    <row r="126" spans="1:10" ht="36" customHeight="1" x14ac:dyDescent="0.25">
      <c r="A126" s="371">
        <v>43038</v>
      </c>
      <c r="B126" s="186" t="s">
        <v>1764</v>
      </c>
      <c r="D126" s="54" t="s">
        <v>1765</v>
      </c>
      <c r="E126" s="382">
        <v>690696</v>
      </c>
      <c r="F126" s="383">
        <v>1418302</v>
      </c>
      <c r="G126" s="374">
        <v>34423.42</v>
      </c>
      <c r="H126" s="374">
        <v>36000</v>
      </c>
      <c r="I126" s="386">
        <f t="shared" si="6"/>
        <v>1576.5800000000017</v>
      </c>
      <c r="J126" s="388">
        <f t="shared" si="5"/>
        <v>1458.8700000000135</v>
      </c>
    </row>
    <row r="127" spans="1:10" ht="36.75" customHeight="1" x14ac:dyDescent="0.25">
      <c r="A127" s="371">
        <v>43039</v>
      </c>
      <c r="B127" s="186" t="s">
        <v>1762</v>
      </c>
      <c r="D127" s="54" t="s">
        <v>1763</v>
      </c>
      <c r="E127" s="382">
        <v>654670</v>
      </c>
      <c r="F127" s="383">
        <v>1418303</v>
      </c>
      <c r="G127" s="374">
        <v>35531.589999999997</v>
      </c>
      <c r="H127" s="374">
        <v>34000</v>
      </c>
      <c r="I127" s="386">
        <f t="shared" si="6"/>
        <v>-1531.5899999999965</v>
      </c>
      <c r="J127" s="388">
        <f t="shared" si="5"/>
        <v>-72.719999999982974</v>
      </c>
    </row>
    <row r="128" spans="1:10" ht="45" customHeight="1" x14ac:dyDescent="0.25">
      <c r="A128" s="371">
        <v>43042</v>
      </c>
      <c r="B128" s="188" t="s">
        <v>1767</v>
      </c>
      <c r="C128" s="381" t="s">
        <v>1766</v>
      </c>
      <c r="D128" s="85" t="s">
        <v>1768</v>
      </c>
      <c r="E128" s="382">
        <v>699048</v>
      </c>
      <c r="F128" s="383">
        <v>1420116</v>
      </c>
      <c r="G128" s="374">
        <v>34810.26</v>
      </c>
      <c r="H128" s="374">
        <v>36500</v>
      </c>
      <c r="I128" s="386">
        <f t="shared" si="6"/>
        <v>1689.739999999998</v>
      </c>
      <c r="J128" s="388">
        <f t="shared" si="5"/>
        <v>1617.020000000015</v>
      </c>
    </row>
    <row r="129" spans="1:11" ht="41.25" customHeight="1" x14ac:dyDescent="0.25">
      <c r="A129" s="371">
        <v>43045</v>
      </c>
      <c r="B129" s="188" t="s">
        <v>1769</v>
      </c>
      <c r="D129" s="85" t="s">
        <v>1770</v>
      </c>
      <c r="E129" s="382">
        <v>687924</v>
      </c>
      <c r="F129" s="383">
        <v>1420733</v>
      </c>
      <c r="G129" s="374">
        <v>35089.82</v>
      </c>
      <c r="H129" s="374">
        <v>36000</v>
      </c>
      <c r="I129" s="386">
        <f t="shared" si="6"/>
        <v>910.18000000000029</v>
      </c>
      <c r="J129" s="388">
        <f t="shared" si="5"/>
        <v>2527.2000000000153</v>
      </c>
    </row>
    <row r="130" spans="1:11" ht="36.75" customHeight="1" x14ac:dyDescent="0.25">
      <c r="A130" s="371">
        <v>43048</v>
      </c>
      <c r="B130" s="188" t="s">
        <v>1774</v>
      </c>
      <c r="D130" s="85" t="s">
        <v>1775</v>
      </c>
      <c r="E130" s="382">
        <v>668675</v>
      </c>
      <c r="F130" s="383">
        <v>1422464</v>
      </c>
      <c r="G130" s="374">
        <v>34826.300000000003</v>
      </c>
      <c r="H130" s="374">
        <v>35000</v>
      </c>
      <c r="I130" s="386">
        <f t="shared" si="6"/>
        <v>173.69999999999709</v>
      </c>
      <c r="J130" s="388">
        <f t="shared" si="5"/>
        <v>2700.9000000000124</v>
      </c>
    </row>
    <row r="131" spans="1:11" ht="36.75" customHeight="1" x14ac:dyDescent="0.25">
      <c r="A131" s="371">
        <v>43052</v>
      </c>
      <c r="B131" s="188" t="s">
        <v>1789</v>
      </c>
      <c r="D131" s="85" t="s">
        <v>1790</v>
      </c>
      <c r="E131" s="382">
        <v>672070</v>
      </c>
      <c r="F131" s="383">
        <v>1423004</v>
      </c>
      <c r="G131" s="374">
        <v>33705.49</v>
      </c>
      <c r="H131" s="374">
        <v>35000</v>
      </c>
      <c r="I131" s="386">
        <f t="shared" si="6"/>
        <v>1294.510000000002</v>
      </c>
      <c r="J131" s="388">
        <f t="shared" si="5"/>
        <v>3995.4100000000144</v>
      </c>
    </row>
    <row r="132" spans="1:11" ht="36.75" customHeight="1" x14ac:dyDescent="0.25">
      <c r="A132" s="371">
        <v>43052</v>
      </c>
      <c r="B132" s="188" t="s">
        <v>1792</v>
      </c>
      <c r="D132" s="85" t="s">
        <v>1790</v>
      </c>
      <c r="E132" s="382"/>
      <c r="F132" s="383" t="s">
        <v>1791</v>
      </c>
      <c r="G132" s="374"/>
      <c r="H132" s="374">
        <v>423.17</v>
      </c>
      <c r="I132" s="386">
        <f t="shared" si="6"/>
        <v>423.17</v>
      </c>
      <c r="J132" s="388">
        <f t="shared" si="5"/>
        <v>4418.5800000000145</v>
      </c>
    </row>
    <row r="133" spans="1:11" ht="39.75" customHeight="1" x14ac:dyDescent="0.25">
      <c r="A133" s="371">
        <v>43055</v>
      </c>
      <c r="B133" s="188" t="s">
        <v>1779</v>
      </c>
      <c r="D133" s="85" t="s">
        <v>1780</v>
      </c>
      <c r="E133" s="382">
        <v>632478</v>
      </c>
      <c r="F133" s="383">
        <v>1424468</v>
      </c>
      <c r="G133" s="374">
        <v>30965.13</v>
      </c>
      <c r="H133" s="374">
        <v>33000</v>
      </c>
      <c r="I133" s="386">
        <f t="shared" si="6"/>
        <v>2034.869999999999</v>
      </c>
      <c r="J133" s="388">
        <f t="shared" si="5"/>
        <v>6453.4500000000135</v>
      </c>
    </row>
    <row r="134" spans="1:11" ht="34.5" customHeight="1" x14ac:dyDescent="0.25">
      <c r="A134" s="371">
        <v>43056</v>
      </c>
      <c r="B134" s="188" t="s">
        <v>1781</v>
      </c>
      <c r="D134" s="85" t="s">
        <v>1782</v>
      </c>
      <c r="E134" s="382">
        <v>575250</v>
      </c>
      <c r="F134" s="383">
        <v>1424987</v>
      </c>
      <c r="G134" s="374">
        <v>29890.41</v>
      </c>
      <c r="H134" s="374">
        <v>30000</v>
      </c>
      <c r="I134" s="386">
        <f t="shared" si="6"/>
        <v>109.59000000000015</v>
      </c>
      <c r="J134" s="388">
        <f t="shared" si="5"/>
        <v>6563.0400000000136</v>
      </c>
    </row>
    <row r="135" spans="1:11" ht="36.75" customHeight="1" x14ac:dyDescent="0.25">
      <c r="A135" s="371">
        <v>43061</v>
      </c>
      <c r="B135" s="188" t="s">
        <v>1785</v>
      </c>
      <c r="D135" s="85" t="s">
        <v>1786</v>
      </c>
      <c r="E135" s="382">
        <v>525560</v>
      </c>
      <c r="F135" s="383">
        <v>1426748</v>
      </c>
      <c r="G135" s="374">
        <v>30685.85</v>
      </c>
      <c r="H135" s="374">
        <v>28000</v>
      </c>
      <c r="I135" s="386">
        <f t="shared" si="6"/>
        <v>-2685.8499999999985</v>
      </c>
      <c r="J135" s="388">
        <f t="shared" si="5"/>
        <v>3877.1900000000151</v>
      </c>
    </row>
    <row r="136" spans="1:11" ht="36.75" customHeight="1" x14ac:dyDescent="0.25">
      <c r="A136" s="371">
        <v>43066</v>
      </c>
      <c r="B136" s="188" t="s">
        <v>1793</v>
      </c>
      <c r="D136" s="85" t="s">
        <v>1794</v>
      </c>
      <c r="E136" s="382">
        <v>561600</v>
      </c>
      <c r="F136" s="383">
        <v>1429438</v>
      </c>
      <c r="G136" s="374">
        <v>32335.24</v>
      </c>
      <c r="H136" s="374">
        <v>30000</v>
      </c>
      <c r="I136" s="386">
        <f t="shared" ref="I136" si="7">H136-G136</f>
        <v>-2335.2400000000016</v>
      </c>
      <c r="J136" s="388">
        <f>J135+I136</f>
        <v>1541.9500000000135</v>
      </c>
    </row>
    <row r="137" spans="1:11" ht="40.5" customHeight="1" x14ac:dyDescent="0.25">
      <c r="A137" s="371">
        <v>43069</v>
      </c>
      <c r="B137" s="188" t="s">
        <v>1787</v>
      </c>
      <c r="D137" s="85" t="s">
        <v>1788</v>
      </c>
      <c r="E137" s="382">
        <v>465500</v>
      </c>
      <c r="F137" s="383">
        <v>1428939</v>
      </c>
      <c r="G137" s="374">
        <v>32426.5</v>
      </c>
      <c r="H137" s="374">
        <v>25000</v>
      </c>
      <c r="I137" s="386">
        <f t="shared" si="6"/>
        <v>-7426.5</v>
      </c>
      <c r="J137" s="388">
        <f>J136+I137</f>
        <v>-5884.5499999999865</v>
      </c>
    </row>
    <row r="138" spans="1:11" ht="30" x14ac:dyDescent="0.3">
      <c r="A138" s="371">
        <v>43070</v>
      </c>
      <c r="B138" s="189" t="s">
        <v>1795</v>
      </c>
      <c r="D138" s="85" t="s">
        <v>1796</v>
      </c>
      <c r="E138" s="382">
        <v>613998</v>
      </c>
      <c r="F138" s="383">
        <v>1429248</v>
      </c>
      <c r="G138" s="374">
        <v>33511.54</v>
      </c>
      <c r="H138" s="374">
        <v>33000</v>
      </c>
      <c r="I138" s="386">
        <f t="shared" si="6"/>
        <v>-511.54000000000087</v>
      </c>
      <c r="J138" s="389">
        <f t="shared" si="5"/>
        <v>-6396.0899999999874</v>
      </c>
      <c r="K138" s="375" t="s">
        <v>2084</v>
      </c>
    </row>
    <row r="139" spans="1:11" ht="39.75" customHeight="1" x14ac:dyDescent="0.25">
      <c r="A139" s="371">
        <v>43073</v>
      </c>
      <c r="B139" s="189" t="s">
        <v>1797</v>
      </c>
      <c r="C139" s="200"/>
      <c r="D139" s="85" t="s">
        <v>1798</v>
      </c>
      <c r="E139" s="382">
        <v>747200</v>
      </c>
      <c r="F139" s="383">
        <v>1429575</v>
      </c>
      <c r="G139" s="374">
        <v>33352.879999999997</v>
      </c>
      <c r="H139" s="374">
        <v>40000</v>
      </c>
      <c r="I139" s="386">
        <f t="shared" si="6"/>
        <v>6647.1200000000026</v>
      </c>
      <c r="J139" s="388">
        <f t="shared" si="5"/>
        <v>251.03000000001521</v>
      </c>
    </row>
    <row r="140" spans="1:11" ht="41.25" customHeight="1" x14ac:dyDescent="0.25">
      <c r="A140" s="371">
        <v>43076</v>
      </c>
      <c r="B140" s="189" t="s">
        <v>1805</v>
      </c>
      <c r="C140" s="200"/>
      <c r="D140" s="85" t="s">
        <v>1806</v>
      </c>
      <c r="E140" s="382">
        <v>661780</v>
      </c>
      <c r="F140" s="383">
        <v>1431011</v>
      </c>
      <c r="G140" s="374">
        <v>34108.68</v>
      </c>
      <c r="H140" s="374">
        <v>35000</v>
      </c>
      <c r="I140" s="386">
        <f t="shared" si="6"/>
        <v>891.31999999999971</v>
      </c>
      <c r="J140" s="388">
        <f t="shared" si="5"/>
        <v>1142.3500000000149</v>
      </c>
    </row>
    <row r="141" spans="1:11" ht="39" customHeight="1" x14ac:dyDescent="0.25">
      <c r="A141" s="371">
        <v>43076</v>
      </c>
      <c r="B141" s="189" t="s">
        <v>1807</v>
      </c>
      <c r="C141" s="200"/>
      <c r="D141" s="85" t="s">
        <v>1808</v>
      </c>
      <c r="E141" s="382">
        <v>661780</v>
      </c>
      <c r="F141" s="383">
        <v>1431012</v>
      </c>
      <c r="G141" s="374">
        <v>34778</v>
      </c>
      <c r="H141" s="374">
        <v>35000</v>
      </c>
      <c r="I141" s="386">
        <f t="shared" si="6"/>
        <v>222</v>
      </c>
      <c r="J141" s="388">
        <f t="shared" ref="J141:J205" si="8">J140+I141</f>
        <v>1364.3500000000149</v>
      </c>
    </row>
    <row r="142" spans="1:11" ht="37.5" customHeight="1" x14ac:dyDescent="0.25">
      <c r="A142" s="371">
        <v>43077</v>
      </c>
      <c r="B142" s="189" t="s">
        <v>1809</v>
      </c>
      <c r="C142" s="200"/>
      <c r="D142" s="85" t="s">
        <v>1810</v>
      </c>
      <c r="E142" s="382">
        <v>661780</v>
      </c>
      <c r="F142" s="383">
        <v>1431603</v>
      </c>
      <c r="G142" s="374">
        <v>32484.880000000001</v>
      </c>
      <c r="H142" s="374">
        <v>35000</v>
      </c>
      <c r="I142" s="386">
        <f t="shared" si="6"/>
        <v>2515.119999999999</v>
      </c>
      <c r="J142" s="388">
        <f t="shared" si="8"/>
        <v>3879.4700000000139</v>
      </c>
    </row>
    <row r="143" spans="1:11" ht="38.25" customHeight="1" x14ac:dyDescent="0.25">
      <c r="A143" s="371">
        <v>43080</v>
      </c>
      <c r="B143" s="189" t="s">
        <v>1811</v>
      </c>
      <c r="C143" s="200"/>
      <c r="D143" s="85" t="s">
        <v>1812</v>
      </c>
      <c r="E143" s="382">
        <v>663565</v>
      </c>
      <c r="F143" s="383">
        <v>1431604</v>
      </c>
      <c r="G143" s="374">
        <v>32335.22</v>
      </c>
      <c r="H143" s="374">
        <v>35000</v>
      </c>
      <c r="I143" s="386">
        <f t="shared" si="6"/>
        <v>2664.7799999999988</v>
      </c>
      <c r="J143" s="388">
        <f t="shared" si="8"/>
        <v>6544.2500000000127</v>
      </c>
    </row>
    <row r="144" spans="1:11" ht="35.25" customHeight="1" x14ac:dyDescent="0.25">
      <c r="A144" s="371">
        <v>43080</v>
      </c>
      <c r="B144" s="189" t="s">
        <v>1813</v>
      </c>
      <c r="C144" s="200"/>
      <c r="D144" s="85" t="s">
        <v>1814</v>
      </c>
      <c r="E144" s="382">
        <v>663705</v>
      </c>
      <c r="F144" s="383">
        <v>1431963</v>
      </c>
      <c r="G144" s="374">
        <v>32503.79</v>
      </c>
      <c r="H144" s="374">
        <v>35000</v>
      </c>
      <c r="I144" s="386">
        <f t="shared" si="6"/>
        <v>2496.2099999999991</v>
      </c>
      <c r="J144" s="388">
        <f t="shared" si="8"/>
        <v>9040.4600000000119</v>
      </c>
    </row>
    <row r="145" spans="1:10" ht="36" customHeight="1" x14ac:dyDescent="0.25">
      <c r="A145" s="371">
        <v>43083</v>
      </c>
      <c r="B145" s="189" t="s">
        <v>1815</v>
      </c>
      <c r="C145" s="200"/>
      <c r="D145" s="85" t="s">
        <v>1816</v>
      </c>
      <c r="E145" s="382">
        <v>616000</v>
      </c>
      <c r="F145" s="383">
        <v>1433790</v>
      </c>
      <c r="G145" s="374">
        <v>28609.85</v>
      </c>
      <c r="H145" s="374">
        <v>32000</v>
      </c>
      <c r="I145" s="386">
        <f t="shared" ref="I145:I209" si="9">H145-G145</f>
        <v>3390.1500000000015</v>
      </c>
      <c r="J145" s="388">
        <f t="shared" si="8"/>
        <v>12430.610000000013</v>
      </c>
    </row>
    <row r="146" spans="1:10" ht="36" customHeight="1" x14ac:dyDescent="0.25">
      <c r="A146" s="371">
        <v>43083</v>
      </c>
      <c r="B146" s="189" t="s">
        <v>1817</v>
      </c>
      <c r="C146" s="200"/>
      <c r="D146" s="85" t="s">
        <v>1818</v>
      </c>
      <c r="E146" s="382">
        <v>616000</v>
      </c>
      <c r="F146" s="383">
        <v>1433791</v>
      </c>
      <c r="G146" s="374">
        <v>28125.360000000001</v>
      </c>
      <c r="H146" s="374">
        <v>32000</v>
      </c>
      <c r="I146" s="386">
        <f t="shared" si="9"/>
        <v>3874.6399999999994</v>
      </c>
      <c r="J146" s="388">
        <f t="shared" si="8"/>
        <v>16305.250000000013</v>
      </c>
    </row>
    <row r="147" spans="1:10" ht="37.5" customHeight="1" x14ac:dyDescent="0.25">
      <c r="A147" s="371">
        <v>43084</v>
      </c>
      <c r="B147" s="189" t="s">
        <v>1819</v>
      </c>
      <c r="C147" s="200"/>
      <c r="D147" s="85" t="s">
        <v>1820</v>
      </c>
      <c r="E147" s="382">
        <v>615136</v>
      </c>
      <c r="F147" s="383">
        <v>1434096</v>
      </c>
      <c r="G147" s="374">
        <v>27961.200000000001</v>
      </c>
      <c r="H147" s="374">
        <v>32000</v>
      </c>
      <c r="I147" s="386">
        <f t="shared" si="9"/>
        <v>4038.7999999999993</v>
      </c>
      <c r="J147" s="389">
        <f t="shared" si="8"/>
        <v>20344.05000000001</v>
      </c>
    </row>
    <row r="148" spans="1:10" ht="39" customHeight="1" x14ac:dyDescent="0.25">
      <c r="A148" s="371">
        <v>43087</v>
      </c>
      <c r="B148" s="189" t="s">
        <v>1825</v>
      </c>
      <c r="C148" s="200"/>
      <c r="D148" s="85" t="s">
        <v>1826</v>
      </c>
      <c r="E148" s="382">
        <v>477150</v>
      </c>
      <c r="F148" s="383">
        <v>1434428</v>
      </c>
      <c r="G148" s="374">
        <v>26990.55</v>
      </c>
      <c r="H148" s="374">
        <v>25000</v>
      </c>
      <c r="I148" s="386">
        <f>H148-G148</f>
        <v>-1990.5499999999993</v>
      </c>
      <c r="J148" s="388">
        <f t="shared" si="8"/>
        <v>18353.500000000011</v>
      </c>
    </row>
    <row r="149" spans="1:10" ht="40.5" customHeight="1" x14ac:dyDescent="0.25">
      <c r="A149" s="371">
        <v>43087</v>
      </c>
      <c r="B149" s="189" t="s">
        <v>1823</v>
      </c>
      <c r="C149" s="200"/>
      <c r="D149" s="85" t="s">
        <v>1824</v>
      </c>
      <c r="E149" s="382">
        <v>477150</v>
      </c>
      <c r="F149" s="383">
        <v>1434429</v>
      </c>
      <c r="G149" s="374">
        <v>26924.65</v>
      </c>
      <c r="H149" s="374">
        <v>25000</v>
      </c>
      <c r="I149" s="386">
        <f>H149-G149</f>
        <v>-1924.6500000000015</v>
      </c>
      <c r="J149" s="388">
        <f t="shared" si="8"/>
        <v>16428.850000000009</v>
      </c>
    </row>
    <row r="150" spans="1:10" ht="40.5" customHeight="1" x14ac:dyDescent="0.25">
      <c r="A150" s="371">
        <v>43090</v>
      </c>
      <c r="B150" s="189" t="s">
        <v>1458</v>
      </c>
      <c r="C150" s="200"/>
      <c r="D150" s="85" t="s">
        <v>1832</v>
      </c>
      <c r="E150" s="382"/>
      <c r="F150" s="383" t="s">
        <v>1833</v>
      </c>
      <c r="G150" s="374"/>
      <c r="H150" s="374">
        <v>694.14</v>
      </c>
      <c r="I150" s="386">
        <f t="shared" si="9"/>
        <v>694.14</v>
      </c>
      <c r="J150" s="388">
        <f t="shared" si="8"/>
        <v>17122.990000000009</v>
      </c>
    </row>
    <row r="151" spans="1:10" ht="40.5" customHeight="1" x14ac:dyDescent="0.25">
      <c r="A151" s="371">
        <v>43090</v>
      </c>
      <c r="B151" s="189" t="s">
        <v>1834</v>
      </c>
      <c r="C151" s="200"/>
      <c r="D151" s="85" t="s">
        <v>1832</v>
      </c>
      <c r="E151" s="382">
        <v>481700</v>
      </c>
      <c r="F151" s="383">
        <v>1435446</v>
      </c>
      <c r="G151" s="374">
        <v>27480.6</v>
      </c>
      <c r="H151" s="374">
        <v>25000</v>
      </c>
      <c r="I151" s="386">
        <f t="shared" si="9"/>
        <v>-2480.5999999999985</v>
      </c>
      <c r="J151" s="389">
        <f t="shared" si="8"/>
        <v>14642.39000000001</v>
      </c>
    </row>
    <row r="152" spans="1:10" ht="35.25" customHeight="1" x14ac:dyDescent="0.25">
      <c r="A152" s="371">
        <v>43091</v>
      </c>
      <c r="B152" s="189" t="s">
        <v>1835</v>
      </c>
      <c r="C152" s="200"/>
      <c r="D152" s="85" t="s">
        <v>1836</v>
      </c>
      <c r="E152" s="382">
        <v>480450</v>
      </c>
      <c r="F152" s="383">
        <v>1435965</v>
      </c>
      <c r="G152" s="374">
        <v>27874.3</v>
      </c>
      <c r="H152" s="374">
        <v>25000</v>
      </c>
      <c r="I152" s="386">
        <f t="shared" si="9"/>
        <v>-2874.2999999999993</v>
      </c>
      <c r="J152" s="388">
        <f t="shared" si="8"/>
        <v>11768.090000000011</v>
      </c>
    </row>
    <row r="153" spans="1:10" ht="45" x14ac:dyDescent="0.25">
      <c r="A153" s="371">
        <v>43092</v>
      </c>
      <c r="B153" s="189" t="s">
        <v>1841</v>
      </c>
      <c r="C153" s="200"/>
      <c r="D153" s="85" t="s">
        <v>1842</v>
      </c>
      <c r="E153" s="382">
        <v>392800</v>
      </c>
      <c r="F153" s="383">
        <v>1438178</v>
      </c>
      <c r="G153" s="374">
        <v>28759.41</v>
      </c>
      <c r="H153" s="374">
        <v>20000</v>
      </c>
      <c r="I153" s="386">
        <f t="shared" si="9"/>
        <v>-8759.41</v>
      </c>
      <c r="J153" s="388">
        <f t="shared" si="8"/>
        <v>3008.6800000000112</v>
      </c>
    </row>
    <row r="154" spans="1:10" ht="45" x14ac:dyDescent="0.25">
      <c r="A154" s="371">
        <v>43098</v>
      </c>
      <c r="B154" s="189" t="s">
        <v>1843</v>
      </c>
      <c r="C154" s="200"/>
      <c r="D154" s="85" t="s">
        <v>1844</v>
      </c>
      <c r="E154" s="382">
        <v>496575</v>
      </c>
      <c r="F154" s="383">
        <v>1439735</v>
      </c>
      <c r="G154" s="374">
        <v>28354.98</v>
      </c>
      <c r="H154" s="374">
        <v>25000</v>
      </c>
      <c r="I154" s="386">
        <f t="shared" si="9"/>
        <v>-3354.9799999999996</v>
      </c>
      <c r="J154" s="389">
        <f t="shared" si="8"/>
        <v>-346.29999999998836</v>
      </c>
    </row>
    <row r="155" spans="1:10" ht="48" customHeight="1" x14ac:dyDescent="0.25">
      <c r="A155" s="371">
        <v>43104</v>
      </c>
      <c r="B155" s="181" t="s">
        <v>1850</v>
      </c>
      <c r="C155" s="200"/>
      <c r="D155" s="85" t="s">
        <v>1851</v>
      </c>
      <c r="E155" s="382">
        <v>546840</v>
      </c>
      <c r="F155" s="383">
        <v>1440209</v>
      </c>
      <c r="G155" s="374">
        <v>28121.61</v>
      </c>
      <c r="H155" s="374">
        <v>28000</v>
      </c>
      <c r="I155" s="386">
        <f t="shared" si="9"/>
        <v>-121.61000000000058</v>
      </c>
      <c r="J155" s="388">
        <f t="shared" si="8"/>
        <v>-467.90999999998894</v>
      </c>
    </row>
    <row r="156" spans="1:10" ht="39.75" customHeight="1" x14ac:dyDescent="0.25">
      <c r="A156" s="371">
        <v>43108</v>
      </c>
      <c r="B156" s="181" t="s">
        <v>1845</v>
      </c>
      <c r="C156" s="200"/>
      <c r="D156" s="85" t="s">
        <v>1846</v>
      </c>
      <c r="E156" s="382">
        <v>568878</v>
      </c>
      <c r="F156" s="383">
        <v>1440472</v>
      </c>
      <c r="G156" s="374">
        <v>29250.39</v>
      </c>
      <c r="H156" s="374">
        <v>29500</v>
      </c>
      <c r="I156" s="386">
        <f t="shared" si="9"/>
        <v>249.61000000000058</v>
      </c>
      <c r="J156" s="388">
        <f t="shared" si="8"/>
        <v>-218.29999999998836</v>
      </c>
    </row>
    <row r="157" spans="1:10" ht="45.75" customHeight="1" x14ac:dyDescent="0.25">
      <c r="A157" s="371">
        <v>43111</v>
      </c>
      <c r="B157" s="181" t="s">
        <v>1855</v>
      </c>
      <c r="C157" s="200"/>
      <c r="D157" s="85" t="s">
        <v>1856</v>
      </c>
      <c r="E157" s="382">
        <v>578940</v>
      </c>
      <c r="F157" s="383">
        <v>1442682</v>
      </c>
      <c r="G157" s="374">
        <v>33025.07</v>
      </c>
      <c r="H157" s="374">
        <v>30000</v>
      </c>
      <c r="I157" s="386">
        <f t="shared" si="9"/>
        <v>-3025.0699999999997</v>
      </c>
      <c r="J157" s="388">
        <f t="shared" si="8"/>
        <v>-3243.3699999999881</v>
      </c>
    </row>
    <row r="158" spans="1:10" ht="42.75" customHeight="1" x14ac:dyDescent="0.25">
      <c r="A158" s="371">
        <v>43116</v>
      </c>
      <c r="B158" s="181" t="s">
        <v>1857</v>
      </c>
      <c r="C158" s="200"/>
      <c r="D158" s="85" t="s">
        <v>1858</v>
      </c>
      <c r="E158" s="382">
        <v>576720</v>
      </c>
      <c r="F158" s="383">
        <v>1444147</v>
      </c>
      <c r="G158" s="374">
        <v>32771.06</v>
      </c>
      <c r="H158" s="374">
        <v>30000</v>
      </c>
      <c r="I158" s="386">
        <f t="shared" si="9"/>
        <v>-2771.0599999999977</v>
      </c>
      <c r="J158" s="388">
        <f t="shared" si="8"/>
        <v>-6014.4299999999857</v>
      </c>
    </row>
    <row r="159" spans="1:10" ht="39.75" customHeight="1" x14ac:dyDescent="0.25">
      <c r="A159" s="371">
        <v>43118</v>
      </c>
      <c r="B159" s="181" t="s">
        <v>1862</v>
      </c>
      <c r="C159" s="200"/>
      <c r="D159" s="85" t="s">
        <v>1863</v>
      </c>
      <c r="E159" s="382">
        <v>754280</v>
      </c>
      <c r="F159" s="383">
        <v>1444623</v>
      </c>
      <c r="G159" s="374">
        <v>33279.72</v>
      </c>
      <c r="H159" s="374">
        <v>40000</v>
      </c>
      <c r="I159" s="386">
        <f t="shared" si="9"/>
        <v>6720.2799999999988</v>
      </c>
      <c r="J159" s="388">
        <f t="shared" si="8"/>
        <v>705.8500000000131</v>
      </c>
    </row>
    <row r="160" spans="1:10" ht="39" customHeight="1" x14ac:dyDescent="0.25">
      <c r="A160" s="371">
        <v>43122</v>
      </c>
      <c r="B160" s="181" t="s">
        <v>1872</v>
      </c>
      <c r="C160" s="200"/>
      <c r="D160" s="85" t="s">
        <v>1864</v>
      </c>
      <c r="E160" s="382">
        <v>615780</v>
      </c>
      <c r="F160" s="383">
        <v>1444974</v>
      </c>
      <c r="G160" s="374">
        <v>34548.32</v>
      </c>
      <c r="H160" s="374">
        <v>33000</v>
      </c>
      <c r="I160" s="386">
        <f t="shared" si="9"/>
        <v>-1548.3199999999997</v>
      </c>
      <c r="J160" s="388">
        <f t="shared" si="8"/>
        <v>-842.46999999998661</v>
      </c>
    </row>
    <row r="161" spans="1:10" ht="36" customHeight="1" x14ac:dyDescent="0.25">
      <c r="A161" s="371">
        <v>43125</v>
      </c>
      <c r="B161" s="181" t="s">
        <v>1871</v>
      </c>
      <c r="D161" s="85" t="s">
        <v>1873</v>
      </c>
      <c r="E161" s="382">
        <v>619080</v>
      </c>
      <c r="F161" s="383">
        <v>1447141</v>
      </c>
      <c r="G161" s="374">
        <v>33721.379999999997</v>
      </c>
      <c r="H161" s="374">
        <v>33000</v>
      </c>
      <c r="I161" s="386">
        <f t="shared" si="9"/>
        <v>-721.37999999999738</v>
      </c>
      <c r="J161" s="388">
        <f t="shared" si="8"/>
        <v>-1563.849999999984</v>
      </c>
    </row>
    <row r="162" spans="1:10" ht="36.75" customHeight="1" x14ac:dyDescent="0.25">
      <c r="A162" s="371">
        <v>43129</v>
      </c>
      <c r="B162" s="181" t="s">
        <v>1875</v>
      </c>
      <c r="D162" s="85" t="s">
        <v>1874</v>
      </c>
      <c r="E162" s="382">
        <v>637908</v>
      </c>
      <c r="F162" s="383">
        <v>1447785</v>
      </c>
      <c r="G162" s="374">
        <v>31917.99</v>
      </c>
      <c r="H162" s="374">
        <v>34000</v>
      </c>
      <c r="I162" s="386">
        <f t="shared" si="9"/>
        <v>2082.0099999999984</v>
      </c>
      <c r="J162" s="389">
        <f t="shared" si="8"/>
        <v>518.16000000001441</v>
      </c>
    </row>
    <row r="163" spans="1:10" ht="41.25" customHeight="1" x14ac:dyDescent="0.25">
      <c r="A163" s="371">
        <v>43132</v>
      </c>
      <c r="B163" s="192" t="s">
        <v>1881</v>
      </c>
      <c r="D163" s="85" t="s">
        <v>1882</v>
      </c>
      <c r="E163" s="382">
        <v>691160</v>
      </c>
      <c r="F163" s="383">
        <v>1449573</v>
      </c>
      <c r="G163" s="374">
        <v>31206.18</v>
      </c>
      <c r="H163" s="374">
        <v>37000</v>
      </c>
      <c r="I163" s="386">
        <f t="shared" si="9"/>
        <v>5793.82</v>
      </c>
      <c r="J163" s="388">
        <f t="shared" si="8"/>
        <v>6311.9800000000141</v>
      </c>
    </row>
    <row r="164" spans="1:10" ht="36" customHeight="1" x14ac:dyDescent="0.25">
      <c r="A164" s="371">
        <v>43137</v>
      </c>
      <c r="B164" s="192" t="s">
        <v>1883</v>
      </c>
      <c r="D164" s="85" t="s">
        <v>1884</v>
      </c>
      <c r="E164" s="382">
        <v>571640</v>
      </c>
      <c r="F164" s="383">
        <v>1450207</v>
      </c>
      <c r="G164" s="374">
        <v>28857.51</v>
      </c>
      <c r="H164" s="374">
        <v>31000</v>
      </c>
      <c r="I164" s="386">
        <f t="shared" si="9"/>
        <v>2142.4900000000016</v>
      </c>
      <c r="J164" s="388">
        <f t="shared" si="8"/>
        <v>8454.4700000000157</v>
      </c>
    </row>
    <row r="165" spans="1:10" ht="39.75" customHeight="1" x14ac:dyDescent="0.25">
      <c r="A165" s="371">
        <v>43138</v>
      </c>
      <c r="B165" s="192" t="s">
        <v>1888</v>
      </c>
      <c r="D165" s="85" t="s">
        <v>1889</v>
      </c>
      <c r="E165" s="382">
        <v>562200</v>
      </c>
      <c r="F165" s="383">
        <v>1450756</v>
      </c>
      <c r="G165" s="374">
        <v>27037.759999999998</v>
      </c>
      <c r="H165" s="374">
        <v>30000</v>
      </c>
      <c r="I165" s="386">
        <f t="shared" si="9"/>
        <v>2962.2400000000016</v>
      </c>
      <c r="J165" s="388">
        <f t="shared" si="8"/>
        <v>11416.710000000017</v>
      </c>
    </row>
    <row r="166" spans="1:10" ht="45" x14ac:dyDescent="0.25">
      <c r="A166" s="371">
        <v>43138</v>
      </c>
      <c r="B166" s="192" t="s">
        <v>1890</v>
      </c>
      <c r="D166" s="85" t="s">
        <v>1887</v>
      </c>
      <c r="E166" s="382">
        <v>562200</v>
      </c>
      <c r="F166" s="383">
        <v>1451581</v>
      </c>
      <c r="G166" s="374">
        <v>26921.06</v>
      </c>
      <c r="H166" s="374">
        <v>30000</v>
      </c>
      <c r="I166" s="386">
        <f t="shared" si="9"/>
        <v>3078.9399999999987</v>
      </c>
      <c r="J166" s="388">
        <f t="shared" si="8"/>
        <v>14495.650000000016</v>
      </c>
    </row>
    <row r="167" spans="1:10" ht="40.5" customHeight="1" x14ac:dyDescent="0.25">
      <c r="A167" s="371">
        <v>43139</v>
      </c>
      <c r="B167" s="192" t="s">
        <v>1891</v>
      </c>
      <c r="D167" s="85" t="s">
        <v>1892</v>
      </c>
      <c r="E167" s="382">
        <v>560310</v>
      </c>
      <c r="F167" s="383">
        <v>1452038</v>
      </c>
      <c r="G167" s="374">
        <v>27590.59</v>
      </c>
      <c r="H167" s="374">
        <v>30000</v>
      </c>
      <c r="I167" s="386">
        <f t="shared" si="9"/>
        <v>2409.41</v>
      </c>
      <c r="J167" s="388">
        <f t="shared" si="8"/>
        <v>16905.060000000016</v>
      </c>
    </row>
    <row r="168" spans="1:10" ht="45" x14ac:dyDescent="0.25">
      <c r="A168" s="371">
        <v>43140</v>
      </c>
      <c r="B168" s="192" t="s">
        <v>1893</v>
      </c>
      <c r="D168" s="85" t="s">
        <v>1894</v>
      </c>
      <c r="E168" s="382">
        <v>471750</v>
      </c>
      <c r="F168" s="383">
        <v>1452634</v>
      </c>
      <c r="G168" s="374">
        <v>28173</v>
      </c>
      <c r="H168" s="374">
        <v>25000</v>
      </c>
      <c r="I168" s="386">
        <f t="shared" si="9"/>
        <v>-3173</v>
      </c>
      <c r="J168" s="388">
        <f t="shared" si="8"/>
        <v>13732.060000000016</v>
      </c>
    </row>
    <row r="169" spans="1:10" ht="45" x14ac:dyDescent="0.25">
      <c r="A169" s="371">
        <v>43143</v>
      </c>
      <c r="B169" s="192" t="s">
        <v>1886</v>
      </c>
      <c r="D169" s="85" t="s">
        <v>1885</v>
      </c>
      <c r="E169" s="382">
        <v>468000</v>
      </c>
      <c r="F169" s="383">
        <v>1452353</v>
      </c>
      <c r="G169" s="374">
        <v>29477.25</v>
      </c>
      <c r="H169" s="374">
        <v>25000</v>
      </c>
      <c r="I169" s="386">
        <f t="shared" si="9"/>
        <v>-4477.25</v>
      </c>
      <c r="J169" s="388">
        <f t="shared" si="8"/>
        <v>9254.8100000000159</v>
      </c>
    </row>
    <row r="170" spans="1:10" ht="45" x14ac:dyDescent="0.25">
      <c r="A170" s="371">
        <v>43145</v>
      </c>
      <c r="B170" s="192" t="s">
        <v>1895</v>
      </c>
      <c r="D170" s="85" t="s">
        <v>1896</v>
      </c>
      <c r="E170" s="382">
        <v>467475</v>
      </c>
      <c r="F170" s="383">
        <v>1453253</v>
      </c>
      <c r="G170" s="374">
        <v>29881.09</v>
      </c>
      <c r="H170" s="374">
        <v>25000</v>
      </c>
      <c r="I170" s="386">
        <f t="shared" si="9"/>
        <v>-4881.09</v>
      </c>
      <c r="J170" s="388">
        <f t="shared" si="8"/>
        <v>4373.7200000000157</v>
      </c>
    </row>
    <row r="171" spans="1:10" ht="45" x14ac:dyDescent="0.25">
      <c r="A171" s="371">
        <v>43146</v>
      </c>
      <c r="B171" s="192" t="s">
        <v>1897</v>
      </c>
      <c r="D171" s="85" t="s">
        <v>1898</v>
      </c>
      <c r="E171" s="382">
        <v>466225</v>
      </c>
      <c r="F171" s="383">
        <v>1454480</v>
      </c>
      <c r="G171" s="374">
        <v>30211.919999999998</v>
      </c>
      <c r="H171" s="374">
        <v>25000</v>
      </c>
      <c r="I171" s="386">
        <f t="shared" si="9"/>
        <v>-5211.9199999999983</v>
      </c>
      <c r="J171" s="388">
        <f t="shared" si="8"/>
        <v>-838.19999999998254</v>
      </c>
    </row>
    <row r="172" spans="1:10" ht="45" x14ac:dyDescent="0.25">
      <c r="A172" s="371">
        <v>43147</v>
      </c>
      <c r="B172" s="192" t="s">
        <v>1899</v>
      </c>
      <c r="D172" s="85" t="s">
        <v>1900</v>
      </c>
      <c r="E172" s="382">
        <v>465000</v>
      </c>
      <c r="F172" s="383">
        <v>1456892</v>
      </c>
      <c r="G172" s="374">
        <v>31889.9</v>
      </c>
      <c r="H172" s="374">
        <v>25000</v>
      </c>
      <c r="I172" s="386">
        <f t="shared" si="9"/>
        <v>-6889.9000000000015</v>
      </c>
      <c r="J172" s="388">
        <f t="shared" si="8"/>
        <v>-7728.099999999984</v>
      </c>
    </row>
    <row r="173" spans="1:10" ht="38.25" customHeight="1" x14ac:dyDescent="0.25">
      <c r="A173" s="371">
        <v>43157</v>
      </c>
      <c r="B173" s="192" t="s">
        <v>1903</v>
      </c>
      <c r="D173" s="85" t="s">
        <v>1904</v>
      </c>
      <c r="E173" s="382">
        <v>654500</v>
      </c>
      <c r="F173" s="383">
        <v>1457141</v>
      </c>
      <c r="G173" s="374">
        <v>32230.89</v>
      </c>
      <c r="H173" s="374">
        <v>35000</v>
      </c>
      <c r="I173" s="386">
        <f t="shared" si="9"/>
        <v>2769.1100000000006</v>
      </c>
      <c r="J173" s="388">
        <f t="shared" si="8"/>
        <v>-4958.9899999999834</v>
      </c>
    </row>
    <row r="174" spans="1:10" ht="36" customHeight="1" x14ac:dyDescent="0.25">
      <c r="A174" s="371">
        <v>43157</v>
      </c>
      <c r="B174" s="192" t="s">
        <v>1905</v>
      </c>
      <c r="D174" s="85" t="s">
        <v>1906</v>
      </c>
      <c r="E174" s="382">
        <v>821920</v>
      </c>
      <c r="F174" s="383">
        <v>1457248</v>
      </c>
      <c r="G174" s="374">
        <v>43212.160000000003</v>
      </c>
      <c r="H174" s="374">
        <v>44000</v>
      </c>
      <c r="I174" s="386">
        <f t="shared" si="9"/>
        <v>787.83999999999651</v>
      </c>
      <c r="J174" s="388">
        <f t="shared" si="8"/>
        <v>-4171.1499999999869</v>
      </c>
    </row>
    <row r="175" spans="1:10" ht="34.5" customHeight="1" x14ac:dyDescent="0.25">
      <c r="A175" s="371">
        <v>43160</v>
      </c>
      <c r="B175" s="194" t="s">
        <v>1911</v>
      </c>
      <c r="D175" s="85" t="s">
        <v>1912</v>
      </c>
      <c r="E175" s="382">
        <v>717820</v>
      </c>
      <c r="F175" s="383">
        <v>1459314</v>
      </c>
      <c r="G175" s="374">
        <v>32081.5</v>
      </c>
      <c r="H175" s="374">
        <v>38000</v>
      </c>
      <c r="I175" s="386">
        <f t="shared" si="9"/>
        <v>5918.5</v>
      </c>
      <c r="J175" s="388">
        <f t="shared" si="8"/>
        <v>1747.3500000000131</v>
      </c>
    </row>
    <row r="176" spans="1:10" ht="37.5" customHeight="1" x14ac:dyDescent="0.25">
      <c r="A176" s="371">
        <v>43164</v>
      </c>
      <c r="B176" s="194" t="s">
        <v>1914</v>
      </c>
      <c r="D176" s="85" t="s">
        <v>1913</v>
      </c>
      <c r="E176" s="382">
        <v>633183.5</v>
      </c>
      <c r="F176" s="383">
        <v>1459800</v>
      </c>
      <c r="G176" s="374">
        <v>31928.54</v>
      </c>
      <c r="H176" s="374">
        <v>33500</v>
      </c>
      <c r="I176" s="386">
        <f t="shared" si="9"/>
        <v>1571.4599999999991</v>
      </c>
      <c r="J176" s="388">
        <f t="shared" si="8"/>
        <v>3318.8100000000122</v>
      </c>
    </row>
    <row r="177" spans="1:10" ht="45" x14ac:dyDescent="0.25">
      <c r="A177" s="371">
        <v>43167</v>
      </c>
      <c r="B177" s="194" t="s">
        <v>1917</v>
      </c>
      <c r="D177" s="85" t="s">
        <v>1918</v>
      </c>
      <c r="E177" s="382">
        <v>611715</v>
      </c>
      <c r="F177" s="383">
        <v>1461449</v>
      </c>
      <c r="G177" s="374">
        <v>29152.91</v>
      </c>
      <c r="H177" s="374">
        <v>32500</v>
      </c>
      <c r="I177" s="386">
        <f t="shared" si="9"/>
        <v>3347.09</v>
      </c>
      <c r="J177" s="388">
        <f t="shared" si="8"/>
        <v>6665.9000000000124</v>
      </c>
    </row>
    <row r="178" spans="1:10" ht="45" x14ac:dyDescent="0.25">
      <c r="A178" s="371">
        <v>43171</v>
      </c>
      <c r="B178" s="194" t="s">
        <v>1919</v>
      </c>
      <c r="D178" s="85" t="s">
        <v>1920</v>
      </c>
      <c r="E178" s="382">
        <v>621192</v>
      </c>
      <c r="F178" s="383">
        <v>1462432</v>
      </c>
      <c r="G178" s="374">
        <v>27120.04</v>
      </c>
      <c r="H178" s="374">
        <v>33000</v>
      </c>
      <c r="I178" s="386">
        <f t="shared" si="9"/>
        <v>5879.9599999999991</v>
      </c>
      <c r="J178" s="388">
        <f t="shared" si="8"/>
        <v>12545.860000000011</v>
      </c>
    </row>
    <row r="179" spans="1:10" ht="51.75" customHeight="1" x14ac:dyDescent="0.25">
      <c r="A179" s="371">
        <v>43174</v>
      </c>
      <c r="B179" s="194" t="s">
        <v>1926</v>
      </c>
      <c r="D179" s="85" t="s">
        <v>1927</v>
      </c>
      <c r="E179" s="382">
        <v>468450</v>
      </c>
      <c r="F179" s="383">
        <v>1464397</v>
      </c>
      <c r="G179" s="374">
        <v>26819.55</v>
      </c>
      <c r="H179" s="374">
        <v>25000</v>
      </c>
      <c r="I179" s="386">
        <f t="shared" si="9"/>
        <v>-1819.5499999999993</v>
      </c>
      <c r="J179" s="388">
        <f t="shared" si="8"/>
        <v>10726.310000000012</v>
      </c>
    </row>
    <row r="180" spans="1:10" ht="45" x14ac:dyDescent="0.25">
      <c r="A180" s="371">
        <v>43179</v>
      </c>
      <c r="B180" s="194" t="s">
        <v>1928</v>
      </c>
      <c r="D180" s="85" t="s">
        <v>1929</v>
      </c>
      <c r="E180" s="382">
        <v>376260</v>
      </c>
      <c r="F180" s="383">
        <v>1464693</v>
      </c>
      <c r="G180" s="374">
        <v>26082.42</v>
      </c>
      <c r="H180" s="374">
        <v>20000</v>
      </c>
      <c r="I180" s="386">
        <f t="shared" si="9"/>
        <v>-6082.4199999999983</v>
      </c>
      <c r="J180" s="388">
        <f t="shared" si="8"/>
        <v>4643.890000000014</v>
      </c>
    </row>
    <row r="181" spans="1:10" ht="45" x14ac:dyDescent="0.25">
      <c r="A181" s="371">
        <v>43181</v>
      </c>
      <c r="B181" s="194" t="s">
        <v>1933</v>
      </c>
      <c r="D181" s="85" t="s">
        <v>1934</v>
      </c>
      <c r="E181" s="382">
        <v>372780</v>
      </c>
      <c r="F181" s="383">
        <v>1466469</v>
      </c>
      <c r="G181" s="374">
        <v>26576.55</v>
      </c>
      <c r="H181" s="374">
        <v>20000</v>
      </c>
      <c r="I181" s="386">
        <f t="shared" si="9"/>
        <v>-6576.5499999999993</v>
      </c>
      <c r="J181" s="388">
        <f t="shared" si="8"/>
        <v>-1932.6599999999853</v>
      </c>
    </row>
    <row r="182" spans="1:10" ht="45" x14ac:dyDescent="0.25">
      <c r="A182" s="371">
        <v>43184</v>
      </c>
      <c r="B182" s="194" t="s">
        <v>1936</v>
      </c>
      <c r="D182" s="85" t="s">
        <v>1935</v>
      </c>
      <c r="E182" s="382">
        <v>372780</v>
      </c>
      <c r="F182" s="383">
        <v>1466470</v>
      </c>
      <c r="G182" s="374">
        <v>26481.14</v>
      </c>
      <c r="H182" s="374">
        <v>20000</v>
      </c>
      <c r="I182" s="386">
        <f t="shared" si="9"/>
        <v>-6481.1399999999994</v>
      </c>
      <c r="J182" s="388">
        <f t="shared" si="8"/>
        <v>-8413.7999999999847</v>
      </c>
    </row>
    <row r="183" spans="1:10" ht="45" x14ac:dyDescent="0.25">
      <c r="A183" s="371">
        <v>43187</v>
      </c>
      <c r="B183" s="194" t="s">
        <v>1942</v>
      </c>
      <c r="D183" s="85" t="s">
        <v>1943</v>
      </c>
      <c r="E183" s="382">
        <v>479960</v>
      </c>
      <c r="F183" s="383">
        <v>1468880</v>
      </c>
      <c r="G183" s="374">
        <v>26900.57</v>
      </c>
      <c r="H183" s="374">
        <v>26000</v>
      </c>
      <c r="I183" s="386">
        <f t="shared" si="9"/>
        <v>-900.56999999999971</v>
      </c>
      <c r="J183" s="388">
        <f t="shared" si="8"/>
        <v>-9314.3699999999844</v>
      </c>
    </row>
    <row r="184" spans="1:10" ht="42" customHeight="1" x14ac:dyDescent="0.25">
      <c r="A184" s="371">
        <v>43187</v>
      </c>
      <c r="B184" s="194" t="s">
        <v>1944</v>
      </c>
      <c r="D184" s="85" t="s">
        <v>1945</v>
      </c>
      <c r="E184" s="382">
        <v>479960</v>
      </c>
      <c r="F184" s="383">
        <v>1469167</v>
      </c>
      <c r="G184" s="374">
        <v>26505.24</v>
      </c>
      <c r="H184" s="374">
        <v>26000</v>
      </c>
      <c r="I184" s="386">
        <f t="shared" si="9"/>
        <v>-505.2400000000016</v>
      </c>
      <c r="J184" s="388">
        <f t="shared" si="8"/>
        <v>-9819.609999999986</v>
      </c>
    </row>
    <row r="185" spans="1:10" ht="49.5" customHeight="1" x14ac:dyDescent="0.25">
      <c r="A185" s="371">
        <v>43195</v>
      </c>
      <c r="B185" s="197" t="s">
        <v>1949</v>
      </c>
      <c r="D185" s="85" t="s">
        <v>1948</v>
      </c>
      <c r="E185" s="382">
        <v>509852</v>
      </c>
      <c r="F185" s="383">
        <v>1471409</v>
      </c>
      <c r="G185" s="374">
        <v>27677.46</v>
      </c>
      <c r="H185" s="374">
        <v>28000</v>
      </c>
      <c r="I185" s="386">
        <f t="shared" si="9"/>
        <v>322.54000000000087</v>
      </c>
      <c r="J185" s="388">
        <f t="shared" si="8"/>
        <v>-9497.0699999999852</v>
      </c>
    </row>
    <row r="186" spans="1:10" ht="42.75" customHeight="1" x14ac:dyDescent="0.25">
      <c r="A186" s="371">
        <v>43199</v>
      </c>
      <c r="B186" s="197" t="s">
        <v>1951</v>
      </c>
      <c r="D186" s="85" t="s">
        <v>1950</v>
      </c>
      <c r="E186" s="382">
        <v>512820</v>
      </c>
      <c r="F186" s="383">
        <v>1472031</v>
      </c>
      <c r="G186" s="374">
        <v>27220.16</v>
      </c>
      <c r="H186" s="374">
        <v>28000</v>
      </c>
      <c r="I186" s="386">
        <f t="shared" si="9"/>
        <v>779.84000000000015</v>
      </c>
      <c r="J186" s="388">
        <f t="shared" si="8"/>
        <v>-8717.229999999985</v>
      </c>
    </row>
    <row r="187" spans="1:10" ht="38.25" customHeight="1" x14ac:dyDescent="0.25">
      <c r="A187" s="371">
        <v>43202</v>
      </c>
      <c r="B187" s="197" t="s">
        <v>1955</v>
      </c>
      <c r="D187" s="85" t="s">
        <v>1956</v>
      </c>
      <c r="E187" s="382">
        <v>512680</v>
      </c>
      <c r="F187" s="383">
        <v>1473841</v>
      </c>
      <c r="G187" s="374">
        <v>28247.38</v>
      </c>
      <c r="H187" s="374">
        <v>28000</v>
      </c>
      <c r="I187" s="386">
        <f t="shared" si="9"/>
        <v>-247.38000000000102</v>
      </c>
      <c r="J187" s="388">
        <f t="shared" si="8"/>
        <v>-8964.609999999986</v>
      </c>
    </row>
    <row r="188" spans="1:10" ht="38.25" customHeight="1" x14ac:dyDescent="0.25">
      <c r="A188" s="371">
        <v>43206</v>
      </c>
      <c r="B188" s="197" t="s">
        <v>1957</v>
      </c>
      <c r="D188" s="85" t="s">
        <v>1958</v>
      </c>
      <c r="E188" s="382">
        <v>498712.5</v>
      </c>
      <c r="F188" s="383">
        <v>1475578</v>
      </c>
      <c r="G188" s="374">
        <v>28167.200000000001</v>
      </c>
      <c r="H188" s="374">
        <v>27500</v>
      </c>
      <c r="I188" s="386">
        <f t="shared" si="9"/>
        <v>-667.20000000000073</v>
      </c>
      <c r="J188" s="388">
        <f t="shared" si="8"/>
        <v>-9631.8099999999868</v>
      </c>
    </row>
    <row r="189" spans="1:10" ht="38.25" customHeight="1" x14ac:dyDescent="0.25">
      <c r="A189" s="371">
        <v>43209</v>
      </c>
      <c r="B189" s="197" t="s">
        <v>1962</v>
      </c>
      <c r="D189" s="85" t="s">
        <v>1963</v>
      </c>
      <c r="E189" s="382">
        <v>522493</v>
      </c>
      <c r="F189" s="383">
        <v>1476253</v>
      </c>
      <c r="G189" s="374">
        <v>28786.85</v>
      </c>
      <c r="H189" s="374">
        <v>29000</v>
      </c>
      <c r="I189" s="386">
        <f t="shared" si="9"/>
        <v>213.15000000000146</v>
      </c>
      <c r="J189" s="389">
        <f t="shared" si="8"/>
        <v>-9418.6599999999853</v>
      </c>
    </row>
    <row r="190" spans="1:10" ht="37.5" customHeight="1" x14ac:dyDescent="0.25">
      <c r="A190" s="371">
        <v>43213</v>
      </c>
      <c r="B190" s="197" t="s">
        <v>1964</v>
      </c>
      <c r="D190" s="85" t="s">
        <v>1965</v>
      </c>
      <c r="E190" s="382">
        <v>554039</v>
      </c>
      <c r="F190" s="383">
        <v>1476899</v>
      </c>
      <c r="G190" s="374">
        <v>27758.07</v>
      </c>
      <c r="H190" s="374">
        <v>29500</v>
      </c>
      <c r="I190" s="386">
        <f t="shared" si="9"/>
        <v>1741.9300000000003</v>
      </c>
      <c r="J190" s="388">
        <f t="shared" si="8"/>
        <v>-7676.729999999985</v>
      </c>
    </row>
    <row r="191" spans="1:10" ht="38.25" customHeight="1" x14ac:dyDescent="0.25">
      <c r="A191" s="371">
        <v>43216</v>
      </c>
      <c r="B191" s="197" t="s">
        <v>1969</v>
      </c>
      <c r="D191" s="85" t="s">
        <v>1970</v>
      </c>
      <c r="E191" s="382">
        <v>651670.5</v>
      </c>
      <c r="F191" s="383">
        <v>1479069</v>
      </c>
      <c r="G191" s="374">
        <v>26997.439999999999</v>
      </c>
      <c r="H191" s="374">
        <v>34500</v>
      </c>
      <c r="I191" s="386">
        <f t="shared" si="9"/>
        <v>7502.5600000000013</v>
      </c>
      <c r="J191" s="388">
        <f t="shared" si="8"/>
        <v>-174.1699999999837</v>
      </c>
    </row>
    <row r="192" spans="1:10" ht="39.75" customHeight="1" x14ac:dyDescent="0.25">
      <c r="A192" s="371">
        <v>43217</v>
      </c>
      <c r="B192" s="197" t="s">
        <v>1971</v>
      </c>
      <c r="D192" s="85" t="s">
        <v>1977</v>
      </c>
      <c r="E192" s="382">
        <v>584505</v>
      </c>
      <c r="F192" s="383">
        <v>1479070</v>
      </c>
      <c r="G192" s="374">
        <v>27045.38</v>
      </c>
      <c r="H192" s="374">
        <v>31000</v>
      </c>
      <c r="I192" s="386">
        <f t="shared" si="9"/>
        <v>3954.619999999999</v>
      </c>
      <c r="J192" s="388">
        <f t="shared" si="8"/>
        <v>3780.4500000000153</v>
      </c>
    </row>
    <row r="193" spans="1:10" ht="39.75" customHeight="1" x14ac:dyDescent="0.25">
      <c r="A193" s="371">
        <v>43223</v>
      </c>
      <c r="B193" s="199" t="s">
        <v>1975</v>
      </c>
      <c r="D193" s="85" t="s">
        <v>1976</v>
      </c>
      <c r="E193" s="382">
        <v>477375</v>
      </c>
      <c r="F193" s="383">
        <v>1481491</v>
      </c>
      <c r="G193" s="374">
        <v>25361.59</v>
      </c>
      <c r="H193" s="374">
        <v>25000</v>
      </c>
      <c r="I193" s="386">
        <f t="shared" si="9"/>
        <v>-361.59000000000015</v>
      </c>
      <c r="J193" s="388">
        <f t="shared" si="8"/>
        <v>3418.8600000000151</v>
      </c>
    </row>
    <row r="194" spans="1:10" ht="36" customHeight="1" x14ac:dyDescent="0.25">
      <c r="A194" s="371">
        <v>43227</v>
      </c>
      <c r="B194" s="199" t="s">
        <v>1978</v>
      </c>
      <c r="D194" s="85" t="s">
        <v>1979</v>
      </c>
      <c r="E194" s="382">
        <v>488250</v>
      </c>
      <c r="F194" s="383">
        <v>1482235</v>
      </c>
      <c r="G194" s="374">
        <v>25514.73</v>
      </c>
      <c r="H194" s="374">
        <v>25000</v>
      </c>
      <c r="I194" s="386">
        <f t="shared" si="9"/>
        <v>-514.72999999999956</v>
      </c>
      <c r="J194" s="388">
        <f t="shared" si="8"/>
        <v>2904.1300000000156</v>
      </c>
    </row>
    <row r="195" spans="1:10" ht="39.75" customHeight="1" x14ac:dyDescent="0.25">
      <c r="A195" s="371">
        <v>43230</v>
      </c>
      <c r="B195" s="199" t="s">
        <v>1982</v>
      </c>
      <c r="D195" s="85" t="s">
        <v>1983</v>
      </c>
      <c r="E195" s="382">
        <v>491225</v>
      </c>
      <c r="F195" s="383">
        <v>1483955</v>
      </c>
      <c r="G195" s="374">
        <v>25650.28</v>
      </c>
      <c r="H195" s="374">
        <v>25000</v>
      </c>
      <c r="I195" s="386">
        <f t="shared" si="9"/>
        <v>-650.27999999999884</v>
      </c>
      <c r="J195" s="388">
        <f t="shared" si="8"/>
        <v>2253.8500000000167</v>
      </c>
    </row>
    <row r="196" spans="1:10" ht="40.5" customHeight="1" x14ac:dyDescent="0.25">
      <c r="A196" s="371">
        <v>43234</v>
      </c>
      <c r="B196" s="199" t="s">
        <v>1986</v>
      </c>
      <c r="D196" s="85" t="s">
        <v>1987</v>
      </c>
      <c r="E196" s="382">
        <v>482250</v>
      </c>
      <c r="F196" s="383">
        <v>1484904</v>
      </c>
      <c r="G196" s="374">
        <v>25431.49</v>
      </c>
      <c r="H196" s="374">
        <v>25000</v>
      </c>
      <c r="I196" s="386">
        <f t="shared" si="9"/>
        <v>-431.4900000000016</v>
      </c>
      <c r="J196" s="388">
        <f t="shared" si="8"/>
        <v>1822.3600000000151</v>
      </c>
    </row>
    <row r="197" spans="1:10" ht="38.25" customHeight="1" x14ac:dyDescent="0.25">
      <c r="A197" s="371">
        <v>43236</v>
      </c>
      <c r="B197" s="199" t="s">
        <v>1990</v>
      </c>
      <c r="D197" s="85" t="s">
        <v>1991</v>
      </c>
      <c r="E197" s="382">
        <v>494200</v>
      </c>
      <c r="F197" s="383">
        <v>1485225</v>
      </c>
      <c r="G197" s="374">
        <v>26202.51</v>
      </c>
      <c r="H197" s="374">
        <v>25000</v>
      </c>
      <c r="I197" s="386">
        <f t="shared" si="9"/>
        <v>-1202.5099999999984</v>
      </c>
      <c r="J197" s="388">
        <f t="shared" si="8"/>
        <v>619.85000000001673</v>
      </c>
    </row>
    <row r="198" spans="1:10" ht="38.25" customHeight="1" x14ac:dyDescent="0.25">
      <c r="A198" s="371">
        <v>43237</v>
      </c>
      <c r="B198" s="199" t="s">
        <v>1992</v>
      </c>
      <c r="D198" s="85" t="s">
        <v>1993</v>
      </c>
      <c r="E198" s="382">
        <v>512902</v>
      </c>
      <c r="F198" s="383">
        <v>1486410</v>
      </c>
      <c r="G198" s="374">
        <v>27445.46</v>
      </c>
      <c r="H198" s="374">
        <v>26000</v>
      </c>
      <c r="I198" s="386">
        <f t="shared" si="9"/>
        <v>-1445.4599999999991</v>
      </c>
      <c r="J198" s="389">
        <f t="shared" si="8"/>
        <v>-825.60999999998239</v>
      </c>
    </row>
    <row r="199" spans="1:10" ht="35.25" customHeight="1" x14ac:dyDescent="0.25">
      <c r="A199" s="371">
        <v>43241</v>
      </c>
      <c r="B199" s="199" t="s">
        <v>1994</v>
      </c>
      <c r="D199" s="85" t="s">
        <v>1995</v>
      </c>
      <c r="E199" s="382">
        <v>558600</v>
      </c>
      <c r="F199" s="383">
        <v>1487469</v>
      </c>
      <c r="G199" s="374">
        <v>26529.34</v>
      </c>
      <c r="H199" s="374">
        <v>28000</v>
      </c>
      <c r="I199" s="386">
        <f t="shared" si="9"/>
        <v>1470.6599999999999</v>
      </c>
      <c r="J199" s="388">
        <f t="shared" si="8"/>
        <v>645.05000000001746</v>
      </c>
    </row>
    <row r="200" spans="1:10" ht="45" x14ac:dyDescent="0.25">
      <c r="A200" s="371">
        <v>43244</v>
      </c>
      <c r="B200" s="199" t="s">
        <v>1999</v>
      </c>
      <c r="D200" s="85" t="s">
        <v>2000</v>
      </c>
      <c r="E200" s="382">
        <v>551432</v>
      </c>
      <c r="F200" s="383">
        <v>1489056</v>
      </c>
      <c r="G200" s="374">
        <v>29066.84</v>
      </c>
      <c r="H200" s="374">
        <v>28000</v>
      </c>
      <c r="I200" s="386">
        <f t="shared" si="9"/>
        <v>-1066.8400000000001</v>
      </c>
      <c r="J200" s="388">
        <f t="shared" si="8"/>
        <v>-421.78999999998268</v>
      </c>
    </row>
    <row r="201" spans="1:10" ht="45" x14ac:dyDescent="0.25">
      <c r="A201" s="371">
        <v>43249</v>
      </c>
      <c r="B201" s="199" t="s">
        <v>2001</v>
      </c>
      <c r="D201" s="85" t="s">
        <v>2002</v>
      </c>
      <c r="E201" s="382">
        <v>578288.5</v>
      </c>
      <c r="F201" s="383">
        <v>1489294</v>
      </c>
      <c r="G201" s="374">
        <v>30169.34</v>
      </c>
      <c r="H201" s="374">
        <v>29500</v>
      </c>
      <c r="I201" s="386">
        <f t="shared" si="9"/>
        <v>-669.34000000000015</v>
      </c>
      <c r="J201" s="388">
        <f t="shared" si="8"/>
        <v>-1091.1299999999828</v>
      </c>
    </row>
    <row r="202" spans="1:10" ht="42" customHeight="1" x14ac:dyDescent="0.25">
      <c r="A202" s="371">
        <v>43251</v>
      </c>
      <c r="B202" s="199" t="s">
        <v>2014</v>
      </c>
      <c r="D202" s="85" t="s">
        <v>2008</v>
      </c>
      <c r="E202" s="382">
        <v>633248</v>
      </c>
      <c r="F202" s="383">
        <v>1491243</v>
      </c>
      <c r="G202" s="374">
        <v>30960.77</v>
      </c>
      <c r="H202" s="374">
        <v>32000</v>
      </c>
      <c r="I202" s="386">
        <f t="shared" si="9"/>
        <v>1039.2299999999996</v>
      </c>
      <c r="J202" s="388">
        <f t="shared" si="8"/>
        <v>-51.899999999983265</v>
      </c>
    </row>
    <row r="203" spans="1:10" ht="41.25" customHeight="1" x14ac:dyDescent="0.25">
      <c r="A203" s="371">
        <v>43256</v>
      </c>
      <c r="B203" s="188" t="s">
        <v>2013</v>
      </c>
      <c r="D203" s="85" t="s">
        <v>2015</v>
      </c>
      <c r="E203" s="382">
        <v>662350</v>
      </c>
      <c r="F203" s="383">
        <v>1492286</v>
      </c>
      <c r="G203" s="374">
        <v>31512.73</v>
      </c>
      <c r="H203" s="374">
        <v>32500</v>
      </c>
      <c r="I203" s="386">
        <f t="shared" si="9"/>
        <v>987.27000000000044</v>
      </c>
      <c r="J203" s="388">
        <f t="shared" si="8"/>
        <v>935.37000000001717</v>
      </c>
    </row>
    <row r="204" spans="1:10" ht="36" customHeight="1" x14ac:dyDescent="0.25">
      <c r="A204" s="371">
        <v>43258</v>
      </c>
      <c r="B204" s="188" t="s">
        <v>2016</v>
      </c>
      <c r="D204" s="85" t="s">
        <v>2017</v>
      </c>
      <c r="E204" s="382">
        <v>650336</v>
      </c>
      <c r="F204" s="383">
        <v>1493868</v>
      </c>
      <c r="G204" s="374">
        <v>30352.49</v>
      </c>
      <c r="H204" s="374">
        <v>32000</v>
      </c>
      <c r="I204" s="386">
        <f t="shared" si="9"/>
        <v>1647.5099999999984</v>
      </c>
      <c r="J204" s="388">
        <f t="shared" si="8"/>
        <v>2582.8800000000156</v>
      </c>
    </row>
    <row r="205" spans="1:10" ht="37.5" customHeight="1" x14ac:dyDescent="0.25">
      <c r="A205" s="371">
        <v>43262</v>
      </c>
      <c r="B205" s="188" t="s">
        <v>2018</v>
      </c>
      <c r="D205" s="85" t="s">
        <v>2019</v>
      </c>
      <c r="E205" s="382">
        <v>635469</v>
      </c>
      <c r="F205" s="383">
        <v>1494729</v>
      </c>
      <c r="G205" s="374">
        <v>30220.560000000001</v>
      </c>
      <c r="H205" s="374">
        <v>31000</v>
      </c>
      <c r="I205" s="386">
        <f t="shared" si="9"/>
        <v>779.43999999999869</v>
      </c>
      <c r="J205" s="388">
        <f t="shared" si="8"/>
        <v>3362.3200000000143</v>
      </c>
    </row>
    <row r="206" spans="1:10" ht="46.5" customHeight="1" x14ac:dyDescent="0.25">
      <c r="A206" s="371">
        <v>43265</v>
      </c>
      <c r="B206" s="188" t="s">
        <v>2022</v>
      </c>
      <c r="D206" s="85" t="s">
        <v>2023</v>
      </c>
      <c r="E206" s="382">
        <v>642599</v>
      </c>
      <c r="F206" s="383">
        <v>1496474</v>
      </c>
      <c r="G206" s="374">
        <v>31090.6</v>
      </c>
      <c r="H206" s="374">
        <v>31000</v>
      </c>
      <c r="I206" s="386">
        <f t="shared" si="9"/>
        <v>-90.599999999998545</v>
      </c>
      <c r="J206" s="388">
        <f t="shared" ref="J206:J247" si="10">J205+I206</f>
        <v>3271.7200000000157</v>
      </c>
    </row>
    <row r="207" spans="1:10" ht="46.5" customHeight="1" x14ac:dyDescent="0.25">
      <c r="A207" s="371">
        <v>43269</v>
      </c>
      <c r="B207" s="188" t="s">
        <v>2027</v>
      </c>
      <c r="D207" s="85" t="s">
        <v>2028</v>
      </c>
      <c r="E207" s="382">
        <v>620670</v>
      </c>
      <c r="F207" s="383">
        <v>1497230</v>
      </c>
      <c r="G207" s="374">
        <v>30720.87</v>
      </c>
      <c r="H207" s="374">
        <v>30000</v>
      </c>
      <c r="I207" s="386">
        <f t="shared" si="9"/>
        <v>-720.86999999999898</v>
      </c>
      <c r="J207" s="388">
        <f t="shared" si="10"/>
        <v>2550.8500000000167</v>
      </c>
    </row>
    <row r="208" spans="1:10" ht="42" customHeight="1" x14ac:dyDescent="0.25">
      <c r="A208" s="371">
        <v>43272</v>
      </c>
      <c r="B208" s="188" t="s">
        <v>2029</v>
      </c>
      <c r="D208" s="85" t="s">
        <v>2030</v>
      </c>
      <c r="E208" s="382">
        <v>615900</v>
      </c>
      <c r="F208" s="383">
        <v>1499180</v>
      </c>
      <c r="G208" s="374">
        <v>30444.74</v>
      </c>
      <c r="H208" s="374">
        <v>30000</v>
      </c>
      <c r="I208" s="386">
        <f t="shared" si="9"/>
        <v>-444.7400000000016</v>
      </c>
      <c r="J208" s="388">
        <f t="shared" si="10"/>
        <v>2106.1100000000151</v>
      </c>
    </row>
    <row r="209" spans="1:12" ht="40.5" customHeight="1" x14ac:dyDescent="0.25">
      <c r="A209" s="371">
        <v>43276</v>
      </c>
      <c r="B209" s="188" t="s">
        <v>2034</v>
      </c>
      <c r="D209" s="85" t="s">
        <v>2035</v>
      </c>
      <c r="E209" s="382">
        <v>611040</v>
      </c>
      <c r="F209" s="383">
        <v>1499859</v>
      </c>
      <c r="G209" s="374">
        <v>34469.35</v>
      </c>
      <c r="H209" s="374">
        <v>30000</v>
      </c>
      <c r="I209" s="386">
        <f t="shared" si="9"/>
        <v>-4469.3499999999985</v>
      </c>
      <c r="J209" s="388">
        <f t="shared" si="10"/>
        <v>-2363.2399999999834</v>
      </c>
    </row>
    <row r="210" spans="1:12" ht="42" customHeight="1" x14ac:dyDescent="0.25">
      <c r="A210" s="371">
        <v>43279</v>
      </c>
      <c r="B210" s="188" t="s">
        <v>2038</v>
      </c>
      <c r="D210" s="85" t="s">
        <v>2039</v>
      </c>
      <c r="E210" s="382">
        <v>619070</v>
      </c>
      <c r="F210" s="383">
        <v>1501198</v>
      </c>
      <c r="G210" s="374">
        <v>28542.73</v>
      </c>
      <c r="H210" s="374">
        <v>31000</v>
      </c>
      <c r="I210" s="386">
        <f t="shared" ref="I210:I273" si="11">H210-G210</f>
        <v>2457.2700000000004</v>
      </c>
      <c r="J210" s="388">
        <f t="shared" si="10"/>
        <v>94.030000000017026</v>
      </c>
    </row>
    <row r="211" spans="1:12" ht="43.5" customHeight="1" x14ac:dyDescent="0.25">
      <c r="A211" s="371">
        <v>43283</v>
      </c>
      <c r="B211" s="181" t="s">
        <v>2045</v>
      </c>
      <c r="D211" s="85" t="s">
        <v>2046</v>
      </c>
      <c r="E211" s="382">
        <v>676566</v>
      </c>
      <c r="F211" s="383">
        <v>1502149</v>
      </c>
      <c r="G211" s="374">
        <v>27630.59</v>
      </c>
      <c r="H211" s="374">
        <v>34000</v>
      </c>
      <c r="I211" s="386">
        <f t="shared" si="11"/>
        <v>6369.41</v>
      </c>
      <c r="J211" s="389">
        <f t="shared" si="10"/>
        <v>6463.4400000000169</v>
      </c>
    </row>
    <row r="212" spans="1:12" ht="40.5" customHeight="1" x14ac:dyDescent="0.25">
      <c r="A212" s="371">
        <v>43286</v>
      </c>
      <c r="B212" s="181" t="s">
        <v>2049</v>
      </c>
      <c r="D212" s="98" t="s">
        <v>2050</v>
      </c>
      <c r="E212" s="382">
        <v>572083</v>
      </c>
      <c r="F212" s="383">
        <v>1502539</v>
      </c>
      <c r="G212" s="374">
        <v>26511.74</v>
      </c>
      <c r="H212" s="374">
        <v>29000</v>
      </c>
      <c r="I212" s="386">
        <f t="shared" si="11"/>
        <v>2488.2599999999984</v>
      </c>
      <c r="J212" s="388">
        <f t="shared" si="10"/>
        <v>8951.7000000000153</v>
      </c>
    </row>
    <row r="213" spans="1:12" ht="36.75" customHeight="1" x14ac:dyDescent="0.25">
      <c r="A213" s="371">
        <v>43290</v>
      </c>
      <c r="B213" s="181" t="s">
        <v>2051</v>
      </c>
      <c r="D213" s="85" t="s">
        <v>2052</v>
      </c>
      <c r="E213" s="382">
        <v>478000</v>
      </c>
      <c r="F213" s="383">
        <v>1503927</v>
      </c>
      <c r="G213" s="374">
        <v>26812.5</v>
      </c>
      <c r="H213" s="374">
        <v>25000</v>
      </c>
      <c r="I213" s="386">
        <f t="shared" si="11"/>
        <v>-1812.5</v>
      </c>
      <c r="J213" s="388">
        <f t="shared" si="10"/>
        <v>7139.2000000000153</v>
      </c>
    </row>
    <row r="214" spans="1:12" ht="38.25" customHeight="1" x14ac:dyDescent="0.25">
      <c r="A214" s="371">
        <v>43291</v>
      </c>
      <c r="B214" s="181" t="s">
        <v>2053</v>
      </c>
      <c r="D214" s="85" t="s">
        <v>2054</v>
      </c>
      <c r="E214" s="382">
        <v>478000</v>
      </c>
      <c r="F214" s="383">
        <v>1504803</v>
      </c>
      <c r="G214" s="374">
        <v>25704.7</v>
      </c>
      <c r="H214" s="374">
        <v>25000</v>
      </c>
      <c r="I214" s="386">
        <f t="shared" si="11"/>
        <v>-704.70000000000073</v>
      </c>
      <c r="J214" s="388">
        <f t="shared" si="10"/>
        <v>6434.5000000000146</v>
      </c>
    </row>
    <row r="215" spans="1:12" ht="46.5" customHeight="1" x14ac:dyDescent="0.25">
      <c r="A215" s="371">
        <v>43297</v>
      </c>
      <c r="B215" s="181" t="s">
        <v>2059</v>
      </c>
      <c r="D215" s="85" t="s">
        <v>2060</v>
      </c>
      <c r="E215" s="382">
        <v>474200</v>
      </c>
      <c r="F215" s="383">
        <v>1506120</v>
      </c>
      <c r="G215" s="374">
        <v>28071.06</v>
      </c>
      <c r="H215" s="374">
        <v>25000</v>
      </c>
      <c r="I215" s="386">
        <f t="shared" si="11"/>
        <v>-3071.0600000000013</v>
      </c>
      <c r="J215" s="388">
        <f t="shared" si="10"/>
        <v>3363.4400000000132</v>
      </c>
    </row>
    <row r="216" spans="1:12" ht="45" x14ac:dyDescent="0.25">
      <c r="A216" s="371">
        <v>43298</v>
      </c>
      <c r="B216" s="181" t="s">
        <v>2061</v>
      </c>
      <c r="D216" s="85" t="s">
        <v>2062</v>
      </c>
      <c r="E216" s="382">
        <v>492960</v>
      </c>
      <c r="F216" s="383">
        <v>1507379</v>
      </c>
      <c r="G216" s="374">
        <v>28030.9</v>
      </c>
      <c r="H216" s="374">
        <v>26000</v>
      </c>
      <c r="I216" s="386">
        <f t="shared" si="11"/>
        <v>-2030.9000000000015</v>
      </c>
      <c r="J216" s="388">
        <f t="shared" si="10"/>
        <v>1332.5400000000118</v>
      </c>
    </row>
    <row r="217" spans="1:12" ht="40.5" customHeight="1" x14ac:dyDescent="0.25">
      <c r="A217" s="371">
        <v>43304</v>
      </c>
      <c r="B217" s="181" t="s">
        <v>2068</v>
      </c>
      <c r="D217" s="85" t="s">
        <v>2069</v>
      </c>
      <c r="E217" s="382">
        <v>575940</v>
      </c>
      <c r="F217" s="383">
        <v>1508386</v>
      </c>
      <c r="G217" s="374">
        <v>27990.62</v>
      </c>
      <c r="H217" s="374">
        <v>30000</v>
      </c>
      <c r="I217" s="386">
        <f t="shared" si="11"/>
        <v>2009.380000000001</v>
      </c>
      <c r="J217" s="388">
        <f t="shared" si="10"/>
        <v>3341.9200000000128</v>
      </c>
    </row>
    <row r="218" spans="1:12" ht="40.5" customHeight="1" x14ac:dyDescent="0.25">
      <c r="A218" s="371">
        <v>43305</v>
      </c>
      <c r="B218" s="181" t="s">
        <v>2070</v>
      </c>
      <c r="D218" s="85" t="s">
        <v>2071</v>
      </c>
      <c r="E218" s="382">
        <v>575940</v>
      </c>
      <c r="F218" s="383">
        <v>1509220</v>
      </c>
      <c r="G218" s="374">
        <v>28271.42</v>
      </c>
      <c r="H218" s="374">
        <v>30000</v>
      </c>
      <c r="I218" s="386">
        <f t="shared" si="11"/>
        <v>1728.5800000000017</v>
      </c>
      <c r="J218" s="388">
        <f t="shared" si="10"/>
        <v>5070.5000000000146</v>
      </c>
    </row>
    <row r="219" spans="1:12" ht="45" customHeight="1" x14ac:dyDescent="0.25">
      <c r="A219" s="371">
        <v>43311</v>
      </c>
      <c r="B219" s="181" t="s">
        <v>2076</v>
      </c>
      <c r="D219" s="85" t="s">
        <v>2077</v>
      </c>
      <c r="E219" s="382">
        <v>559890</v>
      </c>
      <c r="F219" s="383">
        <v>1511036</v>
      </c>
      <c r="G219" s="374">
        <v>30924.400000000001</v>
      </c>
      <c r="H219" s="374">
        <v>30000</v>
      </c>
      <c r="I219" s="386">
        <f t="shared" si="11"/>
        <v>-924.40000000000146</v>
      </c>
      <c r="J219" s="388">
        <f t="shared" si="10"/>
        <v>4146.1000000000131</v>
      </c>
    </row>
    <row r="220" spans="1:12" ht="36" customHeight="1" x14ac:dyDescent="0.25">
      <c r="A220" s="371">
        <v>43312</v>
      </c>
      <c r="B220" s="181" t="s">
        <v>2078</v>
      </c>
      <c r="D220" s="85" t="s">
        <v>2079</v>
      </c>
      <c r="E220" s="382">
        <v>613206</v>
      </c>
      <c r="F220" s="383">
        <v>1512262</v>
      </c>
      <c r="G220" s="374">
        <v>29988.03</v>
      </c>
      <c r="H220" s="374">
        <v>33000</v>
      </c>
      <c r="I220" s="386">
        <f t="shared" si="11"/>
        <v>3011.9700000000012</v>
      </c>
      <c r="J220" s="388">
        <f t="shared" si="10"/>
        <v>7158.0700000000143</v>
      </c>
    </row>
    <row r="221" spans="1:12" ht="47.25" customHeight="1" x14ac:dyDescent="0.25">
      <c r="A221" s="371">
        <v>43318</v>
      </c>
      <c r="B221" s="201" t="s">
        <v>2080</v>
      </c>
      <c r="D221" s="85" t="s">
        <v>2081</v>
      </c>
      <c r="E221" s="382">
        <v>608497.5</v>
      </c>
      <c r="F221" s="383">
        <v>1513022</v>
      </c>
      <c r="G221" s="374">
        <v>30472.78</v>
      </c>
      <c r="H221" s="374">
        <v>32500</v>
      </c>
      <c r="I221" s="386">
        <f t="shared" si="11"/>
        <v>2027.2200000000012</v>
      </c>
      <c r="J221" s="388">
        <f t="shared" si="10"/>
        <v>9185.2900000000154</v>
      </c>
    </row>
    <row r="222" spans="1:12" ht="45" x14ac:dyDescent="0.3">
      <c r="A222" s="371">
        <v>43319</v>
      </c>
      <c r="B222" s="201" t="s">
        <v>2082</v>
      </c>
      <c r="D222" s="85" t="s">
        <v>2083</v>
      </c>
      <c r="E222" s="382">
        <v>801090</v>
      </c>
      <c r="F222" s="383">
        <v>1514048</v>
      </c>
      <c r="G222" s="374">
        <v>44416.35</v>
      </c>
      <c r="H222" s="374">
        <v>43000</v>
      </c>
      <c r="I222" s="386">
        <f t="shared" si="11"/>
        <v>-1416.3499999999985</v>
      </c>
      <c r="J222" s="388">
        <f t="shared" si="10"/>
        <v>7768.9400000000169</v>
      </c>
      <c r="K222" s="398" t="s">
        <v>1653</v>
      </c>
      <c r="L222" s="399"/>
    </row>
    <row r="223" spans="1:12" ht="39.75" customHeight="1" x14ac:dyDescent="0.25">
      <c r="A223" s="371">
        <v>43322</v>
      </c>
      <c r="B223" s="201" t="s">
        <v>2095</v>
      </c>
      <c r="D223" s="85" t="s">
        <v>2096</v>
      </c>
      <c r="E223" s="382">
        <v>573779</v>
      </c>
      <c r="F223" s="400">
        <v>1515558</v>
      </c>
      <c r="G223" s="401">
        <v>30381.439999999999</v>
      </c>
      <c r="H223" s="401">
        <v>31000</v>
      </c>
      <c r="I223" s="402">
        <f t="shared" si="11"/>
        <v>618.56000000000131</v>
      </c>
      <c r="J223" s="403">
        <f t="shared" si="10"/>
        <v>8387.5000000000182</v>
      </c>
    </row>
    <row r="224" spans="1:12" ht="38.25" customHeight="1" x14ac:dyDescent="0.25">
      <c r="A224" s="371">
        <v>43325</v>
      </c>
      <c r="B224" s="201" t="s">
        <v>2097</v>
      </c>
      <c r="D224" s="85" t="s">
        <v>2098</v>
      </c>
      <c r="E224" s="382">
        <v>569460</v>
      </c>
      <c r="F224" s="383">
        <v>1516414</v>
      </c>
      <c r="G224" s="374">
        <v>29219.51</v>
      </c>
      <c r="H224" s="374">
        <v>30000</v>
      </c>
      <c r="I224" s="386">
        <f t="shared" si="11"/>
        <v>780.4900000000016</v>
      </c>
      <c r="J224" s="388">
        <f t="shared" si="10"/>
        <v>9167.9900000000198</v>
      </c>
    </row>
    <row r="225" spans="1:11" ht="41.25" customHeight="1" x14ac:dyDescent="0.25">
      <c r="A225" s="371">
        <v>43329</v>
      </c>
      <c r="B225" s="201" t="s">
        <v>2103</v>
      </c>
      <c r="D225" s="85" t="s">
        <v>2104</v>
      </c>
      <c r="E225" s="382">
        <v>532560</v>
      </c>
      <c r="F225" s="383">
        <v>1518166</v>
      </c>
      <c r="G225" s="374">
        <v>28898.78</v>
      </c>
      <c r="H225" s="374">
        <v>28000</v>
      </c>
      <c r="I225" s="386">
        <f t="shared" si="11"/>
        <v>-898.77999999999884</v>
      </c>
      <c r="J225" s="388">
        <f t="shared" si="10"/>
        <v>8269.210000000021</v>
      </c>
    </row>
    <row r="226" spans="1:11" ht="45" x14ac:dyDescent="0.25">
      <c r="A226" s="371">
        <v>43332</v>
      </c>
      <c r="B226" s="201" t="s">
        <v>2105</v>
      </c>
      <c r="D226" s="85" t="s">
        <v>2106</v>
      </c>
      <c r="E226" s="382">
        <v>513000</v>
      </c>
      <c r="F226" s="383">
        <v>1518167</v>
      </c>
      <c r="G226" s="374">
        <v>28300.42</v>
      </c>
      <c r="H226" s="374">
        <v>27000</v>
      </c>
      <c r="I226" s="386">
        <f t="shared" si="11"/>
        <v>-1300.4199999999983</v>
      </c>
      <c r="J226" s="388">
        <f t="shared" si="10"/>
        <v>6968.7900000000227</v>
      </c>
    </row>
    <row r="227" spans="1:11" ht="45" x14ac:dyDescent="0.25">
      <c r="A227" s="371">
        <v>43336</v>
      </c>
      <c r="B227" s="201" t="s">
        <v>2112</v>
      </c>
      <c r="D227" s="85" t="s">
        <v>2113</v>
      </c>
      <c r="E227" s="382">
        <v>471225</v>
      </c>
      <c r="F227" s="383">
        <v>1520277</v>
      </c>
      <c r="G227" s="374">
        <v>26319.84</v>
      </c>
      <c r="H227" s="374">
        <v>25000</v>
      </c>
      <c r="I227" s="386">
        <f t="shared" si="11"/>
        <v>-1319.8400000000001</v>
      </c>
      <c r="J227" s="388">
        <f t="shared" si="10"/>
        <v>5648.9500000000226</v>
      </c>
    </row>
    <row r="228" spans="1:11" ht="45" x14ac:dyDescent="0.25">
      <c r="A228" s="371">
        <v>43339</v>
      </c>
      <c r="B228" s="201" t="s">
        <v>2114</v>
      </c>
      <c r="D228" s="85" t="s">
        <v>2115</v>
      </c>
      <c r="E228" s="382">
        <v>471800</v>
      </c>
      <c r="F228" s="383">
        <v>1520966</v>
      </c>
      <c r="G228" s="374">
        <v>26660.34</v>
      </c>
      <c r="H228" s="374">
        <v>25000</v>
      </c>
      <c r="I228" s="386">
        <f t="shared" si="11"/>
        <v>-1660.3400000000001</v>
      </c>
      <c r="J228" s="388">
        <f t="shared" si="10"/>
        <v>3988.6100000000224</v>
      </c>
    </row>
    <row r="229" spans="1:11" ht="45.75" customHeight="1" x14ac:dyDescent="0.25">
      <c r="A229" s="371">
        <v>43343</v>
      </c>
      <c r="B229" s="201" t="s">
        <v>2121</v>
      </c>
      <c r="D229" s="85" t="s">
        <v>2122</v>
      </c>
      <c r="E229" s="382">
        <v>498628</v>
      </c>
      <c r="F229" s="383">
        <v>1522593</v>
      </c>
      <c r="G229" s="374">
        <v>26698.58</v>
      </c>
      <c r="H229" s="374">
        <v>26000</v>
      </c>
      <c r="I229" s="386">
        <f t="shared" si="11"/>
        <v>-698.58000000000175</v>
      </c>
      <c r="J229" s="388">
        <f t="shared" si="10"/>
        <v>3290.0300000000207</v>
      </c>
    </row>
    <row r="230" spans="1:11" ht="51" customHeight="1" x14ac:dyDescent="0.25">
      <c r="A230" s="371">
        <v>43346</v>
      </c>
      <c r="B230" s="203" t="s">
        <v>2123</v>
      </c>
      <c r="D230" s="85" t="s">
        <v>2124</v>
      </c>
      <c r="E230" s="382">
        <v>500760</v>
      </c>
      <c r="F230" s="383">
        <v>1523172</v>
      </c>
      <c r="G230" s="374">
        <v>25798.46</v>
      </c>
      <c r="H230" s="374">
        <v>26000</v>
      </c>
      <c r="I230" s="386">
        <f t="shared" si="11"/>
        <v>201.54000000000087</v>
      </c>
      <c r="J230" s="388">
        <f t="shared" si="10"/>
        <v>3491.5700000000215</v>
      </c>
    </row>
    <row r="231" spans="1:11" ht="38.25" customHeight="1" x14ac:dyDescent="0.25">
      <c r="A231" s="371">
        <v>43350</v>
      </c>
      <c r="B231" s="203" t="s">
        <v>2129</v>
      </c>
      <c r="D231" s="85" t="s">
        <v>2130</v>
      </c>
      <c r="E231" s="382">
        <v>484275</v>
      </c>
      <c r="F231" s="383">
        <v>1524976</v>
      </c>
      <c r="G231" s="374">
        <v>25381.55</v>
      </c>
      <c r="H231" s="374">
        <v>25000</v>
      </c>
      <c r="I231" s="386">
        <f t="shared" si="11"/>
        <v>-381.54999999999927</v>
      </c>
      <c r="J231" s="388">
        <f t="shared" si="10"/>
        <v>3110.0200000000223</v>
      </c>
    </row>
    <row r="232" spans="1:11" ht="40.5" customHeight="1" x14ac:dyDescent="0.25">
      <c r="A232" s="371">
        <v>43353</v>
      </c>
      <c r="B232" s="203" t="s">
        <v>2131</v>
      </c>
      <c r="D232" s="85" t="s">
        <v>2132</v>
      </c>
      <c r="E232" s="382">
        <v>503542</v>
      </c>
      <c r="F232" s="383">
        <v>1525661</v>
      </c>
      <c r="G232" s="374">
        <v>25132.75</v>
      </c>
      <c r="H232" s="374">
        <v>26000</v>
      </c>
      <c r="I232" s="386">
        <f t="shared" si="11"/>
        <v>867.25</v>
      </c>
      <c r="J232" s="388">
        <f t="shared" si="10"/>
        <v>3977.2700000000223</v>
      </c>
      <c r="K232" s="404"/>
    </row>
    <row r="233" spans="1:11" ht="42" customHeight="1" x14ac:dyDescent="0.25">
      <c r="A233" s="371">
        <v>43357</v>
      </c>
      <c r="B233" s="203" t="s">
        <v>2141</v>
      </c>
      <c r="D233" s="85" t="s">
        <v>2138</v>
      </c>
      <c r="E233" s="382">
        <v>500838</v>
      </c>
      <c r="F233" s="383">
        <v>15273736</v>
      </c>
      <c r="G233" s="374">
        <v>25569.919999999998</v>
      </c>
      <c r="H233" s="374">
        <v>26000</v>
      </c>
      <c r="I233" s="386">
        <f t="shared" si="11"/>
        <v>430.08000000000175</v>
      </c>
      <c r="J233" s="388">
        <f t="shared" si="10"/>
        <v>4407.350000000024</v>
      </c>
      <c r="K233" s="404"/>
    </row>
    <row r="234" spans="1:11" ht="48.75" customHeight="1" x14ac:dyDescent="0.35">
      <c r="A234" s="371">
        <v>43360</v>
      </c>
      <c r="B234" s="203" t="s">
        <v>2140</v>
      </c>
      <c r="D234" s="85" t="s">
        <v>2139</v>
      </c>
      <c r="E234" s="382">
        <v>496808</v>
      </c>
      <c r="F234" s="383">
        <v>1527945</v>
      </c>
      <c r="G234" s="374">
        <v>28627.27</v>
      </c>
      <c r="H234" s="374">
        <v>26000</v>
      </c>
      <c r="I234" s="386">
        <f t="shared" si="11"/>
        <v>-2627.2700000000004</v>
      </c>
      <c r="J234" s="388">
        <f t="shared" si="10"/>
        <v>1780.0800000000236</v>
      </c>
      <c r="K234" s="405" t="s">
        <v>1305</v>
      </c>
    </row>
    <row r="235" spans="1:11" ht="43.5" customHeight="1" x14ac:dyDescent="0.25">
      <c r="A235" s="371">
        <v>43364</v>
      </c>
      <c r="B235" s="203" t="s">
        <v>2147</v>
      </c>
      <c r="D235" s="85" t="s">
        <v>2148</v>
      </c>
      <c r="E235" s="382">
        <v>508950</v>
      </c>
      <c r="F235" s="383">
        <v>153000</v>
      </c>
      <c r="G235" s="374">
        <v>31216.9</v>
      </c>
      <c r="H235" s="374">
        <v>27000</v>
      </c>
      <c r="I235" s="386">
        <f t="shared" si="11"/>
        <v>-4216.9000000000015</v>
      </c>
      <c r="J235" s="388">
        <f t="shared" si="10"/>
        <v>-2436.8199999999779</v>
      </c>
    </row>
    <row r="236" spans="1:11" ht="47.25" customHeight="1" x14ac:dyDescent="0.25">
      <c r="A236" s="371">
        <v>43367</v>
      </c>
      <c r="B236" s="203" t="s">
        <v>2149</v>
      </c>
      <c r="D236" s="85" t="s">
        <v>2150</v>
      </c>
      <c r="E236" s="382">
        <v>660800</v>
      </c>
      <c r="F236" s="383">
        <v>1530001</v>
      </c>
      <c r="G236" s="374">
        <v>31630.54</v>
      </c>
      <c r="H236" s="374">
        <v>35000</v>
      </c>
      <c r="I236" s="386">
        <f t="shared" si="11"/>
        <v>3369.4599999999991</v>
      </c>
      <c r="J236" s="388">
        <f t="shared" si="10"/>
        <v>932.64000000002125</v>
      </c>
    </row>
    <row r="237" spans="1:11" ht="50.25" customHeight="1" x14ac:dyDescent="0.25">
      <c r="A237" s="371">
        <v>43371</v>
      </c>
      <c r="B237" s="203" t="s">
        <v>2153</v>
      </c>
      <c r="D237" s="85" t="s">
        <v>2154</v>
      </c>
      <c r="E237" s="382">
        <v>604608</v>
      </c>
      <c r="F237" s="383">
        <v>1532365</v>
      </c>
      <c r="G237" s="374">
        <v>31852.48</v>
      </c>
      <c r="H237" s="374">
        <v>32000</v>
      </c>
      <c r="I237" s="386">
        <f t="shared" si="11"/>
        <v>147.52000000000044</v>
      </c>
      <c r="J237" s="388">
        <f t="shared" si="10"/>
        <v>1080.1600000000217</v>
      </c>
    </row>
    <row r="238" spans="1:11" ht="54" customHeight="1" x14ac:dyDescent="0.25">
      <c r="A238" s="371">
        <v>43374</v>
      </c>
      <c r="B238" s="182" t="s">
        <v>2160</v>
      </c>
      <c r="D238" s="85" t="s">
        <v>2155</v>
      </c>
      <c r="E238" s="382">
        <v>602016</v>
      </c>
      <c r="F238" s="383">
        <v>1532366</v>
      </c>
      <c r="G238" s="374">
        <v>31279.58</v>
      </c>
      <c r="H238" s="374">
        <v>32000</v>
      </c>
      <c r="I238" s="386">
        <f t="shared" si="11"/>
        <v>720.41999999999825</v>
      </c>
      <c r="J238" s="388">
        <f t="shared" si="10"/>
        <v>1800.5800000000199</v>
      </c>
    </row>
    <row r="239" spans="1:11" ht="48" customHeight="1" x14ac:dyDescent="0.25">
      <c r="A239" s="371">
        <v>43378</v>
      </c>
      <c r="B239" s="182" t="s">
        <v>2158</v>
      </c>
      <c r="D239" s="85" t="s">
        <v>2159</v>
      </c>
      <c r="E239" s="382">
        <v>596610</v>
      </c>
      <c r="F239" s="383">
        <v>1534777</v>
      </c>
      <c r="G239" s="374">
        <v>28349.759999999998</v>
      </c>
      <c r="H239" s="374">
        <v>31500</v>
      </c>
      <c r="I239" s="386">
        <f t="shared" si="11"/>
        <v>3150.2400000000016</v>
      </c>
      <c r="J239" s="403">
        <f t="shared" si="10"/>
        <v>4950.8200000000215</v>
      </c>
    </row>
    <row r="240" spans="1:11" ht="46.5" customHeight="1" x14ac:dyDescent="0.25">
      <c r="A240" s="371">
        <v>43382</v>
      </c>
      <c r="B240" s="182" t="s">
        <v>2165</v>
      </c>
      <c r="D240" s="85" t="s">
        <v>2166</v>
      </c>
      <c r="E240" s="382">
        <v>596610</v>
      </c>
      <c r="F240" s="383">
        <v>1534778</v>
      </c>
      <c r="G240" s="374">
        <v>27300.19</v>
      </c>
      <c r="H240" s="374">
        <v>31500</v>
      </c>
      <c r="I240" s="386">
        <f t="shared" si="11"/>
        <v>4199.8100000000013</v>
      </c>
      <c r="J240" s="388">
        <f t="shared" si="10"/>
        <v>9150.6300000000228</v>
      </c>
    </row>
    <row r="241" spans="1:10" ht="51.75" customHeight="1" x14ac:dyDescent="0.25">
      <c r="A241" s="371">
        <v>43385</v>
      </c>
      <c r="B241" s="182" t="s">
        <v>2168</v>
      </c>
      <c r="D241" s="85" t="s">
        <v>2167</v>
      </c>
      <c r="E241" s="382">
        <v>438909</v>
      </c>
      <c r="F241" s="383">
        <v>1536852</v>
      </c>
      <c r="G241" s="374">
        <v>26160.87</v>
      </c>
      <c r="H241" s="374">
        <v>23000</v>
      </c>
      <c r="I241" s="386">
        <f t="shared" si="11"/>
        <v>-3160.869999999999</v>
      </c>
      <c r="J241" s="388">
        <f t="shared" si="10"/>
        <v>5989.7600000000239</v>
      </c>
    </row>
    <row r="242" spans="1:10" ht="45" x14ac:dyDescent="0.25">
      <c r="A242" s="371">
        <v>43388</v>
      </c>
      <c r="B242" s="182" t="s">
        <v>2169</v>
      </c>
      <c r="D242" s="85" t="s">
        <v>2170</v>
      </c>
      <c r="E242" s="382">
        <v>436724</v>
      </c>
      <c r="F242" s="383">
        <v>1537488</v>
      </c>
      <c r="G242" s="374">
        <v>25918.66</v>
      </c>
      <c r="H242" s="374">
        <v>23000</v>
      </c>
      <c r="I242" s="386">
        <f t="shared" si="11"/>
        <v>-2918.66</v>
      </c>
      <c r="J242" s="388">
        <f t="shared" si="10"/>
        <v>3071.100000000024</v>
      </c>
    </row>
    <row r="243" spans="1:10" ht="45" x14ac:dyDescent="0.25">
      <c r="A243" s="371">
        <v>43392</v>
      </c>
      <c r="B243" s="182" t="s">
        <v>2173</v>
      </c>
      <c r="D243" s="85" t="s">
        <v>2174</v>
      </c>
      <c r="E243" s="382">
        <v>452712</v>
      </c>
      <c r="F243" s="383">
        <v>1539317</v>
      </c>
      <c r="G243" s="374">
        <v>25830.69</v>
      </c>
      <c r="H243" s="374">
        <v>24000</v>
      </c>
      <c r="I243" s="386">
        <f t="shared" si="11"/>
        <v>-1830.6899999999987</v>
      </c>
      <c r="J243" s="388">
        <f t="shared" si="10"/>
        <v>1240.4100000000253</v>
      </c>
    </row>
    <row r="244" spans="1:10" ht="45" x14ac:dyDescent="0.25">
      <c r="A244" s="371">
        <v>43395</v>
      </c>
      <c r="B244" s="182" t="s">
        <v>2175</v>
      </c>
      <c r="D244" s="85" t="s">
        <v>2176</v>
      </c>
      <c r="E244" s="382">
        <v>485700</v>
      </c>
      <c r="F244" s="383">
        <v>1539676</v>
      </c>
      <c r="G244" s="374">
        <v>26935.15</v>
      </c>
      <c r="H244" s="374">
        <v>25000</v>
      </c>
      <c r="I244" s="386">
        <f t="shared" si="11"/>
        <v>-1935.1500000000015</v>
      </c>
      <c r="J244" s="388">
        <f t="shared" si="10"/>
        <v>-694.73999999997613</v>
      </c>
    </row>
    <row r="245" spans="1:10" ht="45" x14ac:dyDescent="0.25">
      <c r="A245" s="371">
        <v>43399</v>
      </c>
      <c r="B245" s="182" t="s">
        <v>2181</v>
      </c>
      <c r="D245" s="85" t="s">
        <v>2182</v>
      </c>
      <c r="E245" s="382">
        <v>544852</v>
      </c>
      <c r="F245" s="383">
        <v>1542010</v>
      </c>
      <c r="G245" s="374">
        <v>26377.81</v>
      </c>
      <c r="H245" s="374">
        <v>28000</v>
      </c>
      <c r="I245" s="386">
        <f t="shared" si="11"/>
        <v>1622.1899999999987</v>
      </c>
      <c r="J245" s="388">
        <f t="shared" si="10"/>
        <v>927.45000000002256</v>
      </c>
    </row>
    <row r="246" spans="1:10" ht="45" x14ac:dyDescent="0.25">
      <c r="A246" s="371">
        <v>43402</v>
      </c>
      <c r="B246" s="182" t="s">
        <v>2183</v>
      </c>
      <c r="D246" s="85" t="s">
        <v>2184</v>
      </c>
      <c r="E246" s="382">
        <v>555322.5</v>
      </c>
      <c r="F246" s="383">
        <v>1543269</v>
      </c>
      <c r="G246" s="374">
        <v>26634.97</v>
      </c>
      <c r="H246" s="374">
        <v>28500</v>
      </c>
      <c r="I246" s="386">
        <f t="shared" si="11"/>
        <v>1865.0299999999988</v>
      </c>
      <c r="J246" s="388">
        <f t="shared" si="10"/>
        <v>2792.4800000000214</v>
      </c>
    </row>
    <row r="247" spans="1:10" ht="48" customHeight="1" x14ac:dyDescent="0.25">
      <c r="A247" s="371">
        <v>43405</v>
      </c>
      <c r="B247" s="207" t="s">
        <v>2189</v>
      </c>
      <c r="D247" s="85" t="s">
        <v>2190</v>
      </c>
      <c r="E247" s="382">
        <v>552750</v>
      </c>
      <c r="F247" s="383">
        <v>1544622</v>
      </c>
      <c r="G247" s="374">
        <v>25944.62</v>
      </c>
      <c r="H247" s="374">
        <v>27500</v>
      </c>
      <c r="I247" s="386">
        <f t="shared" si="11"/>
        <v>1555.380000000001</v>
      </c>
      <c r="J247" s="388">
        <f t="shared" si="10"/>
        <v>4347.8600000000224</v>
      </c>
    </row>
    <row r="248" spans="1:10" ht="41.25" customHeight="1" x14ac:dyDescent="0.25">
      <c r="A248" s="371">
        <v>43409</v>
      </c>
      <c r="B248" s="207" t="s">
        <v>2191</v>
      </c>
      <c r="D248" s="85" t="s">
        <v>2192</v>
      </c>
      <c r="E248" s="382">
        <v>542565</v>
      </c>
      <c r="F248" s="383">
        <v>1544959</v>
      </c>
      <c r="G248" s="374">
        <v>26270.36</v>
      </c>
      <c r="H248" s="374">
        <v>27000</v>
      </c>
      <c r="I248" s="386">
        <f t="shared" si="11"/>
        <v>729.63999999999942</v>
      </c>
      <c r="J248" s="388">
        <f t="shared" ref="J248:J268" si="12">J247+I248</f>
        <v>5077.5000000000218</v>
      </c>
    </row>
    <row r="249" spans="1:10" ht="39" customHeight="1" x14ac:dyDescent="0.25">
      <c r="A249" s="371">
        <v>43413</v>
      </c>
      <c r="B249" s="207" t="s">
        <v>2193</v>
      </c>
      <c r="D249" s="85" t="s">
        <v>2194</v>
      </c>
      <c r="E249" s="382">
        <v>475584</v>
      </c>
      <c r="F249" s="383">
        <v>1547196</v>
      </c>
      <c r="G249" s="374">
        <v>25901</v>
      </c>
      <c r="H249" s="374">
        <v>24000</v>
      </c>
      <c r="I249" s="386">
        <f t="shared" si="11"/>
        <v>-1901</v>
      </c>
      <c r="J249" s="388">
        <f t="shared" si="12"/>
        <v>3176.5000000000218</v>
      </c>
    </row>
    <row r="250" spans="1:10" ht="36.75" customHeight="1" x14ac:dyDescent="0.25">
      <c r="A250" s="371">
        <v>43417</v>
      </c>
      <c r="B250" s="207" t="s">
        <v>2197</v>
      </c>
      <c r="D250" s="85" t="s">
        <v>2198</v>
      </c>
      <c r="E250" s="382">
        <v>504250</v>
      </c>
      <c r="F250" s="383">
        <v>1547788</v>
      </c>
      <c r="G250" s="374">
        <v>25379.119999999999</v>
      </c>
      <c r="H250" s="374">
        <v>25000</v>
      </c>
      <c r="I250" s="386">
        <f t="shared" si="11"/>
        <v>-379.11999999999898</v>
      </c>
      <c r="J250" s="388">
        <f t="shared" si="12"/>
        <v>2797.3800000000228</v>
      </c>
    </row>
    <row r="251" spans="1:10" ht="47.25" customHeight="1" x14ac:dyDescent="0.25">
      <c r="A251" s="371">
        <v>43419</v>
      </c>
      <c r="B251" s="207" t="s">
        <v>2199</v>
      </c>
      <c r="D251" s="85" t="s">
        <v>2200</v>
      </c>
      <c r="E251" s="382">
        <v>528840</v>
      </c>
      <c r="F251" s="383">
        <v>1548808</v>
      </c>
      <c r="G251" s="374">
        <v>25310.240000000002</v>
      </c>
      <c r="H251" s="374">
        <v>26000</v>
      </c>
      <c r="I251" s="386">
        <f t="shared" si="11"/>
        <v>689.7599999999984</v>
      </c>
      <c r="J251" s="388">
        <f t="shared" si="12"/>
        <v>3487.1400000000212</v>
      </c>
    </row>
    <row r="252" spans="1:10" ht="39.75" customHeight="1" x14ac:dyDescent="0.25">
      <c r="A252" s="371">
        <v>43420</v>
      </c>
      <c r="B252" s="207" t="s">
        <v>2201</v>
      </c>
      <c r="D252" s="85" t="s">
        <v>2202</v>
      </c>
      <c r="E252" s="382">
        <v>529490</v>
      </c>
      <c r="F252" s="383">
        <v>1550311</v>
      </c>
      <c r="G252" s="374">
        <v>25591.119999999999</v>
      </c>
      <c r="H252" s="374">
        <v>26000</v>
      </c>
      <c r="I252" s="386">
        <f t="shared" si="11"/>
        <v>408.88000000000102</v>
      </c>
      <c r="J252" s="388">
        <f t="shared" si="12"/>
        <v>3896.0200000000223</v>
      </c>
    </row>
    <row r="253" spans="1:10" ht="42.75" customHeight="1" x14ac:dyDescent="0.25">
      <c r="A253" s="371">
        <v>43424</v>
      </c>
      <c r="B253" s="207" t="s">
        <v>2203</v>
      </c>
      <c r="D253" s="85" t="s">
        <v>2204</v>
      </c>
      <c r="E253" s="382">
        <v>528840</v>
      </c>
      <c r="F253" s="383">
        <v>1550828</v>
      </c>
      <c r="G253" s="374">
        <v>25691.279999999999</v>
      </c>
      <c r="H253" s="374">
        <v>26000</v>
      </c>
      <c r="I253" s="386">
        <f t="shared" si="11"/>
        <v>308.72000000000116</v>
      </c>
      <c r="J253" s="388">
        <f t="shared" si="12"/>
        <v>4204.7400000000234</v>
      </c>
    </row>
    <row r="254" spans="1:10" ht="37.5" customHeight="1" x14ac:dyDescent="0.25">
      <c r="A254" s="371">
        <v>43425</v>
      </c>
      <c r="B254" s="207" t="s">
        <v>2205</v>
      </c>
      <c r="D254" s="85" t="s">
        <v>2206</v>
      </c>
      <c r="E254" s="382">
        <v>517293</v>
      </c>
      <c r="F254" s="383">
        <v>1552196</v>
      </c>
      <c r="G254" s="374">
        <v>25753.200000000001</v>
      </c>
      <c r="H254" s="374">
        <v>25500</v>
      </c>
      <c r="I254" s="386">
        <f t="shared" si="11"/>
        <v>-253.20000000000073</v>
      </c>
      <c r="J254" s="388">
        <f t="shared" si="12"/>
        <v>3951.5400000000227</v>
      </c>
    </row>
    <row r="255" spans="1:10" ht="40.5" customHeight="1" x14ac:dyDescent="0.25">
      <c r="A255" s="371">
        <v>43427</v>
      </c>
      <c r="B255" s="207" t="s">
        <v>2207</v>
      </c>
      <c r="D255" s="85" t="s">
        <v>2208</v>
      </c>
      <c r="E255" s="382">
        <v>507150</v>
      </c>
      <c r="F255" s="383">
        <v>1552197</v>
      </c>
      <c r="G255" s="374">
        <v>26493.599999999999</v>
      </c>
      <c r="H255" s="374">
        <v>25000</v>
      </c>
      <c r="I255" s="386">
        <f t="shared" si="11"/>
        <v>-1493.5999999999985</v>
      </c>
      <c r="J255" s="388">
        <f t="shared" si="12"/>
        <v>2457.9400000000242</v>
      </c>
    </row>
    <row r="256" spans="1:10" ht="41.25" customHeight="1" x14ac:dyDescent="0.25">
      <c r="A256" s="371">
        <v>43430</v>
      </c>
      <c r="B256" s="207" t="s">
        <v>2209</v>
      </c>
      <c r="D256" s="85" t="s">
        <v>2210</v>
      </c>
      <c r="E256" s="382">
        <v>557658</v>
      </c>
      <c r="F256" s="383">
        <v>1552854</v>
      </c>
      <c r="G256" s="374">
        <v>25708.83</v>
      </c>
      <c r="H256" s="374">
        <v>27000</v>
      </c>
      <c r="I256" s="386">
        <f t="shared" si="11"/>
        <v>1291.1699999999983</v>
      </c>
      <c r="J256" s="388">
        <f t="shared" si="12"/>
        <v>3749.1100000000224</v>
      </c>
    </row>
    <row r="257" spans="1:10" ht="38.25" customHeight="1" x14ac:dyDescent="0.25">
      <c r="A257" s="371">
        <v>43431</v>
      </c>
      <c r="B257" s="207" t="s">
        <v>2211</v>
      </c>
      <c r="D257" s="85" t="s">
        <v>2212</v>
      </c>
      <c r="E257" s="382">
        <v>553635</v>
      </c>
      <c r="F257" s="383">
        <v>1552687</v>
      </c>
      <c r="G257" s="374">
        <v>25291.61</v>
      </c>
      <c r="H257" s="374">
        <v>27000</v>
      </c>
      <c r="I257" s="386">
        <f t="shared" si="11"/>
        <v>1708.3899999999994</v>
      </c>
      <c r="J257" s="388">
        <f t="shared" si="12"/>
        <v>5457.5000000000218</v>
      </c>
    </row>
    <row r="258" spans="1:10" ht="44.25" customHeight="1" x14ac:dyDescent="0.25">
      <c r="A258" s="371">
        <v>43433</v>
      </c>
      <c r="B258" s="207" t="s">
        <v>2218</v>
      </c>
      <c r="D258" s="85" t="s">
        <v>2219</v>
      </c>
      <c r="E258" s="382">
        <v>527618</v>
      </c>
      <c r="F258" s="383">
        <v>1554865</v>
      </c>
      <c r="G258" s="374">
        <v>26659.65</v>
      </c>
      <c r="H258" s="374">
        <v>26000</v>
      </c>
      <c r="I258" s="386">
        <f t="shared" si="11"/>
        <v>-659.65000000000146</v>
      </c>
      <c r="J258" s="388">
        <f t="shared" si="12"/>
        <v>4797.8500000000204</v>
      </c>
    </row>
    <row r="259" spans="1:10" ht="42.75" customHeight="1" x14ac:dyDescent="0.25">
      <c r="A259" s="371">
        <v>43434</v>
      </c>
      <c r="B259" s="207" t="s">
        <v>2220</v>
      </c>
      <c r="D259" s="85" t="s">
        <v>2221</v>
      </c>
      <c r="E259" s="382">
        <v>528840</v>
      </c>
      <c r="F259" s="383">
        <v>1554864</v>
      </c>
      <c r="G259" s="374">
        <v>27024.48</v>
      </c>
      <c r="H259" s="374">
        <v>26000</v>
      </c>
      <c r="I259" s="386">
        <f t="shared" si="11"/>
        <v>-1024.4799999999996</v>
      </c>
      <c r="J259" s="388">
        <f t="shared" si="12"/>
        <v>3773.3700000000208</v>
      </c>
    </row>
    <row r="260" spans="1:10" ht="45" x14ac:dyDescent="0.25">
      <c r="A260" s="371">
        <v>43437</v>
      </c>
      <c r="B260" s="201" t="s">
        <v>2224</v>
      </c>
      <c r="D260" s="85" t="s">
        <v>2225</v>
      </c>
      <c r="E260" s="382">
        <v>528580</v>
      </c>
      <c r="F260" s="383">
        <v>1555582</v>
      </c>
      <c r="G260" s="374">
        <v>27659.53</v>
      </c>
      <c r="H260" s="374">
        <v>26000</v>
      </c>
      <c r="I260" s="386">
        <f>H260-G260</f>
        <v>-1659.5299999999988</v>
      </c>
      <c r="J260" s="388">
        <f t="shared" si="12"/>
        <v>2113.840000000022</v>
      </c>
    </row>
    <row r="261" spans="1:10" ht="45" x14ac:dyDescent="0.25">
      <c r="A261" s="371">
        <v>43437</v>
      </c>
      <c r="B261" s="201" t="s">
        <v>2222</v>
      </c>
      <c r="D261" s="85" t="s">
        <v>2223</v>
      </c>
      <c r="E261" s="382">
        <v>529074</v>
      </c>
      <c r="F261" s="383">
        <v>1555583</v>
      </c>
      <c r="G261" s="374">
        <v>27605.56</v>
      </c>
      <c r="H261" s="374">
        <v>26000</v>
      </c>
      <c r="I261" s="386">
        <f>H261-G261</f>
        <v>-1605.5600000000013</v>
      </c>
      <c r="J261" s="388">
        <f t="shared" si="12"/>
        <v>508.28000000002066</v>
      </c>
    </row>
    <row r="262" spans="1:10" ht="45" x14ac:dyDescent="0.25">
      <c r="A262" s="371">
        <v>43440</v>
      </c>
      <c r="B262" s="201" t="s">
        <v>2226</v>
      </c>
      <c r="D262" s="85" t="s">
        <v>2227</v>
      </c>
      <c r="E262" s="382">
        <v>555363</v>
      </c>
      <c r="F262" s="383">
        <v>1557191</v>
      </c>
      <c r="G262" s="374">
        <v>29238.240000000002</v>
      </c>
      <c r="H262" s="374">
        <v>27000</v>
      </c>
      <c r="I262" s="386">
        <f t="shared" si="11"/>
        <v>-2238.2400000000016</v>
      </c>
      <c r="J262" s="388">
        <f t="shared" si="12"/>
        <v>-1729.9599999999809</v>
      </c>
    </row>
    <row r="263" spans="1:10" ht="45" x14ac:dyDescent="0.25">
      <c r="A263" s="371">
        <v>43441</v>
      </c>
      <c r="B263" s="201" t="s">
        <v>2228</v>
      </c>
      <c r="D263" s="85" t="s">
        <v>2229</v>
      </c>
      <c r="E263" s="382">
        <v>557892.5</v>
      </c>
      <c r="F263" s="383">
        <v>1558443</v>
      </c>
      <c r="G263" s="374">
        <v>25643.98</v>
      </c>
      <c r="H263" s="374">
        <v>27500</v>
      </c>
      <c r="I263" s="386">
        <f t="shared" si="11"/>
        <v>1856.0200000000004</v>
      </c>
      <c r="J263" s="388">
        <f t="shared" si="12"/>
        <v>126.0600000000195</v>
      </c>
    </row>
    <row r="264" spans="1:10" ht="45" x14ac:dyDescent="0.25">
      <c r="A264" s="371">
        <v>43444</v>
      </c>
      <c r="B264" s="201" t="s">
        <v>2232</v>
      </c>
      <c r="D264" s="85" t="s">
        <v>2233</v>
      </c>
      <c r="E264" s="382">
        <v>668514</v>
      </c>
      <c r="F264" s="383">
        <v>1558444</v>
      </c>
      <c r="G264" s="374">
        <v>28659.279999999999</v>
      </c>
      <c r="H264" s="374">
        <v>33000</v>
      </c>
      <c r="I264" s="386">
        <f>H264-G264</f>
        <v>4340.7200000000012</v>
      </c>
      <c r="J264" s="388">
        <f t="shared" si="12"/>
        <v>4466.7800000000207</v>
      </c>
    </row>
    <row r="265" spans="1:10" ht="45" x14ac:dyDescent="0.25">
      <c r="A265" s="371">
        <v>43444</v>
      </c>
      <c r="B265" s="201" t="s">
        <v>2230</v>
      </c>
      <c r="D265" s="85" t="s">
        <v>2231</v>
      </c>
      <c r="E265" s="382">
        <v>668514</v>
      </c>
      <c r="F265" s="383">
        <v>1558445</v>
      </c>
      <c r="G265" s="374">
        <v>28736.36</v>
      </c>
      <c r="H265" s="374">
        <v>33000</v>
      </c>
      <c r="I265" s="386">
        <f>H265-G265</f>
        <v>4263.6399999999994</v>
      </c>
      <c r="J265" s="388">
        <f t="shared" si="12"/>
        <v>8730.4200000000201</v>
      </c>
    </row>
    <row r="266" spans="1:10" ht="36" customHeight="1" x14ac:dyDescent="0.25">
      <c r="A266" s="371">
        <v>43445</v>
      </c>
      <c r="B266" s="201" t="s">
        <v>2234</v>
      </c>
      <c r="D266" s="85" t="s">
        <v>2235</v>
      </c>
      <c r="E266" s="382">
        <v>609600</v>
      </c>
      <c r="F266" s="383">
        <v>1559160</v>
      </c>
      <c r="G266" s="374">
        <v>29581.35</v>
      </c>
      <c r="H266" s="374">
        <v>30000</v>
      </c>
      <c r="I266" s="386">
        <f t="shared" si="11"/>
        <v>418.65000000000146</v>
      </c>
      <c r="J266" s="388">
        <f t="shared" si="12"/>
        <v>9149.0700000000215</v>
      </c>
    </row>
    <row r="267" spans="1:10" ht="41.25" customHeight="1" x14ac:dyDescent="0.25">
      <c r="A267" s="371">
        <v>43447</v>
      </c>
      <c r="B267" s="201" t="s">
        <v>2238</v>
      </c>
      <c r="D267" s="85" t="s">
        <v>2236</v>
      </c>
      <c r="E267" s="382">
        <v>607350</v>
      </c>
      <c r="F267" s="383">
        <v>1560175</v>
      </c>
      <c r="G267" s="374">
        <v>26304.41</v>
      </c>
      <c r="H267" s="374">
        <v>30000</v>
      </c>
      <c r="I267" s="386">
        <f t="shared" si="11"/>
        <v>3695.59</v>
      </c>
      <c r="J267" s="388">
        <f t="shared" si="12"/>
        <v>12844.660000000022</v>
      </c>
    </row>
    <row r="268" spans="1:10" ht="36.75" customHeight="1" x14ac:dyDescent="0.25">
      <c r="A268" s="371">
        <v>43447</v>
      </c>
      <c r="B268" s="201" t="s">
        <v>2237</v>
      </c>
      <c r="D268" s="85" t="s">
        <v>2239</v>
      </c>
      <c r="E268" s="382">
        <v>607350</v>
      </c>
      <c r="F268" s="383">
        <v>1560174</v>
      </c>
      <c r="G268" s="374">
        <v>25700.799999999999</v>
      </c>
      <c r="H268" s="374">
        <v>30000</v>
      </c>
      <c r="I268" s="386">
        <f t="shared" si="11"/>
        <v>4299.2000000000007</v>
      </c>
      <c r="J268" s="388">
        <f t="shared" si="12"/>
        <v>17143.860000000022</v>
      </c>
    </row>
    <row r="269" spans="1:10" ht="37.5" customHeight="1" x14ac:dyDescent="0.25">
      <c r="A269" s="371">
        <v>43448</v>
      </c>
      <c r="B269" s="201" t="s">
        <v>2241</v>
      </c>
      <c r="D269" s="85" t="s">
        <v>2240</v>
      </c>
      <c r="E269" s="382">
        <v>506250</v>
      </c>
      <c r="F269" s="383">
        <v>1560176</v>
      </c>
      <c r="G269" s="374">
        <v>23961.13</v>
      </c>
      <c r="H269" s="374">
        <v>25000</v>
      </c>
      <c r="I269" s="386">
        <f t="shared" si="11"/>
        <v>1038.869999999999</v>
      </c>
      <c r="J269" s="388">
        <f t="shared" ref="J269:J333" si="13">J268+I269</f>
        <v>18182.730000000021</v>
      </c>
    </row>
    <row r="270" spans="1:10" ht="43.5" customHeight="1" x14ac:dyDescent="0.25">
      <c r="A270" s="371">
        <v>43451</v>
      </c>
      <c r="B270" s="201" t="s">
        <v>2242</v>
      </c>
      <c r="D270" s="85" t="s">
        <v>2243</v>
      </c>
      <c r="E270" s="382">
        <v>528970</v>
      </c>
      <c r="F270" s="383">
        <v>1560925</v>
      </c>
      <c r="G270" s="374">
        <v>24540.01</v>
      </c>
      <c r="H270" s="374">
        <v>26000</v>
      </c>
      <c r="I270" s="386">
        <f t="shared" si="11"/>
        <v>1459.9900000000016</v>
      </c>
      <c r="J270" s="388">
        <f t="shared" si="13"/>
        <v>19642.720000000023</v>
      </c>
    </row>
    <row r="271" spans="1:10" ht="37.5" customHeight="1" x14ac:dyDescent="0.25">
      <c r="A271" s="371">
        <v>43451</v>
      </c>
      <c r="B271" s="201" t="s">
        <v>2244</v>
      </c>
      <c r="D271" s="85" t="s">
        <v>2245</v>
      </c>
      <c r="E271" s="382">
        <v>528970</v>
      </c>
      <c r="F271" s="383">
        <v>1560924</v>
      </c>
      <c r="G271" s="374">
        <v>24974.54</v>
      </c>
      <c r="H271" s="374">
        <v>26000</v>
      </c>
      <c r="I271" s="386">
        <f t="shared" si="11"/>
        <v>1025.4599999999991</v>
      </c>
      <c r="J271" s="388">
        <f t="shared" si="13"/>
        <v>20668.180000000022</v>
      </c>
    </row>
    <row r="272" spans="1:10" ht="44.25" customHeight="1" x14ac:dyDescent="0.25">
      <c r="A272" s="371">
        <v>43452</v>
      </c>
      <c r="B272" s="201" t="s">
        <v>2248</v>
      </c>
      <c r="D272" s="85" t="s">
        <v>2249</v>
      </c>
      <c r="E272" s="382">
        <v>402460</v>
      </c>
      <c r="F272" s="383">
        <v>1561948</v>
      </c>
      <c r="G272" s="374">
        <v>23890.799999999999</v>
      </c>
      <c r="H272" s="374">
        <v>20000</v>
      </c>
      <c r="I272" s="386">
        <f t="shared" si="11"/>
        <v>-3890.7999999999993</v>
      </c>
      <c r="J272" s="388">
        <f t="shared" si="13"/>
        <v>16777.380000000023</v>
      </c>
    </row>
    <row r="273" spans="1:11" ht="38.25" customHeight="1" x14ac:dyDescent="0.25">
      <c r="A273" s="371">
        <v>43454</v>
      </c>
      <c r="B273" s="201" t="s">
        <v>2252</v>
      </c>
      <c r="D273" s="85" t="s">
        <v>2253</v>
      </c>
      <c r="E273" s="382">
        <v>403600</v>
      </c>
      <c r="F273" s="383">
        <v>1562727</v>
      </c>
      <c r="G273" s="374">
        <v>23943.84</v>
      </c>
      <c r="H273" s="374">
        <v>20000</v>
      </c>
      <c r="I273" s="386">
        <f t="shared" si="11"/>
        <v>-3943.84</v>
      </c>
      <c r="J273" s="388">
        <f t="shared" si="13"/>
        <v>12833.540000000023</v>
      </c>
    </row>
    <row r="274" spans="1:11" ht="39" customHeight="1" x14ac:dyDescent="0.25">
      <c r="A274" s="371">
        <v>43458</v>
      </c>
      <c r="B274" s="201" t="s">
        <v>2256</v>
      </c>
      <c r="D274" s="85" t="s">
        <v>2257</v>
      </c>
      <c r="E274" s="382">
        <v>399660</v>
      </c>
      <c r="F274" s="383">
        <v>1563625</v>
      </c>
      <c r="G274" s="374">
        <v>24101.1</v>
      </c>
      <c r="H274" s="374">
        <v>20000</v>
      </c>
      <c r="I274" s="386">
        <f t="shared" ref="I274:I338" si="14">H274-G274</f>
        <v>-4101.0999999999985</v>
      </c>
      <c r="J274" s="388">
        <f t="shared" si="13"/>
        <v>8732.4400000000242</v>
      </c>
    </row>
    <row r="275" spans="1:11" ht="41.25" customHeight="1" x14ac:dyDescent="0.25">
      <c r="A275" s="371">
        <v>43823</v>
      </c>
      <c r="B275" s="201" t="s">
        <v>2258</v>
      </c>
      <c r="D275" s="85" t="s">
        <v>2259</v>
      </c>
      <c r="E275" s="382">
        <v>399660</v>
      </c>
      <c r="F275" s="383">
        <v>1562907</v>
      </c>
      <c r="G275" s="374">
        <v>23959.200000000001</v>
      </c>
      <c r="H275" s="374">
        <v>20000</v>
      </c>
      <c r="I275" s="386">
        <f t="shared" si="14"/>
        <v>-3959.2000000000007</v>
      </c>
      <c r="J275" s="388">
        <f t="shared" si="13"/>
        <v>4773.2400000000234</v>
      </c>
    </row>
    <row r="276" spans="1:11" ht="40.5" customHeight="1" x14ac:dyDescent="0.25">
      <c r="A276" s="371">
        <v>43826</v>
      </c>
      <c r="B276" s="201" t="s">
        <v>2260</v>
      </c>
      <c r="D276" s="85" t="s">
        <v>2261</v>
      </c>
      <c r="E276" s="382">
        <v>418173</v>
      </c>
      <c r="F276" s="151">
        <v>1564823</v>
      </c>
      <c r="G276" s="374">
        <v>24309.26</v>
      </c>
      <c r="H276" s="374">
        <v>21000</v>
      </c>
      <c r="I276" s="386">
        <f t="shared" si="14"/>
        <v>-3309.2599999999984</v>
      </c>
      <c r="J276" s="388">
        <f t="shared" si="13"/>
        <v>1463.980000000025</v>
      </c>
    </row>
    <row r="277" spans="1:11" ht="38.25" customHeight="1" x14ac:dyDescent="0.35">
      <c r="A277" s="371">
        <v>43465</v>
      </c>
      <c r="B277" s="201" t="s">
        <v>2262</v>
      </c>
      <c r="D277" s="85" t="s">
        <v>2263</v>
      </c>
      <c r="E277" s="382">
        <v>453330</v>
      </c>
      <c r="F277" s="383">
        <v>1565187</v>
      </c>
      <c r="G277" s="374">
        <v>23410.77</v>
      </c>
      <c r="H277" s="374">
        <v>23000</v>
      </c>
      <c r="I277" s="386">
        <f t="shared" si="14"/>
        <v>-410.77000000000044</v>
      </c>
      <c r="J277" s="388">
        <f t="shared" si="13"/>
        <v>1053.2100000000246</v>
      </c>
      <c r="K277" s="405" t="s">
        <v>1305</v>
      </c>
    </row>
    <row r="278" spans="1:11" x14ac:dyDescent="0.25">
      <c r="A278" s="406"/>
      <c r="B278" s="97"/>
      <c r="C278" s="407"/>
      <c r="D278" s="98"/>
      <c r="E278" s="408"/>
      <c r="F278" s="409"/>
      <c r="G278" s="410"/>
      <c r="H278" s="410"/>
      <c r="I278" s="411">
        <f t="shared" si="14"/>
        <v>0</v>
      </c>
      <c r="J278" s="388">
        <f t="shared" si="13"/>
        <v>1053.2100000000246</v>
      </c>
    </row>
    <row r="279" spans="1:11" ht="39.75" customHeight="1" x14ac:dyDescent="0.25">
      <c r="A279" s="371">
        <v>43467</v>
      </c>
      <c r="B279" s="213" t="s">
        <v>2269</v>
      </c>
      <c r="D279" s="85" t="s">
        <v>2210</v>
      </c>
      <c r="E279" s="382">
        <v>482895</v>
      </c>
      <c r="F279" s="383">
        <v>1566683</v>
      </c>
      <c r="G279" s="374">
        <v>23580.99</v>
      </c>
      <c r="H279" s="374">
        <v>24500</v>
      </c>
      <c r="I279" s="386">
        <f t="shared" ref="I279" si="15">H279-G279</f>
        <v>919.0099999999984</v>
      </c>
      <c r="J279" s="388">
        <f t="shared" si="13"/>
        <v>1972.220000000023</v>
      </c>
    </row>
    <row r="280" spans="1:11" ht="41.25" customHeight="1" x14ac:dyDescent="0.25">
      <c r="A280" s="371">
        <v>43472</v>
      </c>
      <c r="B280" s="213" t="s">
        <v>2270</v>
      </c>
      <c r="D280" s="85" t="s">
        <v>2271</v>
      </c>
      <c r="E280" s="382">
        <v>464640</v>
      </c>
      <c r="F280" s="383">
        <v>1567430</v>
      </c>
      <c r="G280" s="374">
        <v>23725.62</v>
      </c>
      <c r="H280" s="374">
        <v>24000</v>
      </c>
      <c r="I280" s="386">
        <f t="shared" si="14"/>
        <v>274.38000000000102</v>
      </c>
      <c r="J280" s="388">
        <f t="shared" si="13"/>
        <v>2246.600000000024</v>
      </c>
    </row>
    <row r="281" spans="1:11" ht="38.25" customHeight="1" x14ac:dyDescent="0.25">
      <c r="A281" s="371">
        <v>43472</v>
      </c>
      <c r="B281" s="213" t="s">
        <v>2272</v>
      </c>
      <c r="D281" s="85" t="s">
        <v>2273</v>
      </c>
      <c r="E281" s="382">
        <v>465384</v>
      </c>
      <c r="F281" s="383">
        <v>1567660</v>
      </c>
      <c r="G281" s="374">
        <v>23706.33</v>
      </c>
      <c r="H281" s="374">
        <v>24000</v>
      </c>
      <c r="I281" s="386">
        <f t="shared" si="14"/>
        <v>293.66999999999825</v>
      </c>
      <c r="J281" s="388">
        <f t="shared" si="13"/>
        <v>2540.2700000000223</v>
      </c>
    </row>
    <row r="282" spans="1:11" ht="39" customHeight="1" x14ac:dyDescent="0.35">
      <c r="A282" s="371">
        <v>43475</v>
      </c>
      <c r="B282" s="213" t="s">
        <v>2279</v>
      </c>
      <c r="D282" s="85" t="s">
        <v>2280</v>
      </c>
      <c r="E282" s="382">
        <v>462264</v>
      </c>
      <c r="F282" s="383">
        <v>1569382</v>
      </c>
      <c r="G282" s="374">
        <v>25075.22</v>
      </c>
      <c r="H282" s="374">
        <v>24000</v>
      </c>
      <c r="I282" s="386">
        <f t="shared" si="14"/>
        <v>-1075.2200000000012</v>
      </c>
      <c r="J282" s="388">
        <f t="shared" si="13"/>
        <v>1465.0500000000211</v>
      </c>
      <c r="K282" s="405" t="s">
        <v>1305</v>
      </c>
    </row>
    <row r="283" spans="1:11" ht="43.5" customHeight="1" x14ac:dyDescent="0.25">
      <c r="A283" s="371">
        <v>43479</v>
      </c>
      <c r="B283" s="213" t="s">
        <v>2281</v>
      </c>
      <c r="D283" s="85" t="s">
        <v>2282</v>
      </c>
      <c r="E283" s="382">
        <v>496340</v>
      </c>
      <c r="F283" s="383">
        <v>1570173</v>
      </c>
      <c r="G283" s="374">
        <v>26136.880000000001</v>
      </c>
      <c r="H283" s="374">
        <v>26000</v>
      </c>
      <c r="I283" s="386">
        <f t="shared" si="14"/>
        <v>-136.88000000000102</v>
      </c>
      <c r="J283" s="388">
        <f t="shared" si="13"/>
        <v>1328.1700000000201</v>
      </c>
    </row>
    <row r="284" spans="1:11" ht="39.75" customHeight="1" x14ac:dyDescent="0.25">
      <c r="A284" s="371">
        <v>43482</v>
      </c>
      <c r="B284" s="213" t="s">
        <v>2289</v>
      </c>
      <c r="D284" s="85" t="s">
        <v>2290</v>
      </c>
      <c r="E284" s="382">
        <v>503685.5</v>
      </c>
      <c r="F284" s="383">
        <v>1572344</v>
      </c>
      <c r="G284" s="374">
        <v>26968.22</v>
      </c>
      <c r="H284" s="374">
        <v>26500</v>
      </c>
      <c r="I284" s="386">
        <f t="shared" si="14"/>
        <v>-468.22000000000116</v>
      </c>
      <c r="J284" s="388">
        <f t="shared" si="13"/>
        <v>859.95000000001892</v>
      </c>
    </row>
    <row r="285" spans="1:11" ht="39.75" customHeight="1" x14ac:dyDescent="0.25">
      <c r="A285" s="371">
        <v>43487</v>
      </c>
      <c r="B285" s="213" t="s">
        <v>2291</v>
      </c>
      <c r="D285" s="85" t="s">
        <v>2292</v>
      </c>
      <c r="E285" s="382">
        <v>502917</v>
      </c>
      <c r="F285" s="383">
        <v>1572662</v>
      </c>
      <c r="G285" s="374">
        <v>25851.96</v>
      </c>
      <c r="H285" s="374">
        <v>26500</v>
      </c>
      <c r="I285" s="386">
        <f t="shared" si="14"/>
        <v>648.04000000000087</v>
      </c>
      <c r="J285" s="388">
        <f t="shared" si="13"/>
        <v>1507.9900000000198</v>
      </c>
    </row>
    <row r="286" spans="1:11" ht="44.25" customHeight="1" x14ac:dyDescent="0.25">
      <c r="A286" s="371">
        <v>43489</v>
      </c>
      <c r="B286" s="213" t="s">
        <v>2295</v>
      </c>
      <c r="D286" s="85" t="s">
        <v>2296</v>
      </c>
      <c r="E286" s="382">
        <v>525662.5</v>
      </c>
      <c r="F286" s="383">
        <v>1575172</v>
      </c>
      <c r="G286" s="374">
        <v>24154.79</v>
      </c>
      <c r="H286" s="374">
        <v>27500</v>
      </c>
      <c r="I286" s="386">
        <f t="shared" si="14"/>
        <v>3345.2099999999991</v>
      </c>
      <c r="J286" s="388">
        <f t="shared" si="13"/>
        <v>4853.2000000000189</v>
      </c>
    </row>
    <row r="287" spans="1:11" ht="45" x14ac:dyDescent="0.25">
      <c r="A287" s="371">
        <v>43493</v>
      </c>
      <c r="B287" s="213" t="s">
        <v>2300</v>
      </c>
      <c r="D287" s="85" t="s">
        <v>2301</v>
      </c>
      <c r="E287" s="382">
        <v>455544</v>
      </c>
      <c r="F287" s="383">
        <v>1575828</v>
      </c>
      <c r="G287" s="374">
        <v>24617.59</v>
      </c>
      <c r="H287" s="374">
        <v>24000</v>
      </c>
      <c r="I287" s="386">
        <f t="shared" si="14"/>
        <v>-617.59000000000015</v>
      </c>
      <c r="J287" s="388">
        <f t="shared" si="13"/>
        <v>4235.6100000000188</v>
      </c>
    </row>
    <row r="288" spans="1:11" ht="45" x14ac:dyDescent="0.35">
      <c r="A288" s="371">
        <v>43496</v>
      </c>
      <c r="B288" s="213" t="s">
        <v>2306</v>
      </c>
      <c r="D288" s="85" t="s">
        <v>2307</v>
      </c>
      <c r="E288" s="382">
        <v>418836</v>
      </c>
      <c r="F288" s="383">
        <v>1577367</v>
      </c>
      <c r="G288" s="374">
        <v>24198.21</v>
      </c>
      <c r="H288" s="374">
        <v>22000</v>
      </c>
      <c r="I288" s="386">
        <f t="shared" si="14"/>
        <v>-2198.2099999999991</v>
      </c>
      <c r="J288" s="388">
        <f t="shared" si="13"/>
        <v>2037.4000000000196</v>
      </c>
      <c r="K288" s="405" t="s">
        <v>1305</v>
      </c>
    </row>
    <row r="289" spans="1:11" ht="49.9" customHeight="1" x14ac:dyDescent="0.25">
      <c r="A289" s="371">
        <v>43497</v>
      </c>
      <c r="B289" s="182" t="s">
        <v>2308</v>
      </c>
      <c r="D289" s="85" t="s">
        <v>2309</v>
      </c>
      <c r="E289" s="382">
        <v>468685</v>
      </c>
      <c r="F289" s="383">
        <v>1578063</v>
      </c>
      <c r="G289" s="374">
        <v>23184.99</v>
      </c>
      <c r="H289" s="374">
        <v>24500</v>
      </c>
      <c r="I289" s="386">
        <f t="shared" si="14"/>
        <v>1315.0099999999984</v>
      </c>
      <c r="J289" s="388">
        <f t="shared" si="13"/>
        <v>3352.410000000018</v>
      </c>
    </row>
    <row r="290" spans="1:11" ht="45" x14ac:dyDescent="0.25">
      <c r="A290" s="371">
        <v>43503</v>
      </c>
      <c r="B290" s="182" t="s">
        <v>2313</v>
      </c>
      <c r="D290" s="85" t="s">
        <v>2314</v>
      </c>
      <c r="E290" s="382">
        <v>402129</v>
      </c>
      <c r="F290" s="383">
        <v>1580060</v>
      </c>
      <c r="G290" s="374">
        <v>22537.97</v>
      </c>
      <c r="H290" s="374">
        <v>21000</v>
      </c>
      <c r="I290" s="386">
        <f t="shared" si="14"/>
        <v>-1537.9700000000012</v>
      </c>
      <c r="J290" s="388">
        <f t="shared" si="13"/>
        <v>1814.4400000000169</v>
      </c>
    </row>
    <row r="291" spans="1:11" ht="49.5" customHeight="1" x14ac:dyDescent="0.25">
      <c r="A291" s="371">
        <v>43507</v>
      </c>
      <c r="B291" s="182" t="s">
        <v>2315</v>
      </c>
      <c r="D291" s="85" t="s">
        <v>2316</v>
      </c>
      <c r="E291" s="382">
        <v>420684</v>
      </c>
      <c r="F291" s="383">
        <v>1580843</v>
      </c>
      <c r="G291" s="374">
        <v>23741.82</v>
      </c>
      <c r="H291" s="374">
        <v>22000</v>
      </c>
      <c r="I291" s="386">
        <f t="shared" si="14"/>
        <v>-1741.8199999999997</v>
      </c>
      <c r="J291" s="388">
        <f t="shared" si="13"/>
        <v>72.620000000017171</v>
      </c>
    </row>
    <row r="292" spans="1:11" ht="45" x14ac:dyDescent="0.25">
      <c r="A292" s="371">
        <v>43509</v>
      </c>
      <c r="B292" s="182" t="s">
        <v>2323</v>
      </c>
      <c r="D292" s="85" t="s">
        <v>2324</v>
      </c>
      <c r="E292" s="382">
        <v>444406</v>
      </c>
      <c r="F292" s="383">
        <v>1582151</v>
      </c>
      <c r="G292" s="374">
        <v>22113.35</v>
      </c>
      <c r="H292" s="374">
        <v>23000</v>
      </c>
      <c r="I292" s="386">
        <f t="shared" si="14"/>
        <v>886.65000000000146</v>
      </c>
      <c r="J292" s="388">
        <f t="shared" si="13"/>
        <v>959.27000000001863</v>
      </c>
    </row>
    <row r="293" spans="1:11" ht="45" x14ac:dyDescent="0.25">
      <c r="A293" s="371">
        <v>43510</v>
      </c>
      <c r="B293" s="182" t="s">
        <v>2325</v>
      </c>
      <c r="D293" s="85" t="s">
        <v>2326</v>
      </c>
      <c r="E293" s="382">
        <v>446430</v>
      </c>
      <c r="F293" s="383">
        <v>1582698</v>
      </c>
      <c r="G293" s="374">
        <v>22195.64</v>
      </c>
      <c r="H293" s="374">
        <v>23000</v>
      </c>
      <c r="I293" s="386">
        <f t="shared" si="14"/>
        <v>804.36000000000058</v>
      </c>
      <c r="J293" s="388">
        <f t="shared" si="13"/>
        <v>1763.6300000000192</v>
      </c>
    </row>
    <row r="294" spans="1:11" ht="45" x14ac:dyDescent="0.25">
      <c r="A294" s="371">
        <v>43515</v>
      </c>
      <c r="B294" s="182" t="s">
        <v>2327</v>
      </c>
      <c r="D294" s="85" t="s">
        <v>2328</v>
      </c>
      <c r="E294" s="382">
        <v>453996.5</v>
      </c>
      <c r="F294" s="383">
        <v>1583449</v>
      </c>
      <c r="G294" s="374">
        <v>22002.92</v>
      </c>
      <c r="H294" s="374">
        <v>23500</v>
      </c>
      <c r="I294" s="386">
        <f t="shared" si="14"/>
        <v>1497.0800000000017</v>
      </c>
      <c r="J294" s="388">
        <f t="shared" si="13"/>
        <v>3260.710000000021</v>
      </c>
    </row>
    <row r="295" spans="1:11" ht="52.5" customHeight="1" x14ac:dyDescent="0.25">
      <c r="A295" s="371">
        <v>43516</v>
      </c>
      <c r="B295" s="182" t="s">
        <v>2335</v>
      </c>
      <c r="D295" s="85" t="s">
        <v>2336</v>
      </c>
      <c r="E295" s="382">
        <v>433147.5</v>
      </c>
      <c r="F295" s="383">
        <v>1584378</v>
      </c>
      <c r="G295" s="374">
        <v>22654.92</v>
      </c>
      <c r="H295" s="374">
        <v>22500</v>
      </c>
      <c r="I295" s="386">
        <f t="shared" si="14"/>
        <v>-154.91999999999825</v>
      </c>
      <c r="J295" s="388">
        <f t="shared" si="13"/>
        <v>3105.7900000000227</v>
      </c>
    </row>
    <row r="296" spans="1:11" ht="45" x14ac:dyDescent="0.25">
      <c r="A296" s="371">
        <v>43517</v>
      </c>
      <c r="B296" s="182" t="s">
        <v>2339</v>
      </c>
      <c r="D296" s="85" t="s">
        <v>2340</v>
      </c>
      <c r="E296" s="382">
        <v>403641</v>
      </c>
      <c r="F296" s="383">
        <v>1585629</v>
      </c>
      <c r="G296" s="374">
        <v>22509.49</v>
      </c>
      <c r="H296" s="374">
        <v>21000</v>
      </c>
      <c r="I296" s="386">
        <f t="shared" si="14"/>
        <v>-1509.4900000000016</v>
      </c>
      <c r="J296" s="388">
        <f t="shared" si="13"/>
        <v>1596.3000000000211</v>
      </c>
    </row>
    <row r="297" spans="1:11" ht="45" x14ac:dyDescent="0.25">
      <c r="A297" s="371">
        <v>43521</v>
      </c>
      <c r="B297" s="182" t="s">
        <v>2341</v>
      </c>
      <c r="D297" s="85" t="s">
        <v>2342</v>
      </c>
      <c r="E297" s="382">
        <v>421542</v>
      </c>
      <c r="F297" s="383">
        <v>1586157</v>
      </c>
      <c r="G297" s="374">
        <v>23555.29</v>
      </c>
      <c r="H297" s="374">
        <v>22000</v>
      </c>
      <c r="I297" s="386">
        <f t="shared" si="14"/>
        <v>-1555.2900000000009</v>
      </c>
      <c r="J297" s="388">
        <f t="shared" si="13"/>
        <v>41.010000000020227</v>
      </c>
    </row>
    <row r="298" spans="1:11" ht="45" x14ac:dyDescent="0.45">
      <c r="A298" s="371">
        <v>43524</v>
      </c>
      <c r="B298" s="182" t="s">
        <v>2349</v>
      </c>
      <c r="D298" s="85" t="s">
        <v>2350</v>
      </c>
      <c r="E298" s="382">
        <v>421190</v>
      </c>
      <c r="F298" s="383">
        <v>1587910</v>
      </c>
      <c r="G298" s="374">
        <v>24397.13</v>
      </c>
      <c r="H298" s="374">
        <v>22000</v>
      </c>
      <c r="I298" s="386">
        <f t="shared" si="14"/>
        <v>-2397.130000000001</v>
      </c>
      <c r="J298" s="388">
        <f t="shared" si="13"/>
        <v>-2356.1199999999808</v>
      </c>
      <c r="K298" s="412" t="s">
        <v>1305</v>
      </c>
    </row>
    <row r="299" spans="1:11" ht="45" x14ac:dyDescent="0.25">
      <c r="A299" s="371">
        <v>43528</v>
      </c>
      <c r="B299" s="222" t="s">
        <v>2354</v>
      </c>
      <c r="D299" s="85" t="s">
        <v>2353</v>
      </c>
      <c r="E299" s="382">
        <v>522045</v>
      </c>
      <c r="F299" s="383">
        <v>1589024</v>
      </c>
      <c r="G299" s="374">
        <v>24868.38</v>
      </c>
      <c r="H299" s="374">
        <v>27000</v>
      </c>
      <c r="I299" s="386">
        <f t="shared" si="14"/>
        <v>2131.619999999999</v>
      </c>
      <c r="J299" s="388">
        <f t="shared" si="13"/>
        <v>-224.49999999998181</v>
      </c>
    </row>
    <row r="300" spans="1:11" ht="45" x14ac:dyDescent="0.25">
      <c r="A300" s="371">
        <v>43531</v>
      </c>
      <c r="B300" s="222" t="s">
        <v>2360</v>
      </c>
      <c r="D300" s="85" t="s">
        <v>2361</v>
      </c>
      <c r="E300" s="382">
        <v>510354</v>
      </c>
      <c r="F300" s="383">
        <v>1590837</v>
      </c>
      <c r="G300" s="374">
        <v>26753.65</v>
      </c>
      <c r="H300" s="374">
        <v>26000</v>
      </c>
      <c r="I300" s="386">
        <f t="shared" si="14"/>
        <v>-753.65000000000146</v>
      </c>
      <c r="J300" s="388">
        <f t="shared" si="13"/>
        <v>-978.14999999998327</v>
      </c>
    </row>
    <row r="301" spans="1:11" ht="45" x14ac:dyDescent="0.25">
      <c r="A301" s="371">
        <v>43535</v>
      </c>
      <c r="B301" s="222" t="s">
        <v>2363</v>
      </c>
      <c r="D301" s="85" t="s">
        <v>2364</v>
      </c>
      <c r="E301" s="382">
        <v>564630</v>
      </c>
      <c r="F301" s="383">
        <v>1591402</v>
      </c>
      <c r="G301" s="374">
        <v>27364.03</v>
      </c>
      <c r="H301" s="374">
        <v>29000</v>
      </c>
      <c r="I301" s="386">
        <f t="shared" si="14"/>
        <v>1635.9700000000012</v>
      </c>
      <c r="J301" s="388">
        <f t="shared" si="13"/>
        <v>657.8200000000179</v>
      </c>
    </row>
    <row r="302" spans="1:11" ht="45" x14ac:dyDescent="0.25">
      <c r="A302" s="371">
        <v>43538</v>
      </c>
      <c r="B302" s="222" t="s">
        <v>2368</v>
      </c>
      <c r="D302" s="85" t="s">
        <v>2369</v>
      </c>
      <c r="E302" s="382">
        <v>580200</v>
      </c>
      <c r="F302" s="383">
        <v>1593440</v>
      </c>
      <c r="G302" s="374">
        <v>31424.1</v>
      </c>
      <c r="H302" s="374">
        <v>30000</v>
      </c>
      <c r="I302" s="386">
        <f t="shared" si="14"/>
        <v>-1424.0999999999985</v>
      </c>
      <c r="J302" s="388">
        <f t="shared" si="13"/>
        <v>-766.27999999998065</v>
      </c>
    </row>
    <row r="303" spans="1:11" ht="45" x14ac:dyDescent="0.25">
      <c r="A303" s="371">
        <v>43543</v>
      </c>
      <c r="B303" s="222" t="s">
        <v>2372</v>
      </c>
      <c r="D303" s="85" t="s">
        <v>2373</v>
      </c>
      <c r="E303" s="382">
        <v>666925</v>
      </c>
      <c r="F303" s="383">
        <v>1594407</v>
      </c>
      <c r="G303" s="374">
        <v>32692.080000000002</v>
      </c>
      <c r="H303" s="374">
        <v>35000</v>
      </c>
      <c r="I303" s="386">
        <f t="shared" si="14"/>
        <v>2307.9199999999983</v>
      </c>
      <c r="J303" s="388">
        <f t="shared" si="13"/>
        <v>1541.6400000000176</v>
      </c>
    </row>
    <row r="304" spans="1:11" ht="45" x14ac:dyDescent="0.25">
      <c r="A304" s="371">
        <v>43544</v>
      </c>
      <c r="B304" s="222" t="s">
        <v>2380</v>
      </c>
      <c r="D304" s="413" t="s">
        <v>2381</v>
      </c>
      <c r="E304" s="382">
        <v>675387.5</v>
      </c>
      <c r="F304" s="383">
        <v>1597081</v>
      </c>
      <c r="G304" s="374">
        <v>36249.58</v>
      </c>
      <c r="H304" s="374">
        <v>35500</v>
      </c>
      <c r="I304" s="386">
        <f t="shared" si="14"/>
        <v>-749.58000000000175</v>
      </c>
      <c r="J304" s="388">
        <f t="shared" si="13"/>
        <v>792.06000000001586</v>
      </c>
    </row>
    <row r="305" spans="1:11" ht="45" x14ac:dyDescent="0.25">
      <c r="A305" s="371">
        <v>43545</v>
      </c>
      <c r="B305" s="222" t="s">
        <v>2376</v>
      </c>
      <c r="D305" s="85" t="s">
        <v>2377</v>
      </c>
      <c r="E305" s="382">
        <v>660765</v>
      </c>
      <c r="F305" s="383">
        <v>1596389</v>
      </c>
      <c r="G305" s="374">
        <v>35624.11</v>
      </c>
      <c r="H305" s="374">
        <v>35000</v>
      </c>
      <c r="I305" s="386">
        <f t="shared" si="14"/>
        <v>-624.11000000000058</v>
      </c>
      <c r="J305" s="388">
        <f t="shared" si="13"/>
        <v>167.95000000001528</v>
      </c>
    </row>
    <row r="306" spans="1:11" ht="45" x14ac:dyDescent="0.25">
      <c r="A306" s="371">
        <v>43549</v>
      </c>
      <c r="B306" s="222" t="s">
        <v>2378</v>
      </c>
      <c r="D306" s="85" t="s">
        <v>2379</v>
      </c>
      <c r="E306" s="382">
        <v>706330</v>
      </c>
      <c r="F306" s="383">
        <v>1596768</v>
      </c>
      <c r="G306" s="374">
        <v>34178.93</v>
      </c>
      <c r="H306" s="374">
        <v>37000</v>
      </c>
      <c r="I306" s="386">
        <f t="shared" si="14"/>
        <v>2821.0699999999997</v>
      </c>
      <c r="J306" s="388">
        <f t="shared" si="13"/>
        <v>2989.020000000015</v>
      </c>
    </row>
    <row r="307" spans="1:11" ht="45" x14ac:dyDescent="0.35">
      <c r="A307" s="371">
        <v>43553</v>
      </c>
      <c r="B307" s="222" t="s">
        <v>2383</v>
      </c>
      <c r="D307" s="85" t="s">
        <v>2384</v>
      </c>
      <c r="E307" s="382">
        <v>660960</v>
      </c>
      <c r="F307" s="383">
        <v>1599533</v>
      </c>
      <c r="G307" s="374">
        <v>30817.71</v>
      </c>
      <c r="H307" s="374">
        <v>34000</v>
      </c>
      <c r="I307" s="386">
        <f t="shared" si="14"/>
        <v>3182.2900000000009</v>
      </c>
      <c r="J307" s="388">
        <f t="shared" si="13"/>
        <v>6171.3100000000159</v>
      </c>
      <c r="K307" s="405" t="s">
        <v>1305</v>
      </c>
    </row>
    <row r="308" spans="1:11" ht="45" x14ac:dyDescent="0.25">
      <c r="A308" s="371">
        <v>43559</v>
      </c>
      <c r="B308" s="228" t="s">
        <v>2388</v>
      </c>
      <c r="D308" s="85" t="s">
        <v>2389</v>
      </c>
      <c r="E308" s="382">
        <v>558540</v>
      </c>
      <c r="F308" s="383">
        <v>1601533</v>
      </c>
      <c r="G308" s="374">
        <v>30114.37</v>
      </c>
      <c r="H308" s="374">
        <v>29000</v>
      </c>
      <c r="I308" s="386">
        <f t="shared" si="14"/>
        <v>-1114.369999999999</v>
      </c>
      <c r="J308" s="388">
        <f t="shared" si="13"/>
        <v>5056.9400000000169</v>
      </c>
    </row>
    <row r="309" spans="1:11" ht="45" x14ac:dyDescent="0.25">
      <c r="A309" s="371">
        <v>43563</v>
      </c>
      <c r="B309" s="228" t="s">
        <v>2392</v>
      </c>
      <c r="D309" s="85" t="s">
        <v>2393</v>
      </c>
      <c r="E309" s="382">
        <v>518238</v>
      </c>
      <c r="F309" s="383">
        <v>1602219</v>
      </c>
      <c r="G309" s="374">
        <v>31654.55</v>
      </c>
      <c r="H309" s="374">
        <v>27000</v>
      </c>
      <c r="I309" s="386">
        <f t="shared" si="14"/>
        <v>-4654.5499999999993</v>
      </c>
      <c r="J309" s="388">
        <f t="shared" si="13"/>
        <v>402.39000000001761</v>
      </c>
    </row>
    <row r="310" spans="1:11" ht="45" x14ac:dyDescent="0.25">
      <c r="A310" s="371">
        <v>43566</v>
      </c>
      <c r="B310" s="228" t="s">
        <v>2401</v>
      </c>
      <c r="D310" s="85" t="s">
        <v>2402</v>
      </c>
      <c r="E310" s="382">
        <v>587605</v>
      </c>
      <c r="F310" s="383">
        <v>1604239</v>
      </c>
      <c r="G310" s="374">
        <v>29786.799999999999</v>
      </c>
      <c r="H310" s="374">
        <v>31000</v>
      </c>
      <c r="I310" s="386">
        <f t="shared" si="14"/>
        <v>1213.2000000000007</v>
      </c>
      <c r="J310" s="388">
        <f t="shared" si="13"/>
        <v>1615.5900000000183</v>
      </c>
    </row>
    <row r="311" spans="1:11" ht="45" x14ac:dyDescent="0.25">
      <c r="A311" s="371">
        <v>43567</v>
      </c>
      <c r="B311" s="228" t="s">
        <v>2403</v>
      </c>
      <c r="D311" s="85" t="s">
        <v>2404</v>
      </c>
      <c r="E311" s="382">
        <v>622809</v>
      </c>
      <c r="F311" s="383">
        <v>1605005</v>
      </c>
      <c r="G311" s="374">
        <v>31119.8</v>
      </c>
      <c r="H311" s="374">
        <v>33000</v>
      </c>
      <c r="I311" s="386">
        <f t="shared" si="14"/>
        <v>1880.2000000000007</v>
      </c>
      <c r="J311" s="388">
        <f t="shared" si="13"/>
        <v>3495.7900000000191</v>
      </c>
    </row>
    <row r="312" spans="1:11" ht="45" x14ac:dyDescent="0.25">
      <c r="A312" s="371">
        <v>43572</v>
      </c>
      <c r="B312" s="228" t="s">
        <v>2407</v>
      </c>
      <c r="D312" s="85" t="s">
        <v>2408</v>
      </c>
      <c r="E312" s="382">
        <v>549637</v>
      </c>
      <c r="F312" s="383">
        <v>1606986</v>
      </c>
      <c r="G312" s="374">
        <v>32329.33</v>
      </c>
      <c r="H312" s="374">
        <v>29000</v>
      </c>
      <c r="I312" s="386">
        <f t="shared" si="14"/>
        <v>-3329.3300000000017</v>
      </c>
      <c r="J312" s="388">
        <f t="shared" si="13"/>
        <v>166.46000000001732</v>
      </c>
    </row>
    <row r="313" spans="1:11" ht="45" x14ac:dyDescent="0.25">
      <c r="A313" s="371">
        <v>43577</v>
      </c>
      <c r="B313" s="228" t="s">
        <v>2411</v>
      </c>
      <c r="D313" s="85" t="s">
        <v>2412</v>
      </c>
      <c r="E313" s="382">
        <v>679068</v>
      </c>
      <c r="F313" s="383">
        <v>1607819</v>
      </c>
      <c r="G313" s="374">
        <v>35103.24</v>
      </c>
      <c r="H313" s="374">
        <v>36000</v>
      </c>
      <c r="I313" s="386">
        <f t="shared" si="14"/>
        <v>896.76000000000204</v>
      </c>
      <c r="J313" s="388">
        <f t="shared" si="13"/>
        <v>1063.2200000000194</v>
      </c>
    </row>
    <row r="314" spans="1:11" ht="45" x14ac:dyDescent="0.25">
      <c r="A314" s="371">
        <v>43579</v>
      </c>
      <c r="B314" s="228" t="s">
        <v>2415</v>
      </c>
      <c r="D314" s="85" t="s">
        <v>2416</v>
      </c>
      <c r="E314" s="382">
        <v>688140</v>
      </c>
      <c r="F314" s="383">
        <v>1610137</v>
      </c>
      <c r="G314" s="374">
        <v>34883.25</v>
      </c>
      <c r="H314" s="374">
        <v>36000</v>
      </c>
      <c r="I314" s="386">
        <f t="shared" si="14"/>
        <v>1116.75</v>
      </c>
      <c r="J314" s="388">
        <f t="shared" si="13"/>
        <v>2179.9700000000194</v>
      </c>
    </row>
    <row r="315" spans="1:11" ht="45" x14ac:dyDescent="0.35">
      <c r="A315" s="371">
        <v>43584</v>
      </c>
      <c r="B315" s="228" t="s">
        <v>2420</v>
      </c>
      <c r="D315" s="85" t="s">
        <v>2421</v>
      </c>
      <c r="E315" s="382">
        <v>702593</v>
      </c>
      <c r="F315" s="383">
        <v>1610537</v>
      </c>
      <c r="G315" s="374">
        <v>34990.660000000003</v>
      </c>
      <c r="H315" s="374">
        <v>37000</v>
      </c>
      <c r="I315" s="386">
        <f t="shared" si="14"/>
        <v>2009.3399999999965</v>
      </c>
      <c r="J315" s="388">
        <f t="shared" si="13"/>
        <v>4189.3100000000159</v>
      </c>
      <c r="K315" s="405" t="s">
        <v>1305</v>
      </c>
    </row>
    <row r="316" spans="1:11" ht="45" x14ac:dyDescent="0.25">
      <c r="A316" s="371">
        <v>43587</v>
      </c>
      <c r="B316" s="229" t="s">
        <v>2427</v>
      </c>
      <c r="D316" s="85" t="s">
        <v>2428</v>
      </c>
      <c r="E316" s="382">
        <v>631587</v>
      </c>
      <c r="F316" s="383">
        <v>1612754</v>
      </c>
      <c r="G316" s="374">
        <v>34507.230000000003</v>
      </c>
      <c r="H316" s="374">
        <v>33000</v>
      </c>
      <c r="I316" s="386">
        <f t="shared" si="14"/>
        <v>-1507.2300000000032</v>
      </c>
      <c r="J316" s="388">
        <f t="shared" si="13"/>
        <v>2682.0800000000127</v>
      </c>
    </row>
    <row r="317" spans="1:11" ht="45" x14ac:dyDescent="0.25">
      <c r="A317" s="371">
        <v>43591</v>
      </c>
      <c r="B317" s="229" t="s">
        <v>2429</v>
      </c>
      <c r="D317" s="85" t="s">
        <v>2430</v>
      </c>
      <c r="E317" s="382">
        <v>627627</v>
      </c>
      <c r="F317" s="383">
        <v>1613067</v>
      </c>
      <c r="G317" s="374">
        <v>35655.25</v>
      </c>
      <c r="H317" s="374">
        <v>33000</v>
      </c>
      <c r="I317" s="386">
        <f t="shared" si="14"/>
        <v>-2655.25</v>
      </c>
      <c r="J317" s="388">
        <f t="shared" si="13"/>
        <v>26.83000000001266</v>
      </c>
    </row>
    <row r="318" spans="1:11" ht="45" x14ac:dyDescent="0.25">
      <c r="A318" s="371">
        <v>43594</v>
      </c>
      <c r="B318" s="229" t="s">
        <v>2433</v>
      </c>
      <c r="D318" s="85" t="s">
        <v>2434</v>
      </c>
      <c r="E318" s="382">
        <v>714470</v>
      </c>
      <c r="F318" s="383">
        <v>1615033</v>
      </c>
      <c r="G318" s="374">
        <v>35834.129999999997</v>
      </c>
      <c r="H318" s="374">
        <v>37000</v>
      </c>
      <c r="I318" s="386">
        <f t="shared" si="14"/>
        <v>1165.8700000000026</v>
      </c>
      <c r="J318" s="388">
        <f t="shared" si="13"/>
        <v>1192.7000000000153</v>
      </c>
    </row>
    <row r="319" spans="1:11" ht="45" x14ac:dyDescent="0.25">
      <c r="A319" s="371">
        <v>43598</v>
      </c>
      <c r="B319" s="229" t="s">
        <v>2437</v>
      </c>
      <c r="D319" s="85" t="s">
        <v>2438</v>
      </c>
      <c r="E319" s="382">
        <v>712583</v>
      </c>
      <c r="F319" s="383">
        <v>1615710</v>
      </c>
      <c r="G319" s="374">
        <v>37464.629999999997</v>
      </c>
      <c r="H319" s="374">
        <v>37000</v>
      </c>
      <c r="I319" s="386">
        <f t="shared" si="14"/>
        <v>-464.62999999999738</v>
      </c>
      <c r="J319" s="388">
        <f t="shared" si="13"/>
        <v>728.0700000000179</v>
      </c>
    </row>
    <row r="320" spans="1:11" ht="45" x14ac:dyDescent="0.25">
      <c r="A320" s="371">
        <v>43601</v>
      </c>
      <c r="B320" s="229" t="s">
        <v>2444</v>
      </c>
      <c r="D320" s="85" t="s">
        <v>2445</v>
      </c>
      <c r="E320" s="382">
        <v>717112.5</v>
      </c>
      <c r="F320" s="383">
        <v>1617722</v>
      </c>
      <c r="G320" s="374">
        <v>37791.370000000003</v>
      </c>
      <c r="H320" s="374">
        <v>37500</v>
      </c>
      <c r="I320" s="386">
        <f t="shared" si="14"/>
        <v>-291.37000000000262</v>
      </c>
      <c r="J320" s="388">
        <f t="shared" si="13"/>
        <v>436.70000000001528</v>
      </c>
    </row>
    <row r="321" spans="1:11" ht="45" x14ac:dyDescent="0.25">
      <c r="A321" s="371">
        <v>43605</v>
      </c>
      <c r="B321" s="229" t="s">
        <v>2446</v>
      </c>
      <c r="D321" s="85" t="s">
        <v>2447</v>
      </c>
      <c r="E321" s="382">
        <v>737968</v>
      </c>
      <c r="F321" s="383">
        <v>1618441</v>
      </c>
      <c r="G321" s="374">
        <v>38409.03</v>
      </c>
      <c r="H321" s="374">
        <v>38500</v>
      </c>
      <c r="I321" s="386">
        <f t="shared" si="14"/>
        <v>90.970000000001164</v>
      </c>
      <c r="J321" s="388">
        <f t="shared" si="13"/>
        <v>527.67000000001644</v>
      </c>
    </row>
    <row r="322" spans="1:11" ht="45" x14ac:dyDescent="0.25">
      <c r="A322" s="371">
        <v>43608</v>
      </c>
      <c r="B322" s="229" t="s">
        <v>2453</v>
      </c>
      <c r="D322" s="85" t="s">
        <v>2454</v>
      </c>
      <c r="E322" s="382">
        <v>733001.5</v>
      </c>
      <c r="F322" s="383">
        <v>1620749</v>
      </c>
      <c r="G322" s="374">
        <v>38310.269999999997</v>
      </c>
      <c r="H322" s="374">
        <v>38500</v>
      </c>
      <c r="I322" s="386">
        <f t="shared" si="14"/>
        <v>189.7300000000032</v>
      </c>
      <c r="J322" s="388">
        <f t="shared" si="13"/>
        <v>717.40000000001965</v>
      </c>
    </row>
    <row r="323" spans="1:11" ht="45" x14ac:dyDescent="0.25">
      <c r="A323" s="371">
        <v>43612</v>
      </c>
      <c r="B323" s="229" t="s">
        <v>2455</v>
      </c>
      <c r="D323" s="85" t="s">
        <v>2456</v>
      </c>
      <c r="E323" s="382">
        <v>764000</v>
      </c>
      <c r="F323" s="383">
        <v>1620750</v>
      </c>
      <c r="G323" s="374">
        <v>38937.14</v>
      </c>
      <c r="H323" s="374">
        <v>40000</v>
      </c>
      <c r="I323" s="386">
        <f t="shared" si="14"/>
        <v>1062.8600000000006</v>
      </c>
      <c r="J323" s="388">
        <f t="shared" si="13"/>
        <v>1780.2600000000202</v>
      </c>
    </row>
    <row r="324" spans="1:11" ht="45" x14ac:dyDescent="0.35">
      <c r="A324" s="371">
        <v>43615</v>
      </c>
      <c r="B324" s="229" t="s">
        <v>2588</v>
      </c>
      <c r="D324" s="85" t="s">
        <v>2462</v>
      </c>
      <c r="E324" s="382">
        <v>759585</v>
      </c>
      <c r="F324" s="383">
        <v>162864</v>
      </c>
      <c r="G324" s="374">
        <v>38940.03</v>
      </c>
      <c r="H324" s="374">
        <v>39500</v>
      </c>
      <c r="I324" s="386">
        <f t="shared" si="14"/>
        <v>559.97000000000116</v>
      </c>
      <c r="J324" s="388">
        <f t="shared" si="13"/>
        <v>2340.2300000000214</v>
      </c>
      <c r="K324" s="414" t="s">
        <v>1305</v>
      </c>
    </row>
    <row r="325" spans="1:11" ht="45" x14ac:dyDescent="0.25">
      <c r="A325" s="371">
        <v>43620</v>
      </c>
      <c r="B325" s="188" t="s">
        <v>2463</v>
      </c>
      <c r="D325" s="85" t="s">
        <v>2464</v>
      </c>
      <c r="E325" s="382">
        <v>792400</v>
      </c>
      <c r="F325" s="383">
        <v>1623913</v>
      </c>
      <c r="G325" s="374">
        <v>40363.25</v>
      </c>
      <c r="H325" s="374">
        <v>40000</v>
      </c>
      <c r="I325" s="386">
        <f t="shared" si="14"/>
        <v>-363.25</v>
      </c>
      <c r="J325" s="388">
        <f t="shared" si="13"/>
        <v>1976.9800000000214</v>
      </c>
    </row>
    <row r="326" spans="1:11" ht="45" x14ac:dyDescent="0.25">
      <c r="A326" s="371">
        <v>43622</v>
      </c>
      <c r="B326" s="188" t="s">
        <v>2467</v>
      </c>
      <c r="D326" s="85" t="s">
        <v>2468</v>
      </c>
      <c r="E326" s="382">
        <v>783720</v>
      </c>
      <c r="F326" s="383">
        <v>1626054</v>
      </c>
      <c r="G326" s="374">
        <v>39462.32</v>
      </c>
      <c r="H326" s="374">
        <v>40000</v>
      </c>
      <c r="I326" s="386">
        <f t="shared" si="14"/>
        <v>537.68000000000029</v>
      </c>
      <c r="J326" s="388">
        <f t="shared" si="13"/>
        <v>2514.6600000000217</v>
      </c>
    </row>
    <row r="327" spans="1:11" ht="45" x14ac:dyDescent="0.25">
      <c r="A327" s="371">
        <v>43626</v>
      </c>
      <c r="B327" s="188" t="s">
        <v>2469</v>
      </c>
      <c r="D327" s="85" t="s">
        <v>2470</v>
      </c>
      <c r="E327" s="382">
        <v>801495</v>
      </c>
      <c r="F327" s="383">
        <v>1626430</v>
      </c>
      <c r="G327" s="374">
        <v>37256.620000000003</v>
      </c>
      <c r="H327" s="374">
        <v>40500</v>
      </c>
      <c r="I327" s="386">
        <f t="shared" si="14"/>
        <v>3243.3799999999974</v>
      </c>
      <c r="J327" s="388">
        <f t="shared" si="13"/>
        <v>5758.0400000000191</v>
      </c>
    </row>
    <row r="328" spans="1:11" ht="45" x14ac:dyDescent="0.25">
      <c r="A328" s="371">
        <v>43629</v>
      </c>
      <c r="B328" s="188" t="s">
        <v>2476</v>
      </c>
      <c r="D328" s="85" t="s">
        <v>2477</v>
      </c>
      <c r="E328" s="382">
        <v>747825</v>
      </c>
      <c r="F328" s="383">
        <v>1628415</v>
      </c>
      <c r="G328" s="374">
        <v>36963.94</v>
      </c>
      <c r="H328" s="374">
        <v>39000</v>
      </c>
      <c r="I328" s="386">
        <f t="shared" si="14"/>
        <v>2036.0599999999977</v>
      </c>
      <c r="J328" s="388">
        <f t="shared" si="13"/>
        <v>7794.1000000000167</v>
      </c>
    </row>
    <row r="329" spans="1:11" ht="45" x14ac:dyDescent="0.25">
      <c r="A329" s="371">
        <v>43633</v>
      </c>
      <c r="B329" s="188" t="s">
        <v>2478</v>
      </c>
      <c r="D329" s="85" t="s">
        <v>2483</v>
      </c>
      <c r="E329" s="382">
        <v>615200</v>
      </c>
      <c r="F329" s="383">
        <v>1631579</v>
      </c>
      <c r="G329" s="374">
        <v>31942.03</v>
      </c>
      <c r="H329" s="374">
        <v>32000</v>
      </c>
      <c r="I329" s="386">
        <f t="shared" si="14"/>
        <v>57.970000000001164</v>
      </c>
      <c r="J329" s="388">
        <f t="shared" si="13"/>
        <v>7852.0700000000179</v>
      </c>
    </row>
    <row r="330" spans="1:11" ht="45" x14ac:dyDescent="0.25">
      <c r="A330" s="371">
        <v>43635</v>
      </c>
      <c r="B330" s="188" t="s">
        <v>2479</v>
      </c>
      <c r="D330" s="85" t="s">
        <v>2480</v>
      </c>
      <c r="E330" s="382">
        <v>613408</v>
      </c>
      <c r="F330" s="383">
        <v>1630329</v>
      </c>
      <c r="G330" s="374">
        <v>31552.63</v>
      </c>
      <c r="H330" s="374">
        <v>32000</v>
      </c>
      <c r="I330" s="386">
        <f t="shared" si="14"/>
        <v>447.36999999999898</v>
      </c>
      <c r="J330" s="388">
        <f t="shared" si="13"/>
        <v>8299.4400000000169</v>
      </c>
    </row>
    <row r="331" spans="1:11" ht="45" x14ac:dyDescent="0.25">
      <c r="A331" s="371">
        <v>43636</v>
      </c>
      <c r="B331" s="188" t="s">
        <v>2481</v>
      </c>
      <c r="D331" s="85" t="s">
        <v>2482</v>
      </c>
      <c r="E331" s="382">
        <v>615008</v>
      </c>
      <c r="F331" s="383">
        <v>1631578</v>
      </c>
      <c r="G331" s="374">
        <v>31962.48</v>
      </c>
      <c r="H331" s="374">
        <v>32000</v>
      </c>
      <c r="I331" s="386">
        <f t="shared" si="14"/>
        <v>37.520000000000437</v>
      </c>
      <c r="J331" s="388">
        <f t="shared" si="13"/>
        <v>8336.9600000000173</v>
      </c>
    </row>
    <row r="332" spans="1:11" ht="45" x14ac:dyDescent="0.25">
      <c r="A332" s="371">
        <v>43643</v>
      </c>
      <c r="B332" s="188" t="s">
        <v>2486</v>
      </c>
      <c r="D332" s="85" t="s">
        <v>2488</v>
      </c>
      <c r="E332" s="382">
        <v>557815</v>
      </c>
      <c r="F332" s="383">
        <v>1634199</v>
      </c>
      <c r="G332" s="374">
        <v>30309.38</v>
      </c>
      <c r="H332" s="374">
        <v>29000</v>
      </c>
      <c r="I332" s="386">
        <f t="shared" si="14"/>
        <v>-1309.380000000001</v>
      </c>
      <c r="J332" s="388">
        <f t="shared" si="13"/>
        <v>7027.5800000000163</v>
      </c>
    </row>
    <row r="333" spans="1:11" ht="45" x14ac:dyDescent="0.35">
      <c r="A333" s="371">
        <v>43643</v>
      </c>
      <c r="B333" s="188" t="s">
        <v>2487</v>
      </c>
      <c r="D333" s="85" t="s">
        <v>2489</v>
      </c>
      <c r="E333" s="382">
        <v>557815</v>
      </c>
      <c r="F333" s="383">
        <v>1634198</v>
      </c>
      <c r="G333" s="374">
        <v>30141.01</v>
      </c>
      <c r="H333" s="374">
        <v>29000</v>
      </c>
      <c r="I333" s="386">
        <f t="shared" si="14"/>
        <v>-1141.0099999999984</v>
      </c>
      <c r="J333" s="388">
        <f t="shared" si="13"/>
        <v>5886.5700000000179</v>
      </c>
      <c r="K333" s="405" t="s">
        <v>1305</v>
      </c>
    </row>
    <row r="334" spans="1:11" ht="45" x14ac:dyDescent="0.25">
      <c r="A334" s="371">
        <v>43644</v>
      </c>
      <c r="B334" s="188" t="s">
        <v>2490</v>
      </c>
      <c r="D334" s="85" t="s">
        <v>2491</v>
      </c>
      <c r="E334" s="382">
        <v>557293</v>
      </c>
      <c r="F334" s="383">
        <v>1634549</v>
      </c>
      <c r="G334" s="374">
        <v>30499.96</v>
      </c>
      <c r="H334" s="374">
        <v>29000</v>
      </c>
      <c r="I334" s="386">
        <f t="shared" si="14"/>
        <v>-1499.9599999999991</v>
      </c>
      <c r="J334" s="388">
        <f t="shared" ref="J334:J400" si="16">J333+I334</f>
        <v>4386.6100000000188</v>
      </c>
    </row>
    <row r="335" spans="1:11" ht="45" x14ac:dyDescent="0.25">
      <c r="A335" s="371">
        <v>43649</v>
      </c>
      <c r="B335" s="231" t="s">
        <v>2499</v>
      </c>
      <c r="D335" s="85" t="s">
        <v>2497</v>
      </c>
      <c r="E335" s="382">
        <v>573000</v>
      </c>
      <c r="F335" s="383">
        <v>1636901</v>
      </c>
      <c r="G335" s="374">
        <v>29072.95</v>
      </c>
      <c r="H335" s="374">
        <v>30000</v>
      </c>
      <c r="I335" s="386">
        <f t="shared" si="14"/>
        <v>927.04999999999927</v>
      </c>
      <c r="J335" s="388">
        <f t="shared" si="16"/>
        <v>5313.660000000018</v>
      </c>
    </row>
    <row r="336" spans="1:11" ht="45" x14ac:dyDescent="0.25">
      <c r="A336" s="371">
        <v>43654</v>
      </c>
      <c r="B336" s="231" t="s">
        <v>2498</v>
      </c>
      <c r="D336" s="85" t="s">
        <v>2500</v>
      </c>
      <c r="E336" s="382">
        <v>553958</v>
      </c>
      <c r="F336" s="383">
        <v>1636902</v>
      </c>
      <c r="G336" s="374">
        <v>30546.06</v>
      </c>
      <c r="H336" s="374">
        <v>29000</v>
      </c>
      <c r="I336" s="386">
        <f t="shared" si="14"/>
        <v>-1546.0600000000013</v>
      </c>
      <c r="J336" s="388">
        <f t="shared" si="16"/>
        <v>3767.6000000000167</v>
      </c>
    </row>
    <row r="337" spans="1:11" ht="45" x14ac:dyDescent="0.25">
      <c r="A337" s="371">
        <v>43657</v>
      </c>
      <c r="B337" s="231" t="s">
        <v>2507</v>
      </c>
      <c r="D337" s="85" t="s">
        <v>2508</v>
      </c>
      <c r="E337" s="382">
        <v>593371</v>
      </c>
      <c r="F337" s="383">
        <v>1638869</v>
      </c>
      <c r="G337" s="374">
        <v>32320.43</v>
      </c>
      <c r="H337" s="374">
        <v>31000</v>
      </c>
      <c r="I337" s="386">
        <f t="shared" si="14"/>
        <v>-1320.4300000000003</v>
      </c>
      <c r="J337" s="388">
        <f t="shared" si="16"/>
        <v>2447.1700000000164</v>
      </c>
    </row>
    <row r="338" spans="1:11" ht="45" x14ac:dyDescent="0.25">
      <c r="A338" s="371">
        <v>43661</v>
      </c>
      <c r="B338" s="231" t="s">
        <v>2515</v>
      </c>
      <c r="D338" s="85" t="s">
        <v>2514</v>
      </c>
      <c r="E338" s="382">
        <v>618637.5</v>
      </c>
      <c r="F338" s="383">
        <v>1639867</v>
      </c>
      <c r="G338" s="374">
        <v>33264.089999999997</v>
      </c>
      <c r="H338" s="374">
        <v>32500</v>
      </c>
      <c r="I338" s="386">
        <f t="shared" si="14"/>
        <v>-764.08999999999651</v>
      </c>
      <c r="J338" s="388">
        <f t="shared" si="16"/>
        <v>1683.0800000000199</v>
      </c>
    </row>
    <row r="339" spans="1:11" ht="45" x14ac:dyDescent="0.25">
      <c r="A339" s="371">
        <v>43662</v>
      </c>
      <c r="B339" s="231" t="s">
        <v>2516</v>
      </c>
      <c r="D339" s="85" t="s">
        <v>2517</v>
      </c>
      <c r="E339" s="382">
        <v>657259.5</v>
      </c>
      <c r="F339" s="383">
        <v>1641723</v>
      </c>
      <c r="G339" s="374">
        <v>35335.089999999997</v>
      </c>
      <c r="H339" s="374">
        <v>34500</v>
      </c>
      <c r="I339" s="386">
        <f t="shared" ref="I339:I405" si="17">H339-G339</f>
        <v>-835.08999999999651</v>
      </c>
      <c r="J339" s="388">
        <f t="shared" si="16"/>
        <v>847.99000000002343</v>
      </c>
    </row>
    <row r="340" spans="1:11" ht="45" x14ac:dyDescent="0.25">
      <c r="A340" s="371">
        <v>43665</v>
      </c>
      <c r="B340" s="231" t="s">
        <v>2518</v>
      </c>
      <c r="D340" s="85" t="s">
        <v>2519</v>
      </c>
      <c r="E340" s="382">
        <v>667380</v>
      </c>
      <c r="F340" s="383">
        <v>1642082</v>
      </c>
      <c r="G340" s="374">
        <v>35458.089999999997</v>
      </c>
      <c r="H340" s="374">
        <v>35000</v>
      </c>
      <c r="I340" s="386">
        <f t="shared" si="17"/>
        <v>-458.08999999999651</v>
      </c>
      <c r="J340" s="388">
        <f t="shared" si="16"/>
        <v>389.90000000002692</v>
      </c>
    </row>
    <row r="341" spans="1:11" ht="45" x14ac:dyDescent="0.25">
      <c r="A341" s="371">
        <v>43668</v>
      </c>
      <c r="B341" s="231" t="s">
        <v>2521</v>
      </c>
      <c r="D341" s="85" t="s">
        <v>2520</v>
      </c>
      <c r="E341" s="382">
        <v>725154</v>
      </c>
      <c r="F341" s="383">
        <v>1642081</v>
      </c>
      <c r="G341" s="374">
        <v>32262.85</v>
      </c>
      <c r="H341" s="374">
        <v>38000</v>
      </c>
      <c r="I341" s="386">
        <f t="shared" si="17"/>
        <v>5737.1500000000015</v>
      </c>
      <c r="J341" s="388">
        <f t="shared" si="16"/>
        <v>6127.0500000000284</v>
      </c>
    </row>
    <row r="342" spans="1:11" ht="45" x14ac:dyDescent="0.25">
      <c r="A342" s="371">
        <v>43671</v>
      </c>
      <c r="B342" s="231" t="s">
        <v>2525</v>
      </c>
      <c r="D342" s="85" t="s">
        <v>2526</v>
      </c>
      <c r="E342" s="382">
        <v>765880</v>
      </c>
      <c r="F342" s="383">
        <v>1644088</v>
      </c>
      <c r="G342" s="374">
        <v>34630.720000000001</v>
      </c>
      <c r="H342" s="374">
        <v>40000</v>
      </c>
      <c r="I342" s="386">
        <f t="shared" si="17"/>
        <v>5369.2799999999988</v>
      </c>
      <c r="J342" s="388">
        <f t="shared" si="16"/>
        <v>11496.330000000027</v>
      </c>
    </row>
    <row r="343" spans="1:11" ht="45" x14ac:dyDescent="0.25">
      <c r="A343" s="371">
        <v>43671</v>
      </c>
      <c r="B343" s="231" t="s">
        <v>2527</v>
      </c>
      <c r="D343" s="85" t="s">
        <v>2528</v>
      </c>
      <c r="E343" s="382">
        <v>765120</v>
      </c>
      <c r="F343" s="383">
        <v>1644089</v>
      </c>
      <c r="G343" s="374">
        <v>34463.120000000003</v>
      </c>
      <c r="H343" s="374">
        <v>40000</v>
      </c>
      <c r="I343" s="386">
        <f t="shared" si="17"/>
        <v>5536.8799999999974</v>
      </c>
      <c r="J343" s="388">
        <f t="shared" si="16"/>
        <v>17033.210000000025</v>
      </c>
    </row>
    <row r="344" spans="1:11" ht="45" x14ac:dyDescent="0.25">
      <c r="A344" s="371">
        <v>43675</v>
      </c>
      <c r="B344" s="231" t="s">
        <v>2529</v>
      </c>
      <c r="D344" s="85" t="s">
        <v>2530</v>
      </c>
      <c r="E344" s="382">
        <v>802326</v>
      </c>
      <c r="F344" s="383">
        <v>1646383</v>
      </c>
      <c r="G344" s="374">
        <v>41988.76</v>
      </c>
      <c r="H344" s="374">
        <v>42000</v>
      </c>
      <c r="I344" s="386">
        <f t="shared" si="17"/>
        <v>11.239999999997963</v>
      </c>
      <c r="J344" s="388">
        <f t="shared" si="16"/>
        <v>17044.450000000023</v>
      </c>
    </row>
    <row r="345" spans="1:11" ht="45" x14ac:dyDescent="0.35">
      <c r="A345" s="371">
        <v>43677</v>
      </c>
      <c r="B345" s="231" t="s">
        <v>2531</v>
      </c>
      <c r="D345" s="85" t="s">
        <v>2539</v>
      </c>
      <c r="E345" s="382">
        <v>780804</v>
      </c>
      <c r="F345" s="383">
        <v>1646763</v>
      </c>
      <c r="G345" s="374">
        <v>42438.89</v>
      </c>
      <c r="H345" s="374">
        <v>41000</v>
      </c>
      <c r="I345" s="386">
        <f t="shared" si="17"/>
        <v>-1438.8899999999994</v>
      </c>
      <c r="J345" s="388">
        <f>J344+I345</f>
        <v>15605.560000000023</v>
      </c>
      <c r="K345" s="405" t="s">
        <v>1305</v>
      </c>
    </row>
    <row r="346" spans="1:11" ht="45" x14ac:dyDescent="0.25">
      <c r="A346" s="371">
        <v>43679</v>
      </c>
      <c r="B346" s="228" t="s">
        <v>2538</v>
      </c>
      <c r="D346" s="85" t="s">
        <v>2540</v>
      </c>
      <c r="E346" s="382">
        <v>671055</v>
      </c>
      <c r="F346" s="383">
        <v>1647846</v>
      </c>
      <c r="G346" s="374">
        <v>41922.879999999997</v>
      </c>
      <c r="H346" s="374">
        <v>35000</v>
      </c>
      <c r="I346" s="386">
        <f t="shared" si="17"/>
        <v>-6922.8799999999974</v>
      </c>
      <c r="J346" s="388">
        <f t="shared" si="16"/>
        <v>8682.6800000000258</v>
      </c>
    </row>
    <row r="347" spans="1:11" ht="45" x14ac:dyDescent="0.25">
      <c r="A347" s="371">
        <v>43682</v>
      </c>
      <c r="B347" s="228" t="s">
        <v>2541</v>
      </c>
      <c r="D347" s="85" t="s">
        <v>2542</v>
      </c>
      <c r="E347" s="382">
        <v>727420</v>
      </c>
      <c r="F347" s="383">
        <v>1647847</v>
      </c>
      <c r="G347" s="374">
        <v>42880.88</v>
      </c>
      <c r="H347" s="374">
        <v>37000</v>
      </c>
      <c r="I347" s="386">
        <f t="shared" si="17"/>
        <v>-5880.8799999999974</v>
      </c>
      <c r="J347" s="388">
        <f t="shared" si="16"/>
        <v>2801.8000000000284</v>
      </c>
    </row>
    <row r="348" spans="1:11" ht="45" x14ac:dyDescent="0.25">
      <c r="A348" s="371">
        <v>43685</v>
      </c>
      <c r="B348" s="228" t="s">
        <v>2545</v>
      </c>
      <c r="D348" s="85" t="s">
        <v>2546</v>
      </c>
      <c r="E348" s="382">
        <v>784800</v>
      </c>
      <c r="F348" s="383">
        <v>1649368</v>
      </c>
      <c r="G348" s="374">
        <v>41412.050000000003</v>
      </c>
      <c r="H348" s="374">
        <v>40000</v>
      </c>
      <c r="I348" s="386">
        <f t="shared" si="17"/>
        <v>-1412.0500000000029</v>
      </c>
      <c r="J348" s="388">
        <f t="shared" si="16"/>
        <v>1389.7500000000255</v>
      </c>
    </row>
    <row r="349" spans="1:11" ht="45" x14ac:dyDescent="0.25">
      <c r="A349" s="371">
        <v>43689</v>
      </c>
      <c r="B349" s="228" t="s">
        <v>2547</v>
      </c>
      <c r="D349" s="85" t="s">
        <v>2548</v>
      </c>
      <c r="E349" s="382">
        <v>869440</v>
      </c>
      <c r="F349" s="383">
        <v>1650587</v>
      </c>
      <c r="G349" s="374">
        <v>37026.839999999997</v>
      </c>
      <c r="H349" s="374">
        <v>44000</v>
      </c>
      <c r="I349" s="386">
        <f t="shared" si="17"/>
        <v>6973.1600000000035</v>
      </c>
      <c r="J349" s="388">
        <f t="shared" si="16"/>
        <v>8362.910000000029</v>
      </c>
    </row>
    <row r="350" spans="1:11" ht="45" x14ac:dyDescent="0.25">
      <c r="A350" s="371">
        <v>43692</v>
      </c>
      <c r="B350" s="228" t="s">
        <v>2551</v>
      </c>
      <c r="D350" s="85" t="s">
        <v>2552</v>
      </c>
      <c r="E350" s="382">
        <v>866360</v>
      </c>
      <c r="F350" s="383">
        <v>1652062</v>
      </c>
      <c r="G350" s="374">
        <v>32513.58</v>
      </c>
      <c r="H350" s="374">
        <v>44000</v>
      </c>
      <c r="I350" s="386">
        <f t="shared" si="17"/>
        <v>11486.419999999998</v>
      </c>
      <c r="J350" s="388">
        <f t="shared" si="16"/>
        <v>19849.330000000027</v>
      </c>
    </row>
    <row r="351" spans="1:11" ht="45" x14ac:dyDescent="0.25">
      <c r="A351" s="371">
        <v>43693</v>
      </c>
      <c r="B351" s="228" t="s">
        <v>2553</v>
      </c>
      <c r="D351" s="85" t="s">
        <v>2554</v>
      </c>
      <c r="E351" s="382">
        <v>845638</v>
      </c>
      <c r="F351" s="383">
        <v>1652735</v>
      </c>
      <c r="G351" s="374">
        <v>30648.880000000001</v>
      </c>
      <c r="H351" s="374">
        <v>43000</v>
      </c>
      <c r="I351" s="386">
        <f t="shared" si="17"/>
        <v>12351.119999999999</v>
      </c>
      <c r="J351" s="388">
        <f t="shared" si="16"/>
        <v>32200.450000000026</v>
      </c>
    </row>
    <row r="352" spans="1:11" ht="45" x14ac:dyDescent="0.35">
      <c r="A352" s="371">
        <v>43696</v>
      </c>
      <c r="B352" s="228" t="s">
        <v>2555</v>
      </c>
      <c r="D352" s="85" t="s">
        <v>2556</v>
      </c>
      <c r="E352" s="382">
        <v>298335</v>
      </c>
      <c r="F352" s="383">
        <v>1652736</v>
      </c>
      <c r="G352" s="374">
        <v>29071.19</v>
      </c>
      <c r="H352" s="374">
        <v>15000</v>
      </c>
      <c r="I352" s="386">
        <f t="shared" si="17"/>
        <v>-14071.189999999999</v>
      </c>
      <c r="J352" s="388">
        <f t="shared" si="16"/>
        <v>18129.260000000028</v>
      </c>
      <c r="K352" s="405" t="s">
        <v>1305</v>
      </c>
    </row>
    <row r="353" spans="1:11" ht="45" x14ac:dyDescent="0.25">
      <c r="A353" s="371">
        <v>43699</v>
      </c>
      <c r="B353" s="228" t="s">
        <v>2557</v>
      </c>
      <c r="D353" s="85" t="s">
        <v>2558</v>
      </c>
      <c r="E353" s="382">
        <v>394060</v>
      </c>
      <c r="F353" s="383">
        <v>1654775</v>
      </c>
      <c r="G353" s="374">
        <v>28198</v>
      </c>
      <c r="H353" s="374">
        <v>20000</v>
      </c>
      <c r="I353" s="386">
        <f t="shared" si="17"/>
        <v>-8198</v>
      </c>
      <c r="J353" s="388">
        <f t="shared" si="16"/>
        <v>9931.2600000000275</v>
      </c>
    </row>
    <row r="354" spans="1:11" ht="45" x14ac:dyDescent="0.25">
      <c r="A354" s="371">
        <v>43703</v>
      </c>
      <c r="B354" s="228" t="s">
        <v>2565</v>
      </c>
      <c r="D354" s="85" t="s">
        <v>2566</v>
      </c>
      <c r="E354" s="382">
        <v>458114</v>
      </c>
      <c r="F354" s="383">
        <v>1657480</v>
      </c>
      <c r="G354" s="374">
        <v>29271.29</v>
      </c>
      <c r="H354" s="374">
        <v>23000</v>
      </c>
      <c r="I354" s="386">
        <f t="shared" si="17"/>
        <v>-6271.2900000000009</v>
      </c>
      <c r="J354" s="388">
        <f t="shared" si="16"/>
        <v>3659.9700000000266</v>
      </c>
    </row>
    <row r="355" spans="1:11" ht="45" x14ac:dyDescent="0.25">
      <c r="A355" s="371">
        <v>43706</v>
      </c>
      <c r="B355" s="228" t="s">
        <v>2567</v>
      </c>
      <c r="D355" s="85" t="s">
        <v>2568</v>
      </c>
      <c r="E355" s="382">
        <v>544428</v>
      </c>
      <c r="F355" s="383">
        <v>1657481</v>
      </c>
      <c r="G355" s="374">
        <v>29220.93</v>
      </c>
      <c r="H355" s="374">
        <v>27000</v>
      </c>
      <c r="I355" s="386">
        <f t="shared" si="17"/>
        <v>-2220.9300000000003</v>
      </c>
      <c r="J355" s="388">
        <f t="shared" si="16"/>
        <v>1439.0400000000263</v>
      </c>
    </row>
    <row r="356" spans="1:11" ht="45" x14ac:dyDescent="0.25">
      <c r="A356" s="371">
        <v>43711</v>
      </c>
      <c r="B356" s="222" t="s">
        <v>2570</v>
      </c>
      <c r="D356" s="85" t="s">
        <v>2571</v>
      </c>
      <c r="E356" s="382">
        <v>581827</v>
      </c>
      <c r="F356" s="383">
        <v>1658574</v>
      </c>
      <c r="G356" s="374">
        <v>24784.06</v>
      </c>
      <c r="H356" s="374">
        <v>29000</v>
      </c>
      <c r="I356" s="386">
        <f t="shared" si="17"/>
        <v>4215.9399999999987</v>
      </c>
      <c r="J356" s="388">
        <f t="shared" si="16"/>
        <v>5654.980000000025</v>
      </c>
    </row>
    <row r="357" spans="1:11" ht="45" x14ac:dyDescent="0.25">
      <c r="A357" s="371">
        <v>43713</v>
      </c>
      <c r="B357" s="222" t="s">
        <v>2572</v>
      </c>
      <c r="D357" s="85" t="s">
        <v>2573</v>
      </c>
      <c r="E357" s="382">
        <v>613645</v>
      </c>
      <c r="F357" s="383">
        <v>1659693</v>
      </c>
      <c r="G357" s="374">
        <v>28745.63</v>
      </c>
      <c r="H357" s="374">
        <v>31000</v>
      </c>
      <c r="I357" s="386">
        <f t="shared" si="17"/>
        <v>2254.369999999999</v>
      </c>
      <c r="J357" s="388">
        <f t="shared" si="16"/>
        <v>7909.350000000024</v>
      </c>
    </row>
    <row r="358" spans="1:11" ht="45" x14ac:dyDescent="0.25">
      <c r="A358" s="371">
        <v>43717</v>
      </c>
      <c r="B358" s="222" t="s">
        <v>2574</v>
      </c>
      <c r="D358" s="85" t="s">
        <v>2575</v>
      </c>
      <c r="E358" s="382">
        <v>449811</v>
      </c>
      <c r="F358" s="383">
        <v>1660408</v>
      </c>
      <c r="G358" s="374">
        <v>29972.2</v>
      </c>
      <c r="H358" s="374">
        <v>23000</v>
      </c>
      <c r="I358" s="386">
        <f t="shared" si="17"/>
        <v>-6972.2000000000007</v>
      </c>
      <c r="J358" s="388">
        <f t="shared" si="16"/>
        <v>937.15000000002328</v>
      </c>
    </row>
    <row r="359" spans="1:11" ht="45" x14ac:dyDescent="0.25">
      <c r="A359" s="371">
        <v>43720</v>
      </c>
      <c r="B359" s="222" t="s">
        <v>2579</v>
      </c>
      <c r="D359" s="85" t="s">
        <v>2580</v>
      </c>
      <c r="E359" s="382">
        <v>646371</v>
      </c>
      <c r="F359" s="383">
        <v>1662448</v>
      </c>
      <c r="G359" s="374">
        <v>25654.19</v>
      </c>
      <c r="H359" s="374">
        <v>33000</v>
      </c>
      <c r="I359" s="386">
        <f t="shared" si="17"/>
        <v>7345.8100000000013</v>
      </c>
      <c r="J359" s="388">
        <f t="shared" si="16"/>
        <v>8282.9600000000246</v>
      </c>
    </row>
    <row r="360" spans="1:11" ht="45" x14ac:dyDescent="0.25">
      <c r="A360" s="371">
        <v>43721</v>
      </c>
      <c r="B360" s="222" t="s">
        <v>2581</v>
      </c>
      <c r="D360" s="85" t="s">
        <v>2582</v>
      </c>
      <c r="E360" s="382">
        <v>642147</v>
      </c>
      <c r="F360" s="383">
        <v>1663548</v>
      </c>
      <c r="G360" s="374">
        <v>27549.56</v>
      </c>
      <c r="H360" s="374">
        <v>33000</v>
      </c>
      <c r="I360" s="386">
        <f t="shared" si="17"/>
        <v>5450.4399999999987</v>
      </c>
      <c r="J360" s="388">
        <f t="shared" si="16"/>
        <v>13733.400000000023</v>
      </c>
    </row>
    <row r="361" spans="1:11" ht="45" x14ac:dyDescent="0.25">
      <c r="A361" s="371">
        <v>43727</v>
      </c>
      <c r="B361" s="222" t="s">
        <v>2584</v>
      </c>
      <c r="D361" s="85" t="s">
        <v>2585</v>
      </c>
      <c r="E361" s="382">
        <v>524340</v>
      </c>
      <c r="F361" s="383">
        <v>1665112</v>
      </c>
      <c r="G361" s="374">
        <v>30647.56</v>
      </c>
      <c r="H361" s="374">
        <v>27000</v>
      </c>
      <c r="I361" s="386">
        <f t="shared" si="17"/>
        <v>-3647.5600000000013</v>
      </c>
      <c r="J361" s="388">
        <f t="shared" si="16"/>
        <v>10085.840000000022</v>
      </c>
    </row>
    <row r="362" spans="1:11" ht="45" x14ac:dyDescent="0.35">
      <c r="A362" s="371">
        <v>43731</v>
      </c>
      <c r="B362" s="222" t="s">
        <v>2593</v>
      </c>
      <c r="D362" s="85" t="s">
        <v>2594</v>
      </c>
      <c r="E362" s="382">
        <v>525960</v>
      </c>
      <c r="F362" s="383">
        <v>1665893</v>
      </c>
      <c r="G362" s="374">
        <v>30641.78</v>
      </c>
      <c r="H362" s="374">
        <v>27000</v>
      </c>
      <c r="I362" s="386">
        <f t="shared" si="17"/>
        <v>-3641.7799999999988</v>
      </c>
      <c r="J362" s="388">
        <f t="shared" si="16"/>
        <v>6444.0600000000231</v>
      </c>
      <c r="K362" s="405" t="s">
        <v>1305</v>
      </c>
    </row>
    <row r="363" spans="1:11" ht="48.75" x14ac:dyDescent="0.25">
      <c r="A363" s="371">
        <v>43734</v>
      </c>
      <c r="B363" s="182" t="s">
        <v>2614</v>
      </c>
      <c r="D363" s="85" t="s">
        <v>2613</v>
      </c>
      <c r="E363" s="382">
        <v>568255</v>
      </c>
      <c r="F363" s="415">
        <v>1682522</v>
      </c>
      <c r="G363" s="416">
        <v>39248.870000000003</v>
      </c>
      <c r="H363" s="416">
        <v>29000</v>
      </c>
      <c r="I363" s="386">
        <f t="shared" si="17"/>
        <v>-10248.870000000003</v>
      </c>
      <c r="J363" s="388">
        <f t="shared" si="16"/>
        <v>-3804.8099999999795</v>
      </c>
    </row>
    <row r="364" spans="1:11" ht="45.75" x14ac:dyDescent="0.25">
      <c r="A364" s="371">
        <v>43738</v>
      </c>
      <c r="B364" s="182" t="s">
        <v>2617</v>
      </c>
      <c r="D364" s="85" t="s">
        <v>2616</v>
      </c>
      <c r="E364" s="382">
        <v>612808</v>
      </c>
      <c r="F364" s="415">
        <v>1684268</v>
      </c>
      <c r="G364" s="416">
        <v>43205.760000000002</v>
      </c>
      <c r="H364" s="416">
        <v>31000</v>
      </c>
      <c r="I364" s="386">
        <f t="shared" si="17"/>
        <v>-12205.760000000002</v>
      </c>
      <c r="J364" s="388">
        <f t="shared" si="16"/>
        <v>-16010.569999999982</v>
      </c>
    </row>
    <row r="365" spans="1:11" ht="45.75" customHeight="1" x14ac:dyDescent="0.25">
      <c r="A365" s="371">
        <v>43776</v>
      </c>
      <c r="B365" s="186" t="s">
        <v>2623</v>
      </c>
      <c r="D365" s="85" t="s">
        <v>2616</v>
      </c>
      <c r="E365" s="382">
        <v>288435</v>
      </c>
      <c r="F365" s="415">
        <v>1684268</v>
      </c>
      <c r="G365" s="416">
        <v>0</v>
      </c>
      <c r="H365" s="416">
        <v>15000</v>
      </c>
      <c r="I365" s="386">
        <f t="shared" si="17"/>
        <v>15000</v>
      </c>
      <c r="J365" s="388">
        <f t="shared" si="16"/>
        <v>-1010.5699999999815</v>
      </c>
      <c r="K365" s="335"/>
    </row>
    <row r="366" spans="1:11" ht="46.5" customHeight="1" x14ac:dyDescent="0.25">
      <c r="A366" s="371">
        <v>43781</v>
      </c>
      <c r="B366" s="239" t="s">
        <v>2618</v>
      </c>
      <c r="D366" s="85" t="s">
        <v>2619</v>
      </c>
      <c r="E366" s="382">
        <v>898546</v>
      </c>
      <c r="F366" s="383">
        <v>1685271</v>
      </c>
      <c r="G366" s="374">
        <v>45484.08</v>
      </c>
      <c r="H366" s="374">
        <v>47000</v>
      </c>
      <c r="I366" s="386">
        <f t="shared" si="17"/>
        <v>1515.9199999999983</v>
      </c>
      <c r="J366" s="388">
        <f t="shared" si="16"/>
        <v>505.35000000001673</v>
      </c>
    </row>
    <row r="367" spans="1:11" ht="47.25" x14ac:dyDescent="0.25">
      <c r="A367" s="371">
        <v>43782</v>
      </c>
      <c r="B367" s="239" t="s">
        <v>2621</v>
      </c>
      <c r="D367" s="85" t="s">
        <v>2622</v>
      </c>
      <c r="E367" s="382">
        <v>936144</v>
      </c>
      <c r="F367" s="383">
        <v>1687458</v>
      </c>
      <c r="G367" s="374">
        <v>45102.96</v>
      </c>
      <c r="H367" s="374">
        <v>48000</v>
      </c>
      <c r="I367" s="386">
        <f t="shared" si="17"/>
        <v>2897.0400000000009</v>
      </c>
      <c r="J367" s="388">
        <f t="shared" si="16"/>
        <v>3402.3900000000176</v>
      </c>
    </row>
    <row r="368" spans="1:11" ht="47.25" x14ac:dyDescent="0.25">
      <c r="A368" s="371">
        <v>43784</v>
      </c>
      <c r="B368" s="239" t="s">
        <v>2626</v>
      </c>
      <c r="D368" s="85" t="s">
        <v>2627</v>
      </c>
      <c r="E368" s="382">
        <v>943544</v>
      </c>
      <c r="F368" s="383">
        <v>1688095</v>
      </c>
      <c r="G368" s="374">
        <v>44740.46</v>
      </c>
      <c r="H368" s="374">
        <v>49000</v>
      </c>
      <c r="I368" s="386">
        <f t="shared" si="17"/>
        <v>4259.5400000000009</v>
      </c>
      <c r="J368" s="388">
        <f t="shared" si="16"/>
        <v>7661.9300000000185</v>
      </c>
    </row>
    <row r="369" spans="1:11" ht="47.25" x14ac:dyDescent="0.25">
      <c r="A369" s="371">
        <v>43790</v>
      </c>
      <c r="B369" s="239" t="s">
        <v>2630</v>
      </c>
      <c r="D369" s="85" t="s">
        <v>2631</v>
      </c>
      <c r="E369" s="382">
        <v>718910</v>
      </c>
      <c r="F369" s="383">
        <v>1690562</v>
      </c>
      <c r="G369" s="374">
        <v>42063.4</v>
      </c>
      <c r="H369" s="374">
        <v>37000</v>
      </c>
      <c r="I369" s="386">
        <f t="shared" si="17"/>
        <v>-5063.4000000000015</v>
      </c>
      <c r="J369" s="388">
        <f t="shared" si="16"/>
        <v>2598.530000000017</v>
      </c>
    </row>
    <row r="370" spans="1:11" ht="47.25" x14ac:dyDescent="0.25">
      <c r="A370" s="371">
        <v>43794</v>
      </c>
      <c r="B370" s="239" t="s">
        <v>2632</v>
      </c>
      <c r="D370" s="85" t="s">
        <v>2633</v>
      </c>
      <c r="E370" s="382">
        <v>818412</v>
      </c>
      <c r="F370" s="383">
        <v>1691287</v>
      </c>
      <c r="G370" s="374">
        <v>39212.69</v>
      </c>
      <c r="H370" s="374">
        <v>42000</v>
      </c>
      <c r="I370" s="386">
        <f t="shared" si="17"/>
        <v>2787.3099999999977</v>
      </c>
      <c r="J370" s="388">
        <f t="shared" si="16"/>
        <v>5385.8400000000147</v>
      </c>
    </row>
    <row r="371" spans="1:11" ht="47.25" x14ac:dyDescent="0.25">
      <c r="A371" s="371">
        <v>43798</v>
      </c>
      <c r="B371" s="239" t="s">
        <v>2634</v>
      </c>
      <c r="D371" s="85" t="s">
        <v>2635</v>
      </c>
      <c r="E371" s="382">
        <v>665686</v>
      </c>
      <c r="F371" s="383">
        <v>1693130</v>
      </c>
      <c r="G371" s="374">
        <v>37943.32</v>
      </c>
      <c r="H371" s="374">
        <v>34000</v>
      </c>
      <c r="I371" s="386">
        <f t="shared" si="17"/>
        <v>-3943.3199999999997</v>
      </c>
      <c r="J371" s="388">
        <f t="shared" si="16"/>
        <v>1442.520000000015</v>
      </c>
      <c r="K371" s="335"/>
    </row>
    <row r="372" spans="1:11" ht="47.25" x14ac:dyDescent="0.25">
      <c r="A372" s="371">
        <v>43798</v>
      </c>
      <c r="B372" s="239" t="s">
        <v>2636</v>
      </c>
      <c r="D372" s="85" t="s">
        <v>2637</v>
      </c>
      <c r="E372" s="382">
        <v>665516</v>
      </c>
      <c r="F372" s="383">
        <v>1693131</v>
      </c>
      <c r="G372" s="374">
        <v>39439.08</v>
      </c>
      <c r="H372" s="374">
        <v>34000</v>
      </c>
      <c r="I372" s="386">
        <f t="shared" si="17"/>
        <v>-5439.0800000000017</v>
      </c>
      <c r="J372" s="417">
        <f t="shared" si="16"/>
        <v>-3996.5599999999868</v>
      </c>
    </row>
    <row r="373" spans="1:11" ht="47.25" x14ac:dyDescent="0.25">
      <c r="A373" s="371">
        <v>43804</v>
      </c>
      <c r="B373" s="240" t="s">
        <v>2648</v>
      </c>
      <c r="D373" s="85" t="s">
        <v>2649</v>
      </c>
      <c r="E373" s="382">
        <v>854040</v>
      </c>
      <c r="F373" s="383">
        <v>1696127</v>
      </c>
      <c r="G373" s="374">
        <v>41402.26</v>
      </c>
      <c r="H373" s="374">
        <v>44000</v>
      </c>
      <c r="I373" s="386">
        <f t="shared" si="17"/>
        <v>2597.739999999998</v>
      </c>
      <c r="J373" s="417">
        <f t="shared" si="16"/>
        <v>-1398.8199999999888</v>
      </c>
    </row>
    <row r="374" spans="1:11" ht="47.25" x14ac:dyDescent="0.25">
      <c r="A374" s="371">
        <v>43804</v>
      </c>
      <c r="B374" s="240" t="s">
        <v>2646</v>
      </c>
      <c r="D374" s="85" t="s">
        <v>2647</v>
      </c>
      <c r="E374" s="382">
        <v>854040</v>
      </c>
      <c r="F374" s="383">
        <v>1696128</v>
      </c>
      <c r="G374" s="374">
        <v>42171.57</v>
      </c>
      <c r="H374" s="374">
        <v>44000</v>
      </c>
      <c r="I374" s="386">
        <f t="shared" si="17"/>
        <v>1828.4300000000003</v>
      </c>
      <c r="J374" s="388">
        <f t="shared" si="16"/>
        <v>429.6100000000115</v>
      </c>
    </row>
    <row r="375" spans="1:11" ht="47.25" x14ac:dyDescent="0.25">
      <c r="A375" s="371">
        <v>43801</v>
      </c>
      <c r="B375" s="240" t="s">
        <v>2650</v>
      </c>
      <c r="D375" s="85" t="s">
        <v>2651</v>
      </c>
      <c r="E375" s="382">
        <v>862400</v>
      </c>
      <c r="F375" s="383">
        <v>1696129</v>
      </c>
      <c r="G375" s="374">
        <v>42997.2</v>
      </c>
      <c r="H375" s="374">
        <v>44000</v>
      </c>
      <c r="I375" s="386">
        <f t="shared" si="17"/>
        <v>1002.8000000000029</v>
      </c>
      <c r="J375" s="388">
        <f t="shared" si="16"/>
        <v>1432.4100000000144</v>
      </c>
    </row>
    <row r="376" spans="1:11" ht="47.25" x14ac:dyDescent="0.25">
      <c r="A376" s="371">
        <v>43808</v>
      </c>
      <c r="B376" s="240" t="s">
        <v>2654</v>
      </c>
      <c r="D376" s="85" t="s">
        <v>2655</v>
      </c>
      <c r="E376" s="382">
        <v>858805.5</v>
      </c>
      <c r="F376" s="383">
        <v>1696509</v>
      </c>
      <c r="G376" s="374">
        <v>42703.519999999997</v>
      </c>
      <c r="H376" s="374">
        <v>44500</v>
      </c>
      <c r="I376" s="386">
        <f t="shared" si="17"/>
        <v>1796.4800000000032</v>
      </c>
      <c r="J376" s="388">
        <f t="shared" si="16"/>
        <v>3228.8900000000176</v>
      </c>
    </row>
    <row r="377" spans="1:11" ht="47.25" x14ac:dyDescent="0.25">
      <c r="A377" s="371">
        <v>43810</v>
      </c>
      <c r="B377" s="240" t="s">
        <v>2669</v>
      </c>
      <c r="D377" s="85" t="s">
        <v>2670</v>
      </c>
      <c r="E377" s="382">
        <v>828309</v>
      </c>
      <c r="F377" s="383">
        <v>1698711</v>
      </c>
      <c r="G377" s="374">
        <v>41884.559999999998</v>
      </c>
      <c r="H377" s="374">
        <v>43000</v>
      </c>
      <c r="I377" s="386">
        <f t="shared" si="17"/>
        <v>1115.4400000000023</v>
      </c>
      <c r="J377" s="388">
        <f t="shared" si="16"/>
        <v>4344.3300000000199</v>
      </c>
    </row>
    <row r="378" spans="1:11" ht="47.25" x14ac:dyDescent="0.25">
      <c r="A378" s="371">
        <v>43810</v>
      </c>
      <c r="B378" s="240" t="s">
        <v>2661</v>
      </c>
      <c r="D378" s="85" t="s">
        <v>2662</v>
      </c>
      <c r="E378" s="382">
        <v>825127</v>
      </c>
      <c r="F378" s="383">
        <v>1699078</v>
      </c>
      <c r="G378" s="374">
        <v>41818.46</v>
      </c>
      <c r="H378" s="374">
        <v>43000</v>
      </c>
      <c r="I378" s="386">
        <f t="shared" si="17"/>
        <v>1181.5400000000009</v>
      </c>
      <c r="J378" s="388">
        <f t="shared" si="16"/>
        <v>5525.8700000000208</v>
      </c>
      <c r="K378" s="335"/>
    </row>
    <row r="379" spans="1:11" ht="47.25" x14ac:dyDescent="0.25">
      <c r="A379" s="371">
        <v>43812</v>
      </c>
      <c r="B379" s="240" t="s">
        <v>2663</v>
      </c>
      <c r="D379" s="85" t="s">
        <v>2664</v>
      </c>
      <c r="E379" s="382">
        <v>781460</v>
      </c>
      <c r="F379" s="383">
        <v>1699446</v>
      </c>
      <c r="G379" s="374">
        <v>40532</v>
      </c>
      <c r="H379" s="374">
        <v>41000</v>
      </c>
      <c r="I379" s="386">
        <f t="shared" si="17"/>
        <v>468</v>
      </c>
      <c r="J379" s="388">
        <f t="shared" si="16"/>
        <v>5993.8700000000208</v>
      </c>
    </row>
    <row r="380" spans="1:11" ht="47.25" x14ac:dyDescent="0.25">
      <c r="A380" s="371">
        <v>43812</v>
      </c>
      <c r="B380" s="240" t="s">
        <v>2665</v>
      </c>
      <c r="D380" s="85" t="s">
        <v>2666</v>
      </c>
      <c r="E380" s="382">
        <v>781460</v>
      </c>
      <c r="F380" s="383">
        <v>1699447</v>
      </c>
      <c r="G380" s="374">
        <v>40593.68</v>
      </c>
      <c r="H380" s="374">
        <v>41000</v>
      </c>
      <c r="I380" s="386">
        <f t="shared" si="17"/>
        <v>406.31999999999971</v>
      </c>
      <c r="J380" s="388">
        <f t="shared" si="16"/>
        <v>6400.1900000000205</v>
      </c>
    </row>
    <row r="381" spans="1:11" ht="47.25" x14ac:dyDescent="0.25">
      <c r="A381" s="371">
        <v>43815</v>
      </c>
      <c r="B381" s="240" t="s">
        <v>2667</v>
      </c>
      <c r="C381" s="381" t="s">
        <v>1295</v>
      </c>
      <c r="D381" s="85" t="s">
        <v>2668</v>
      </c>
      <c r="E381" s="382">
        <v>797790</v>
      </c>
      <c r="F381" s="383">
        <v>1699448</v>
      </c>
      <c r="G381" s="374">
        <v>38060.28</v>
      </c>
      <c r="H381" s="374">
        <v>42000</v>
      </c>
      <c r="I381" s="386">
        <f t="shared" si="17"/>
        <v>3939.7200000000012</v>
      </c>
      <c r="J381" s="388">
        <f t="shared" si="16"/>
        <v>10339.910000000022</v>
      </c>
    </row>
    <row r="382" spans="1:11" ht="47.25" x14ac:dyDescent="0.25">
      <c r="A382" s="371">
        <v>43816</v>
      </c>
      <c r="B382" s="240" t="s">
        <v>2673</v>
      </c>
      <c r="D382" s="85" t="s">
        <v>2674</v>
      </c>
      <c r="E382" s="382">
        <v>664230</v>
      </c>
      <c r="F382" s="383">
        <v>1701181</v>
      </c>
      <c r="G382" s="374">
        <v>30533.85</v>
      </c>
      <c r="H382" s="374">
        <v>35000</v>
      </c>
      <c r="I382" s="386">
        <f t="shared" si="17"/>
        <v>4466.1500000000015</v>
      </c>
      <c r="J382" s="388">
        <f t="shared" si="16"/>
        <v>14806.060000000023</v>
      </c>
    </row>
    <row r="383" spans="1:11" ht="47.25" x14ac:dyDescent="0.25">
      <c r="A383" s="371">
        <v>43819</v>
      </c>
      <c r="B383" s="240" t="s">
        <v>2693</v>
      </c>
      <c r="D383" s="85" t="s">
        <v>2694</v>
      </c>
      <c r="E383" s="382">
        <v>588535</v>
      </c>
      <c r="F383" s="383">
        <v>1702367</v>
      </c>
      <c r="G383" s="374">
        <v>31511.03</v>
      </c>
      <c r="H383" s="374">
        <v>31000</v>
      </c>
      <c r="I383" s="386">
        <f t="shared" si="17"/>
        <v>-511.02999999999884</v>
      </c>
      <c r="J383" s="388">
        <f t="shared" si="16"/>
        <v>14295.030000000024</v>
      </c>
    </row>
    <row r="384" spans="1:11" ht="47.25" x14ac:dyDescent="0.25">
      <c r="A384" s="371">
        <v>43819</v>
      </c>
      <c r="B384" s="240" t="s">
        <v>2676</v>
      </c>
      <c r="D384" s="85" t="s">
        <v>2675</v>
      </c>
      <c r="E384" s="382">
        <v>588535</v>
      </c>
      <c r="F384" s="383">
        <v>1701974</v>
      </c>
      <c r="G384" s="374">
        <v>31667.78</v>
      </c>
      <c r="H384" s="374">
        <v>31000</v>
      </c>
      <c r="I384" s="386">
        <f t="shared" si="17"/>
        <v>-667.77999999999884</v>
      </c>
      <c r="J384" s="388">
        <f t="shared" si="16"/>
        <v>13627.250000000025</v>
      </c>
      <c r="K384" s="335"/>
    </row>
    <row r="385" spans="1:11" ht="47.25" x14ac:dyDescent="0.25">
      <c r="A385" s="371">
        <v>43823</v>
      </c>
      <c r="B385" s="240" t="s">
        <v>2678</v>
      </c>
      <c r="D385" s="418" t="s">
        <v>2679</v>
      </c>
      <c r="E385" s="382">
        <v>644980</v>
      </c>
      <c r="F385" s="383">
        <v>1702683</v>
      </c>
      <c r="G385" s="374">
        <v>36928.269999999997</v>
      </c>
      <c r="H385" s="374">
        <v>34000</v>
      </c>
      <c r="I385" s="386">
        <f t="shared" si="17"/>
        <v>-2928.2699999999968</v>
      </c>
      <c r="J385" s="388">
        <f t="shared" si="16"/>
        <v>10698.980000000029</v>
      </c>
    </row>
    <row r="386" spans="1:11" ht="47.25" x14ac:dyDescent="0.25">
      <c r="A386" s="371">
        <v>43823</v>
      </c>
      <c r="B386" s="240" t="s">
        <v>2680</v>
      </c>
      <c r="D386" s="85" t="s">
        <v>2681</v>
      </c>
      <c r="E386" s="382">
        <v>569100</v>
      </c>
      <c r="F386" s="383">
        <v>1702971</v>
      </c>
      <c r="G386" s="374">
        <v>30704.18</v>
      </c>
      <c r="H386" s="374">
        <v>30000</v>
      </c>
      <c r="I386" s="386">
        <f t="shared" si="17"/>
        <v>-704.18000000000029</v>
      </c>
      <c r="J386" s="388">
        <f t="shared" si="16"/>
        <v>9994.8000000000284</v>
      </c>
      <c r="K386" s="335"/>
    </row>
    <row r="387" spans="1:11" ht="47.25" x14ac:dyDescent="0.35">
      <c r="A387" s="371">
        <v>43829</v>
      </c>
      <c r="B387" s="240" t="s">
        <v>2685</v>
      </c>
      <c r="D387" s="85" t="s">
        <v>2686</v>
      </c>
      <c r="E387" s="382">
        <v>472975</v>
      </c>
      <c r="F387" s="383">
        <v>1704476</v>
      </c>
      <c r="G387" s="374">
        <v>31627.09</v>
      </c>
      <c r="H387" s="374">
        <v>25000</v>
      </c>
      <c r="I387" s="386">
        <f t="shared" si="17"/>
        <v>-6627.09</v>
      </c>
      <c r="J387" s="388">
        <f t="shared" si="16"/>
        <v>3367.7100000000282</v>
      </c>
      <c r="K387" s="405" t="s">
        <v>1305</v>
      </c>
    </row>
    <row r="388" spans="1:11" x14ac:dyDescent="0.25">
      <c r="A388" s="371"/>
      <c r="B388" s="27"/>
      <c r="D388" s="85"/>
      <c r="E388" s="382"/>
      <c r="F388" s="383"/>
      <c r="G388" s="374"/>
      <c r="H388" s="374"/>
      <c r="I388" s="386">
        <f t="shared" si="17"/>
        <v>0</v>
      </c>
      <c r="J388" s="389">
        <f t="shared" si="16"/>
        <v>3367.7100000000282</v>
      </c>
    </row>
    <row r="389" spans="1:11" x14ac:dyDescent="0.25">
      <c r="A389" s="419"/>
      <c r="B389" s="102"/>
      <c r="C389" s="420"/>
      <c r="D389" s="103"/>
      <c r="E389" s="421"/>
      <c r="F389" s="422"/>
      <c r="G389" s="423"/>
      <c r="H389" s="423"/>
      <c r="I389" s="424">
        <f t="shared" si="17"/>
        <v>0</v>
      </c>
      <c r="J389" s="389">
        <f t="shared" si="16"/>
        <v>3367.7100000000282</v>
      </c>
    </row>
    <row r="390" spans="1:11" x14ac:dyDescent="0.25">
      <c r="A390" s="419"/>
      <c r="B390" s="102"/>
      <c r="C390" s="420"/>
      <c r="D390" s="103"/>
      <c r="E390" s="421"/>
      <c r="F390" s="422"/>
      <c r="G390" s="423"/>
      <c r="H390" s="423"/>
      <c r="I390" s="424">
        <f t="shared" si="17"/>
        <v>0</v>
      </c>
      <c r="J390" s="389">
        <f t="shared" si="16"/>
        <v>3367.7100000000282</v>
      </c>
      <c r="K390" s="374"/>
    </row>
    <row r="391" spans="1:11" ht="63" x14ac:dyDescent="0.25">
      <c r="A391" s="371">
        <v>43832</v>
      </c>
      <c r="B391" s="239" t="s">
        <v>2695</v>
      </c>
      <c r="D391" s="85" t="s">
        <v>2696</v>
      </c>
      <c r="E391" s="382">
        <v>549550</v>
      </c>
      <c r="F391" s="383">
        <v>1707049</v>
      </c>
      <c r="G391" s="374">
        <v>33183.25</v>
      </c>
      <c r="H391" s="374">
        <v>29000</v>
      </c>
      <c r="I391" s="386">
        <f t="shared" si="17"/>
        <v>-4183.25</v>
      </c>
      <c r="J391" s="417">
        <f t="shared" si="16"/>
        <v>-815.53999999997177</v>
      </c>
      <c r="K391" s="374"/>
    </row>
    <row r="392" spans="1:11" x14ac:dyDescent="0.25">
      <c r="A392" s="371"/>
      <c r="B392" s="27"/>
      <c r="D392" s="85" t="s">
        <v>2696</v>
      </c>
      <c r="E392" s="382">
        <v>0</v>
      </c>
      <c r="F392" s="383" t="s">
        <v>2697</v>
      </c>
      <c r="G392" s="374">
        <v>0</v>
      </c>
      <c r="H392" s="374">
        <v>211.17</v>
      </c>
      <c r="I392" s="386">
        <f t="shared" si="17"/>
        <v>211.17</v>
      </c>
      <c r="J392" s="417">
        <f t="shared" si="16"/>
        <v>-604.36999999997181</v>
      </c>
      <c r="K392" s="374"/>
    </row>
    <row r="393" spans="1:11" ht="47.25" x14ac:dyDescent="0.25">
      <c r="A393" s="371">
        <v>43836</v>
      </c>
      <c r="B393" s="239" t="s">
        <v>2698</v>
      </c>
      <c r="D393" s="85" t="s">
        <v>2699</v>
      </c>
      <c r="E393" s="382">
        <v>661150</v>
      </c>
      <c r="F393" s="383">
        <v>1707379</v>
      </c>
      <c r="G393" s="374">
        <v>33801.370000000003</v>
      </c>
      <c r="H393" s="374">
        <v>35000</v>
      </c>
      <c r="I393" s="386">
        <f t="shared" si="17"/>
        <v>1198.6299999999974</v>
      </c>
      <c r="J393" s="388">
        <f t="shared" si="16"/>
        <v>594.26000000002557</v>
      </c>
      <c r="K393" s="374"/>
    </row>
    <row r="394" spans="1:11" ht="54" customHeight="1" x14ac:dyDescent="0.25">
      <c r="A394" s="371">
        <v>43836</v>
      </c>
      <c r="B394" s="239" t="s">
        <v>2700</v>
      </c>
      <c r="D394" s="85" t="s">
        <v>2701</v>
      </c>
      <c r="E394" s="382">
        <v>669750</v>
      </c>
      <c r="F394" s="383">
        <v>1707808</v>
      </c>
      <c r="G394" s="374">
        <v>34275.33</v>
      </c>
      <c r="H394" s="374">
        <v>35000</v>
      </c>
      <c r="I394" s="386">
        <f t="shared" si="17"/>
        <v>724.66999999999825</v>
      </c>
      <c r="J394" s="388">
        <f t="shared" si="16"/>
        <v>1318.9300000000239</v>
      </c>
      <c r="K394" s="374"/>
    </row>
    <row r="395" spans="1:11" ht="51.75" customHeight="1" x14ac:dyDescent="0.25">
      <c r="A395" s="371">
        <v>43839</v>
      </c>
      <c r="B395" s="239" t="s">
        <v>2703</v>
      </c>
      <c r="D395" s="85" t="s">
        <v>2704</v>
      </c>
      <c r="E395" s="382">
        <v>658700</v>
      </c>
      <c r="F395" s="383">
        <v>1709863</v>
      </c>
      <c r="G395" s="374">
        <v>34057.99</v>
      </c>
      <c r="H395" s="374">
        <v>35000</v>
      </c>
      <c r="I395" s="386">
        <f t="shared" si="17"/>
        <v>942.01000000000204</v>
      </c>
      <c r="J395" s="388">
        <f t="shared" si="16"/>
        <v>2260.940000000026</v>
      </c>
      <c r="K395" s="374"/>
    </row>
    <row r="396" spans="1:11" ht="47.25" x14ac:dyDescent="0.25">
      <c r="A396" s="371">
        <v>43843</v>
      </c>
      <c r="B396" s="239" t="s">
        <v>2705</v>
      </c>
      <c r="D396" s="85" t="s">
        <v>2706</v>
      </c>
      <c r="E396" s="382">
        <v>680004</v>
      </c>
      <c r="F396" s="383">
        <v>1710250</v>
      </c>
      <c r="G396" s="374">
        <v>35083.449999999997</v>
      </c>
      <c r="H396" s="374">
        <v>36000</v>
      </c>
      <c r="I396" s="386">
        <f t="shared" si="17"/>
        <v>916.55000000000291</v>
      </c>
      <c r="J396" s="388">
        <f t="shared" si="16"/>
        <v>3177.4900000000289</v>
      </c>
      <c r="K396" s="374"/>
    </row>
    <row r="397" spans="1:11" ht="47.25" x14ac:dyDescent="0.25">
      <c r="A397" s="371">
        <v>43846</v>
      </c>
      <c r="B397" s="239" t="s">
        <v>2710</v>
      </c>
      <c r="D397" s="85" t="s">
        <v>2708</v>
      </c>
      <c r="E397" s="382">
        <v>677160</v>
      </c>
      <c r="F397" s="383">
        <v>1712936</v>
      </c>
      <c r="G397" s="374">
        <v>38299.33</v>
      </c>
      <c r="H397" s="374">
        <v>36000</v>
      </c>
      <c r="I397" s="386">
        <f t="shared" si="17"/>
        <v>-2299.3300000000017</v>
      </c>
      <c r="J397" s="388">
        <f t="shared" si="16"/>
        <v>878.16000000002714</v>
      </c>
      <c r="K397" s="401"/>
    </row>
    <row r="398" spans="1:11" ht="47.25" x14ac:dyDescent="0.25">
      <c r="A398" s="371">
        <v>43850</v>
      </c>
      <c r="B398" s="239" t="s">
        <v>2709</v>
      </c>
      <c r="D398" s="85" t="s">
        <v>2711</v>
      </c>
      <c r="E398" s="382">
        <v>702262.5</v>
      </c>
      <c r="F398" s="383">
        <v>1712937</v>
      </c>
      <c r="G398" s="374">
        <v>37796.29</v>
      </c>
      <c r="H398" s="374">
        <v>37500</v>
      </c>
      <c r="I398" s="386">
        <f t="shared" si="17"/>
        <v>-296.29000000000087</v>
      </c>
      <c r="J398" s="388">
        <f t="shared" si="16"/>
        <v>581.87000000002627</v>
      </c>
      <c r="K398" s="374"/>
    </row>
    <row r="399" spans="1:11" ht="64.5" x14ac:dyDescent="0.25">
      <c r="A399" s="371">
        <v>43853</v>
      </c>
      <c r="B399" s="239" t="s">
        <v>2713</v>
      </c>
      <c r="D399" s="85" t="s">
        <v>2714</v>
      </c>
      <c r="E399" s="382">
        <v>744377.5</v>
      </c>
      <c r="F399" s="383">
        <v>1714065</v>
      </c>
      <c r="G399" s="374">
        <v>37981.919999999998</v>
      </c>
      <c r="H399" s="374">
        <v>39500</v>
      </c>
      <c r="I399" s="386">
        <f t="shared" si="17"/>
        <v>1518.0800000000017</v>
      </c>
      <c r="J399" s="388">
        <f t="shared" si="16"/>
        <v>2099.950000000028</v>
      </c>
      <c r="K399" s="374"/>
    </row>
    <row r="400" spans="1:11" ht="30.75" customHeight="1" x14ac:dyDescent="0.25">
      <c r="A400" s="371">
        <v>43853</v>
      </c>
      <c r="B400" s="248" t="s">
        <v>2715</v>
      </c>
      <c r="D400" s="413" t="s">
        <v>2714</v>
      </c>
      <c r="E400" s="382"/>
      <c r="F400" s="383" t="s">
        <v>2716</v>
      </c>
      <c r="G400" s="374"/>
      <c r="H400" s="425">
        <v>211.41</v>
      </c>
      <c r="I400" s="386">
        <f t="shared" si="17"/>
        <v>211.41</v>
      </c>
      <c r="J400" s="388">
        <f t="shared" si="16"/>
        <v>2311.3600000000279</v>
      </c>
      <c r="K400" s="374"/>
    </row>
    <row r="401" spans="1:11" ht="48.75" x14ac:dyDescent="0.25">
      <c r="A401" s="371">
        <v>43857</v>
      </c>
      <c r="B401" s="239" t="s">
        <v>2717</v>
      </c>
      <c r="D401" s="85" t="s">
        <v>2718</v>
      </c>
      <c r="E401" s="382">
        <v>700040</v>
      </c>
      <c r="F401" s="383">
        <v>1715715</v>
      </c>
      <c r="G401" s="374">
        <v>34015.75</v>
      </c>
      <c r="H401" s="374">
        <v>37000</v>
      </c>
      <c r="I401" s="386">
        <f t="shared" si="17"/>
        <v>2984.25</v>
      </c>
      <c r="J401" s="388">
        <f t="shared" ref="J401:J412" si="18">J400+I401</f>
        <v>5295.6100000000279</v>
      </c>
      <c r="K401" s="374"/>
    </row>
    <row r="402" spans="1:11" ht="48.75" x14ac:dyDescent="0.25">
      <c r="A402" s="371">
        <v>43857</v>
      </c>
      <c r="B402" s="239" t="s">
        <v>2719</v>
      </c>
      <c r="D402" s="85" t="s">
        <v>2720</v>
      </c>
      <c r="E402" s="382">
        <v>700040</v>
      </c>
      <c r="F402" s="383">
        <v>1716290</v>
      </c>
      <c r="G402" s="374">
        <v>34459.17</v>
      </c>
      <c r="H402" s="374">
        <v>37000</v>
      </c>
      <c r="I402" s="386">
        <f t="shared" si="17"/>
        <v>2540.8300000000017</v>
      </c>
      <c r="J402" s="388">
        <f t="shared" si="18"/>
        <v>7836.4400000000296</v>
      </c>
      <c r="K402" s="401"/>
    </row>
    <row r="403" spans="1:11" ht="48.75" x14ac:dyDescent="0.25">
      <c r="A403" s="371">
        <v>43865</v>
      </c>
      <c r="B403" s="249" t="s">
        <v>2722</v>
      </c>
      <c r="D403" s="85" t="s">
        <v>2723</v>
      </c>
      <c r="E403" s="382">
        <v>468950</v>
      </c>
      <c r="F403" s="383">
        <v>1717888</v>
      </c>
      <c r="G403" s="374">
        <v>28162.799999999999</v>
      </c>
      <c r="H403" s="374">
        <v>25000</v>
      </c>
      <c r="I403" s="386">
        <f t="shared" si="17"/>
        <v>-3162.7999999999993</v>
      </c>
      <c r="J403" s="388">
        <f t="shared" si="18"/>
        <v>4673.6400000000303</v>
      </c>
      <c r="K403" s="374"/>
    </row>
    <row r="404" spans="1:11" ht="48.75" x14ac:dyDescent="0.25">
      <c r="A404" s="371">
        <v>43865</v>
      </c>
      <c r="B404" s="249" t="s">
        <v>2724</v>
      </c>
      <c r="D404" s="85" t="s">
        <v>2725</v>
      </c>
      <c r="E404" s="382">
        <v>468950</v>
      </c>
      <c r="F404" s="383">
        <v>1718628</v>
      </c>
      <c r="G404" s="374">
        <v>27001.25</v>
      </c>
      <c r="H404" s="374">
        <v>25000</v>
      </c>
      <c r="I404" s="386">
        <f t="shared" si="17"/>
        <v>-2001.25</v>
      </c>
      <c r="J404" s="388">
        <f t="shared" si="18"/>
        <v>2672.3900000000303</v>
      </c>
      <c r="K404" s="374"/>
    </row>
    <row r="405" spans="1:11" ht="48.75" x14ac:dyDescent="0.25">
      <c r="A405" s="371">
        <v>43867</v>
      </c>
      <c r="B405" s="249" t="s">
        <v>2726</v>
      </c>
      <c r="D405" s="85" t="s">
        <v>2727</v>
      </c>
      <c r="E405" s="382">
        <v>532636.5</v>
      </c>
      <c r="F405" s="383">
        <v>1720696</v>
      </c>
      <c r="G405" s="374">
        <v>25797.11</v>
      </c>
      <c r="H405" s="374">
        <v>28500</v>
      </c>
      <c r="I405" s="386">
        <f t="shared" si="17"/>
        <v>2702.8899999999994</v>
      </c>
      <c r="J405" s="388">
        <f t="shared" si="18"/>
        <v>5375.2800000000298</v>
      </c>
      <c r="K405" s="374"/>
    </row>
    <row r="406" spans="1:11" ht="48.75" x14ac:dyDescent="0.25">
      <c r="A406" s="371">
        <v>43871</v>
      </c>
      <c r="B406" s="249" t="s">
        <v>2731</v>
      </c>
      <c r="D406" s="85" t="s">
        <v>2728</v>
      </c>
      <c r="E406" s="382">
        <v>432630</v>
      </c>
      <c r="F406" s="383">
        <v>1721462</v>
      </c>
      <c r="G406" s="374">
        <v>29086.26</v>
      </c>
      <c r="H406" s="374">
        <v>23000</v>
      </c>
      <c r="I406" s="386">
        <f t="shared" ref="I406:I472" si="19">H406-G406</f>
        <v>-6086.2599999999984</v>
      </c>
      <c r="J406" s="417">
        <f t="shared" si="18"/>
        <v>-710.97999999996864</v>
      </c>
      <c r="K406" s="374"/>
    </row>
    <row r="407" spans="1:11" ht="48.75" x14ac:dyDescent="0.25">
      <c r="A407" s="371">
        <v>43874</v>
      </c>
      <c r="B407" s="249" t="s">
        <v>2733</v>
      </c>
      <c r="D407" s="85" t="s">
        <v>2734</v>
      </c>
      <c r="E407" s="382">
        <v>588703.5</v>
      </c>
      <c r="F407" s="383">
        <v>1723643</v>
      </c>
      <c r="G407" s="374">
        <v>29580.73</v>
      </c>
      <c r="H407" s="374">
        <v>31500</v>
      </c>
      <c r="I407" s="386">
        <f t="shared" si="19"/>
        <v>1919.2700000000004</v>
      </c>
      <c r="J407" s="388">
        <f t="shared" si="18"/>
        <v>1208.2900000000318</v>
      </c>
      <c r="K407" s="374"/>
    </row>
    <row r="408" spans="1:11" ht="48.75" x14ac:dyDescent="0.25">
      <c r="A408" s="371">
        <v>43879</v>
      </c>
      <c r="B408" s="249" t="s">
        <v>2737</v>
      </c>
      <c r="D408" s="85" t="s">
        <v>2738</v>
      </c>
      <c r="E408" s="382">
        <v>520940</v>
      </c>
      <c r="F408" s="383">
        <v>1724912</v>
      </c>
      <c r="G408" s="374">
        <v>30737.59</v>
      </c>
      <c r="H408" s="374">
        <v>28000</v>
      </c>
      <c r="I408" s="386">
        <f t="shared" si="19"/>
        <v>-2737.59</v>
      </c>
      <c r="J408" s="417">
        <f t="shared" si="18"/>
        <v>-1529.2999999999683</v>
      </c>
      <c r="K408" s="374"/>
    </row>
    <row r="409" spans="1:11" ht="48.75" x14ac:dyDescent="0.25">
      <c r="A409" s="371">
        <v>43881</v>
      </c>
      <c r="B409" s="249" t="s">
        <v>2730</v>
      </c>
      <c r="D409" s="85" t="s">
        <v>2732</v>
      </c>
      <c r="E409" s="382">
        <v>659400</v>
      </c>
      <c r="F409" s="383">
        <v>1726973</v>
      </c>
      <c r="G409" s="374">
        <v>31698.89</v>
      </c>
      <c r="H409" s="374">
        <v>35000</v>
      </c>
      <c r="I409" s="386">
        <f t="shared" si="19"/>
        <v>3301.1100000000006</v>
      </c>
      <c r="J409" s="388">
        <f t="shared" si="18"/>
        <v>1771.8100000000322</v>
      </c>
      <c r="K409" s="374"/>
    </row>
    <row r="410" spans="1:11" ht="48.75" x14ac:dyDescent="0.25">
      <c r="A410" s="371">
        <v>43885</v>
      </c>
      <c r="B410" s="249" t="s">
        <v>2739</v>
      </c>
      <c r="D410" s="85" t="s">
        <v>2740</v>
      </c>
      <c r="E410" s="382">
        <v>639347.5</v>
      </c>
      <c r="F410" s="383">
        <v>1727320</v>
      </c>
      <c r="G410" s="374">
        <v>32788.61</v>
      </c>
      <c r="H410" s="374">
        <v>33500</v>
      </c>
      <c r="I410" s="386">
        <f t="shared" si="19"/>
        <v>711.38999999999942</v>
      </c>
      <c r="J410" s="388">
        <f t="shared" si="18"/>
        <v>2483.2000000000317</v>
      </c>
      <c r="K410" s="374"/>
    </row>
    <row r="411" spans="1:11" ht="48.75" x14ac:dyDescent="0.25">
      <c r="A411" s="371">
        <v>43888</v>
      </c>
      <c r="B411" s="249" t="s">
        <v>2742</v>
      </c>
      <c r="D411" s="85" t="s">
        <v>2743</v>
      </c>
      <c r="E411" s="382">
        <v>633100</v>
      </c>
      <c r="F411" s="383">
        <v>1729631</v>
      </c>
      <c r="G411" s="374">
        <v>33472.550000000003</v>
      </c>
      <c r="H411" s="374">
        <v>32500</v>
      </c>
      <c r="I411" s="386">
        <f t="shared" si="19"/>
        <v>-972.55000000000291</v>
      </c>
      <c r="J411" s="388">
        <f t="shared" si="18"/>
        <v>1510.6500000000287</v>
      </c>
      <c r="K411" s="374"/>
    </row>
    <row r="412" spans="1:11" ht="48.75" x14ac:dyDescent="0.25">
      <c r="A412" s="371">
        <v>43892</v>
      </c>
      <c r="B412" s="250" t="s">
        <v>2744</v>
      </c>
      <c r="D412" s="85" t="s">
        <v>2745</v>
      </c>
      <c r="E412" s="382">
        <v>655050</v>
      </c>
      <c r="F412" s="383">
        <v>1730741</v>
      </c>
      <c r="G412" s="374">
        <v>30888.84</v>
      </c>
      <c r="H412" s="374">
        <v>33000</v>
      </c>
      <c r="I412" s="386">
        <f>H412-G412</f>
        <v>2111.16</v>
      </c>
      <c r="J412" s="426">
        <f t="shared" si="18"/>
        <v>3621.8100000000286</v>
      </c>
      <c r="K412" s="427"/>
    </row>
    <row r="413" spans="1:11" ht="48.75" x14ac:dyDescent="0.25">
      <c r="A413" s="371">
        <v>43895</v>
      </c>
      <c r="B413" s="250" t="s">
        <v>2750</v>
      </c>
      <c r="D413" s="85" t="s">
        <v>2751</v>
      </c>
      <c r="E413" s="382">
        <v>574113</v>
      </c>
      <c r="F413" s="383">
        <v>1732465</v>
      </c>
      <c r="G413" s="374">
        <v>28618.14</v>
      </c>
      <c r="H413" s="374">
        <v>29000</v>
      </c>
      <c r="I413" s="386">
        <f>H413-G413</f>
        <v>381.86000000000058</v>
      </c>
      <c r="J413" s="388">
        <f>J412+I413</f>
        <v>4003.6700000000292</v>
      </c>
      <c r="K413" s="427"/>
    </row>
    <row r="414" spans="1:11" ht="48.75" x14ac:dyDescent="0.25">
      <c r="A414" s="371">
        <v>43895</v>
      </c>
      <c r="B414" s="250" t="s">
        <v>2748</v>
      </c>
      <c r="D414" s="85" t="s">
        <v>2749</v>
      </c>
      <c r="E414" s="382">
        <v>574113</v>
      </c>
      <c r="F414" s="383">
        <v>1731565</v>
      </c>
      <c r="G414" s="374">
        <v>28485.98</v>
      </c>
      <c r="H414" s="374">
        <v>29000</v>
      </c>
      <c r="I414" s="386">
        <f>H414-G414</f>
        <v>514.02000000000044</v>
      </c>
      <c r="J414" s="388">
        <f t="shared" ref="J414:J478" si="20">J413+I414</f>
        <v>4517.6900000000296</v>
      </c>
      <c r="K414" s="374"/>
    </row>
    <row r="415" spans="1:11" ht="48.75" x14ac:dyDescent="0.25">
      <c r="A415" s="371">
        <v>43899</v>
      </c>
      <c r="B415" s="250" t="s">
        <v>2752</v>
      </c>
      <c r="D415" s="85" t="s">
        <v>2753</v>
      </c>
      <c r="E415" s="382">
        <v>574425</v>
      </c>
      <c r="F415" s="383">
        <v>1733574</v>
      </c>
      <c r="G415" s="374">
        <v>28631.7</v>
      </c>
      <c r="H415" s="374">
        <v>27000</v>
      </c>
      <c r="I415" s="428">
        <f t="shared" si="19"/>
        <v>-1631.7000000000007</v>
      </c>
      <c r="J415" s="388">
        <f t="shared" si="20"/>
        <v>2885.9900000000289</v>
      </c>
      <c r="K415" s="374"/>
    </row>
    <row r="416" spans="1:11" ht="48.75" x14ac:dyDescent="0.25">
      <c r="A416" s="371">
        <v>43902</v>
      </c>
      <c r="B416" s="250" t="s">
        <v>2757</v>
      </c>
      <c r="D416" s="85" t="s">
        <v>2758</v>
      </c>
      <c r="E416" s="382">
        <v>633555</v>
      </c>
      <c r="F416" s="383">
        <v>1735454</v>
      </c>
      <c r="G416" s="374">
        <v>27568.65</v>
      </c>
      <c r="H416" s="374">
        <v>28500</v>
      </c>
      <c r="I416" s="386">
        <f t="shared" si="19"/>
        <v>931.34999999999854</v>
      </c>
      <c r="J416" s="388">
        <f t="shared" si="20"/>
        <v>3817.3400000000274</v>
      </c>
      <c r="K416" s="374"/>
    </row>
    <row r="417" spans="1:13" ht="48.75" x14ac:dyDescent="0.25">
      <c r="A417" s="371">
        <v>43902</v>
      </c>
      <c r="B417" s="250" t="s">
        <v>2759</v>
      </c>
      <c r="D417" s="85" t="s">
        <v>2760</v>
      </c>
      <c r="E417" s="382">
        <v>628995</v>
      </c>
      <c r="F417" s="383">
        <v>1735455</v>
      </c>
      <c r="G417" s="374">
        <v>27905.35</v>
      </c>
      <c r="H417" s="374">
        <v>28500</v>
      </c>
      <c r="I417" s="386">
        <f t="shared" si="19"/>
        <v>594.65000000000146</v>
      </c>
      <c r="J417" s="388">
        <f t="shared" si="20"/>
        <v>4411.9900000000289</v>
      </c>
      <c r="K417" s="374"/>
    </row>
    <row r="418" spans="1:13" ht="49.5" thickBot="1" x14ac:dyDescent="0.4">
      <c r="A418" s="371">
        <v>43907</v>
      </c>
      <c r="B418" s="251" t="s">
        <v>2761</v>
      </c>
      <c r="D418" s="85" t="s">
        <v>2762</v>
      </c>
      <c r="E418" s="382">
        <v>633600</v>
      </c>
      <c r="F418" s="383">
        <v>1736554</v>
      </c>
      <c r="G418" s="374">
        <v>27464.25</v>
      </c>
      <c r="H418" s="374">
        <v>27500</v>
      </c>
      <c r="I418" s="429">
        <f t="shared" si="19"/>
        <v>35.75</v>
      </c>
      <c r="J418" s="388">
        <f t="shared" si="20"/>
        <v>4447.7400000000289</v>
      </c>
      <c r="K418" s="405" t="s">
        <v>1305</v>
      </c>
    </row>
    <row r="419" spans="1:13" ht="26.25" customHeight="1" thickBot="1" x14ac:dyDescent="0.3">
      <c r="A419" s="371">
        <v>43907</v>
      </c>
      <c r="B419" s="252" t="s">
        <v>2763</v>
      </c>
      <c r="C419" s="430"/>
      <c r="D419" s="431" t="s">
        <v>2762</v>
      </c>
      <c r="E419" s="432">
        <v>0</v>
      </c>
      <c r="F419" s="433" t="s">
        <v>2764</v>
      </c>
      <c r="G419" s="434">
        <v>0</v>
      </c>
      <c r="H419" s="435">
        <v>205.54</v>
      </c>
      <c r="I419" s="436">
        <v>0</v>
      </c>
      <c r="J419" s="437">
        <f t="shared" si="20"/>
        <v>4447.7400000000289</v>
      </c>
      <c r="K419" s="434"/>
      <c r="L419" s="438"/>
      <c r="M419" s="438"/>
    </row>
    <row r="420" spans="1:13" ht="60" customHeight="1" x14ac:dyDescent="0.25">
      <c r="A420" s="371">
        <v>43909</v>
      </c>
      <c r="B420" s="251" t="s">
        <v>2769</v>
      </c>
      <c r="D420" s="85" t="s">
        <v>2766</v>
      </c>
      <c r="E420" s="382">
        <v>643155</v>
      </c>
      <c r="F420" s="383">
        <v>1738821</v>
      </c>
      <c r="G420" s="374">
        <v>25688.400000000001</v>
      </c>
      <c r="H420" s="374">
        <v>26500</v>
      </c>
      <c r="I420" s="386">
        <f t="shared" si="19"/>
        <v>811.59999999999854</v>
      </c>
      <c r="J420" s="388">
        <f t="shared" si="20"/>
        <v>5259.3400000000274</v>
      </c>
      <c r="K420" s="374"/>
    </row>
    <row r="421" spans="1:13" ht="48.75" x14ac:dyDescent="0.25">
      <c r="A421" s="371">
        <v>43909</v>
      </c>
      <c r="B421" s="251" t="s">
        <v>2767</v>
      </c>
      <c r="D421" s="85" t="s">
        <v>2768</v>
      </c>
      <c r="E421" s="382">
        <v>641035</v>
      </c>
      <c r="F421" s="383">
        <v>1738822</v>
      </c>
      <c r="G421" s="374">
        <v>26089.54</v>
      </c>
      <c r="H421" s="374">
        <v>26500</v>
      </c>
      <c r="I421" s="386">
        <f t="shared" si="19"/>
        <v>410.45999999999913</v>
      </c>
      <c r="J421" s="388">
        <f t="shared" si="20"/>
        <v>5669.8000000000266</v>
      </c>
      <c r="K421" s="374"/>
    </row>
    <row r="422" spans="1:13" ht="48.75" x14ac:dyDescent="0.25">
      <c r="A422" s="371">
        <v>43913</v>
      </c>
      <c r="B422" s="251" t="s">
        <v>2770</v>
      </c>
      <c r="D422" s="85" t="s">
        <v>2771</v>
      </c>
      <c r="E422" s="382">
        <v>632820</v>
      </c>
      <c r="F422" s="383">
        <v>1739585</v>
      </c>
      <c r="G422" s="374">
        <v>25980.85</v>
      </c>
      <c r="H422" s="374">
        <v>26500</v>
      </c>
      <c r="I422" s="386">
        <f t="shared" si="19"/>
        <v>519.15000000000146</v>
      </c>
      <c r="J422" s="388">
        <f t="shared" si="20"/>
        <v>6188.950000000028</v>
      </c>
      <c r="K422" s="374"/>
    </row>
    <row r="423" spans="1:13" ht="48.75" x14ac:dyDescent="0.25">
      <c r="A423" s="371">
        <v>43916</v>
      </c>
      <c r="B423" s="251" t="s">
        <v>2775</v>
      </c>
      <c r="D423" s="85" t="s">
        <v>2776</v>
      </c>
      <c r="E423" s="382">
        <v>576150</v>
      </c>
      <c r="F423" s="383">
        <v>1741281</v>
      </c>
      <c r="G423" s="374">
        <v>22770.57</v>
      </c>
      <c r="H423" s="374">
        <v>23000</v>
      </c>
      <c r="I423" s="386">
        <f t="shared" si="19"/>
        <v>229.43000000000029</v>
      </c>
      <c r="J423" s="388">
        <f t="shared" si="20"/>
        <v>6418.3800000000283</v>
      </c>
      <c r="K423" s="374"/>
    </row>
    <row r="424" spans="1:13" ht="48.75" x14ac:dyDescent="0.25">
      <c r="A424" s="371">
        <v>43916</v>
      </c>
      <c r="B424" s="251" t="s">
        <v>2777</v>
      </c>
      <c r="D424" s="85" t="s">
        <v>2778</v>
      </c>
      <c r="E424" s="382">
        <v>576150</v>
      </c>
      <c r="F424" s="383">
        <v>1741282</v>
      </c>
      <c r="G424" s="374">
        <v>22621.27</v>
      </c>
      <c r="H424" s="374">
        <v>23000</v>
      </c>
      <c r="I424" s="386">
        <f t="shared" si="19"/>
        <v>378.72999999999956</v>
      </c>
      <c r="J424" s="388">
        <f t="shared" si="20"/>
        <v>6797.1100000000279</v>
      </c>
      <c r="K424" s="374"/>
    </row>
    <row r="425" spans="1:13" ht="48.75" x14ac:dyDescent="0.25">
      <c r="A425" s="371">
        <v>43921</v>
      </c>
      <c r="B425" s="251" t="s">
        <v>2779</v>
      </c>
      <c r="D425" s="85" t="s">
        <v>2780</v>
      </c>
      <c r="E425" s="382">
        <v>541190</v>
      </c>
      <c r="F425" s="383">
        <v>1743129</v>
      </c>
      <c r="G425" s="374">
        <v>18951.599999999999</v>
      </c>
      <c r="H425" s="374">
        <v>23000</v>
      </c>
      <c r="I425" s="386">
        <f t="shared" si="19"/>
        <v>4048.4000000000015</v>
      </c>
      <c r="J425" s="388">
        <f t="shared" si="20"/>
        <v>10845.510000000029</v>
      </c>
    </row>
    <row r="426" spans="1:13" ht="39.75" customHeight="1" x14ac:dyDescent="0.25">
      <c r="A426" s="371"/>
      <c r="B426" s="251"/>
      <c r="D426" s="85"/>
      <c r="E426" s="382"/>
      <c r="F426" s="383"/>
      <c r="G426" s="374"/>
      <c r="H426" s="374"/>
      <c r="I426" s="386"/>
      <c r="J426" s="388"/>
      <c r="K426" s="374"/>
    </row>
    <row r="427" spans="1:13" ht="48.75" x14ac:dyDescent="0.25">
      <c r="A427" s="371">
        <v>43929</v>
      </c>
      <c r="B427" s="254" t="s">
        <v>2783</v>
      </c>
      <c r="D427" s="85" t="s">
        <v>2784</v>
      </c>
      <c r="E427" s="382">
        <v>321360</v>
      </c>
      <c r="F427" s="383">
        <v>1746295</v>
      </c>
      <c r="G427" s="374">
        <v>17397.14</v>
      </c>
      <c r="H427" s="374">
        <v>13000</v>
      </c>
      <c r="I427" s="428">
        <f t="shared" si="19"/>
        <v>-4397.1399999999994</v>
      </c>
      <c r="J427" s="388">
        <f>J425+I427</f>
        <v>6448.3700000000299</v>
      </c>
      <c r="K427" s="374"/>
    </row>
    <row r="428" spans="1:13" ht="48.75" x14ac:dyDescent="0.25">
      <c r="A428" s="371">
        <v>43929</v>
      </c>
      <c r="B428" s="254" t="s">
        <v>2785</v>
      </c>
      <c r="D428" s="85" t="s">
        <v>2786</v>
      </c>
      <c r="E428" s="382">
        <v>321360</v>
      </c>
      <c r="F428" s="383">
        <v>1746296</v>
      </c>
      <c r="G428" s="374">
        <v>17057.599999999999</v>
      </c>
      <c r="H428" s="374">
        <v>13000</v>
      </c>
      <c r="I428" s="428">
        <f t="shared" si="19"/>
        <v>-4057.5999999999985</v>
      </c>
      <c r="J428" s="388">
        <f t="shared" si="20"/>
        <v>2390.7700000000314</v>
      </c>
      <c r="K428" s="374"/>
    </row>
    <row r="429" spans="1:13" ht="48.75" x14ac:dyDescent="0.25">
      <c r="A429" s="371">
        <v>43934</v>
      </c>
      <c r="B429" s="254" t="s">
        <v>2787</v>
      </c>
      <c r="D429" s="85" t="s">
        <v>2788</v>
      </c>
      <c r="E429" s="382">
        <v>457330</v>
      </c>
      <c r="F429" s="383">
        <v>1747233</v>
      </c>
      <c r="G429" s="374">
        <v>17476.55</v>
      </c>
      <c r="H429" s="374">
        <v>19000</v>
      </c>
      <c r="I429" s="386">
        <f t="shared" si="19"/>
        <v>1523.4500000000007</v>
      </c>
      <c r="J429" s="388">
        <f t="shared" si="20"/>
        <v>3914.2200000000321</v>
      </c>
      <c r="K429" s="374"/>
    </row>
    <row r="430" spans="1:13" ht="48.75" x14ac:dyDescent="0.35">
      <c r="A430" s="371">
        <v>43937</v>
      </c>
      <c r="B430" s="254" t="s">
        <v>2791</v>
      </c>
      <c r="D430" s="85" t="s">
        <v>2792</v>
      </c>
      <c r="E430" s="382">
        <v>378240</v>
      </c>
      <c r="F430" s="383">
        <v>1749100</v>
      </c>
      <c r="G430" s="374">
        <v>18147.14</v>
      </c>
      <c r="H430" s="374">
        <v>16000</v>
      </c>
      <c r="I430" s="386">
        <f t="shared" si="19"/>
        <v>-2147.1399999999994</v>
      </c>
      <c r="J430" s="388">
        <f t="shared" si="20"/>
        <v>1767.0800000000327</v>
      </c>
      <c r="K430" s="439" t="s">
        <v>1305</v>
      </c>
    </row>
    <row r="431" spans="1:13" ht="48.75" x14ac:dyDescent="0.25">
      <c r="A431" s="371">
        <v>43937</v>
      </c>
      <c r="B431" s="254" t="s">
        <v>2789</v>
      </c>
      <c r="D431" s="85" t="s">
        <v>2790</v>
      </c>
      <c r="E431" s="382">
        <v>378240</v>
      </c>
      <c r="F431" s="383">
        <v>1749101</v>
      </c>
      <c r="G431" s="374">
        <v>17907.400000000001</v>
      </c>
      <c r="H431" s="374">
        <v>16000</v>
      </c>
      <c r="I431" s="428">
        <f t="shared" si="19"/>
        <v>-1907.4000000000015</v>
      </c>
      <c r="J431" s="388">
        <f t="shared" si="20"/>
        <v>-140.31999999996879</v>
      </c>
      <c r="K431" s="374"/>
    </row>
    <row r="432" spans="1:13" ht="48.75" x14ac:dyDescent="0.25">
      <c r="A432" s="371">
        <v>43941</v>
      </c>
      <c r="B432" s="254" t="s">
        <v>2793</v>
      </c>
      <c r="D432" s="85" t="s">
        <v>2794</v>
      </c>
      <c r="E432" s="382">
        <v>502530</v>
      </c>
      <c r="F432" s="383">
        <v>1749702</v>
      </c>
      <c r="G432" s="374">
        <v>19190.53</v>
      </c>
      <c r="H432" s="374">
        <v>21000</v>
      </c>
      <c r="I432" s="386">
        <f t="shared" si="19"/>
        <v>1809.4700000000012</v>
      </c>
      <c r="J432" s="388">
        <f t="shared" si="20"/>
        <v>1669.1500000000324</v>
      </c>
      <c r="K432" s="374"/>
    </row>
    <row r="433" spans="1:11" ht="50.25" x14ac:dyDescent="0.3">
      <c r="A433" s="371">
        <v>43944</v>
      </c>
      <c r="B433" s="254" t="s">
        <v>2799</v>
      </c>
      <c r="C433" s="440" t="s">
        <v>2797</v>
      </c>
      <c r="D433" s="85" t="s">
        <v>2795</v>
      </c>
      <c r="E433" s="382">
        <v>451141</v>
      </c>
      <c r="F433" s="383">
        <v>1753771</v>
      </c>
      <c r="G433" s="374">
        <v>23046.62</v>
      </c>
      <c r="H433" s="374">
        <v>18500</v>
      </c>
      <c r="I433" s="386">
        <f t="shared" si="19"/>
        <v>-4546.619999999999</v>
      </c>
      <c r="J433" s="388">
        <f t="shared" si="20"/>
        <v>-2877.4699999999666</v>
      </c>
      <c r="K433" s="374"/>
    </row>
    <row r="434" spans="1:11" ht="50.25" x14ac:dyDescent="0.3">
      <c r="A434" s="371">
        <v>43944</v>
      </c>
      <c r="B434" s="254" t="s">
        <v>2800</v>
      </c>
      <c r="C434" s="440" t="s">
        <v>2797</v>
      </c>
      <c r="D434" s="85" t="s">
        <v>2796</v>
      </c>
      <c r="E434" s="382">
        <v>451141</v>
      </c>
      <c r="F434" s="383">
        <v>1753772</v>
      </c>
      <c r="G434" s="374">
        <v>25103.95</v>
      </c>
      <c r="H434" s="374">
        <v>18500</v>
      </c>
      <c r="I434" s="386">
        <f t="shared" si="19"/>
        <v>-6603.9500000000007</v>
      </c>
      <c r="J434" s="388">
        <f t="shared" si="20"/>
        <v>-9481.4199999999673</v>
      </c>
      <c r="K434" s="410"/>
    </row>
    <row r="435" spans="1:11" ht="66" x14ac:dyDescent="0.4">
      <c r="A435" s="371">
        <v>43948</v>
      </c>
      <c r="B435" s="254" t="s">
        <v>2804</v>
      </c>
      <c r="C435" s="441" t="s">
        <v>2798</v>
      </c>
      <c r="D435" s="85" t="s">
        <v>2801</v>
      </c>
      <c r="E435" s="382">
        <v>821700</v>
      </c>
      <c r="F435" s="383">
        <v>1755610</v>
      </c>
      <c r="G435" s="374">
        <v>24159.96</v>
      </c>
      <c r="H435" s="427">
        <v>33000</v>
      </c>
      <c r="I435" s="428">
        <f t="shared" si="19"/>
        <v>8840.0400000000009</v>
      </c>
      <c r="J435" s="388">
        <f t="shared" si="20"/>
        <v>-641.37999999996646</v>
      </c>
      <c r="K435" s="374"/>
    </row>
    <row r="436" spans="1:11" ht="67.5" x14ac:dyDescent="0.4">
      <c r="A436" s="371">
        <v>43951</v>
      </c>
      <c r="B436" s="254" t="s">
        <v>2806</v>
      </c>
      <c r="C436" s="441" t="s">
        <v>2798</v>
      </c>
      <c r="D436" s="85" t="s">
        <v>2802</v>
      </c>
      <c r="E436" s="382">
        <v>841400</v>
      </c>
      <c r="F436" s="383">
        <v>1756112</v>
      </c>
      <c r="G436" s="374">
        <v>21423.58</v>
      </c>
      <c r="H436" s="374">
        <v>35000</v>
      </c>
      <c r="I436" s="428">
        <f t="shared" si="19"/>
        <v>13576.419999999998</v>
      </c>
      <c r="J436" s="388">
        <f t="shared" si="20"/>
        <v>12935.040000000032</v>
      </c>
      <c r="K436" s="410"/>
    </row>
    <row r="437" spans="1:11" ht="67.5" x14ac:dyDescent="0.4">
      <c r="A437" s="371">
        <v>43951</v>
      </c>
      <c r="B437" s="254" t="s">
        <v>2805</v>
      </c>
      <c r="C437" s="441" t="s">
        <v>2798</v>
      </c>
      <c r="D437" s="85" t="s">
        <v>2803</v>
      </c>
      <c r="E437" s="382">
        <v>841400</v>
      </c>
      <c r="F437" s="383">
        <v>1756632</v>
      </c>
      <c r="G437" s="374">
        <v>19975.57</v>
      </c>
      <c r="H437" s="374">
        <v>35000</v>
      </c>
      <c r="I437" s="428">
        <f t="shared" si="19"/>
        <v>15024.43</v>
      </c>
      <c r="J437" s="388">
        <f t="shared" si="20"/>
        <v>27959.47000000003</v>
      </c>
      <c r="K437" s="374"/>
    </row>
    <row r="438" spans="1:11" ht="50.25" x14ac:dyDescent="0.4">
      <c r="A438" s="371">
        <v>43965</v>
      </c>
      <c r="B438" s="259" t="s">
        <v>2807</v>
      </c>
      <c r="C438" s="441" t="s">
        <v>2798</v>
      </c>
      <c r="D438" s="85" t="s">
        <v>2808</v>
      </c>
      <c r="E438" s="382">
        <v>241850</v>
      </c>
      <c r="F438" s="383">
        <v>1758536</v>
      </c>
      <c r="G438" s="374">
        <v>18152.150000000001</v>
      </c>
      <c r="H438" s="374">
        <v>10000</v>
      </c>
      <c r="I438" s="386">
        <f t="shared" si="19"/>
        <v>-8152.1500000000015</v>
      </c>
      <c r="J438" s="388">
        <f t="shared" si="20"/>
        <v>19807.320000000029</v>
      </c>
      <c r="K438" s="374"/>
    </row>
    <row r="439" spans="1:11" ht="50.25" x14ac:dyDescent="0.4">
      <c r="A439" s="371">
        <v>43965</v>
      </c>
      <c r="B439" s="259" t="s">
        <v>2809</v>
      </c>
      <c r="C439" s="441" t="s">
        <v>2798</v>
      </c>
      <c r="D439" s="85" t="s">
        <v>2810</v>
      </c>
      <c r="E439" s="382">
        <v>241850</v>
      </c>
      <c r="F439" s="383">
        <v>1758537</v>
      </c>
      <c r="G439" s="374">
        <v>18391.939999999999</v>
      </c>
      <c r="H439" s="374">
        <v>10000</v>
      </c>
      <c r="I439" s="386">
        <f t="shared" si="19"/>
        <v>-8391.9399999999987</v>
      </c>
      <c r="J439" s="388">
        <f t="shared" si="20"/>
        <v>11415.38000000003</v>
      </c>
      <c r="K439" s="374"/>
    </row>
    <row r="440" spans="1:11" ht="50.25" x14ac:dyDescent="0.4">
      <c r="A440" s="371">
        <v>43966</v>
      </c>
      <c r="B440" s="259" t="s">
        <v>2811</v>
      </c>
      <c r="C440" s="441" t="s">
        <v>2798</v>
      </c>
      <c r="D440" s="85" t="s">
        <v>2812</v>
      </c>
      <c r="E440" s="382">
        <v>241800</v>
      </c>
      <c r="F440" s="383">
        <v>1759269</v>
      </c>
      <c r="G440" s="374">
        <v>18126.77</v>
      </c>
      <c r="H440" s="374">
        <v>10000</v>
      </c>
      <c r="I440" s="386">
        <f t="shared" si="19"/>
        <v>-8126.77</v>
      </c>
      <c r="J440" s="388">
        <f t="shared" si="20"/>
        <v>3288.6100000000297</v>
      </c>
      <c r="K440" s="374"/>
    </row>
    <row r="441" spans="1:11" ht="50.25" x14ac:dyDescent="0.4">
      <c r="A441" s="371">
        <v>43971</v>
      </c>
      <c r="B441" s="259" t="s">
        <v>2813</v>
      </c>
      <c r="C441" s="441" t="s">
        <v>2798</v>
      </c>
      <c r="D441" s="85" t="s">
        <v>2814</v>
      </c>
      <c r="E441" s="382">
        <v>496440</v>
      </c>
      <c r="F441" s="383">
        <v>1760113</v>
      </c>
      <c r="G441" s="374">
        <v>18449.47</v>
      </c>
      <c r="H441" s="374">
        <v>21000</v>
      </c>
      <c r="I441" s="386">
        <f t="shared" si="19"/>
        <v>2550.5299999999988</v>
      </c>
      <c r="J441" s="388">
        <f t="shared" si="20"/>
        <v>5839.1400000000285</v>
      </c>
      <c r="K441" s="374"/>
    </row>
    <row r="442" spans="1:11" ht="50.25" x14ac:dyDescent="0.4">
      <c r="A442" s="371">
        <v>43971</v>
      </c>
      <c r="B442" s="259" t="s">
        <v>2815</v>
      </c>
      <c r="C442" s="441" t="s">
        <v>2798</v>
      </c>
      <c r="D442" s="85" t="s">
        <v>2816</v>
      </c>
      <c r="E442" s="382">
        <v>421200</v>
      </c>
      <c r="F442" s="383">
        <v>1760114</v>
      </c>
      <c r="G442" s="374">
        <v>18423.87</v>
      </c>
      <c r="H442" s="374">
        <v>18000</v>
      </c>
      <c r="I442" s="386">
        <f t="shared" si="19"/>
        <v>-423.86999999999898</v>
      </c>
      <c r="J442" s="388">
        <f t="shared" si="20"/>
        <v>5415.2700000000295</v>
      </c>
      <c r="K442" s="374"/>
    </row>
    <row r="443" spans="1:11" ht="50.25" x14ac:dyDescent="0.4">
      <c r="A443" s="371">
        <v>43973</v>
      </c>
      <c r="B443" s="259" t="s">
        <v>2817</v>
      </c>
      <c r="C443" s="441" t="s">
        <v>2798</v>
      </c>
      <c r="D443" s="85" t="s">
        <v>2818</v>
      </c>
      <c r="E443" s="382">
        <v>413910</v>
      </c>
      <c r="F443" s="383">
        <v>1761137</v>
      </c>
      <c r="G443" s="374">
        <v>19353.7</v>
      </c>
      <c r="H443" s="427">
        <v>18000</v>
      </c>
      <c r="I443" s="386">
        <f t="shared" si="19"/>
        <v>-1353.7000000000007</v>
      </c>
      <c r="J443" s="388">
        <f t="shared" si="20"/>
        <v>4061.5700000000288</v>
      </c>
      <c r="K443" s="374"/>
    </row>
    <row r="444" spans="1:11" ht="50.25" x14ac:dyDescent="0.4">
      <c r="A444" s="371">
        <v>43979</v>
      </c>
      <c r="B444" s="259" t="s">
        <v>2819</v>
      </c>
      <c r="C444" s="441" t="s">
        <v>2798</v>
      </c>
      <c r="D444" s="85" t="s">
        <v>2820</v>
      </c>
      <c r="E444" s="382">
        <v>475230</v>
      </c>
      <c r="F444" s="383">
        <v>1763695</v>
      </c>
      <c r="G444" s="374">
        <v>19826.03</v>
      </c>
      <c r="H444" s="374">
        <v>21000</v>
      </c>
      <c r="I444" s="386">
        <f t="shared" si="19"/>
        <v>1173.9700000000012</v>
      </c>
      <c r="J444" s="388">
        <f t="shared" si="20"/>
        <v>5235.54000000003</v>
      </c>
      <c r="K444" s="374"/>
    </row>
    <row r="445" spans="1:11" ht="50.25" x14ac:dyDescent="0.4">
      <c r="A445" s="371">
        <v>43979</v>
      </c>
      <c r="B445" s="259" t="s">
        <v>2821</v>
      </c>
      <c r="C445" s="441" t="s">
        <v>2798</v>
      </c>
      <c r="D445" s="85" t="s">
        <v>2822</v>
      </c>
      <c r="E445" s="382">
        <v>469560</v>
      </c>
      <c r="F445" s="383">
        <v>1763320</v>
      </c>
      <c r="G445" s="374">
        <v>20919.82</v>
      </c>
      <c r="H445" s="374">
        <v>21000</v>
      </c>
      <c r="I445" s="386">
        <f t="shared" si="19"/>
        <v>80.180000000000291</v>
      </c>
      <c r="J445" s="388">
        <f t="shared" si="20"/>
        <v>5315.7200000000303</v>
      </c>
      <c r="K445" s="374"/>
    </row>
    <row r="446" spans="1:11" ht="50.25" x14ac:dyDescent="0.4">
      <c r="A446" s="371">
        <v>43983</v>
      </c>
      <c r="B446" s="260" t="s">
        <v>2823</v>
      </c>
      <c r="C446" s="441" t="s">
        <v>2798</v>
      </c>
      <c r="D446" s="85" t="s">
        <v>2824</v>
      </c>
      <c r="E446" s="382">
        <v>396900</v>
      </c>
      <c r="F446" s="383">
        <v>1764357</v>
      </c>
      <c r="G446" s="374">
        <v>20407.98</v>
      </c>
      <c r="H446" s="427">
        <v>18000</v>
      </c>
      <c r="I446" s="386">
        <f t="shared" si="19"/>
        <v>-2407.9799999999996</v>
      </c>
      <c r="J446" s="388">
        <f t="shared" si="20"/>
        <v>2907.7400000000307</v>
      </c>
      <c r="K446" s="374"/>
    </row>
    <row r="447" spans="1:11" ht="50.25" x14ac:dyDescent="0.4">
      <c r="A447" s="371">
        <v>43984</v>
      </c>
      <c r="B447" s="260" t="s">
        <v>2825</v>
      </c>
      <c r="C447" s="441" t="s">
        <v>2798</v>
      </c>
      <c r="D447" s="85" t="s">
        <v>2826</v>
      </c>
      <c r="E447" s="382">
        <v>413706</v>
      </c>
      <c r="F447" s="383">
        <v>1765605</v>
      </c>
      <c r="G447" s="374">
        <v>19506.84</v>
      </c>
      <c r="H447" s="374">
        <v>19000</v>
      </c>
      <c r="I447" s="386">
        <f t="shared" si="19"/>
        <v>-506.84000000000015</v>
      </c>
      <c r="J447" s="388">
        <f t="shared" si="20"/>
        <v>2400.9000000000306</v>
      </c>
      <c r="K447" s="374"/>
    </row>
    <row r="448" spans="1:11" ht="50.25" x14ac:dyDescent="0.4">
      <c r="A448" s="371">
        <v>43986</v>
      </c>
      <c r="B448" s="260" t="s">
        <v>2827</v>
      </c>
      <c r="C448" s="441" t="s">
        <v>2798</v>
      </c>
      <c r="D448" s="85" t="s">
        <v>2828</v>
      </c>
      <c r="E448" s="382">
        <v>433000</v>
      </c>
      <c r="F448" s="383">
        <v>1766085</v>
      </c>
      <c r="G448" s="374">
        <v>19743.97</v>
      </c>
      <c r="H448" s="374">
        <v>20000</v>
      </c>
      <c r="I448" s="386">
        <f t="shared" si="19"/>
        <v>256.02999999999884</v>
      </c>
      <c r="J448" s="388">
        <f t="shared" si="20"/>
        <v>2656.9300000000294</v>
      </c>
      <c r="K448" s="374"/>
    </row>
    <row r="449" spans="1:12" ht="51.75" x14ac:dyDescent="0.4">
      <c r="A449" s="371">
        <v>43987</v>
      </c>
      <c r="B449" s="260" t="s">
        <v>2829</v>
      </c>
      <c r="C449" s="441" t="s">
        <v>2798</v>
      </c>
      <c r="D449" s="85" t="s">
        <v>2830</v>
      </c>
      <c r="E449" s="382">
        <v>419932.5</v>
      </c>
      <c r="F449" s="383">
        <v>1766948</v>
      </c>
      <c r="G449" s="374">
        <v>19934.59</v>
      </c>
      <c r="H449" s="374">
        <v>19500</v>
      </c>
      <c r="I449" s="386">
        <f t="shared" si="19"/>
        <v>-434.59000000000015</v>
      </c>
      <c r="J449" s="388">
        <f t="shared" si="20"/>
        <v>2222.3400000000292</v>
      </c>
      <c r="K449" s="374"/>
    </row>
    <row r="450" spans="1:12" ht="51.75" x14ac:dyDescent="0.4">
      <c r="A450" s="371">
        <v>43993</v>
      </c>
      <c r="B450" s="260" t="s">
        <v>2831</v>
      </c>
      <c r="C450" s="441" t="s">
        <v>2798</v>
      </c>
      <c r="D450" s="85" t="s">
        <v>2832</v>
      </c>
      <c r="E450" s="382">
        <v>414770</v>
      </c>
      <c r="F450" s="383">
        <v>1768856</v>
      </c>
      <c r="G450" s="374">
        <v>19623.66</v>
      </c>
      <c r="H450" s="374">
        <v>19000</v>
      </c>
      <c r="I450" s="386">
        <f t="shared" si="19"/>
        <v>-623.65999999999985</v>
      </c>
      <c r="J450" s="388">
        <f t="shared" si="20"/>
        <v>1598.6800000000294</v>
      </c>
      <c r="K450" s="439" t="s">
        <v>1305</v>
      </c>
    </row>
    <row r="451" spans="1:12" ht="51.75" x14ac:dyDescent="0.4">
      <c r="A451" s="371">
        <v>43994</v>
      </c>
      <c r="B451" s="260" t="s">
        <v>2833</v>
      </c>
      <c r="C451" s="442" t="s">
        <v>2797</v>
      </c>
      <c r="D451" s="85" t="s">
        <v>2834</v>
      </c>
      <c r="E451" s="382">
        <v>432630</v>
      </c>
      <c r="F451" s="383">
        <v>1769243</v>
      </c>
      <c r="G451" s="374">
        <v>18804.13</v>
      </c>
      <c r="H451" s="374">
        <v>19000</v>
      </c>
      <c r="I451" s="386">
        <f t="shared" si="19"/>
        <v>195.86999999999898</v>
      </c>
      <c r="J451" s="388">
        <f t="shared" si="20"/>
        <v>1794.5500000000284</v>
      </c>
      <c r="K451" s="443">
        <v>205.54</v>
      </c>
      <c r="L451" s="375" t="s">
        <v>2835</v>
      </c>
    </row>
    <row r="452" spans="1:12" ht="51.75" x14ac:dyDescent="0.4">
      <c r="A452" s="371">
        <v>44000</v>
      </c>
      <c r="B452" s="260" t="s">
        <v>2837</v>
      </c>
      <c r="C452" s="441" t="s">
        <v>2798</v>
      </c>
      <c r="D452" s="85" t="s">
        <v>2838</v>
      </c>
      <c r="E452" s="382">
        <v>406044</v>
      </c>
      <c r="F452" s="383">
        <v>1771668</v>
      </c>
      <c r="G452" s="374">
        <v>18561.82</v>
      </c>
      <c r="H452" s="374">
        <v>18000</v>
      </c>
      <c r="I452" s="386">
        <f t="shared" si="19"/>
        <v>-561.81999999999971</v>
      </c>
      <c r="J452" s="388">
        <f t="shared" si="20"/>
        <v>1232.7300000000287</v>
      </c>
      <c r="K452" s="374"/>
    </row>
    <row r="453" spans="1:12" ht="51.75" x14ac:dyDescent="0.4">
      <c r="A453" s="371">
        <v>44001</v>
      </c>
      <c r="B453" s="260" t="s">
        <v>2839</v>
      </c>
      <c r="C453" s="441" t="s">
        <v>2798</v>
      </c>
      <c r="D453" s="85" t="s">
        <v>2840</v>
      </c>
      <c r="E453" s="382">
        <v>408240</v>
      </c>
      <c r="F453" s="383">
        <v>1772417</v>
      </c>
      <c r="G453" s="374">
        <v>17847.61</v>
      </c>
      <c r="H453" s="374">
        <v>18000</v>
      </c>
      <c r="I453" s="386">
        <f t="shared" si="19"/>
        <v>152.38999999999942</v>
      </c>
      <c r="J453" s="388">
        <f t="shared" si="20"/>
        <v>1385.1200000000281</v>
      </c>
      <c r="K453" s="374"/>
    </row>
    <row r="454" spans="1:12" ht="51.75" x14ac:dyDescent="0.4">
      <c r="A454" s="371">
        <v>44007</v>
      </c>
      <c r="B454" s="260" t="s">
        <v>2841</v>
      </c>
      <c r="C454" s="441" t="s">
        <v>2798</v>
      </c>
      <c r="D454" s="85" t="s">
        <v>2842</v>
      </c>
      <c r="E454" s="382">
        <v>444307.5</v>
      </c>
      <c r="F454" s="383">
        <v>1774477</v>
      </c>
      <c r="G454" s="374">
        <v>17826.099999999999</v>
      </c>
      <c r="H454" s="374">
        <v>19500</v>
      </c>
      <c r="I454" s="386">
        <f t="shared" si="19"/>
        <v>1673.9000000000015</v>
      </c>
      <c r="J454" s="388">
        <f t="shared" si="20"/>
        <v>3059.0200000000295</v>
      </c>
      <c r="K454" s="374"/>
    </row>
    <row r="455" spans="1:12" ht="60" x14ac:dyDescent="0.4">
      <c r="A455" s="371">
        <v>44008</v>
      </c>
      <c r="B455" s="260" t="s">
        <v>2844</v>
      </c>
      <c r="C455" s="441" t="s">
        <v>2798</v>
      </c>
      <c r="D455" s="83" t="s">
        <v>2843</v>
      </c>
      <c r="E455" s="382">
        <v>436772</v>
      </c>
      <c r="F455" s="383">
        <v>1774225</v>
      </c>
      <c r="G455" s="374">
        <v>18977.78</v>
      </c>
      <c r="H455" s="374">
        <v>19000</v>
      </c>
      <c r="I455" s="386">
        <f t="shared" si="19"/>
        <v>22.220000000001164</v>
      </c>
      <c r="J455" s="388">
        <f t="shared" si="20"/>
        <v>3081.2400000000307</v>
      </c>
      <c r="K455" s="374"/>
    </row>
    <row r="456" spans="1:12" ht="61.5" x14ac:dyDescent="0.4">
      <c r="A456" s="371">
        <v>44014</v>
      </c>
      <c r="B456" s="261" t="s">
        <v>2845</v>
      </c>
      <c r="C456" s="441" t="s">
        <v>2798</v>
      </c>
      <c r="D456" s="85" t="s">
        <v>2846</v>
      </c>
      <c r="E456" s="382">
        <v>410184</v>
      </c>
      <c r="F456" s="383">
        <v>1776782</v>
      </c>
      <c r="G456" s="374">
        <v>17614.54</v>
      </c>
      <c r="H456" s="374">
        <v>18000</v>
      </c>
      <c r="I456" s="386">
        <f t="shared" si="19"/>
        <v>385.45999999999913</v>
      </c>
      <c r="J456" s="388">
        <f t="shared" si="20"/>
        <v>3466.7000000000298</v>
      </c>
      <c r="K456" s="374"/>
    </row>
    <row r="457" spans="1:12" ht="61.5" x14ac:dyDescent="0.4">
      <c r="A457" s="371">
        <v>44015</v>
      </c>
      <c r="B457" s="261" t="s">
        <v>2847</v>
      </c>
      <c r="C457" s="441" t="s">
        <v>2798</v>
      </c>
      <c r="D457" s="85" t="s">
        <v>2848</v>
      </c>
      <c r="E457" s="382">
        <v>410202</v>
      </c>
      <c r="F457" s="383">
        <v>1777094</v>
      </c>
      <c r="G457" s="374">
        <v>17640.07</v>
      </c>
      <c r="H457" s="374">
        <v>18000</v>
      </c>
      <c r="I457" s="386">
        <f t="shared" si="19"/>
        <v>359.93000000000029</v>
      </c>
      <c r="J457" s="388">
        <f t="shared" si="20"/>
        <v>3826.6300000000301</v>
      </c>
      <c r="K457" s="374"/>
    </row>
    <row r="458" spans="1:12" ht="61.5" x14ac:dyDescent="0.4">
      <c r="A458" s="371">
        <v>44021</v>
      </c>
      <c r="B458" s="261" t="s">
        <v>2850</v>
      </c>
      <c r="C458" s="441" t="s">
        <v>2798</v>
      </c>
      <c r="D458" s="85" t="s">
        <v>2849</v>
      </c>
      <c r="E458" s="382">
        <v>421245</v>
      </c>
      <c r="F458" s="383">
        <v>1779989</v>
      </c>
      <c r="G458" s="374">
        <v>22595.79</v>
      </c>
      <c r="H458" s="374">
        <v>18500</v>
      </c>
      <c r="I458" s="386">
        <f t="shared" si="19"/>
        <v>-4095.7900000000009</v>
      </c>
      <c r="J458" s="388">
        <f t="shared" si="20"/>
        <v>-269.15999999997075</v>
      </c>
      <c r="K458" s="374"/>
    </row>
    <row r="459" spans="1:12" ht="61.5" x14ac:dyDescent="0.4">
      <c r="A459" s="371">
        <v>44022</v>
      </c>
      <c r="B459" s="261" t="s">
        <v>2851</v>
      </c>
      <c r="C459" s="441" t="s">
        <v>2798</v>
      </c>
      <c r="D459" s="85" t="s">
        <v>2852</v>
      </c>
      <c r="E459" s="382">
        <v>419117.5</v>
      </c>
      <c r="F459" s="383">
        <v>1781445</v>
      </c>
      <c r="G459" s="374">
        <v>23696.69</v>
      </c>
      <c r="H459" s="374">
        <v>18500</v>
      </c>
      <c r="I459" s="386">
        <f t="shared" si="19"/>
        <v>-5196.6899999999987</v>
      </c>
      <c r="J459" s="388">
        <f t="shared" si="20"/>
        <v>-5465.8499999999694</v>
      </c>
      <c r="K459" s="374"/>
    </row>
    <row r="460" spans="1:12" ht="61.5" x14ac:dyDescent="0.4">
      <c r="A460" s="371">
        <v>44028</v>
      </c>
      <c r="B460" s="261" t="s">
        <v>2853</v>
      </c>
      <c r="C460" s="441" t="s">
        <v>2798</v>
      </c>
      <c r="D460" s="85" t="s">
        <v>2854</v>
      </c>
      <c r="E460" s="382">
        <v>608634</v>
      </c>
      <c r="F460" s="383">
        <v>1782195</v>
      </c>
      <c r="G460" s="374">
        <v>25787.21</v>
      </c>
      <c r="H460" s="374">
        <v>27000</v>
      </c>
      <c r="I460" s="386">
        <f t="shared" si="19"/>
        <v>1212.7900000000009</v>
      </c>
      <c r="J460" s="388">
        <f t="shared" si="20"/>
        <v>-4253.0599999999686</v>
      </c>
      <c r="K460" s="374"/>
    </row>
    <row r="461" spans="1:12" ht="61.5" x14ac:dyDescent="0.4">
      <c r="A461" s="371">
        <v>44029</v>
      </c>
      <c r="B461" s="261" t="s">
        <v>2855</v>
      </c>
      <c r="C461" s="441" t="s">
        <v>2798</v>
      </c>
      <c r="D461" s="85" t="s">
        <v>2856</v>
      </c>
      <c r="E461" s="382">
        <v>603315</v>
      </c>
      <c r="F461" s="383">
        <v>1782552</v>
      </c>
      <c r="G461" s="374">
        <v>26767.42</v>
      </c>
      <c r="H461" s="374">
        <v>27000</v>
      </c>
      <c r="I461" s="386">
        <f t="shared" si="19"/>
        <v>232.58000000000175</v>
      </c>
      <c r="J461" s="388">
        <f t="shared" si="20"/>
        <v>-4020.4799999999668</v>
      </c>
      <c r="K461" s="374"/>
    </row>
    <row r="462" spans="1:12" ht="61.5" x14ac:dyDescent="0.4">
      <c r="A462" s="371">
        <v>44035</v>
      </c>
      <c r="B462" s="261" t="s">
        <v>2857</v>
      </c>
      <c r="C462" s="441" t="s">
        <v>2798</v>
      </c>
      <c r="D462" s="85" t="s">
        <v>2858</v>
      </c>
      <c r="E462" s="382">
        <v>668700</v>
      </c>
      <c r="F462" s="383">
        <v>1784984</v>
      </c>
      <c r="G462" s="374">
        <v>27828.43</v>
      </c>
      <c r="H462" s="374">
        <v>30000</v>
      </c>
      <c r="I462" s="386">
        <f t="shared" si="19"/>
        <v>2171.5699999999997</v>
      </c>
      <c r="J462" s="388">
        <f t="shared" si="20"/>
        <v>-1848.9099999999671</v>
      </c>
      <c r="K462" s="374"/>
    </row>
    <row r="463" spans="1:12" ht="61.5" x14ac:dyDescent="0.4">
      <c r="A463" s="371">
        <v>44036</v>
      </c>
      <c r="B463" s="261" t="s">
        <v>2859</v>
      </c>
      <c r="C463" s="441" t="s">
        <v>2798</v>
      </c>
      <c r="D463" s="85" t="s">
        <v>2860</v>
      </c>
      <c r="E463" s="382">
        <v>668400</v>
      </c>
      <c r="F463" s="383">
        <v>1785576</v>
      </c>
      <c r="G463" s="374">
        <v>28265.81</v>
      </c>
      <c r="H463" s="374">
        <v>30000</v>
      </c>
      <c r="I463" s="386">
        <f t="shared" si="19"/>
        <v>1734.1899999999987</v>
      </c>
      <c r="J463" s="388">
        <f t="shared" si="20"/>
        <v>-114.71999999996842</v>
      </c>
      <c r="K463" s="374"/>
    </row>
    <row r="464" spans="1:12" ht="78.75" x14ac:dyDescent="0.4">
      <c r="A464" s="371">
        <v>44042</v>
      </c>
      <c r="B464" s="261" t="s">
        <v>2861</v>
      </c>
      <c r="C464" s="441" t="s">
        <v>2798</v>
      </c>
      <c r="D464" s="85" t="s">
        <v>2862</v>
      </c>
      <c r="E464" s="382">
        <v>658650</v>
      </c>
      <c r="F464" s="383">
        <v>1787581</v>
      </c>
      <c r="G464" s="374">
        <f>20211.89-208.58</f>
        <v>20003.309999999998</v>
      </c>
      <c r="H464" s="374">
        <v>30000</v>
      </c>
      <c r="I464" s="386">
        <f t="shared" si="19"/>
        <v>9996.6900000000023</v>
      </c>
      <c r="J464" s="388">
        <f t="shared" si="20"/>
        <v>9881.9700000000339</v>
      </c>
      <c r="K464" s="374"/>
    </row>
    <row r="465" spans="1:11" ht="63" x14ac:dyDescent="0.4">
      <c r="A465" s="371">
        <v>44043</v>
      </c>
      <c r="B465" s="262" t="s">
        <v>2863</v>
      </c>
      <c r="C465" s="441" t="s">
        <v>2798</v>
      </c>
      <c r="D465" s="85" t="s">
        <v>2864</v>
      </c>
      <c r="E465" s="382">
        <v>658890</v>
      </c>
      <c r="F465" s="383">
        <v>1787952</v>
      </c>
      <c r="G465" s="374">
        <v>18622.89</v>
      </c>
      <c r="H465" s="374">
        <v>30000</v>
      </c>
      <c r="I465" s="386">
        <f t="shared" si="19"/>
        <v>11377.11</v>
      </c>
      <c r="J465" s="388">
        <f t="shared" si="20"/>
        <v>21259.080000000034</v>
      </c>
      <c r="K465" s="374"/>
    </row>
    <row r="466" spans="1:11" ht="63" x14ac:dyDescent="0.4">
      <c r="A466" s="371">
        <v>44049</v>
      </c>
      <c r="B466" s="250" t="s">
        <v>2865</v>
      </c>
      <c r="C466" s="441" t="s">
        <v>2798</v>
      </c>
      <c r="D466" s="85" t="s">
        <v>2866</v>
      </c>
      <c r="E466" s="382">
        <v>156856</v>
      </c>
      <c r="F466" s="383">
        <v>1790201</v>
      </c>
      <c r="G466" s="374">
        <v>19943.34</v>
      </c>
      <c r="H466" s="374">
        <v>7000</v>
      </c>
      <c r="I466" s="386">
        <f t="shared" si="19"/>
        <v>-12943.34</v>
      </c>
      <c r="J466" s="388">
        <f t="shared" si="20"/>
        <v>8315.7400000000343</v>
      </c>
      <c r="K466" s="374"/>
    </row>
    <row r="467" spans="1:11" ht="63" x14ac:dyDescent="0.4">
      <c r="A467" s="371">
        <v>44050</v>
      </c>
      <c r="B467" s="250" t="s">
        <v>2867</v>
      </c>
      <c r="C467" s="441" t="s">
        <v>2798</v>
      </c>
      <c r="D467" s="85" t="s">
        <v>2868</v>
      </c>
      <c r="E467" s="382">
        <v>246147</v>
      </c>
      <c r="F467" s="383">
        <v>1790524</v>
      </c>
      <c r="G467" s="374">
        <v>21691.45</v>
      </c>
      <c r="H467" s="374">
        <v>11000</v>
      </c>
      <c r="I467" s="386">
        <f t="shared" si="19"/>
        <v>-10691.45</v>
      </c>
      <c r="J467" s="388">
        <f t="shared" si="20"/>
        <v>-2375.7099999999664</v>
      </c>
      <c r="K467" s="374"/>
    </row>
    <row r="468" spans="1:11" ht="63" x14ac:dyDescent="0.4">
      <c r="A468" s="371">
        <v>44056</v>
      </c>
      <c r="B468" s="250" t="s">
        <v>2869</v>
      </c>
      <c r="C468" s="441" t="s">
        <v>2798</v>
      </c>
      <c r="D468" s="85" t="s">
        <v>2870</v>
      </c>
      <c r="E468" s="382">
        <v>604233</v>
      </c>
      <c r="F468" s="383">
        <v>1793049</v>
      </c>
      <c r="G468" s="374">
        <v>26078.95</v>
      </c>
      <c r="H468" s="374">
        <v>27000</v>
      </c>
      <c r="I468" s="386">
        <f t="shared" si="19"/>
        <v>921.04999999999927</v>
      </c>
      <c r="J468" s="388">
        <f t="shared" si="20"/>
        <v>-1454.6599999999671</v>
      </c>
      <c r="K468" s="374"/>
    </row>
    <row r="469" spans="1:11" ht="63" x14ac:dyDescent="0.4">
      <c r="A469" s="371">
        <v>44057</v>
      </c>
      <c r="B469" s="250" t="s">
        <v>2871</v>
      </c>
      <c r="C469" s="441" t="s">
        <v>2798</v>
      </c>
      <c r="D469" s="85" t="s">
        <v>2872</v>
      </c>
      <c r="E469" s="382">
        <v>602235</v>
      </c>
      <c r="F469" s="383">
        <v>1793703</v>
      </c>
      <c r="G469" s="374">
        <v>25785.41</v>
      </c>
      <c r="H469" s="374">
        <v>27000</v>
      </c>
      <c r="I469" s="386">
        <f t="shared" si="19"/>
        <v>1214.5900000000001</v>
      </c>
      <c r="J469" s="388">
        <f t="shared" si="20"/>
        <v>-240.06999999996697</v>
      </c>
      <c r="K469" s="374"/>
    </row>
    <row r="470" spans="1:11" ht="63" x14ac:dyDescent="0.4">
      <c r="A470" s="371">
        <v>44063</v>
      </c>
      <c r="B470" s="250" t="s">
        <v>2873</v>
      </c>
      <c r="C470" s="441" t="s">
        <v>2798</v>
      </c>
      <c r="D470" s="85" t="s">
        <v>2874</v>
      </c>
      <c r="E470" s="382">
        <v>629194.5</v>
      </c>
      <c r="F470" s="383">
        <v>1796016</v>
      </c>
      <c r="G470" s="374">
        <v>25233.43</v>
      </c>
      <c r="H470" s="374">
        <v>28500</v>
      </c>
      <c r="I470" s="386">
        <f t="shared" si="19"/>
        <v>3266.5699999999997</v>
      </c>
      <c r="J470" s="388">
        <f t="shared" si="20"/>
        <v>3026.5000000000327</v>
      </c>
      <c r="K470" s="374"/>
    </row>
    <row r="471" spans="1:11" ht="63" x14ac:dyDescent="0.4">
      <c r="A471" s="371">
        <v>44064</v>
      </c>
      <c r="B471" s="250" t="s">
        <v>2875</v>
      </c>
      <c r="C471" s="441" t="s">
        <v>2798</v>
      </c>
      <c r="D471" s="85" t="s">
        <v>2876</v>
      </c>
      <c r="E471" s="382">
        <v>530520</v>
      </c>
      <c r="F471" s="383">
        <v>1796017</v>
      </c>
      <c r="G471" s="374">
        <v>25677.15</v>
      </c>
      <c r="H471" s="374">
        <v>24000</v>
      </c>
      <c r="I471" s="386">
        <f t="shared" si="19"/>
        <v>-1677.1500000000015</v>
      </c>
      <c r="J471" s="388">
        <f t="shared" si="20"/>
        <v>1349.3500000000313</v>
      </c>
      <c r="K471" s="374"/>
    </row>
    <row r="472" spans="1:11" ht="63" x14ac:dyDescent="0.4">
      <c r="A472" s="371">
        <v>44070</v>
      </c>
      <c r="B472" s="250" t="s">
        <v>2877</v>
      </c>
      <c r="C472" s="441" t="s">
        <v>2798</v>
      </c>
      <c r="D472" s="85" t="s">
        <v>2878</v>
      </c>
      <c r="E472" s="382">
        <v>505379</v>
      </c>
      <c r="F472" s="383">
        <v>1798438</v>
      </c>
      <c r="G472" s="374">
        <v>23062.81</v>
      </c>
      <c r="H472" s="374">
        <v>23000</v>
      </c>
      <c r="I472" s="386">
        <f t="shared" si="19"/>
        <v>-62.81000000000131</v>
      </c>
      <c r="J472" s="388">
        <f t="shared" si="20"/>
        <v>1286.54000000003</v>
      </c>
      <c r="K472" s="374"/>
    </row>
    <row r="473" spans="1:11" ht="63" x14ac:dyDescent="0.4">
      <c r="A473" s="371">
        <v>44071</v>
      </c>
      <c r="B473" s="250" t="s">
        <v>2879</v>
      </c>
      <c r="C473" s="441" t="s">
        <v>2798</v>
      </c>
      <c r="D473" s="85" t="s">
        <v>2880</v>
      </c>
      <c r="E473" s="382">
        <v>515848.5</v>
      </c>
      <c r="F473" s="383">
        <v>1799139</v>
      </c>
      <c r="G473" s="374">
        <v>23833.4</v>
      </c>
      <c r="H473" s="374">
        <v>23500</v>
      </c>
      <c r="I473" s="386">
        <f t="shared" ref="I473:I552" si="21">H473-G473</f>
        <v>-333.40000000000146</v>
      </c>
      <c r="J473" s="389">
        <f t="shared" si="20"/>
        <v>953.14000000002852</v>
      </c>
      <c r="K473" s="374"/>
    </row>
    <row r="474" spans="1:11" ht="63" x14ac:dyDescent="0.4">
      <c r="A474" s="371">
        <v>44076</v>
      </c>
      <c r="B474" s="263" t="s">
        <v>2881</v>
      </c>
      <c r="C474" s="441" t="s">
        <v>2798</v>
      </c>
      <c r="D474" s="85" t="s">
        <v>2882</v>
      </c>
      <c r="E474" s="382">
        <v>534345</v>
      </c>
      <c r="F474" s="383">
        <v>1800227</v>
      </c>
      <c r="G474" s="374">
        <v>25143.26</v>
      </c>
      <c r="H474" s="374">
        <v>24500</v>
      </c>
      <c r="I474" s="386">
        <f t="shared" si="21"/>
        <v>-643.2599999999984</v>
      </c>
      <c r="J474" s="388">
        <f t="shared" si="20"/>
        <v>309.88000000003012</v>
      </c>
      <c r="K474" s="374"/>
    </row>
    <row r="475" spans="1:11" ht="63" x14ac:dyDescent="0.4">
      <c r="A475" s="371">
        <v>44078</v>
      </c>
      <c r="B475" s="263" t="s">
        <v>2883</v>
      </c>
      <c r="C475" s="441" t="s">
        <v>2798</v>
      </c>
      <c r="D475" s="85" t="s">
        <v>2884</v>
      </c>
      <c r="E475" s="382">
        <v>544225</v>
      </c>
      <c r="F475" s="383">
        <v>1802600</v>
      </c>
      <c r="G475" s="374">
        <v>26837.48</v>
      </c>
      <c r="H475" s="374">
        <v>25000</v>
      </c>
      <c r="I475" s="386">
        <f t="shared" si="21"/>
        <v>-1837.4799999999996</v>
      </c>
      <c r="J475" s="388">
        <f t="shared" si="20"/>
        <v>-1527.5999999999694</v>
      </c>
      <c r="K475" s="374"/>
    </row>
    <row r="476" spans="1:11" ht="63" x14ac:dyDescent="0.4">
      <c r="A476" s="371">
        <v>44083</v>
      </c>
      <c r="B476" s="263" t="s">
        <v>2886</v>
      </c>
      <c r="C476" s="441" t="s">
        <v>2798</v>
      </c>
      <c r="D476" s="85" t="s">
        <v>2885</v>
      </c>
      <c r="E476" s="382">
        <v>603148</v>
      </c>
      <c r="F476" s="383">
        <v>1802601</v>
      </c>
      <c r="G476" s="374">
        <v>28728.59</v>
      </c>
      <c r="H476" s="374">
        <v>28000</v>
      </c>
      <c r="I476" s="386">
        <f t="shared" si="21"/>
        <v>-728.59000000000015</v>
      </c>
      <c r="J476" s="388">
        <f t="shared" si="20"/>
        <v>-2256.1899999999696</v>
      </c>
      <c r="K476" s="374"/>
    </row>
    <row r="477" spans="1:11" ht="63" x14ac:dyDescent="0.4">
      <c r="A477" s="371">
        <v>44085</v>
      </c>
      <c r="B477" s="263" t="s">
        <v>2887</v>
      </c>
      <c r="C477" s="441" t="s">
        <v>2798</v>
      </c>
      <c r="D477" s="85" t="s">
        <v>2888</v>
      </c>
      <c r="E477" s="382">
        <v>638700</v>
      </c>
      <c r="F477" s="383">
        <v>1803888</v>
      </c>
      <c r="G477" s="374">
        <v>30308.01</v>
      </c>
      <c r="H477" s="374">
        <v>30000</v>
      </c>
      <c r="I477" s="386">
        <f t="shared" si="21"/>
        <v>-308.0099999999984</v>
      </c>
      <c r="J477" s="388">
        <f t="shared" si="20"/>
        <v>-2564.199999999968</v>
      </c>
      <c r="K477" s="374"/>
    </row>
    <row r="478" spans="1:11" ht="63" x14ac:dyDescent="0.4">
      <c r="A478" s="371">
        <v>44089</v>
      </c>
      <c r="B478" s="263" t="s">
        <v>2889</v>
      </c>
      <c r="C478" s="441" t="s">
        <v>2798</v>
      </c>
      <c r="D478" s="85" t="s">
        <v>2890</v>
      </c>
      <c r="E478" s="382">
        <v>716720</v>
      </c>
      <c r="F478" s="383">
        <v>1805587</v>
      </c>
      <c r="G478" s="374">
        <v>31657.46</v>
      </c>
      <c r="H478" s="374">
        <v>34000</v>
      </c>
      <c r="I478" s="386">
        <f t="shared" si="21"/>
        <v>2342.5400000000009</v>
      </c>
      <c r="J478" s="388">
        <f t="shared" si="20"/>
        <v>-221.65999999996711</v>
      </c>
      <c r="K478" s="374"/>
    </row>
    <row r="479" spans="1:11" ht="63" x14ac:dyDescent="0.4">
      <c r="A479" s="371">
        <v>44091</v>
      </c>
      <c r="B479" s="263" t="s">
        <v>2891</v>
      </c>
      <c r="C479" s="441" t="s">
        <v>2798</v>
      </c>
      <c r="D479" s="85" t="s">
        <v>2892</v>
      </c>
      <c r="E479" s="382">
        <v>672000</v>
      </c>
      <c r="F479" s="383">
        <v>1806421</v>
      </c>
      <c r="G479" s="374">
        <v>32161.34</v>
      </c>
      <c r="H479" s="374">
        <v>32000</v>
      </c>
      <c r="I479" s="386">
        <f t="shared" si="21"/>
        <v>-161.34000000000015</v>
      </c>
      <c r="J479" s="388">
        <f t="shared" ref="J479:J560" si="22">J478+I479</f>
        <v>-382.99999999996726</v>
      </c>
      <c r="K479" s="374"/>
    </row>
    <row r="480" spans="1:11" ht="63" x14ac:dyDescent="0.4">
      <c r="A480" s="371">
        <v>44092</v>
      </c>
      <c r="B480" s="263" t="s">
        <v>2893</v>
      </c>
      <c r="C480" s="441" t="s">
        <v>2798</v>
      </c>
      <c r="D480" s="85" t="s">
        <v>2894</v>
      </c>
      <c r="E480" s="382">
        <v>672000</v>
      </c>
      <c r="F480" s="383">
        <v>1806785</v>
      </c>
      <c r="G480" s="374">
        <v>32551.64</v>
      </c>
      <c r="H480" s="374">
        <v>32000</v>
      </c>
      <c r="I480" s="386">
        <f t="shared" si="21"/>
        <v>-551.63999999999942</v>
      </c>
      <c r="J480" s="388">
        <f t="shared" si="22"/>
        <v>-934.63999999996668</v>
      </c>
      <c r="K480" s="374"/>
    </row>
    <row r="481" spans="1:11" ht="63" x14ac:dyDescent="0.4">
      <c r="A481" s="371">
        <v>44096</v>
      </c>
      <c r="B481" s="263" t="s">
        <v>2895</v>
      </c>
      <c r="C481" s="441" t="s">
        <v>2798</v>
      </c>
      <c r="D481" s="85" t="s">
        <v>2896</v>
      </c>
      <c r="E481" s="382">
        <v>686400</v>
      </c>
      <c r="F481" s="383">
        <v>1808444</v>
      </c>
      <c r="G481" s="374">
        <v>34630.57</v>
      </c>
      <c r="H481" s="374">
        <v>32000</v>
      </c>
      <c r="I481" s="386">
        <f t="shared" si="21"/>
        <v>-2630.5699999999997</v>
      </c>
      <c r="J481" s="388">
        <f t="shared" si="22"/>
        <v>-3565.2099999999664</v>
      </c>
      <c r="K481" s="374"/>
    </row>
    <row r="482" spans="1:11" ht="63" x14ac:dyDescent="0.4">
      <c r="A482" s="371">
        <v>44098</v>
      </c>
      <c r="B482" s="263" t="s">
        <v>2897</v>
      </c>
      <c r="C482" s="441" t="s">
        <v>2798</v>
      </c>
      <c r="D482" s="85" t="s">
        <v>2898</v>
      </c>
      <c r="E482" s="382">
        <v>778015</v>
      </c>
      <c r="F482" s="383">
        <v>1809303</v>
      </c>
      <c r="G482" s="374">
        <v>33295.99</v>
      </c>
      <c r="H482" s="374">
        <v>35000</v>
      </c>
      <c r="I482" s="386">
        <f t="shared" si="21"/>
        <v>1704.010000000002</v>
      </c>
      <c r="J482" s="388">
        <f t="shared" si="22"/>
        <v>-1861.1999999999643</v>
      </c>
      <c r="K482" s="374"/>
    </row>
    <row r="483" spans="1:11" ht="63" x14ac:dyDescent="0.4">
      <c r="A483" s="371">
        <v>44099</v>
      </c>
      <c r="B483" s="263" t="s">
        <v>2901</v>
      </c>
      <c r="C483" s="441" t="s">
        <v>2798</v>
      </c>
      <c r="D483" s="85" t="s">
        <v>2899</v>
      </c>
      <c r="E483" s="382">
        <v>814740</v>
      </c>
      <c r="F483" s="383">
        <v>1809643</v>
      </c>
      <c r="G483" s="374">
        <v>33823.21</v>
      </c>
      <c r="H483" s="374">
        <v>37000</v>
      </c>
      <c r="I483" s="386">
        <f t="shared" si="21"/>
        <v>3176.7900000000009</v>
      </c>
      <c r="J483" s="388">
        <f t="shared" si="22"/>
        <v>1315.5900000000365</v>
      </c>
      <c r="K483" s="374"/>
    </row>
    <row r="484" spans="1:11" ht="63" x14ac:dyDescent="0.4">
      <c r="A484" s="371">
        <v>44103</v>
      </c>
      <c r="B484" s="263" t="s">
        <v>2900</v>
      </c>
      <c r="C484" s="441" t="s">
        <v>2798</v>
      </c>
      <c r="D484" s="85" t="s">
        <v>2902</v>
      </c>
      <c r="E484" s="382">
        <v>803160</v>
      </c>
      <c r="F484" s="383">
        <v>1811207</v>
      </c>
      <c r="G484" s="374">
        <v>32961.79</v>
      </c>
      <c r="H484" s="374">
        <v>36000</v>
      </c>
      <c r="I484" s="386">
        <f t="shared" si="21"/>
        <v>3038.2099999999991</v>
      </c>
      <c r="J484" s="388">
        <f t="shared" si="22"/>
        <v>4353.8000000000357</v>
      </c>
      <c r="K484" s="374"/>
    </row>
    <row r="485" spans="1:11" ht="63" x14ac:dyDescent="0.4">
      <c r="A485" s="371">
        <v>44103</v>
      </c>
      <c r="B485" s="263" t="s">
        <v>2903</v>
      </c>
      <c r="C485" s="441" t="s">
        <v>2798</v>
      </c>
      <c r="D485" s="85" t="s">
        <v>2904</v>
      </c>
      <c r="E485" s="382">
        <v>758540</v>
      </c>
      <c r="F485" s="383">
        <v>1811208</v>
      </c>
      <c r="G485" s="374">
        <v>32107.4</v>
      </c>
      <c r="H485" s="374">
        <v>34000</v>
      </c>
      <c r="I485" s="386">
        <f t="shared" si="21"/>
        <v>1892.5999999999985</v>
      </c>
      <c r="J485" s="388">
        <f t="shared" si="22"/>
        <v>6246.4000000000342</v>
      </c>
      <c r="K485" s="374"/>
    </row>
    <row r="486" spans="1:11" ht="63" x14ac:dyDescent="0.4">
      <c r="A486" s="371">
        <v>44105</v>
      </c>
      <c r="B486" s="264" t="s">
        <v>2906</v>
      </c>
      <c r="C486" s="441" t="s">
        <v>2798</v>
      </c>
      <c r="D486" s="85" t="s">
        <v>2905</v>
      </c>
      <c r="E486" s="382">
        <v>616728</v>
      </c>
      <c r="F486" s="383">
        <v>1812085</v>
      </c>
      <c r="G486" s="374">
        <v>32581.11</v>
      </c>
      <c r="H486" s="374">
        <v>28000</v>
      </c>
      <c r="I486" s="386">
        <f t="shared" si="21"/>
        <v>-4581.1100000000006</v>
      </c>
      <c r="J486" s="388">
        <f t="shared" si="22"/>
        <v>1665.2900000000336</v>
      </c>
      <c r="K486" s="374"/>
    </row>
    <row r="487" spans="1:11" ht="63" x14ac:dyDescent="0.4">
      <c r="A487" s="371">
        <v>44106</v>
      </c>
      <c r="B487" s="264" t="s">
        <v>2907</v>
      </c>
      <c r="C487" s="441" t="s">
        <v>2798</v>
      </c>
      <c r="D487" s="85" t="s">
        <v>2908</v>
      </c>
      <c r="E487" s="382">
        <v>692320</v>
      </c>
      <c r="F487" s="383">
        <v>1812412</v>
      </c>
      <c r="G487" s="374">
        <v>30743.97</v>
      </c>
      <c r="H487" s="374">
        <v>32000</v>
      </c>
      <c r="I487" s="386">
        <f t="shared" si="21"/>
        <v>1256.0299999999988</v>
      </c>
      <c r="J487" s="388">
        <f t="shared" si="22"/>
        <v>2921.3200000000325</v>
      </c>
      <c r="K487" s="374"/>
    </row>
    <row r="488" spans="1:11" ht="63" x14ac:dyDescent="0.4">
      <c r="A488" s="371">
        <v>44110</v>
      </c>
      <c r="B488" s="264" t="s">
        <v>2909</v>
      </c>
      <c r="C488" s="441" t="s">
        <v>2798</v>
      </c>
      <c r="D488" s="85" t="s">
        <v>2910</v>
      </c>
      <c r="E488" s="382">
        <v>687680</v>
      </c>
      <c r="F488" s="383">
        <v>1813969</v>
      </c>
      <c r="G488" s="374">
        <v>27589.51</v>
      </c>
      <c r="H488" s="374">
        <v>32000</v>
      </c>
      <c r="I488" s="386">
        <f t="shared" si="21"/>
        <v>4410.4900000000016</v>
      </c>
      <c r="J488" s="388">
        <f t="shared" si="22"/>
        <v>7331.8100000000341</v>
      </c>
      <c r="K488" s="374"/>
    </row>
    <row r="489" spans="1:11" ht="60" x14ac:dyDescent="0.4">
      <c r="A489" s="371">
        <v>44112</v>
      </c>
      <c r="B489" s="264" t="s">
        <v>2911</v>
      </c>
      <c r="C489" s="441" t="s">
        <v>2798</v>
      </c>
      <c r="D489" s="85" t="s">
        <v>2912</v>
      </c>
      <c r="E489" s="382">
        <v>581661</v>
      </c>
      <c r="F489" s="383">
        <v>1814855</v>
      </c>
      <c r="G489" s="374">
        <v>27937.17</v>
      </c>
      <c r="H489" s="374">
        <v>27000</v>
      </c>
      <c r="I489" s="386">
        <f t="shared" si="21"/>
        <v>-937.16999999999825</v>
      </c>
      <c r="J489" s="388">
        <f t="shared" si="22"/>
        <v>6394.6400000000358</v>
      </c>
      <c r="K489" s="374"/>
    </row>
    <row r="490" spans="1:11" ht="63" x14ac:dyDescent="0.4">
      <c r="A490" s="371">
        <v>44112</v>
      </c>
      <c r="B490" s="264" t="s">
        <v>2913</v>
      </c>
      <c r="C490" s="441" t="s">
        <v>2798</v>
      </c>
      <c r="D490" s="85" t="s">
        <v>2914</v>
      </c>
      <c r="E490" s="382">
        <v>580446</v>
      </c>
      <c r="F490" s="383">
        <v>1815248</v>
      </c>
      <c r="G490" s="374">
        <v>27824.6</v>
      </c>
      <c r="H490" s="374">
        <v>27000</v>
      </c>
      <c r="I490" s="386">
        <f t="shared" si="21"/>
        <v>-824.59999999999854</v>
      </c>
      <c r="J490" s="388">
        <f t="shared" si="22"/>
        <v>5570.0400000000373</v>
      </c>
      <c r="K490" s="374"/>
    </row>
    <row r="491" spans="1:11" ht="63" x14ac:dyDescent="0.4">
      <c r="A491" s="371">
        <v>44113</v>
      </c>
      <c r="B491" s="264" t="s">
        <v>2915</v>
      </c>
      <c r="C491" s="441" t="s">
        <v>2798</v>
      </c>
      <c r="D491" s="85" t="s">
        <v>2916</v>
      </c>
      <c r="E491" s="382">
        <v>444990</v>
      </c>
      <c r="F491" s="383">
        <v>1815611</v>
      </c>
      <c r="G491" s="374">
        <v>28997.360000000001</v>
      </c>
      <c r="H491" s="374">
        <v>21000</v>
      </c>
      <c r="I491" s="386">
        <f t="shared" si="21"/>
        <v>-7997.3600000000006</v>
      </c>
      <c r="J491" s="388">
        <f t="shared" si="22"/>
        <v>-2427.3199999999633</v>
      </c>
      <c r="K491" s="374"/>
    </row>
    <row r="492" spans="1:11" ht="63" x14ac:dyDescent="0.4">
      <c r="A492" s="371">
        <v>44117</v>
      </c>
      <c r="B492" s="264" t="s">
        <v>2917</v>
      </c>
      <c r="C492" s="441" t="s">
        <v>2798</v>
      </c>
      <c r="D492" s="85" t="s">
        <v>2918</v>
      </c>
      <c r="E492" s="382">
        <v>641400</v>
      </c>
      <c r="F492" s="383">
        <v>1816870</v>
      </c>
      <c r="G492" s="374">
        <v>31889.200000000001</v>
      </c>
      <c r="H492" s="374">
        <v>30000</v>
      </c>
      <c r="I492" s="386">
        <f t="shared" si="21"/>
        <v>-1889.2000000000007</v>
      </c>
      <c r="J492" s="388">
        <f t="shared" si="22"/>
        <v>-4316.5199999999641</v>
      </c>
      <c r="K492" s="374"/>
    </row>
    <row r="493" spans="1:11" ht="63" x14ac:dyDescent="0.4">
      <c r="A493" s="371">
        <v>44119</v>
      </c>
      <c r="B493" s="264" t="s">
        <v>2924</v>
      </c>
      <c r="C493" s="441" t="s">
        <v>2798</v>
      </c>
      <c r="D493" s="85" t="s">
        <v>2919</v>
      </c>
      <c r="E493" s="382">
        <v>683200</v>
      </c>
      <c r="F493" s="383">
        <v>1817682</v>
      </c>
      <c r="G493" s="374">
        <v>30154.83</v>
      </c>
      <c r="H493" s="374">
        <v>32000</v>
      </c>
      <c r="I493" s="386">
        <f t="shared" si="21"/>
        <v>1845.1699999999983</v>
      </c>
      <c r="J493" s="388">
        <f t="shared" si="22"/>
        <v>-2471.3499999999658</v>
      </c>
      <c r="K493" s="374"/>
    </row>
    <row r="494" spans="1:11" ht="63" x14ac:dyDescent="0.4">
      <c r="A494" s="371">
        <v>44119</v>
      </c>
      <c r="B494" s="264" t="s">
        <v>2923</v>
      </c>
      <c r="C494" s="441" t="s">
        <v>2798</v>
      </c>
      <c r="D494" s="85" t="s">
        <v>2920</v>
      </c>
      <c r="E494" s="382">
        <v>684032</v>
      </c>
      <c r="F494" s="383">
        <v>1817683</v>
      </c>
      <c r="G494" s="374">
        <v>30667.99</v>
      </c>
      <c r="H494" s="374">
        <v>32000</v>
      </c>
      <c r="I494" s="386">
        <f t="shared" si="21"/>
        <v>1332.0099999999984</v>
      </c>
      <c r="J494" s="388">
        <f>J493+I494</f>
        <v>-1139.3399999999674</v>
      </c>
      <c r="K494" s="374"/>
    </row>
    <row r="495" spans="1:11" ht="63" x14ac:dyDescent="0.4">
      <c r="A495" s="371">
        <v>44120</v>
      </c>
      <c r="B495" s="264" t="s">
        <v>2921</v>
      </c>
      <c r="C495" s="441" t="s">
        <v>2798</v>
      </c>
      <c r="D495" s="85" t="s">
        <v>2922</v>
      </c>
      <c r="E495" s="382">
        <v>710233.5</v>
      </c>
      <c r="F495" s="383">
        <v>1818007</v>
      </c>
      <c r="G495" s="374">
        <v>33614.9</v>
      </c>
      <c r="H495" s="374">
        <v>33500</v>
      </c>
      <c r="I495" s="386">
        <f>H495-G495</f>
        <v>-114.90000000000146</v>
      </c>
      <c r="J495" s="388">
        <f t="shared" si="22"/>
        <v>-1254.2399999999689</v>
      </c>
      <c r="K495" s="374"/>
    </row>
    <row r="496" spans="1:11" ht="63" x14ac:dyDescent="0.5">
      <c r="A496" s="371">
        <v>44124</v>
      </c>
      <c r="B496" s="264" t="s">
        <v>2925</v>
      </c>
      <c r="C496" s="441" t="s">
        <v>2798</v>
      </c>
      <c r="D496" s="85" t="s">
        <v>2926</v>
      </c>
      <c r="E496" s="382">
        <v>743155</v>
      </c>
      <c r="F496" s="383">
        <v>1820021</v>
      </c>
      <c r="G496" s="374">
        <v>33318.06</v>
      </c>
      <c r="H496" s="374">
        <v>35000</v>
      </c>
      <c r="I496" s="386">
        <f t="shared" si="21"/>
        <v>1681.9400000000023</v>
      </c>
      <c r="J496" s="389">
        <f t="shared" si="22"/>
        <v>427.70000000003347</v>
      </c>
      <c r="K496" s="444" t="s">
        <v>1305</v>
      </c>
    </row>
    <row r="497" spans="1:11" ht="63" x14ac:dyDescent="0.4">
      <c r="A497" s="371">
        <v>44126</v>
      </c>
      <c r="B497" s="264" t="s">
        <v>2927</v>
      </c>
      <c r="C497" s="441" t="s">
        <v>2798</v>
      </c>
      <c r="D497" s="85" t="s">
        <v>2928</v>
      </c>
      <c r="E497" s="382">
        <v>707151.5</v>
      </c>
      <c r="F497" s="383">
        <v>1820377</v>
      </c>
      <c r="G497" s="374">
        <v>33732.589999999997</v>
      </c>
      <c r="H497" s="374">
        <v>33500</v>
      </c>
      <c r="I497" s="386">
        <f t="shared" si="21"/>
        <v>-232.58999999999651</v>
      </c>
      <c r="J497" s="388">
        <f t="shared" si="22"/>
        <v>195.11000000003696</v>
      </c>
      <c r="K497" s="374"/>
    </row>
    <row r="498" spans="1:11" ht="63" x14ac:dyDescent="0.4">
      <c r="A498" s="371">
        <v>44127</v>
      </c>
      <c r="B498" s="264" t="s">
        <v>2929</v>
      </c>
      <c r="C498" s="441" t="s">
        <v>2798</v>
      </c>
      <c r="D498" s="85" t="s">
        <v>2930</v>
      </c>
      <c r="E498" s="382">
        <v>703332.5</v>
      </c>
      <c r="F498" s="383">
        <v>1820718</v>
      </c>
      <c r="G498" s="374">
        <v>34590.629999999997</v>
      </c>
      <c r="H498" s="374">
        <v>33500</v>
      </c>
      <c r="I498" s="386">
        <f t="shared" si="21"/>
        <v>-1090.6299999999974</v>
      </c>
      <c r="J498" s="445">
        <f t="shared" si="22"/>
        <v>-895.51999999996042</v>
      </c>
      <c r="K498" s="374"/>
    </row>
    <row r="499" spans="1:11" ht="63" x14ac:dyDescent="0.35">
      <c r="A499" s="371">
        <v>44131</v>
      </c>
      <c r="B499" s="264" t="s">
        <v>2933</v>
      </c>
      <c r="C499" s="369" t="s">
        <v>2934</v>
      </c>
      <c r="D499" s="85" t="s">
        <v>2935</v>
      </c>
      <c r="E499" s="382">
        <v>797734</v>
      </c>
      <c r="F499" s="383">
        <v>1823232</v>
      </c>
      <c r="G499" s="374">
        <v>35477.42</v>
      </c>
      <c r="H499" s="374">
        <v>38000</v>
      </c>
      <c r="I499" s="386">
        <f t="shared" si="21"/>
        <v>2522.5800000000017</v>
      </c>
      <c r="J499" s="388">
        <f t="shared" si="22"/>
        <v>1627.0600000000413</v>
      </c>
      <c r="K499" s="374"/>
    </row>
    <row r="500" spans="1:11" ht="62.45" customHeight="1" x14ac:dyDescent="0.4">
      <c r="A500" s="371">
        <v>44133</v>
      </c>
      <c r="B500" s="264" t="s">
        <v>2938</v>
      </c>
      <c r="C500" s="441" t="s">
        <v>2798</v>
      </c>
      <c r="D500" s="85" t="s">
        <v>2939</v>
      </c>
      <c r="E500" s="382">
        <v>761120</v>
      </c>
      <c r="F500" s="383">
        <v>1823233</v>
      </c>
      <c r="G500" s="374">
        <v>36072.85</v>
      </c>
      <c r="H500" s="374">
        <v>35500</v>
      </c>
      <c r="I500" s="386">
        <f t="shared" si="21"/>
        <v>-572.84999999999854</v>
      </c>
      <c r="J500" s="388">
        <f t="shared" si="22"/>
        <v>1054.2100000000428</v>
      </c>
      <c r="K500" s="374"/>
    </row>
    <row r="501" spans="1:11" ht="62.45" customHeight="1" x14ac:dyDescent="0.35">
      <c r="A501" s="371">
        <v>44133</v>
      </c>
      <c r="B501" s="264" t="s">
        <v>2936</v>
      </c>
      <c r="C501" s="369" t="s">
        <v>2934</v>
      </c>
      <c r="D501" s="85" t="s">
        <v>2937</v>
      </c>
      <c r="E501" s="382">
        <v>761120</v>
      </c>
      <c r="F501" s="383">
        <v>1823234</v>
      </c>
      <c r="G501" s="374">
        <v>34632.33</v>
      </c>
      <c r="H501" s="374">
        <v>35500</v>
      </c>
      <c r="I501" s="386">
        <f t="shared" si="21"/>
        <v>867.66999999999825</v>
      </c>
      <c r="J501" s="388">
        <f t="shared" si="22"/>
        <v>1921.880000000041</v>
      </c>
      <c r="K501" s="374"/>
    </row>
    <row r="502" spans="1:11" ht="63" x14ac:dyDescent="0.35">
      <c r="A502" s="371">
        <v>44134</v>
      </c>
      <c r="B502" s="264" t="s">
        <v>2941</v>
      </c>
      <c r="C502" s="369" t="s">
        <v>2934</v>
      </c>
      <c r="D502" s="85" t="s">
        <v>2940</v>
      </c>
      <c r="E502" s="382">
        <v>755972.5</v>
      </c>
      <c r="F502" s="383">
        <v>1823900</v>
      </c>
      <c r="G502" s="374">
        <v>35688.730000000003</v>
      </c>
      <c r="H502" s="374">
        <v>35500</v>
      </c>
      <c r="I502" s="386">
        <f t="shared" si="21"/>
        <v>-188.7300000000032</v>
      </c>
      <c r="J502" s="388">
        <f t="shared" si="22"/>
        <v>1733.1500000000378</v>
      </c>
      <c r="K502" s="374"/>
    </row>
    <row r="503" spans="1:11" ht="63" x14ac:dyDescent="0.4">
      <c r="A503" s="371">
        <v>44138</v>
      </c>
      <c r="B503" s="265" t="s">
        <v>2942</v>
      </c>
      <c r="C503" s="441" t="s">
        <v>2798</v>
      </c>
      <c r="D503" s="85" t="s">
        <v>2943</v>
      </c>
      <c r="E503" s="382">
        <v>756150</v>
      </c>
      <c r="F503" s="383">
        <v>1825283</v>
      </c>
      <c r="G503" s="374">
        <v>36260.42</v>
      </c>
      <c r="H503" s="374">
        <v>35500</v>
      </c>
      <c r="I503" s="386">
        <f t="shared" si="21"/>
        <v>-760.41999999999825</v>
      </c>
      <c r="J503" s="388">
        <f t="shared" si="22"/>
        <v>972.73000000003958</v>
      </c>
      <c r="K503" s="374"/>
    </row>
    <row r="504" spans="1:11" ht="62.45" customHeight="1" x14ac:dyDescent="0.35">
      <c r="A504" s="371">
        <v>44140</v>
      </c>
      <c r="B504" s="265" t="s">
        <v>2950</v>
      </c>
      <c r="C504" s="369" t="s">
        <v>2934</v>
      </c>
      <c r="D504" s="85" t="s">
        <v>2951</v>
      </c>
      <c r="E504" s="382">
        <v>767595</v>
      </c>
      <c r="F504" s="383">
        <v>1826111</v>
      </c>
      <c r="G504" s="374">
        <v>36156.33</v>
      </c>
      <c r="H504" s="374">
        <v>36500</v>
      </c>
      <c r="I504" s="386">
        <f t="shared" si="21"/>
        <v>343.66999999999825</v>
      </c>
      <c r="J504" s="388">
        <f t="shared" si="22"/>
        <v>1316.4000000000378</v>
      </c>
      <c r="K504" s="374"/>
    </row>
    <row r="505" spans="1:11" ht="63" x14ac:dyDescent="0.4">
      <c r="A505" s="371">
        <v>44140</v>
      </c>
      <c r="B505" s="265" t="s">
        <v>2946</v>
      </c>
      <c r="C505" s="441" t="s">
        <v>2798</v>
      </c>
      <c r="D505" s="85" t="s">
        <v>2947</v>
      </c>
      <c r="E505" s="382">
        <v>767595</v>
      </c>
      <c r="F505" s="383">
        <v>1826112</v>
      </c>
      <c r="G505" s="374">
        <v>36245.07</v>
      </c>
      <c r="H505" s="374">
        <v>36500</v>
      </c>
      <c r="I505" s="386">
        <f t="shared" si="21"/>
        <v>254.93000000000029</v>
      </c>
      <c r="J505" s="388">
        <f t="shared" si="22"/>
        <v>1571.3300000000381</v>
      </c>
      <c r="K505" s="374"/>
    </row>
    <row r="506" spans="1:11" ht="62.45" customHeight="1" x14ac:dyDescent="0.35">
      <c r="A506" s="371">
        <v>44141</v>
      </c>
      <c r="B506" s="265" t="s">
        <v>2952</v>
      </c>
      <c r="C506" s="369" t="s">
        <v>2934</v>
      </c>
      <c r="D506" s="85" t="s">
        <v>2953</v>
      </c>
      <c r="E506" s="382">
        <v>760660</v>
      </c>
      <c r="F506" s="383">
        <v>1826582</v>
      </c>
      <c r="G506" s="374">
        <v>36345.99</v>
      </c>
      <c r="H506" s="374">
        <v>36500</v>
      </c>
      <c r="I506" s="386">
        <f t="shared" si="21"/>
        <v>154.01000000000204</v>
      </c>
      <c r="J506" s="388">
        <f t="shared" si="22"/>
        <v>1725.3400000000402</v>
      </c>
      <c r="K506" s="374"/>
    </row>
    <row r="507" spans="1:11" ht="62.45" customHeight="1" x14ac:dyDescent="0.35">
      <c r="A507" s="371">
        <v>44145</v>
      </c>
      <c r="B507" s="265" t="s">
        <v>2955</v>
      </c>
      <c r="C507" s="369" t="s">
        <v>2934</v>
      </c>
      <c r="D507" s="85" t="s">
        <v>2956</v>
      </c>
      <c r="E507" s="382">
        <v>751644.5</v>
      </c>
      <c r="F507" s="383">
        <v>1829063</v>
      </c>
      <c r="G507" s="374">
        <v>35031.58</v>
      </c>
      <c r="H507" s="374">
        <v>36500</v>
      </c>
      <c r="I507" s="386">
        <f>H507-G507</f>
        <v>1468.4199999999983</v>
      </c>
      <c r="J507" s="388">
        <f t="shared" si="22"/>
        <v>3193.7600000000384</v>
      </c>
      <c r="K507" s="374"/>
    </row>
    <row r="508" spans="1:11" ht="62.45" customHeight="1" x14ac:dyDescent="0.35">
      <c r="A508" s="371">
        <v>44145</v>
      </c>
      <c r="B508" s="265" t="s">
        <v>2954</v>
      </c>
      <c r="C508" s="369" t="s">
        <v>2934</v>
      </c>
      <c r="D508" s="85" t="s">
        <v>2679</v>
      </c>
      <c r="E508" s="382">
        <v>895795.5</v>
      </c>
      <c r="F508" s="383">
        <v>1828626</v>
      </c>
      <c r="G508" s="374">
        <v>43795.05</v>
      </c>
      <c r="H508" s="374">
        <v>43500</v>
      </c>
      <c r="I508" s="386">
        <f>H508-G508</f>
        <v>-295.05000000000291</v>
      </c>
      <c r="J508" s="389">
        <f t="shared" si="22"/>
        <v>2898.7100000000355</v>
      </c>
      <c r="K508" s="374"/>
    </row>
    <row r="509" spans="1:11" ht="63" x14ac:dyDescent="0.35">
      <c r="A509" s="371">
        <v>44147</v>
      </c>
      <c r="B509" s="265" t="s">
        <v>2957</v>
      </c>
      <c r="C509" s="369" t="s">
        <v>2934</v>
      </c>
      <c r="D509" s="85" t="s">
        <v>2958</v>
      </c>
      <c r="E509" s="382">
        <v>741600</v>
      </c>
      <c r="F509" s="383">
        <v>1829473</v>
      </c>
      <c r="G509" s="374">
        <v>34767.22</v>
      </c>
      <c r="H509" s="374">
        <v>36000</v>
      </c>
      <c r="I509" s="386">
        <f>H509-G509</f>
        <v>1232.7799999999988</v>
      </c>
      <c r="J509" s="388">
        <f t="shared" si="22"/>
        <v>4131.4900000000343</v>
      </c>
      <c r="K509" s="374"/>
    </row>
    <row r="510" spans="1:11" ht="60" customHeight="1" x14ac:dyDescent="0.4">
      <c r="A510" s="371">
        <v>44147</v>
      </c>
      <c r="B510" s="265" t="s">
        <v>2948</v>
      </c>
      <c r="C510" s="441" t="s">
        <v>2798</v>
      </c>
      <c r="D510" s="85" t="s">
        <v>2949</v>
      </c>
      <c r="E510" s="382">
        <v>741600</v>
      </c>
      <c r="F510" s="383">
        <v>1829474</v>
      </c>
      <c r="G510" s="374">
        <v>35017.19</v>
      </c>
      <c r="H510" s="374">
        <v>36000</v>
      </c>
      <c r="I510" s="386">
        <f>H510-G510</f>
        <v>982.80999999999767</v>
      </c>
      <c r="J510" s="388">
        <f t="shared" si="22"/>
        <v>5114.300000000032</v>
      </c>
      <c r="K510" s="374"/>
    </row>
    <row r="511" spans="1:11" ht="63" x14ac:dyDescent="0.35">
      <c r="A511" s="371">
        <v>44148</v>
      </c>
      <c r="B511" s="265" t="s">
        <v>2959</v>
      </c>
      <c r="C511" s="369" t="s">
        <v>2934</v>
      </c>
      <c r="D511" s="85" t="s">
        <v>2960</v>
      </c>
      <c r="E511" s="382">
        <v>616200</v>
      </c>
      <c r="F511" s="383">
        <v>1829895</v>
      </c>
      <c r="G511" s="374">
        <v>33947.68</v>
      </c>
      <c r="H511" s="374">
        <v>30000</v>
      </c>
      <c r="I511" s="386">
        <f t="shared" si="21"/>
        <v>-3947.6800000000003</v>
      </c>
      <c r="J511" s="388">
        <f t="shared" si="22"/>
        <v>1166.6200000000317</v>
      </c>
      <c r="K511" s="374"/>
    </row>
    <row r="512" spans="1:11" ht="63" x14ac:dyDescent="0.35">
      <c r="A512" s="371">
        <v>44152</v>
      </c>
      <c r="B512" s="265" t="s">
        <v>2967</v>
      </c>
      <c r="C512" s="369" t="s">
        <v>2934</v>
      </c>
      <c r="D512" s="85" t="s">
        <v>2968</v>
      </c>
      <c r="E512" s="382">
        <v>701385</v>
      </c>
      <c r="F512" s="383">
        <v>1831639</v>
      </c>
      <c r="G512" s="374">
        <v>31277.77</v>
      </c>
      <c r="H512" s="374">
        <v>34500</v>
      </c>
      <c r="I512" s="386">
        <f t="shared" si="21"/>
        <v>3222.2299999999996</v>
      </c>
      <c r="J512" s="388">
        <f t="shared" si="22"/>
        <v>4388.8500000000313</v>
      </c>
      <c r="K512" s="374"/>
    </row>
    <row r="513" spans="1:11" ht="63" x14ac:dyDescent="0.35">
      <c r="A513" s="371">
        <v>44154</v>
      </c>
      <c r="B513" s="265" t="s">
        <v>2969</v>
      </c>
      <c r="C513" s="369" t="s">
        <v>2934</v>
      </c>
      <c r="D513" s="85" t="s">
        <v>2970</v>
      </c>
      <c r="E513" s="382">
        <v>607800</v>
      </c>
      <c r="F513" s="383">
        <v>1832075</v>
      </c>
      <c r="G513" s="374">
        <v>31147.98</v>
      </c>
      <c r="H513" s="374">
        <v>30000</v>
      </c>
      <c r="I513" s="386">
        <f t="shared" si="21"/>
        <v>-1147.9799999999996</v>
      </c>
      <c r="J513" s="388">
        <f t="shared" si="22"/>
        <v>3240.8700000000317</v>
      </c>
      <c r="K513" s="374"/>
    </row>
    <row r="514" spans="1:11" ht="63" x14ac:dyDescent="0.4">
      <c r="A514" s="371">
        <v>44154</v>
      </c>
      <c r="B514" s="265" t="s">
        <v>2961</v>
      </c>
      <c r="C514" s="441" t="s">
        <v>2798</v>
      </c>
      <c r="D514" s="85" t="s">
        <v>2962</v>
      </c>
      <c r="E514" s="382">
        <v>607800</v>
      </c>
      <c r="F514" s="383">
        <v>1832352</v>
      </c>
      <c r="G514" s="374">
        <v>31750.47</v>
      </c>
      <c r="H514" s="374">
        <v>30000</v>
      </c>
      <c r="I514" s="386">
        <f t="shared" si="21"/>
        <v>-1750.4700000000012</v>
      </c>
      <c r="J514" s="388">
        <f t="shared" si="22"/>
        <v>1490.4000000000306</v>
      </c>
      <c r="K514" s="374"/>
    </row>
    <row r="515" spans="1:11" ht="63" x14ac:dyDescent="0.35">
      <c r="A515" s="371">
        <v>44155</v>
      </c>
      <c r="B515" s="265" t="s">
        <v>2971</v>
      </c>
      <c r="C515" s="369" t="s">
        <v>2934</v>
      </c>
      <c r="D515" s="85" t="s">
        <v>2972</v>
      </c>
      <c r="E515" s="382">
        <v>584350</v>
      </c>
      <c r="F515" s="383">
        <v>1832912</v>
      </c>
      <c r="G515" s="374">
        <v>31347.49</v>
      </c>
      <c r="H515" s="374">
        <v>29000</v>
      </c>
      <c r="I515" s="386">
        <f t="shared" si="21"/>
        <v>-2347.4900000000016</v>
      </c>
      <c r="J515" s="445">
        <f t="shared" si="22"/>
        <v>-857.08999999997104</v>
      </c>
      <c r="K515" s="374"/>
    </row>
    <row r="516" spans="1:11" ht="63" x14ac:dyDescent="0.4">
      <c r="A516" s="371">
        <v>44159</v>
      </c>
      <c r="B516" s="265" t="s">
        <v>2964</v>
      </c>
      <c r="C516" s="441" t="s">
        <v>2798</v>
      </c>
      <c r="D516" s="85" t="s">
        <v>2963</v>
      </c>
      <c r="E516" s="382">
        <v>642400</v>
      </c>
      <c r="F516" s="383">
        <v>1833500</v>
      </c>
      <c r="G516" s="374">
        <v>31596.9</v>
      </c>
      <c r="H516" s="374">
        <v>32000</v>
      </c>
      <c r="I516" s="386">
        <f t="shared" si="21"/>
        <v>403.09999999999854</v>
      </c>
      <c r="J516" s="446">
        <f t="shared" si="22"/>
        <v>-453.9899999999725</v>
      </c>
      <c r="K516" s="374"/>
    </row>
    <row r="517" spans="1:11" ht="63" x14ac:dyDescent="0.4">
      <c r="A517" s="371">
        <v>44160</v>
      </c>
      <c r="B517" s="265" t="s">
        <v>2973</v>
      </c>
      <c r="C517" s="441" t="s">
        <v>2798</v>
      </c>
      <c r="D517" s="85" t="s">
        <v>2974</v>
      </c>
      <c r="E517" s="382">
        <v>660330</v>
      </c>
      <c r="F517" s="383">
        <v>1834538</v>
      </c>
      <c r="G517" s="374">
        <v>31108.47</v>
      </c>
      <c r="H517" s="374">
        <v>33000</v>
      </c>
      <c r="I517" s="386">
        <f t="shared" si="21"/>
        <v>1891.5299999999988</v>
      </c>
      <c r="J517" s="388">
        <f t="shared" si="22"/>
        <v>1437.5400000000263</v>
      </c>
      <c r="K517" s="374"/>
    </row>
    <row r="518" spans="1:11" ht="63" x14ac:dyDescent="0.35">
      <c r="A518" s="371">
        <v>44162</v>
      </c>
      <c r="B518" s="265" t="s">
        <v>2977</v>
      </c>
      <c r="C518" s="369" t="s">
        <v>2934</v>
      </c>
      <c r="D518" s="85" t="s">
        <v>2978</v>
      </c>
      <c r="E518" s="382">
        <v>652372.5</v>
      </c>
      <c r="F518" s="383">
        <v>1834921</v>
      </c>
      <c r="G518" s="374">
        <v>31877.65</v>
      </c>
      <c r="H518" s="374">
        <v>32500</v>
      </c>
      <c r="I518" s="386">
        <f t="shared" si="21"/>
        <v>622.34999999999854</v>
      </c>
      <c r="J518" s="388">
        <f t="shared" si="22"/>
        <v>2059.8900000000249</v>
      </c>
      <c r="K518" s="374"/>
    </row>
    <row r="519" spans="1:11" ht="63" x14ac:dyDescent="0.35">
      <c r="A519" s="371">
        <v>44162</v>
      </c>
      <c r="B519" s="265" t="s">
        <v>2979</v>
      </c>
      <c r="C519" s="369" t="s">
        <v>2934</v>
      </c>
      <c r="D519" s="85" t="s">
        <v>2980</v>
      </c>
      <c r="E519" s="382">
        <v>652372.5</v>
      </c>
      <c r="F519" s="383">
        <v>1834922</v>
      </c>
      <c r="G519" s="374">
        <v>31638.49</v>
      </c>
      <c r="H519" s="374">
        <v>32500</v>
      </c>
      <c r="I519" s="386">
        <f t="shared" si="21"/>
        <v>861.5099999999984</v>
      </c>
      <c r="J519" s="388">
        <f t="shared" si="22"/>
        <v>2921.4000000000233</v>
      </c>
      <c r="K519" s="374"/>
    </row>
    <row r="520" spans="1:11" ht="63" x14ac:dyDescent="0.35">
      <c r="A520" s="371">
        <v>44167</v>
      </c>
      <c r="B520" s="270" t="s">
        <v>2985</v>
      </c>
      <c r="C520" s="369" t="s">
        <v>2934</v>
      </c>
      <c r="D520" s="85" t="s">
        <v>2986</v>
      </c>
      <c r="E520" s="382">
        <v>702800</v>
      </c>
      <c r="F520" s="383">
        <v>1837505</v>
      </c>
      <c r="G520" s="374">
        <v>33143.730000000003</v>
      </c>
      <c r="H520" s="374">
        <v>35000</v>
      </c>
      <c r="I520" s="386">
        <f t="shared" si="21"/>
        <v>1856.2699999999968</v>
      </c>
      <c r="J520" s="388">
        <f t="shared" si="22"/>
        <v>4777.6700000000201</v>
      </c>
      <c r="K520" s="374"/>
    </row>
    <row r="521" spans="1:11" ht="63" x14ac:dyDescent="0.35">
      <c r="A521" s="371">
        <v>44169</v>
      </c>
      <c r="B521" s="270" t="s">
        <v>2987</v>
      </c>
      <c r="C521" s="369" t="s">
        <v>2934</v>
      </c>
      <c r="D521" s="85" t="s">
        <v>2988</v>
      </c>
      <c r="E521" s="382">
        <v>699860</v>
      </c>
      <c r="F521" s="383">
        <v>1837922</v>
      </c>
      <c r="G521" s="374">
        <v>35178.300000000003</v>
      </c>
      <c r="H521" s="374">
        <v>35000</v>
      </c>
      <c r="I521" s="386">
        <f t="shared" si="21"/>
        <v>-178.30000000000291</v>
      </c>
      <c r="J521" s="388">
        <f t="shared" si="22"/>
        <v>4599.3700000000172</v>
      </c>
      <c r="K521" s="374"/>
    </row>
    <row r="522" spans="1:11" ht="63" x14ac:dyDescent="0.35">
      <c r="A522" s="371">
        <v>44169</v>
      </c>
      <c r="B522" s="270" t="s">
        <v>2989</v>
      </c>
      <c r="C522" s="369" t="s">
        <v>2934</v>
      </c>
      <c r="D522" s="85" t="s">
        <v>2990</v>
      </c>
      <c r="E522" s="382">
        <v>695100</v>
      </c>
      <c r="F522" s="383">
        <v>1837923</v>
      </c>
      <c r="G522" s="374">
        <v>34692.639999999999</v>
      </c>
      <c r="H522" s="374">
        <v>35000</v>
      </c>
      <c r="I522" s="386">
        <f t="shared" si="21"/>
        <v>307.36000000000058</v>
      </c>
      <c r="J522" s="388">
        <f t="shared" si="22"/>
        <v>4906.7300000000178</v>
      </c>
      <c r="K522" s="374"/>
    </row>
    <row r="523" spans="1:11" ht="63" x14ac:dyDescent="0.35">
      <c r="A523" s="371">
        <v>44172</v>
      </c>
      <c r="B523" s="270" t="s">
        <v>2991</v>
      </c>
      <c r="C523" s="369" t="s">
        <v>2934</v>
      </c>
      <c r="D523" s="85" t="s">
        <v>2992</v>
      </c>
      <c r="E523" s="382">
        <v>704675</v>
      </c>
      <c r="F523" s="383">
        <v>1838294</v>
      </c>
      <c r="G523" s="374">
        <v>35755.919999999998</v>
      </c>
      <c r="H523" s="374">
        <v>35500</v>
      </c>
      <c r="I523" s="386">
        <f t="shared" si="21"/>
        <v>-255.91999999999825</v>
      </c>
      <c r="J523" s="388">
        <f t="shared" si="22"/>
        <v>4650.8100000000195</v>
      </c>
      <c r="K523" s="374"/>
    </row>
    <row r="524" spans="1:11" ht="63" x14ac:dyDescent="0.35">
      <c r="A524" s="371">
        <v>44175</v>
      </c>
      <c r="B524" s="270" t="s">
        <v>3003</v>
      </c>
      <c r="C524" s="369" t="s">
        <v>2934</v>
      </c>
      <c r="D524" s="85" t="s">
        <v>3004</v>
      </c>
      <c r="E524" s="382">
        <v>657030</v>
      </c>
      <c r="F524" s="383">
        <v>1840384</v>
      </c>
      <c r="G524" s="374">
        <v>35099.26</v>
      </c>
      <c r="H524" s="374">
        <v>33000</v>
      </c>
      <c r="I524" s="386">
        <f t="shared" si="21"/>
        <v>-2099.260000000002</v>
      </c>
      <c r="J524" s="388">
        <f t="shared" si="22"/>
        <v>2551.5500000000175</v>
      </c>
      <c r="K524" s="374"/>
    </row>
    <row r="525" spans="1:11" ht="63" x14ac:dyDescent="0.35">
      <c r="A525" s="371">
        <v>44176</v>
      </c>
      <c r="B525" s="270" t="s">
        <v>3005</v>
      </c>
      <c r="C525" s="369" t="s">
        <v>2934</v>
      </c>
      <c r="D525" s="85" t="s">
        <v>3006</v>
      </c>
      <c r="E525" s="382">
        <v>756375</v>
      </c>
      <c r="F525" s="383">
        <v>1841217</v>
      </c>
      <c r="G525" s="374">
        <v>36578.269999999997</v>
      </c>
      <c r="H525" s="374">
        <v>37500</v>
      </c>
      <c r="I525" s="386">
        <f t="shared" si="21"/>
        <v>921.7300000000032</v>
      </c>
      <c r="J525" s="388">
        <f t="shared" si="22"/>
        <v>3473.2800000000207</v>
      </c>
      <c r="K525" s="374"/>
    </row>
    <row r="526" spans="1:11" ht="63" x14ac:dyDescent="0.35">
      <c r="A526" s="371">
        <v>44176</v>
      </c>
      <c r="B526" s="270" t="s">
        <v>3007</v>
      </c>
      <c r="C526" s="369" t="s">
        <v>2934</v>
      </c>
      <c r="D526" s="85" t="s">
        <v>3008</v>
      </c>
      <c r="E526" s="382">
        <v>756375</v>
      </c>
      <c r="F526" s="383">
        <v>1841218</v>
      </c>
      <c r="G526" s="374">
        <v>36426.99</v>
      </c>
      <c r="H526" s="374">
        <v>37500</v>
      </c>
      <c r="I526" s="386">
        <f t="shared" si="21"/>
        <v>1073.010000000002</v>
      </c>
      <c r="J526" s="388">
        <f t="shared" si="22"/>
        <v>4546.2900000000227</v>
      </c>
      <c r="K526" s="374"/>
    </row>
    <row r="527" spans="1:11" ht="63" x14ac:dyDescent="0.35">
      <c r="A527" s="371">
        <v>44179</v>
      </c>
      <c r="B527" s="270" t="s">
        <v>3013</v>
      </c>
      <c r="C527" s="369" t="s">
        <v>2934</v>
      </c>
      <c r="D527" s="85" t="s">
        <v>3014</v>
      </c>
      <c r="E527" s="382">
        <v>702450</v>
      </c>
      <c r="F527" s="383">
        <v>1841219</v>
      </c>
      <c r="G527" s="374">
        <v>32573.29</v>
      </c>
      <c r="H527" s="374">
        <v>35000</v>
      </c>
      <c r="I527" s="386">
        <f t="shared" si="21"/>
        <v>2426.7099999999991</v>
      </c>
      <c r="J527" s="388">
        <f t="shared" si="22"/>
        <v>6973.0000000000218</v>
      </c>
      <c r="K527" s="374"/>
    </row>
    <row r="528" spans="1:11" ht="63" x14ac:dyDescent="0.35">
      <c r="A528" s="371">
        <v>44179</v>
      </c>
      <c r="B528" s="270" t="s">
        <v>3011</v>
      </c>
      <c r="C528" s="369" t="s">
        <v>2934</v>
      </c>
      <c r="D528" s="85" t="s">
        <v>3012</v>
      </c>
      <c r="E528" s="382">
        <v>702450</v>
      </c>
      <c r="F528" s="383">
        <v>1841220</v>
      </c>
      <c r="G528" s="374">
        <v>33035.86</v>
      </c>
      <c r="H528" s="374">
        <v>35000</v>
      </c>
      <c r="I528" s="386">
        <f t="shared" si="21"/>
        <v>1964.1399999999994</v>
      </c>
      <c r="J528" s="388">
        <f t="shared" si="22"/>
        <v>8937.1400000000212</v>
      </c>
      <c r="K528" s="374"/>
    </row>
    <row r="529" spans="1:15" ht="63" x14ac:dyDescent="0.4">
      <c r="A529" s="371">
        <v>44180</v>
      </c>
      <c r="B529" s="270" t="s">
        <v>2997</v>
      </c>
      <c r="C529" s="441" t="s">
        <v>2798</v>
      </c>
      <c r="D529" s="85" t="s">
        <v>2998</v>
      </c>
      <c r="E529" s="382">
        <v>727920</v>
      </c>
      <c r="F529" s="383">
        <v>1842459</v>
      </c>
      <c r="G529" s="374">
        <v>28599.34</v>
      </c>
      <c r="H529" s="374">
        <v>36000</v>
      </c>
      <c r="I529" s="386">
        <f t="shared" si="21"/>
        <v>7400.66</v>
      </c>
      <c r="J529" s="388">
        <f t="shared" si="22"/>
        <v>16337.800000000021</v>
      </c>
      <c r="K529" s="374"/>
    </row>
    <row r="530" spans="1:15" ht="63" x14ac:dyDescent="0.4">
      <c r="A530" s="371">
        <v>44181</v>
      </c>
      <c r="B530" s="270" t="s">
        <v>2999</v>
      </c>
      <c r="C530" s="441" t="s">
        <v>2798</v>
      </c>
      <c r="D530" s="85" t="s">
        <v>3000</v>
      </c>
      <c r="E530" s="382">
        <v>718488</v>
      </c>
      <c r="F530" s="383">
        <v>1842460</v>
      </c>
      <c r="G530" s="374">
        <v>28866.6</v>
      </c>
      <c r="H530" s="374">
        <v>36000</v>
      </c>
      <c r="I530" s="386">
        <f t="shared" si="21"/>
        <v>7133.4000000000015</v>
      </c>
      <c r="J530" s="388">
        <f t="shared" si="22"/>
        <v>23471.200000000023</v>
      </c>
      <c r="K530" s="374"/>
    </row>
    <row r="531" spans="1:15" ht="63" x14ac:dyDescent="0.35">
      <c r="A531" s="371">
        <v>44182</v>
      </c>
      <c r="B531" s="270" t="s">
        <v>3015</v>
      </c>
      <c r="C531" s="369" t="s">
        <v>2934</v>
      </c>
      <c r="D531" s="85" t="s">
        <v>3016</v>
      </c>
      <c r="E531" s="382">
        <v>475680</v>
      </c>
      <c r="F531" s="383">
        <v>1843454</v>
      </c>
      <c r="G531" s="374">
        <v>28659.93</v>
      </c>
      <c r="H531" s="374">
        <v>24000</v>
      </c>
      <c r="I531" s="386">
        <f t="shared" si="21"/>
        <v>-4659.93</v>
      </c>
      <c r="J531" s="388">
        <f t="shared" si="22"/>
        <v>18811.270000000022</v>
      </c>
      <c r="K531" s="374"/>
    </row>
    <row r="532" spans="1:15" ht="63" x14ac:dyDescent="0.4">
      <c r="A532" s="371">
        <v>44182</v>
      </c>
      <c r="B532" s="270" t="s">
        <v>3001</v>
      </c>
      <c r="C532" s="441" t="s">
        <v>2798</v>
      </c>
      <c r="D532" s="85" t="s">
        <v>3002</v>
      </c>
      <c r="E532" s="382">
        <v>475680</v>
      </c>
      <c r="F532" s="383">
        <v>1843455</v>
      </c>
      <c r="G532" s="374">
        <v>28426.14</v>
      </c>
      <c r="H532" s="374">
        <v>24000</v>
      </c>
      <c r="I532" s="386">
        <f t="shared" si="21"/>
        <v>-4426.1399999999994</v>
      </c>
      <c r="J532" s="426">
        <f t="shared" si="22"/>
        <v>14385.130000000023</v>
      </c>
      <c r="K532" s="427"/>
    </row>
    <row r="533" spans="1:15" ht="63" x14ac:dyDescent="0.35">
      <c r="A533" s="371">
        <v>44182</v>
      </c>
      <c r="B533" s="270" t="s">
        <v>3017</v>
      </c>
      <c r="C533" s="369" t="s">
        <v>2934</v>
      </c>
      <c r="D533" s="54" t="s">
        <v>3018</v>
      </c>
      <c r="E533" s="382">
        <v>247750</v>
      </c>
      <c r="F533" s="383">
        <v>1841988</v>
      </c>
      <c r="G533" s="374">
        <v>12540.9</v>
      </c>
      <c r="H533" s="374">
        <v>12500</v>
      </c>
      <c r="I533" s="386">
        <f t="shared" si="21"/>
        <v>-40.899999999999636</v>
      </c>
      <c r="J533" s="389">
        <f t="shared" si="22"/>
        <v>14344.230000000023</v>
      </c>
      <c r="K533" s="447" t="s">
        <v>1305</v>
      </c>
    </row>
    <row r="534" spans="1:15" ht="63" x14ac:dyDescent="0.35">
      <c r="A534" s="371">
        <v>44187</v>
      </c>
      <c r="B534" s="270" t="s">
        <v>3020</v>
      </c>
      <c r="C534" s="369" t="s">
        <v>2934</v>
      </c>
      <c r="D534" s="271" t="s">
        <v>3021</v>
      </c>
      <c r="E534" s="382">
        <v>481440</v>
      </c>
      <c r="F534" s="383">
        <v>1844679</v>
      </c>
      <c r="G534" s="374">
        <v>23774.12</v>
      </c>
      <c r="H534" s="374">
        <v>24000</v>
      </c>
      <c r="I534" s="386">
        <f t="shared" si="21"/>
        <v>225.88000000000102</v>
      </c>
      <c r="J534" s="388">
        <f t="shared" si="22"/>
        <v>14570.110000000024</v>
      </c>
      <c r="K534" s="374"/>
    </row>
    <row r="535" spans="1:15" ht="63" x14ac:dyDescent="0.35">
      <c r="A535" s="371">
        <v>44187</v>
      </c>
      <c r="B535" s="270" t="s">
        <v>3022</v>
      </c>
      <c r="C535" s="369" t="s">
        <v>2934</v>
      </c>
      <c r="D535" s="85" t="s">
        <v>3019</v>
      </c>
      <c r="E535" s="382">
        <v>481440</v>
      </c>
      <c r="F535" s="383">
        <v>1844680</v>
      </c>
      <c r="G535" s="374">
        <v>23882.37</v>
      </c>
      <c r="H535" s="374">
        <v>24000</v>
      </c>
      <c r="I535" s="386">
        <f t="shared" si="21"/>
        <v>117.63000000000102</v>
      </c>
      <c r="J535" s="388">
        <f t="shared" si="22"/>
        <v>14687.740000000025</v>
      </c>
      <c r="K535" s="374"/>
    </row>
    <row r="536" spans="1:15" ht="63" x14ac:dyDescent="0.35">
      <c r="A536" s="371">
        <v>44187</v>
      </c>
      <c r="B536" s="270" t="s">
        <v>3023</v>
      </c>
      <c r="C536" s="369" t="s">
        <v>2934</v>
      </c>
      <c r="D536" s="85" t="s">
        <v>3024</v>
      </c>
      <c r="E536" s="382">
        <v>481440</v>
      </c>
      <c r="F536" s="383">
        <v>1844681</v>
      </c>
      <c r="G536" s="374">
        <v>23941.73</v>
      </c>
      <c r="H536" s="374">
        <v>24000</v>
      </c>
      <c r="I536" s="386">
        <f t="shared" si="21"/>
        <v>58.270000000000437</v>
      </c>
      <c r="J536" s="388">
        <f t="shared" si="22"/>
        <v>14746.010000000026</v>
      </c>
      <c r="K536" s="374"/>
    </row>
    <row r="537" spans="1:15" ht="63" x14ac:dyDescent="0.35">
      <c r="A537" s="371">
        <v>44188</v>
      </c>
      <c r="B537" s="270" t="s">
        <v>3029</v>
      </c>
      <c r="C537" s="369" t="s">
        <v>2934</v>
      </c>
      <c r="D537" s="85" t="s">
        <v>3030</v>
      </c>
      <c r="E537" s="382">
        <v>401600</v>
      </c>
      <c r="F537" s="383">
        <v>1846916</v>
      </c>
      <c r="G537" s="374">
        <v>26562.46</v>
      </c>
      <c r="H537" s="374">
        <v>20000</v>
      </c>
      <c r="I537" s="386">
        <f t="shared" si="21"/>
        <v>-6562.4599999999991</v>
      </c>
      <c r="J537" s="388">
        <f t="shared" si="22"/>
        <v>8183.5500000000266</v>
      </c>
      <c r="K537" s="374"/>
    </row>
    <row r="538" spans="1:15" ht="63" x14ac:dyDescent="0.35">
      <c r="A538" s="371">
        <v>44195</v>
      </c>
      <c r="B538" s="270" t="s">
        <v>3031</v>
      </c>
      <c r="C538" s="369" t="s">
        <v>2934</v>
      </c>
      <c r="D538" s="85" t="s">
        <v>3034</v>
      </c>
      <c r="E538" s="382">
        <v>438306</v>
      </c>
      <c r="F538" s="383">
        <v>1847613</v>
      </c>
      <c r="G538" s="374">
        <v>25751.18</v>
      </c>
      <c r="H538" s="374">
        <v>22000</v>
      </c>
      <c r="I538" s="386">
        <f t="shared" si="21"/>
        <v>-3751.1800000000003</v>
      </c>
      <c r="J538" s="388">
        <f t="shared" si="22"/>
        <v>4432.3700000000263</v>
      </c>
      <c r="K538" s="374"/>
    </row>
    <row r="539" spans="1:15" ht="63" x14ac:dyDescent="0.35">
      <c r="A539" s="371">
        <v>44195</v>
      </c>
      <c r="B539" s="270" t="s">
        <v>3032</v>
      </c>
      <c r="C539" s="369" t="s">
        <v>2934</v>
      </c>
      <c r="D539" s="85" t="s">
        <v>3033</v>
      </c>
      <c r="E539" s="382">
        <v>478680</v>
      </c>
      <c r="F539" s="383">
        <v>1848010</v>
      </c>
      <c r="G539" s="374">
        <v>27771.61</v>
      </c>
      <c r="H539" s="374">
        <v>24000</v>
      </c>
      <c r="I539" s="386">
        <f t="shared" si="21"/>
        <v>-3771.6100000000006</v>
      </c>
      <c r="J539" s="388">
        <f t="shared" si="22"/>
        <v>660.76000000002568</v>
      </c>
      <c r="K539" s="374"/>
    </row>
    <row r="540" spans="1:15" ht="63" x14ac:dyDescent="0.35">
      <c r="A540" s="371">
        <v>44195</v>
      </c>
      <c r="B540" s="270" t="s">
        <v>3035</v>
      </c>
      <c r="C540" s="369" t="s">
        <v>2934</v>
      </c>
      <c r="D540" s="85" t="s">
        <v>3036</v>
      </c>
      <c r="E540" s="382">
        <v>478680</v>
      </c>
      <c r="F540" s="383">
        <v>1848011</v>
      </c>
      <c r="G540" s="374">
        <v>27917.040000000001</v>
      </c>
      <c r="H540" s="374">
        <v>24000</v>
      </c>
      <c r="I540" s="386">
        <f t="shared" si="21"/>
        <v>-3917.0400000000009</v>
      </c>
      <c r="J540" s="446">
        <f t="shared" si="22"/>
        <v>-3256.2799999999752</v>
      </c>
      <c r="K540" s="448" t="s">
        <v>2762</v>
      </c>
      <c r="L540" s="382">
        <v>0</v>
      </c>
      <c r="M540" s="449" t="s">
        <v>2764</v>
      </c>
      <c r="N540" s="374">
        <v>0</v>
      </c>
      <c r="O540" s="450">
        <v>205.54</v>
      </c>
    </row>
    <row r="541" spans="1:15" ht="63" x14ac:dyDescent="0.35">
      <c r="A541" s="371">
        <v>44201</v>
      </c>
      <c r="B541" s="273" t="s">
        <v>3043</v>
      </c>
      <c r="C541" s="369" t="s">
        <v>2934</v>
      </c>
      <c r="D541" s="85" t="s">
        <v>3044</v>
      </c>
      <c r="E541" s="382">
        <v>578550</v>
      </c>
      <c r="F541" s="383">
        <v>1849566</v>
      </c>
      <c r="G541" s="374">
        <v>30366.080000000002</v>
      </c>
      <c r="H541" s="374">
        <v>29000</v>
      </c>
      <c r="I541" s="386">
        <f t="shared" si="21"/>
        <v>-1366.0800000000017</v>
      </c>
      <c r="J541" s="445">
        <f t="shared" si="22"/>
        <v>-4622.3599999999769</v>
      </c>
      <c r="K541" s="200"/>
      <c r="L541" s="382"/>
      <c r="M541" s="451"/>
      <c r="N541" s="374"/>
      <c r="O541" s="450"/>
    </row>
    <row r="542" spans="1:15" ht="63" x14ac:dyDescent="0.35">
      <c r="A542" s="371">
        <v>44203</v>
      </c>
      <c r="B542" s="273" t="s">
        <v>3045</v>
      </c>
      <c r="C542" s="369" t="s">
        <v>2934</v>
      </c>
      <c r="D542" s="85" t="s">
        <v>3046</v>
      </c>
      <c r="E542" s="382">
        <v>648945</v>
      </c>
      <c r="F542" s="383">
        <v>1850475</v>
      </c>
      <c r="G542" s="374">
        <v>31305.71</v>
      </c>
      <c r="H542" s="374">
        <v>33000</v>
      </c>
      <c r="I542" s="386">
        <f t="shared" si="21"/>
        <v>1694.2900000000009</v>
      </c>
      <c r="J542" s="445">
        <f t="shared" si="22"/>
        <v>-2928.0699999999761</v>
      </c>
      <c r="K542" s="200"/>
      <c r="L542" s="382"/>
      <c r="M542" s="451"/>
      <c r="N542" s="374"/>
      <c r="O542" s="450"/>
    </row>
    <row r="543" spans="1:15" ht="63" x14ac:dyDescent="0.4">
      <c r="A543" s="371">
        <v>44204</v>
      </c>
      <c r="B543" s="273" t="s">
        <v>3039</v>
      </c>
      <c r="C543" s="441" t="s">
        <v>2798</v>
      </c>
      <c r="D543" s="85" t="s">
        <v>3040</v>
      </c>
      <c r="E543" s="382">
        <v>610545</v>
      </c>
      <c r="F543" s="383">
        <v>1850833</v>
      </c>
      <c r="G543" s="374">
        <v>33028.01</v>
      </c>
      <c r="H543" s="374">
        <v>31000</v>
      </c>
      <c r="I543" s="386">
        <f t="shared" si="21"/>
        <v>-2028.010000000002</v>
      </c>
      <c r="J543" s="445">
        <f t="shared" si="22"/>
        <v>-4956.0799999999781</v>
      </c>
      <c r="K543" s="374"/>
    </row>
    <row r="544" spans="1:15" ht="63" x14ac:dyDescent="0.4">
      <c r="A544" s="371">
        <v>44204</v>
      </c>
      <c r="B544" s="273" t="s">
        <v>3041</v>
      </c>
      <c r="C544" s="441" t="s">
        <v>2798</v>
      </c>
      <c r="D544" s="85" t="s">
        <v>3042</v>
      </c>
      <c r="E544" s="382">
        <v>610545</v>
      </c>
      <c r="F544" s="383">
        <v>1850834</v>
      </c>
      <c r="G544" s="374">
        <v>32687.759999999998</v>
      </c>
      <c r="H544" s="374">
        <v>31000</v>
      </c>
      <c r="I544" s="386">
        <f t="shared" si="21"/>
        <v>-1687.7599999999984</v>
      </c>
      <c r="J544" s="388">
        <f t="shared" si="22"/>
        <v>-6643.8399999999765</v>
      </c>
      <c r="K544" s="374"/>
    </row>
    <row r="545" spans="1:11" ht="63" x14ac:dyDescent="0.35">
      <c r="A545" s="371">
        <v>44208</v>
      </c>
      <c r="B545" s="273" t="s">
        <v>3048</v>
      </c>
      <c r="C545" s="369" t="s">
        <v>2934</v>
      </c>
      <c r="D545" s="85" t="s">
        <v>3049</v>
      </c>
      <c r="E545" s="382">
        <v>680680</v>
      </c>
      <c r="F545" s="383">
        <v>1852468</v>
      </c>
      <c r="G545" s="374">
        <v>31938.880000000001</v>
      </c>
      <c r="H545" s="374">
        <v>34000</v>
      </c>
      <c r="I545" s="386">
        <f t="shared" si="21"/>
        <v>2061.119999999999</v>
      </c>
      <c r="J545" s="388">
        <f t="shared" si="22"/>
        <v>-4582.7199999999775</v>
      </c>
      <c r="K545" s="374"/>
    </row>
    <row r="546" spans="1:11" ht="63" x14ac:dyDescent="0.4">
      <c r="A546" s="371">
        <v>44209</v>
      </c>
      <c r="B546" s="273" t="s">
        <v>3050</v>
      </c>
      <c r="C546" s="441" t="s">
        <v>2798</v>
      </c>
      <c r="D546" s="85" t="s">
        <v>3051</v>
      </c>
      <c r="E546" s="382">
        <v>713880</v>
      </c>
      <c r="F546" s="383">
        <v>1852046</v>
      </c>
      <c r="G546" s="374">
        <v>31629.74</v>
      </c>
      <c r="H546" s="374">
        <v>36000</v>
      </c>
      <c r="I546" s="386">
        <f t="shared" si="21"/>
        <v>4370.2599999999984</v>
      </c>
      <c r="J546" s="388">
        <f t="shared" si="22"/>
        <v>-212.45999999997912</v>
      </c>
      <c r="K546" s="374"/>
    </row>
    <row r="547" spans="1:11" ht="63" x14ac:dyDescent="0.35">
      <c r="A547" s="371">
        <v>44210</v>
      </c>
      <c r="B547" s="273" t="s">
        <v>3055</v>
      </c>
      <c r="C547" s="369" t="s">
        <v>2934</v>
      </c>
      <c r="D547" s="85" t="s">
        <v>3056</v>
      </c>
      <c r="E547" s="382">
        <v>671160</v>
      </c>
      <c r="F547" s="383">
        <v>1853362</v>
      </c>
      <c r="G547" s="374">
        <v>30729.24</v>
      </c>
      <c r="H547" s="374">
        <v>34000</v>
      </c>
      <c r="I547" s="386">
        <f t="shared" si="21"/>
        <v>3270.7599999999984</v>
      </c>
      <c r="J547" s="388">
        <f t="shared" si="22"/>
        <v>3058.3000000000193</v>
      </c>
      <c r="K547" s="374"/>
    </row>
    <row r="548" spans="1:11" ht="63" x14ac:dyDescent="0.35">
      <c r="A548" s="371">
        <v>44211</v>
      </c>
      <c r="B548" s="273" t="s">
        <v>3057</v>
      </c>
      <c r="C548" s="369" t="s">
        <v>2934</v>
      </c>
      <c r="D548" s="85" t="s">
        <v>3058</v>
      </c>
      <c r="E548" s="382">
        <v>591390</v>
      </c>
      <c r="F548" s="383">
        <v>1853742</v>
      </c>
      <c r="G548" s="374">
        <v>30369.1</v>
      </c>
      <c r="H548" s="374">
        <v>30000</v>
      </c>
      <c r="I548" s="386">
        <f t="shared" si="21"/>
        <v>-369.09999999999854</v>
      </c>
      <c r="J548" s="388">
        <f t="shared" si="22"/>
        <v>2689.2000000000207</v>
      </c>
      <c r="K548" s="374"/>
    </row>
    <row r="549" spans="1:11" ht="63" x14ac:dyDescent="0.4">
      <c r="A549" s="371">
        <v>44211</v>
      </c>
      <c r="B549" s="273" t="s">
        <v>3052</v>
      </c>
      <c r="C549" s="441" t="s">
        <v>2798</v>
      </c>
      <c r="D549" s="85" t="s">
        <v>3053</v>
      </c>
      <c r="E549" s="382">
        <v>591390</v>
      </c>
      <c r="F549" s="383">
        <v>1853743</v>
      </c>
      <c r="G549" s="374">
        <v>30247.16</v>
      </c>
      <c r="H549" s="374">
        <v>30000</v>
      </c>
      <c r="I549" s="386">
        <f>H549-G549</f>
        <v>-247.15999999999985</v>
      </c>
      <c r="J549" s="388">
        <f t="shared" si="22"/>
        <v>2442.0400000000209</v>
      </c>
      <c r="K549" s="374"/>
    </row>
    <row r="550" spans="1:11" ht="78.75" x14ac:dyDescent="0.4">
      <c r="A550" s="371">
        <v>44215</v>
      </c>
      <c r="B550" s="273" t="s">
        <v>3069</v>
      </c>
      <c r="C550" s="441" t="s">
        <v>2798</v>
      </c>
      <c r="D550" s="85" t="s">
        <v>3072</v>
      </c>
      <c r="E550" s="382">
        <v>572460</v>
      </c>
      <c r="F550" s="383">
        <v>1855419</v>
      </c>
      <c r="G550" s="374">
        <v>30151.91</v>
      </c>
      <c r="H550" s="374">
        <v>29000</v>
      </c>
      <c r="I550" s="386">
        <f>H550-G550</f>
        <v>-1151.9099999999999</v>
      </c>
      <c r="J550" s="388">
        <f t="shared" si="22"/>
        <v>1290.130000000021</v>
      </c>
      <c r="K550" s="374"/>
    </row>
    <row r="551" spans="1:11" ht="45" x14ac:dyDescent="0.4">
      <c r="A551" s="371"/>
      <c r="B551" s="278" t="s">
        <v>3070</v>
      </c>
      <c r="C551" s="441"/>
      <c r="D551" s="85" t="s">
        <v>3072</v>
      </c>
      <c r="E551" s="382">
        <v>0</v>
      </c>
      <c r="F551" s="383" t="s">
        <v>3071</v>
      </c>
      <c r="G551" s="374">
        <v>0</v>
      </c>
      <c r="H551" s="425">
        <v>596.91999999999996</v>
      </c>
      <c r="I551" s="386">
        <f>H551-G551</f>
        <v>596.91999999999996</v>
      </c>
      <c r="J551" s="388">
        <f t="shared" si="22"/>
        <v>1887.0500000000211</v>
      </c>
      <c r="K551" s="374"/>
    </row>
    <row r="552" spans="1:11" ht="63" x14ac:dyDescent="0.35">
      <c r="A552" s="371">
        <v>44217</v>
      </c>
      <c r="B552" s="273" t="s">
        <v>3060</v>
      </c>
      <c r="C552" s="369" t="s">
        <v>2934</v>
      </c>
      <c r="D552" s="85" t="s">
        <v>3061</v>
      </c>
      <c r="E552" s="382">
        <v>574635</v>
      </c>
      <c r="F552" s="383">
        <v>1856271</v>
      </c>
      <c r="G552" s="374">
        <v>29882.91</v>
      </c>
      <c r="H552" s="374">
        <v>29000</v>
      </c>
      <c r="I552" s="386">
        <f t="shared" si="21"/>
        <v>-882.90999999999985</v>
      </c>
      <c r="J552" s="388">
        <f t="shared" si="22"/>
        <v>1004.1400000000212</v>
      </c>
      <c r="K552" s="374"/>
    </row>
    <row r="553" spans="1:11" ht="63" x14ac:dyDescent="0.4">
      <c r="A553" s="371">
        <v>44218</v>
      </c>
      <c r="B553" s="273" t="s">
        <v>3062</v>
      </c>
      <c r="C553" s="441" t="s">
        <v>2798</v>
      </c>
      <c r="D553" s="85" t="s">
        <v>3063</v>
      </c>
      <c r="E553" s="382">
        <v>574722</v>
      </c>
      <c r="F553" s="383">
        <v>1856642</v>
      </c>
      <c r="G553" s="374">
        <v>29968.23</v>
      </c>
      <c r="H553" s="374">
        <v>29000</v>
      </c>
      <c r="I553" s="386">
        <f t="shared" ref="I553:I620" si="23">H553-G553</f>
        <v>-968.22999999999956</v>
      </c>
      <c r="J553" s="388">
        <f t="shared" si="22"/>
        <v>35.910000000021682</v>
      </c>
      <c r="K553" s="374"/>
    </row>
    <row r="554" spans="1:11" ht="63" x14ac:dyDescent="0.35">
      <c r="A554" s="371">
        <v>44221</v>
      </c>
      <c r="B554" s="273" t="s">
        <v>3064</v>
      </c>
      <c r="C554" s="369" t="s">
        <v>2934</v>
      </c>
      <c r="D554" s="85" t="s">
        <v>3065</v>
      </c>
      <c r="E554" s="382">
        <v>624247</v>
      </c>
      <c r="F554" s="383">
        <v>1856643</v>
      </c>
      <c r="G554" s="374">
        <v>30186.25</v>
      </c>
      <c r="H554" s="374">
        <v>31000</v>
      </c>
      <c r="I554" s="386">
        <f t="shared" si="23"/>
        <v>813.75</v>
      </c>
      <c r="J554" s="388">
        <f t="shared" si="22"/>
        <v>849.66000000002168</v>
      </c>
      <c r="K554" s="374"/>
    </row>
    <row r="555" spans="1:11" ht="63" x14ac:dyDescent="0.35">
      <c r="A555" s="371">
        <v>44222</v>
      </c>
      <c r="B555" s="273" t="s">
        <v>3073</v>
      </c>
      <c r="C555" s="369" t="s">
        <v>2934</v>
      </c>
      <c r="D555" s="86" t="s">
        <v>3074</v>
      </c>
      <c r="E555" s="382">
        <v>352397.5</v>
      </c>
      <c r="F555" s="383">
        <v>1857234</v>
      </c>
      <c r="G555" s="374">
        <v>16965.310000000001</v>
      </c>
      <c r="H555" s="374">
        <v>17500</v>
      </c>
      <c r="I555" s="386">
        <f t="shared" si="23"/>
        <v>534.68999999999869</v>
      </c>
      <c r="J555" s="388">
        <f t="shared" si="22"/>
        <v>1384.3500000000204</v>
      </c>
      <c r="K555" s="374"/>
    </row>
    <row r="556" spans="1:11" ht="63" x14ac:dyDescent="0.4">
      <c r="A556" s="371">
        <v>44222</v>
      </c>
      <c r="B556" s="273" t="s">
        <v>3067</v>
      </c>
      <c r="C556" s="441" t="s">
        <v>2798</v>
      </c>
      <c r="D556" s="85" t="s">
        <v>3068</v>
      </c>
      <c r="E556" s="382">
        <v>621550</v>
      </c>
      <c r="F556" s="383">
        <v>1858110</v>
      </c>
      <c r="G556" s="374">
        <v>29618.03</v>
      </c>
      <c r="H556" s="374">
        <v>31000</v>
      </c>
      <c r="I556" s="386">
        <f t="shared" si="23"/>
        <v>1381.9700000000012</v>
      </c>
      <c r="J556" s="388">
        <f t="shared" si="22"/>
        <v>2766.3200000000215</v>
      </c>
      <c r="K556" s="374"/>
    </row>
    <row r="557" spans="1:11" ht="63" x14ac:dyDescent="0.35">
      <c r="A557" s="371">
        <v>44224</v>
      </c>
      <c r="B557" s="273" t="s">
        <v>3075</v>
      </c>
      <c r="C557" s="369" t="s">
        <v>2934</v>
      </c>
      <c r="D557" s="85" t="s">
        <v>3076</v>
      </c>
      <c r="E557" s="382">
        <v>610800</v>
      </c>
      <c r="F557" s="383">
        <v>1859067</v>
      </c>
      <c r="G557" s="374">
        <v>29830.82</v>
      </c>
      <c r="H557" s="374">
        <v>30000</v>
      </c>
      <c r="I557" s="386">
        <f t="shared" si="23"/>
        <v>169.18000000000029</v>
      </c>
      <c r="J557" s="388">
        <f t="shared" si="22"/>
        <v>2935.5000000000218</v>
      </c>
      <c r="K557" s="374"/>
    </row>
    <row r="558" spans="1:11" ht="63" x14ac:dyDescent="0.4">
      <c r="A558" s="371">
        <v>44225</v>
      </c>
      <c r="B558" s="273" t="s">
        <v>3077</v>
      </c>
      <c r="C558" s="441" t="s">
        <v>2798</v>
      </c>
      <c r="D558" s="85" t="s">
        <v>3078</v>
      </c>
      <c r="E558" s="382">
        <v>585365</v>
      </c>
      <c r="F558" s="383">
        <v>1859867</v>
      </c>
      <c r="G558" s="374">
        <v>29499.53</v>
      </c>
      <c r="H558" s="374">
        <v>29000</v>
      </c>
      <c r="I558" s="386">
        <f t="shared" si="23"/>
        <v>-499.52999999999884</v>
      </c>
      <c r="J558" s="388">
        <f t="shared" si="22"/>
        <v>2435.970000000023</v>
      </c>
      <c r="K558" s="374"/>
    </row>
    <row r="559" spans="1:11" ht="63" x14ac:dyDescent="0.4">
      <c r="A559" s="371">
        <v>44225</v>
      </c>
      <c r="B559" s="273" t="s">
        <v>3079</v>
      </c>
      <c r="C559" s="441" t="s">
        <v>2798</v>
      </c>
      <c r="D559" s="85" t="s">
        <v>3080</v>
      </c>
      <c r="E559" s="382">
        <v>595370</v>
      </c>
      <c r="F559" s="383">
        <v>1859868</v>
      </c>
      <c r="G559" s="374">
        <v>29014.85</v>
      </c>
      <c r="H559" s="374">
        <v>29000</v>
      </c>
      <c r="I559" s="386">
        <f t="shared" si="23"/>
        <v>-14.849999999998545</v>
      </c>
      <c r="J559" s="388">
        <f t="shared" si="22"/>
        <v>2421.1200000000244</v>
      </c>
      <c r="K559" s="374"/>
    </row>
    <row r="560" spans="1:11" ht="63" x14ac:dyDescent="0.35">
      <c r="A560" s="371">
        <v>44231</v>
      </c>
      <c r="B560" s="279" t="s">
        <v>3087</v>
      </c>
      <c r="C560" s="369" t="s">
        <v>2934</v>
      </c>
      <c r="D560" s="85" t="s">
        <v>3088</v>
      </c>
      <c r="E560" s="382">
        <v>623572.5</v>
      </c>
      <c r="F560" s="383">
        <v>1861999</v>
      </c>
      <c r="G560" s="374">
        <v>29963.200000000001</v>
      </c>
      <c r="H560" s="374">
        <v>30500</v>
      </c>
      <c r="I560" s="386">
        <f t="shared" si="23"/>
        <v>536.79999999999927</v>
      </c>
      <c r="J560" s="388">
        <f t="shared" si="22"/>
        <v>2957.9200000000237</v>
      </c>
      <c r="K560" s="374"/>
    </row>
    <row r="561" spans="1:11" ht="63" x14ac:dyDescent="0.4">
      <c r="A561" s="371">
        <v>44232</v>
      </c>
      <c r="B561" s="279" t="s">
        <v>3082</v>
      </c>
      <c r="C561" s="441" t="s">
        <v>2798</v>
      </c>
      <c r="D561" s="85" t="s">
        <v>3081</v>
      </c>
      <c r="E561" s="382">
        <v>620980</v>
      </c>
      <c r="F561" s="383">
        <v>1862395</v>
      </c>
      <c r="G561" s="374">
        <v>31611.51</v>
      </c>
      <c r="H561" s="374">
        <v>30500</v>
      </c>
      <c r="I561" s="386">
        <f t="shared" si="23"/>
        <v>-1111.5099999999984</v>
      </c>
      <c r="J561" s="388">
        <f t="shared" ref="J561" si="24">J560+I561</f>
        <v>1846.4100000000253</v>
      </c>
      <c r="K561" s="374"/>
    </row>
    <row r="562" spans="1:11" ht="63" x14ac:dyDescent="0.4">
      <c r="A562" s="371">
        <v>44232</v>
      </c>
      <c r="B562" s="279" t="s">
        <v>3083</v>
      </c>
      <c r="C562" s="441" t="s">
        <v>2798</v>
      </c>
      <c r="D562" s="85" t="s">
        <v>3084</v>
      </c>
      <c r="E562" s="382">
        <v>614880</v>
      </c>
      <c r="F562" s="383">
        <v>1862396</v>
      </c>
      <c r="G562" s="374">
        <v>31296.87</v>
      </c>
      <c r="H562" s="374">
        <v>30500</v>
      </c>
      <c r="I562" s="386">
        <f t="shared" si="23"/>
        <v>-796.86999999999898</v>
      </c>
      <c r="J562" s="388">
        <f t="shared" ref="J562:J618" si="25">J561+I562</f>
        <v>1049.5400000000263</v>
      </c>
      <c r="K562" s="374"/>
    </row>
    <row r="563" spans="1:11" ht="63" x14ac:dyDescent="0.35">
      <c r="A563" s="371">
        <v>44235</v>
      </c>
      <c r="B563" s="279" t="s">
        <v>3097</v>
      </c>
      <c r="C563" s="369" t="s">
        <v>2934</v>
      </c>
      <c r="D563" s="85" t="s">
        <v>3098</v>
      </c>
      <c r="E563" s="382">
        <v>352537.5</v>
      </c>
      <c r="F563" s="383">
        <v>1863529</v>
      </c>
      <c r="G563" s="374">
        <v>18104.86</v>
      </c>
      <c r="H563" s="374">
        <v>17500</v>
      </c>
      <c r="I563" s="386">
        <f t="shared" si="23"/>
        <v>-604.86000000000058</v>
      </c>
      <c r="J563" s="388">
        <f t="shared" si="25"/>
        <v>444.68000000002576</v>
      </c>
      <c r="K563" s="374"/>
    </row>
    <row r="564" spans="1:11" ht="63" x14ac:dyDescent="0.4">
      <c r="A564" s="371">
        <v>44236</v>
      </c>
      <c r="B564" s="279" t="s">
        <v>3089</v>
      </c>
      <c r="C564" s="441" t="s">
        <v>2798</v>
      </c>
      <c r="D564" s="85" t="s">
        <v>3090</v>
      </c>
      <c r="E564" s="382">
        <v>644800</v>
      </c>
      <c r="F564" s="383">
        <v>1863940</v>
      </c>
      <c r="G564" s="374">
        <v>34231.86</v>
      </c>
      <c r="H564" s="374">
        <v>32000</v>
      </c>
      <c r="I564" s="386">
        <f t="shared" si="23"/>
        <v>-2231.8600000000006</v>
      </c>
      <c r="J564" s="388">
        <f t="shared" si="25"/>
        <v>-1787.1799999999748</v>
      </c>
      <c r="K564" s="374"/>
    </row>
    <row r="565" spans="1:11" ht="63" x14ac:dyDescent="0.4">
      <c r="A565" s="371">
        <v>44238</v>
      </c>
      <c r="B565" s="279" t="s">
        <v>3093</v>
      </c>
      <c r="C565" s="441" t="s">
        <v>2798</v>
      </c>
      <c r="D565" s="85" t="s">
        <v>3094</v>
      </c>
      <c r="E565" s="382">
        <v>660660</v>
      </c>
      <c r="F565" s="383">
        <v>1864763</v>
      </c>
      <c r="G565" s="374">
        <v>34439.279999999999</v>
      </c>
      <c r="H565" s="374">
        <v>33000</v>
      </c>
      <c r="I565" s="386">
        <f t="shared" si="23"/>
        <v>-1439.2799999999988</v>
      </c>
      <c r="J565" s="388">
        <f t="shared" si="25"/>
        <v>-3226.4599999999737</v>
      </c>
      <c r="K565" s="374"/>
    </row>
    <row r="566" spans="1:11" ht="63" x14ac:dyDescent="0.4">
      <c r="A566" s="371">
        <v>44239</v>
      </c>
      <c r="B566" s="279" t="s">
        <v>3100</v>
      </c>
      <c r="C566" s="441" t="s">
        <v>2798</v>
      </c>
      <c r="D566" s="85" t="s">
        <v>3101</v>
      </c>
      <c r="E566" s="382">
        <v>738705</v>
      </c>
      <c r="F566" s="383">
        <v>1866405</v>
      </c>
      <c r="G566" s="374">
        <v>34631.089999999997</v>
      </c>
      <c r="H566" s="374">
        <v>37000</v>
      </c>
      <c r="I566" s="386">
        <f t="shared" si="23"/>
        <v>2368.9100000000035</v>
      </c>
      <c r="J566" s="388">
        <f t="shared" si="25"/>
        <v>-857.54999999997017</v>
      </c>
      <c r="K566" s="374"/>
    </row>
    <row r="567" spans="1:11" ht="63" x14ac:dyDescent="0.4">
      <c r="A567" s="371">
        <v>44239</v>
      </c>
      <c r="B567" s="279" t="s">
        <v>3095</v>
      </c>
      <c r="C567" s="441" t="s">
        <v>2798</v>
      </c>
      <c r="D567" s="85" t="s">
        <v>3096</v>
      </c>
      <c r="E567" s="382">
        <v>738705</v>
      </c>
      <c r="F567" s="383">
        <v>1865318</v>
      </c>
      <c r="G567" s="374">
        <v>34651.64</v>
      </c>
      <c r="H567" s="374">
        <v>37000</v>
      </c>
      <c r="I567" s="386">
        <f t="shared" si="23"/>
        <v>2348.3600000000006</v>
      </c>
      <c r="J567" s="388">
        <f t="shared" si="25"/>
        <v>1490.8100000000304</v>
      </c>
      <c r="K567" s="374"/>
    </row>
    <row r="568" spans="1:11" ht="63" x14ac:dyDescent="0.4">
      <c r="A568" s="371">
        <v>44243</v>
      </c>
      <c r="B568" s="279" t="s">
        <v>3102</v>
      </c>
      <c r="C568" s="441" t="s">
        <v>2798</v>
      </c>
      <c r="D568" s="85" t="s">
        <v>3099</v>
      </c>
      <c r="E568" s="382">
        <v>739445</v>
      </c>
      <c r="F568" s="383">
        <v>1866406</v>
      </c>
      <c r="G568" s="374">
        <v>34002.58</v>
      </c>
      <c r="H568" s="374">
        <v>37000</v>
      </c>
      <c r="I568" s="386">
        <f t="shared" si="23"/>
        <v>2997.4199999999983</v>
      </c>
      <c r="J568" s="388">
        <f t="shared" si="25"/>
        <v>4488.2300000000287</v>
      </c>
      <c r="K568" s="374"/>
    </row>
    <row r="569" spans="1:11" ht="63" x14ac:dyDescent="0.4">
      <c r="A569" s="371">
        <v>44245</v>
      </c>
      <c r="B569" s="279" t="s">
        <v>3103</v>
      </c>
      <c r="C569" s="441" t="s">
        <v>2798</v>
      </c>
      <c r="D569" s="85" t="s">
        <v>3104</v>
      </c>
      <c r="E569" s="382">
        <v>735660</v>
      </c>
      <c r="F569" s="383">
        <v>1867342</v>
      </c>
      <c r="G569" s="374">
        <v>35644.120000000003</v>
      </c>
      <c r="H569" s="374">
        <v>36000</v>
      </c>
      <c r="I569" s="386">
        <f t="shared" si="23"/>
        <v>355.87999999999738</v>
      </c>
      <c r="J569" s="388">
        <f t="shared" si="25"/>
        <v>4844.110000000026</v>
      </c>
      <c r="K569" s="374"/>
    </row>
    <row r="570" spans="1:11" ht="63" x14ac:dyDescent="0.4">
      <c r="A570" s="371">
        <v>44246</v>
      </c>
      <c r="B570" s="279" t="s">
        <v>3105</v>
      </c>
      <c r="C570" s="441" t="s">
        <v>2798</v>
      </c>
      <c r="D570" s="85" t="s">
        <v>3106</v>
      </c>
      <c r="E570" s="382">
        <v>738000</v>
      </c>
      <c r="F570" s="383">
        <v>1867687</v>
      </c>
      <c r="G570" s="374">
        <v>36018.11</v>
      </c>
      <c r="H570" s="374">
        <v>36000</v>
      </c>
      <c r="I570" s="386">
        <f t="shared" si="23"/>
        <v>-18.110000000000582</v>
      </c>
      <c r="J570" s="388">
        <f t="shared" si="25"/>
        <v>4826.0000000000255</v>
      </c>
      <c r="K570" s="374"/>
    </row>
    <row r="571" spans="1:11" ht="63" x14ac:dyDescent="0.4">
      <c r="A571" s="371">
        <v>44249</v>
      </c>
      <c r="B571" s="279" t="s">
        <v>3107</v>
      </c>
      <c r="C571" s="441" t="s">
        <v>2798</v>
      </c>
      <c r="D571" s="85" t="s">
        <v>3108</v>
      </c>
      <c r="E571" s="382">
        <v>382950</v>
      </c>
      <c r="F571" s="383">
        <v>1868300</v>
      </c>
      <c r="G571" s="374">
        <v>19976.77</v>
      </c>
      <c r="H571" s="374">
        <v>18500</v>
      </c>
      <c r="I571" s="386">
        <f t="shared" si="23"/>
        <v>-1476.7700000000004</v>
      </c>
      <c r="J571" s="388">
        <f t="shared" si="25"/>
        <v>3349.230000000025</v>
      </c>
      <c r="K571" s="374"/>
    </row>
    <row r="572" spans="1:11" ht="60" x14ac:dyDescent="0.35">
      <c r="A572" s="371">
        <v>44249</v>
      </c>
      <c r="B572" s="279" t="s">
        <v>3111</v>
      </c>
      <c r="C572" s="369" t="s">
        <v>2934</v>
      </c>
      <c r="D572" s="85" t="s">
        <v>3112</v>
      </c>
      <c r="E572" s="382">
        <v>745920</v>
      </c>
      <c r="F572" s="383">
        <v>1868029</v>
      </c>
      <c r="G572" s="374">
        <v>35725.64</v>
      </c>
      <c r="H572" s="374">
        <v>36000</v>
      </c>
      <c r="I572" s="386">
        <f t="shared" si="23"/>
        <v>274.36000000000058</v>
      </c>
      <c r="J572" s="388">
        <f t="shared" si="25"/>
        <v>3623.5900000000256</v>
      </c>
      <c r="K572" s="374"/>
    </row>
    <row r="573" spans="1:11" ht="60" x14ac:dyDescent="0.35">
      <c r="A573" s="371">
        <v>44251</v>
      </c>
      <c r="B573" s="279" t="s">
        <v>3115</v>
      </c>
      <c r="C573" s="369" t="s">
        <v>2934</v>
      </c>
      <c r="D573" s="85" t="s">
        <v>3116</v>
      </c>
      <c r="E573" s="382">
        <v>699822</v>
      </c>
      <c r="F573" s="383">
        <v>1869349</v>
      </c>
      <c r="G573" s="374">
        <v>35614.239999999998</v>
      </c>
      <c r="H573" s="374">
        <v>34000</v>
      </c>
      <c r="I573" s="386">
        <f t="shared" si="23"/>
        <v>-1614.239999999998</v>
      </c>
      <c r="J573" s="388">
        <f t="shared" si="25"/>
        <v>2009.3500000000276</v>
      </c>
      <c r="K573" s="374"/>
    </row>
    <row r="574" spans="1:11" ht="60" x14ac:dyDescent="0.4">
      <c r="A574" s="371">
        <v>44252</v>
      </c>
      <c r="B574" s="279" t="s">
        <v>3119</v>
      </c>
      <c r="C574" s="441" t="s">
        <v>2798</v>
      </c>
      <c r="D574" s="85" t="s">
        <v>3117</v>
      </c>
      <c r="E574" s="382">
        <v>736668</v>
      </c>
      <c r="F574" s="383">
        <v>1870484</v>
      </c>
      <c r="G574" s="374">
        <v>36303.01</v>
      </c>
      <c r="H574" s="374">
        <v>36000</v>
      </c>
      <c r="I574" s="386">
        <f t="shared" si="23"/>
        <v>-303.01000000000204</v>
      </c>
      <c r="J574" s="388">
        <f t="shared" si="25"/>
        <v>1706.3400000000256</v>
      </c>
      <c r="K574" s="374"/>
    </row>
    <row r="575" spans="1:11" ht="60" x14ac:dyDescent="0.4">
      <c r="A575" s="371">
        <v>44253</v>
      </c>
      <c r="B575" s="279" t="s">
        <v>3118</v>
      </c>
      <c r="C575" s="441" t="s">
        <v>2798</v>
      </c>
      <c r="D575" s="85" t="s">
        <v>3120</v>
      </c>
      <c r="E575" s="382">
        <v>753480</v>
      </c>
      <c r="F575" s="383">
        <v>1870485</v>
      </c>
      <c r="G575" s="374">
        <v>34744.04</v>
      </c>
      <c r="H575" s="374">
        <v>36000</v>
      </c>
      <c r="I575" s="386">
        <f t="shared" si="23"/>
        <v>1255.9599999999991</v>
      </c>
      <c r="J575" s="388">
        <f t="shared" si="25"/>
        <v>2962.3000000000247</v>
      </c>
      <c r="K575" s="374"/>
    </row>
    <row r="576" spans="1:11" ht="60" x14ac:dyDescent="0.4">
      <c r="A576" s="371">
        <v>44256</v>
      </c>
      <c r="B576" s="239" t="s">
        <v>3121</v>
      </c>
      <c r="C576" s="441" t="s">
        <v>2798</v>
      </c>
      <c r="D576" s="85" t="s">
        <v>3122</v>
      </c>
      <c r="E576" s="382">
        <v>746280</v>
      </c>
      <c r="F576" s="383">
        <v>1870813</v>
      </c>
      <c r="G576" s="374">
        <v>34205.49</v>
      </c>
      <c r="H576" s="374">
        <v>36000</v>
      </c>
      <c r="I576" s="386">
        <f t="shared" si="23"/>
        <v>1794.510000000002</v>
      </c>
      <c r="J576" s="388">
        <f t="shared" si="25"/>
        <v>4756.8100000000268</v>
      </c>
      <c r="K576" s="374"/>
    </row>
    <row r="577" spans="1:11" ht="60" x14ac:dyDescent="0.4">
      <c r="A577" s="371">
        <v>44257</v>
      </c>
      <c r="B577" s="239" t="s">
        <v>3123</v>
      </c>
      <c r="C577" s="441" t="s">
        <v>2798</v>
      </c>
      <c r="D577" s="85" t="s">
        <v>3124</v>
      </c>
      <c r="E577" s="382">
        <v>672587.5</v>
      </c>
      <c r="F577" s="383">
        <v>1872696</v>
      </c>
      <c r="G577" s="374">
        <v>33613.339999999997</v>
      </c>
      <c r="H577" s="374">
        <v>32500</v>
      </c>
      <c r="I577" s="386">
        <f t="shared" si="23"/>
        <v>-1113.3399999999965</v>
      </c>
      <c r="J577" s="388">
        <f t="shared" si="25"/>
        <v>3643.4700000000303</v>
      </c>
      <c r="K577" s="374"/>
    </row>
    <row r="578" spans="1:11" ht="60" x14ac:dyDescent="0.35">
      <c r="A578" s="371">
        <v>44258</v>
      </c>
      <c r="B578" s="239" t="s">
        <v>3137</v>
      </c>
      <c r="C578" s="369" t="s">
        <v>2934</v>
      </c>
      <c r="D578" s="85" t="s">
        <v>3138</v>
      </c>
      <c r="E578" s="382">
        <v>673075</v>
      </c>
      <c r="F578" s="383">
        <v>1872697</v>
      </c>
      <c r="G578" s="374">
        <v>33379.83</v>
      </c>
      <c r="H578" s="374">
        <v>32500</v>
      </c>
      <c r="I578" s="386">
        <f t="shared" si="23"/>
        <v>-879.83000000000175</v>
      </c>
      <c r="J578" s="388">
        <f t="shared" si="25"/>
        <v>2763.6400000000285</v>
      </c>
      <c r="K578" s="374"/>
    </row>
    <row r="579" spans="1:11" ht="60" x14ac:dyDescent="0.4">
      <c r="A579" s="371">
        <v>44260</v>
      </c>
      <c r="B579" s="239" t="s">
        <v>3127</v>
      </c>
      <c r="C579" s="441" t="s">
        <v>2798</v>
      </c>
      <c r="D579" s="85" t="s">
        <v>3128</v>
      </c>
      <c r="E579" s="382">
        <v>734677.5</v>
      </c>
      <c r="F579" s="383">
        <v>1873349</v>
      </c>
      <c r="G579" s="374">
        <v>33948.69</v>
      </c>
      <c r="H579" s="374">
        <v>34500</v>
      </c>
      <c r="I579" s="386">
        <f t="shared" si="23"/>
        <v>551.30999999999767</v>
      </c>
      <c r="J579" s="388">
        <f t="shared" si="25"/>
        <v>3314.9500000000262</v>
      </c>
      <c r="K579" s="374"/>
    </row>
    <row r="580" spans="1:11" ht="60" x14ac:dyDescent="0.4">
      <c r="A580" s="371">
        <v>44260</v>
      </c>
      <c r="B580" s="239" t="s">
        <v>3129</v>
      </c>
      <c r="C580" s="441" t="s">
        <v>2798</v>
      </c>
      <c r="D580" s="85" t="s">
        <v>3130</v>
      </c>
      <c r="E580" s="382">
        <v>736575</v>
      </c>
      <c r="F580" s="383">
        <v>1873673</v>
      </c>
      <c r="G580" s="374">
        <v>33352.68</v>
      </c>
      <c r="H580" s="374">
        <v>34500</v>
      </c>
      <c r="I580" s="386">
        <f t="shared" si="23"/>
        <v>1147.3199999999997</v>
      </c>
      <c r="J580" s="388">
        <f t="shared" si="25"/>
        <v>4462.2700000000259</v>
      </c>
      <c r="K580" s="374"/>
    </row>
    <row r="581" spans="1:11" ht="60" x14ac:dyDescent="0.35">
      <c r="A581" s="371">
        <v>44264</v>
      </c>
      <c r="B581" s="239" t="s">
        <v>3141</v>
      </c>
      <c r="C581" s="369" t="s">
        <v>2934</v>
      </c>
      <c r="D581" s="85" t="s">
        <v>3142</v>
      </c>
      <c r="E581" s="382">
        <v>747845</v>
      </c>
      <c r="F581" s="383">
        <v>1874842</v>
      </c>
      <c r="G581" s="374">
        <v>34882.769999999997</v>
      </c>
      <c r="H581" s="374">
        <v>35000</v>
      </c>
      <c r="I581" s="386">
        <f t="shared" si="23"/>
        <v>117.2300000000032</v>
      </c>
      <c r="J581" s="388">
        <f t="shared" si="25"/>
        <v>4579.5000000000291</v>
      </c>
      <c r="K581" s="374"/>
    </row>
    <row r="582" spans="1:11" ht="60" x14ac:dyDescent="0.4">
      <c r="A582" s="371">
        <v>44265</v>
      </c>
      <c r="B582" s="239" t="s">
        <v>3133</v>
      </c>
      <c r="C582" s="441" t="s">
        <v>2798</v>
      </c>
      <c r="D582" s="85" t="s">
        <v>3134</v>
      </c>
      <c r="E582" s="382">
        <v>748020</v>
      </c>
      <c r="F582" s="383">
        <v>1874843</v>
      </c>
      <c r="G582" s="374">
        <v>35391.69</v>
      </c>
      <c r="H582" s="374">
        <v>35000</v>
      </c>
      <c r="I582" s="386">
        <f t="shared" si="23"/>
        <v>-391.69000000000233</v>
      </c>
      <c r="J582" s="388">
        <f t="shared" si="25"/>
        <v>4187.8100000000268</v>
      </c>
      <c r="K582" s="374"/>
    </row>
    <row r="583" spans="1:11" ht="60" x14ac:dyDescent="0.4">
      <c r="A583" s="371">
        <v>44266</v>
      </c>
      <c r="B583" s="239" t="s">
        <v>3136</v>
      </c>
      <c r="C583" s="441" t="s">
        <v>2798</v>
      </c>
      <c r="D583" s="85" t="s">
        <v>3135</v>
      </c>
      <c r="E583" s="382">
        <v>756468</v>
      </c>
      <c r="F583" s="383">
        <v>1876036</v>
      </c>
      <c r="G583" s="374">
        <v>34837.14</v>
      </c>
      <c r="H583" s="374">
        <v>36000</v>
      </c>
      <c r="I583" s="386">
        <f t="shared" si="23"/>
        <v>1162.8600000000006</v>
      </c>
      <c r="J583" s="388">
        <f t="shared" si="25"/>
        <v>5350.6700000000274</v>
      </c>
      <c r="K583" s="374"/>
    </row>
    <row r="584" spans="1:11" ht="60" x14ac:dyDescent="0.35">
      <c r="A584" s="371">
        <v>44263</v>
      </c>
      <c r="B584" s="239" t="s">
        <v>3139</v>
      </c>
      <c r="C584" s="369" t="s">
        <v>2934</v>
      </c>
      <c r="D584" s="85" t="s">
        <v>3140</v>
      </c>
      <c r="E584" s="382">
        <v>450534</v>
      </c>
      <c r="F584" s="383">
        <v>1873859</v>
      </c>
      <c r="G584" s="374">
        <v>23041.5</v>
      </c>
      <c r="H584" s="374">
        <v>21000</v>
      </c>
      <c r="I584" s="386">
        <f t="shared" si="23"/>
        <v>-2041.5</v>
      </c>
      <c r="J584" s="388">
        <f t="shared" si="25"/>
        <v>3309.1700000000274</v>
      </c>
      <c r="K584" s="374"/>
    </row>
    <row r="585" spans="1:11" ht="60" x14ac:dyDescent="0.35">
      <c r="A585" s="371">
        <v>44267</v>
      </c>
      <c r="B585" s="239" t="s">
        <v>3143</v>
      </c>
      <c r="C585" s="369" t="s">
        <v>2934</v>
      </c>
      <c r="D585" s="85" t="s">
        <v>3144</v>
      </c>
      <c r="E585" s="382">
        <v>755550</v>
      </c>
      <c r="F585" s="383">
        <v>1875732</v>
      </c>
      <c r="G585" s="374">
        <v>34601.15</v>
      </c>
      <c r="H585" s="374">
        <v>36500</v>
      </c>
      <c r="I585" s="386">
        <f t="shared" si="23"/>
        <v>1898.8499999999985</v>
      </c>
      <c r="J585" s="388">
        <f t="shared" si="25"/>
        <v>5208.0200000000259</v>
      </c>
      <c r="K585" s="374"/>
    </row>
    <row r="586" spans="1:11" ht="60" x14ac:dyDescent="0.35">
      <c r="A586" s="371">
        <v>44271</v>
      </c>
      <c r="B586" s="239" t="s">
        <v>3145</v>
      </c>
      <c r="C586" s="369" t="s">
        <v>2934</v>
      </c>
      <c r="D586" s="85" t="s">
        <v>3146</v>
      </c>
      <c r="E586" s="382">
        <v>753141</v>
      </c>
      <c r="F586" s="383">
        <v>1876363</v>
      </c>
      <c r="G586" s="374">
        <v>36092.1</v>
      </c>
      <c r="H586" s="374">
        <v>36500</v>
      </c>
      <c r="I586" s="386">
        <f t="shared" si="23"/>
        <v>407.90000000000146</v>
      </c>
      <c r="J586" s="388">
        <f t="shared" si="25"/>
        <v>5615.9200000000274</v>
      </c>
      <c r="K586" s="374"/>
    </row>
    <row r="587" spans="1:11" ht="60" x14ac:dyDescent="0.35">
      <c r="A587" s="371">
        <v>44271</v>
      </c>
      <c r="B587" s="239" t="s">
        <v>3149</v>
      </c>
      <c r="C587" s="369" t="s">
        <v>2934</v>
      </c>
      <c r="D587" s="85" t="s">
        <v>3150</v>
      </c>
      <c r="E587" s="382">
        <v>742500</v>
      </c>
      <c r="F587" s="383">
        <v>1877486</v>
      </c>
      <c r="G587" s="374">
        <v>35385.31</v>
      </c>
      <c r="H587" s="374">
        <v>36000</v>
      </c>
      <c r="I587" s="386">
        <f t="shared" si="23"/>
        <v>614.69000000000233</v>
      </c>
      <c r="J587" s="388">
        <f t="shared" si="25"/>
        <v>6230.6100000000297</v>
      </c>
      <c r="K587" s="374"/>
    </row>
    <row r="588" spans="1:11" ht="60" x14ac:dyDescent="0.4">
      <c r="A588" s="371">
        <v>44272</v>
      </c>
      <c r="B588" s="239" t="s">
        <v>3147</v>
      </c>
      <c r="C588" s="441" t="s">
        <v>2798</v>
      </c>
      <c r="D588" s="85" t="s">
        <v>3148</v>
      </c>
      <c r="E588" s="382">
        <v>701420</v>
      </c>
      <c r="F588" s="383">
        <v>1877487</v>
      </c>
      <c r="G588" s="374">
        <v>35269.82</v>
      </c>
      <c r="H588" s="374">
        <v>34000</v>
      </c>
      <c r="I588" s="386">
        <f t="shared" si="23"/>
        <v>-1269.8199999999997</v>
      </c>
      <c r="J588" s="388">
        <f t="shared" si="25"/>
        <v>4960.79000000003</v>
      </c>
      <c r="K588" s="374"/>
    </row>
    <row r="589" spans="1:11" ht="60" x14ac:dyDescent="0.35">
      <c r="A589" s="371">
        <v>44274</v>
      </c>
      <c r="B589" s="239" t="s">
        <v>3155</v>
      </c>
      <c r="C589" s="369" t="s">
        <v>2934</v>
      </c>
      <c r="D589" s="85" t="s">
        <v>3156</v>
      </c>
      <c r="E589" s="382">
        <v>694450</v>
      </c>
      <c r="F589" s="383">
        <v>1878721</v>
      </c>
      <c r="G589" s="374">
        <v>35398.39</v>
      </c>
      <c r="H589" s="374">
        <v>34000</v>
      </c>
      <c r="I589" s="386">
        <f t="shared" si="23"/>
        <v>-1398.3899999999994</v>
      </c>
      <c r="J589" s="388">
        <f t="shared" si="25"/>
        <v>3562.4000000000306</v>
      </c>
      <c r="K589" s="374"/>
    </row>
    <row r="590" spans="1:11" ht="60" x14ac:dyDescent="0.4">
      <c r="A590" s="371">
        <v>44274</v>
      </c>
      <c r="B590" s="239" t="s">
        <v>3153</v>
      </c>
      <c r="C590" s="441" t="s">
        <v>2798</v>
      </c>
      <c r="D590" s="85" t="s">
        <v>3154</v>
      </c>
      <c r="E590" s="382">
        <v>694450</v>
      </c>
      <c r="F590" s="383">
        <v>1878722</v>
      </c>
      <c r="G590" s="374">
        <v>35875.25</v>
      </c>
      <c r="H590" s="374">
        <v>34000</v>
      </c>
      <c r="I590" s="386">
        <f t="shared" si="23"/>
        <v>-1875.25</v>
      </c>
      <c r="J590" s="388">
        <f>J588+I590</f>
        <v>3085.54000000003</v>
      </c>
      <c r="K590" s="374"/>
    </row>
    <row r="591" spans="1:11" ht="60" x14ac:dyDescent="0.35">
      <c r="A591" s="371">
        <v>44278</v>
      </c>
      <c r="B591" s="239" t="s">
        <v>3157</v>
      </c>
      <c r="C591" s="369" t="s">
        <v>2934</v>
      </c>
      <c r="D591" s="85" t="s">
        <v>3158</v>
      </c>
      <c r="E591" s="382">
        <v>741528</v>
      </c>
      <c r="F591" s="383">
        <v>1880247</v>
      </c>
      <c r="G591" s="374">
        <v>35463.31</v>
      </c>
      <c r="H591" s="374">
        <v>36000</v>
      </c>
      <c r="I591" s="386">
        <f t="shared" si="23"/>
        <v>536.69000000000233</v>
      </c>
      <c r="J591" s="388">
        <f t="shared" si="25"/>
        <v>3622.2300000000323</v>
      </c>
    </row>
    <row r="592" spans="1:11" ht="60" x14ac:dyDescent="0.35">
      <c r="A592" s="371">
        <v>44279</v>
      </c>
      <c r="B592" s="239" t="s">
        <v>3159</v>
      </c>
      <c r="C592" s="369" t="s">
        <v>2934</v>
      </c>
      <c r="D592" s="85" t="s">
        <v>3160</v>
      </c>
      <c r="E592" s="382">
        <v>750240</v>
      </c>
      <c r="F592" s="383">
        <v>1880248</v>
      </c>
      <c r="G592" s="374">
        <v>35361.75</v>
      </c>
      <c r="H592" s="374">
        <v>36000</v>
      </c>
      <c r="I592" s="386">
        <f t="shared" si="23"/>
        <v>638.25</v>
      </c>
      <c r="J592" s="388">
        <f t="shared" si="25"/>
        <v>4260.4800000000323</v>
      </c>
    </row>
    <row r="593" spans="1:11" ht="60" x14ac:dyDescent="0.4">
      <c r="A593" s="371">
        <v>44280</v>
      </c>
      <c r="B593" s="239" t="s">
        <v>3161</v>
      </c>
      <c r="C593" s="441" t="s">
        <v>2798</v>
      </c>
      <c r="D593" s="85" t="s">
        <v>3162</v>
      </c>
      <c r="E593" s="382">
        <v>750600</v>
      </c>
      <c r="F593" s="383">
        <v>1881217</v>
      </c>
      <c r="G593" s="374">
        <v>34702.21</v>
      </c>
      <c r="H593" s="374">
        <v>36000</v>
      </c>
      <c r="I593" s="386">
        <f t="shared" si="23"/>
        <v>1297.7900000000009</v>
      </c>
      <c r="J593" s="388">
        <f t="shared" si="25"/>
        <v>5558.2700000000332</v>
      </c>
    </row>
    <row r="594" spans="1:11" ht="60" x14ac:dyDescent="0.4">
      <c r="A594" s="371">
        <v>44281</v>
      </c>
      <c r="B594" s="239" t="s">
        <v>3166</v>
      </c>
      <c r="C594" s="441" t="s">
        <v>2798</v>
      </c>
      <c r="D594" s="85" t="s">
        <v>3165</v>
      </c>
      <c r="E594" s="382">
        <v>747540</v>
      </c>
      <c r="F594" s="383">
        <v>1881551</v>
      </c>
      <c r="G594" s="374">
        <v>36121.480000000003</v>
      </c>
      <c r="H594" s="374">
        <v>36000</v>
      </c>
      <c r="I594" s="386">
        <f t="shared" si="23"/>
        <v>-121.4800000000032</v>
      </c>
      <c r="J594" s="388">
        <f t="shared" si="25"/>
        <v>5436.79000000003</v>
      </c>
    </row>
    <row r="595" spans="1:11" ht="60" x14ac:dyDescent="0.4">
      <c r="A595" s="371">
        <v>44281</v>
      </c>
      <c r="B595" s="239" t="s">
        <v>3167</v>
      </c>
      <c r="C595" s="441" t="s">
        <v>2798</v>
      </c>
      <c r="D595" s="85" t="s">
        <v>3168</v>
      </c>
      <c r="E595" s="382">
        <v>743760</v>
      </c>
      <c r="F595" s="383">
        <v>1881552</v>
      </c>
      <c r="G595" s="374">
        <v>36003.480000000003</v>
      </c>
      <c r="H595" s="374">
        <v>36000</v>
      </c>
      <c r="I595" s="386">
        <f t="shared" si="23"/>
        <v>-3.4800000000032014</v>
      </c>
      <c r="J595" s="388">
        <f t="shared" si="25"/>
        <v>5433.3100000000268</v>
      </c>
    </row>
    <row r="596" spans="1:11" ht="60" x14ac:dyDescent="0.35">
      <c r="A596" s="371">
        <v>44284</v>
      </c>
      <c r="B596" s="239" t="s">
        <v>3170</v>
      </c>
      <c r="C596" s="369" t="s">
        <v>2934</v>
      </c>
      <c r="D596" s="85" t="s">
        <v>3169</v>
      </c>
      <c r="E596" s="382">
        <v>733075</v>
      </c>
      <c r="F596" s="383">
        <v>1883234</v>
      </c>
      <c r="G596" s="374">
        <v>35902.519999999997</v>
      </c>
      <c r="H596" s="374">
        <v>35500</v>
      </c>
      <c r="I596" s="386">
        <f t="shared" si="23"/>
        <v>-402.5199999999968</v>
      </c>
      <c r="J596" s="388">
        <f t="shared" si="25"/>
        <v>5030.79000000003</v>
      </c>
    </row>
    <row r="597" spans="1:11" ht="60" x14ac:dyDescent="0.4">
      <c r="A597" s="371">
        <v>44285</v>
      </c>
      <c r="B597" s="239" t="s">
        <v>3171</v>
      </c>
      <c r="C597" s="441" t="s">
        <v>2798</v>
      </c>
      <c r="D597" s="85" t="s">
        <v>3172</v>
      </c>
      <c r="E597" s="382">
        <v>731761.5</v>
      </c>
      <c r="F597" s="383">
        <v>1883235</v>
      </c>
      <c r="G597" s="374">
        <v>35255.620000000003</v>
      </c>
      <c r="H597" s="374">
        <v>35500</v>
      </c>
      <c r="I597" s="386">
        <f t="shared" si="23"/>
        <v>244.37999999999738</v>
      </c>
      <c r="J597" s="388">
        <f t="shared" si="25"/>
        <v>5275.1700000000274</v>
      </c>
    </row>
    <row r="598" spans="1:11" ht="60" x14ac:dyDescent="0.4">
      <c r="A598" s="371">
        <v>44286</v>
      </c>
      <c r="B598" s="239" t="s">
        <v>3175</v>
      </c>
      <c r="C598" s="441" t="s">
        <v>2798</v>
      </c>
      <c r="D598" s="85" t="s">
        <v>3176</v>
      </c>
      <c r="E598" s="382">
        <v>720825</v>
      </c>
      <c r="F598" s="383">
        <v>1884662</v>
      </c>
      <c r="G598" s="374">
        <v>36685.08</v>
      </c>
      <c r="H598" s="374">
        <v>35000</v>
      </c>
      <c r="I598" s="386">
        <f t="shared" si="23"/>
        <v>-1685.0800000000017</v>
      </c>
      <c r="J598" s="388">
        <f t="shared" si="25"/>
        <v>3590.0900000000256</v>
      </c>
    </row>
    <row r="599" spans="1:11" ht="60" x14ac:dyDescent="0.35">
      <c r="A599" s="371">
        <v>44291</v>
      </c>
      <c r="B599" s="289" t="s">
        <v>3179</v>
      </c>
      <c r="C599" s="369" t="s">
        <v>2934</v>
      </c>
      <c r="D599" s="85" t="s">
        <v>3180</v>
      </c>
      <c r="E599" s="382">
        <v>750360</v>
      </c>
      <c r="F599" s="383">
        <v>1885980</v>
      </c>
      <c r="G599" s="374">
        <v>38128.300000000003</v>
      </c>
      <c r="H599" s="374">
        <v>37000</v>
      </c>
      <c r="I599" s="386">
        <f t="shared" si="23"/>
        <v>-1128.3000000000029</v>
      </c>
      <c r="J599" s="388">
        <f t="shared" si="25"/>
        <v>2461.7900000000227</v>
      </c>
      <c r="K599" s="452"/>
    </row>
    <row r="600" spans="1:11" ht="60" x14ac:dyDescent="0.35">
      <c r="A600" s="371">
        <v>44292</v>
      </c>
      <c r="B600" s="289" t="s">
        <v>3187</v>
      </c>
      <c r="C600" s="369" t="s">
        <v>2934</v>
      </c>
      <c r="D600" s="85" t="s">
        <v>3195</v>
      </c>
      <c r="E600" s="382">
        <v>748140</v>
      </c>
      <c r="F600" s="383">
        <v>1887637</v>
      </c>
      <c r="G600" s="374">
        <v>38507.769999999997</v>
      </c>
      <c r="H600" s="374">
        <v>37000</v>
      </c>
      <c r="I600" s="386">
        <f t="shared" si="23"/>
        <v>-1507.7699999999968</v>
      </c>
      <c r="J600" s="388">
        <f t="shared" si="25"/>
        <v>954.0200000000259</v>
      </c>
      <c r="K600" s="452"/>
    </row>
    <row r="601" spans="1:11" ht="60" x14ac:dyDescent="0.35">
      <c r="A601" s="371">
        <v>44295</v>
      </c>
      <c r="B601" s="289" t="s">
        <v>3190</v>
      </c>
      <c r="C601" s="369" t="s">
        <v>2934</v>
      </c>
      <c r="D601" s="85" t="s">
        <v>3191</v>
      </c>
      <c r="E601" s="382">
        <v>744921</v>
      </c>
      <c r="F601" s="383">
        <v>1887296</v>
      </c>
      <c r="G601" s="374">
        <v>38018.870000000003</v>
      </c>
      <c r="H601" s="374">
        <v>37000</v>
      </c>
      <c r="I601" s="386">
        <f t="shared" si="23"/>
        <v>-1018.8700000000026</v>
      </c>
      <c r="J601" s="388">
        <f t="shared" si="25"/>
        <v>-64.849999999976717</v>
      </c>
      <c r="K601" s="452"/>
    </row>
    <row r="602" spans="1:11" ht="60" x14ac:dyDescent="0.35">
      <c r="A602" s="371">
        <v>44298</v>
      </c>
      <c r="B602" s="289" t="s">
        <v>3192</v>
      </c>
      <c r="C602" s="369" t="s">
        <v>2934</v>
      </c>
      <c r="D602" s="85" t="s">
        <v>3196</v>
      </c>
      <c r="E602" s="382">
        <v>744810</v>
      </c>
      <c r="F602" s="383">
        <v>1888840</v>
      </c>
      <c r="G602" s="374">
        <v>40993.300000000003</v>
      </c>
      <c r="H602" s="374">
        <v>37000</v>
      </c>
      <c r="I602" s="386">
        <f t="shared" si="23"/>
        <v>-3993.3000000000029</v>
      </c>
      <c r="J602" s="388">
        <f t="shared" si="25"/>
        <v>-4058.1499999999796</v>
      </c>
      <c r="K602" s="452"/>
    </row>
    <row r="603" spans="1:11" ht="60" x14ac:dyDescent="0.35">
      <c r="A603" s="371">
        <v>44302</v>
      </c>
      <c r="B603" s="289" t="s">
        <v>3193</v>
      </c>
      <c r="C603" s="369" t="s">
        <v>2934</v>
      </c>
      <c r="D603" s="85" t="s">
        <v>3194</v>
      </c>
      <c r="E603" s="382">
        <v>819590</v>
      </c>
      <c r="F603" s="383">
        <v>1890509</v>
      </c>
      <c r="G603" s="374">
        <v>43019.82</v>
      </c>
      <c r="H603" s="374">
        <v>41000</v>
      </c>
      <c r="I603" s="386">
        <f t="shared" si="23"/>
        <v>-2019.8199999999997</v>
      </c>
      <c r="J603" s="388">
        <f t="shared" si="25"/>
        <v>-6077.9699999999793</v>
      </c>
      <c r="K603" s="452"/>
    </row>
    <row r="604" spans="1:11" ht="60" x14ac:dyDescent="0.35">
      <c r="A604" s="371">
        <v>44306</v>
      </c>
      <c r="B604" s="289" t="s">
        <v>3207</v>
      </c>
      <c r="C604" s="369" t="s">
        <v>2934</v>
      </c>
      <c r="D604" s="85" t="s">
        <v>3208</v>
      </c>
      <c r="E604" s="382">
        <v>893362.5</v>
      </c>
      <c r="F604" s="383">
        <v>1891825</v>
      </c>
      <c r="G604" s="374">
        <v>43252.47</v>
      </c>
      <c r="H604" s="374">
        <v>45000</v>
      </c>
      <c r="I604" s="386">
        <f t="shared" si="23"/>
        <v>1747.5299999999988</v>
      </c>
      <c r="J604" s="388">
        <f t="shared" si="25"/>
        <v>-4330.4399999999805</v>
      </c>
      <c r="K604" s="452"/>
    </row>
    <row r="605" spans="1:11" ht="60" x14ac:dyDescent="0.35">
      <c r="A605" s="371">
        <v>44306</v>
      </c>
      <c r="B605" s="289" t="s">
        <v>3209</v>
      </c>
      <c r="C605" s="369" t="s">
        <v>2934</v>
      </c>
      <c r="D605" s="85" t="s">
        <v>3210</v>
      </c>
      <c r="E605" s="382">
        <v>893250</v>
      </c>
      <c r="F605" s="383">
        <v>1891826</v>
      </c>
      <c r="G605" s="374">
        <v>43392.49</v>
      </c>
      <c r="H605" s="374">
        <v>45000</v>
      </c>
      <c r="I605" s="386">
        <f t="shared" si="23"/>
        <v>1607.510000000002</v>
      </c>
      <c r="J605" s="388">
        <f t="shared" si="25"/>
        <v>-2722.9299999999785</v>
      </c>
      <c r="K605" s="452"/>
    </row>
    <row r="606" spans="1:11" ht="63" x14ac:dyDescent="0.4">
      <c r="A606" s="371">
        <v>44309</v>
      </c>
      <c r="B606" s="289" t="s">
        <v>3197</v>
      </c>
      <c r="C606" s="441" t="s">
        <v>2798</v>
      </c>
      <c r="D606" s="85" t="s">
        <v>3198</v>
      </c>
      <c r="E606" s="382">
        <v>895950</v>
      </c>
      <c r="F606" s="383">
        <v>1893052</v>
      </c>
      <c r="G606" s="374">
        <v>44363.87</v>
      </c>
      <c r="H606" s="374">
        <v>45000</v>
      </c>
      <c r="I606" s="386">
        <f t="shared" si="23"/>
        <v>636.12999999999738</v>
      </c>
      <c r="J606" s="388">
        <f t="shared" si="25"/>
        <v>-2086.7999999999811</v>
      </c>
      <c r="K606" s="452"/>
    </row>
    <row r="607" spans="1:11" ht="63" x14ac:dyDescent="0.4">
      <c r="A607" s="371">
        <v>44309</v>
      </c>
      <c r="B607" s="289" t="s">
        <v>3199</v>
      </c>
      <c r="C607" s="441" t="s">
        <v>2798</v>
      </c>
      <c r="D607" s="85" t="s">
        <v>3200</v>
      </c>
      <c r="E607" s="382">
        <v>897300</v>
      </c>
      <c r="F607" s="383">
        <v>1893053</v>
      </c>
      <c r="G607" s="374">
        <v>44294.27</v>
      </c>
      <c r="H607" s="374">
        <v>45000</v>
      </c>
      <c r="I607" s="386">
        <f t="shared" si="23"/>
        <v>705.7300000000032</v>
      </c>
      <c r="J607" s="388">
        <f t="shared" si="25"/>
        <v>-1381.0699999999779</v>
      </c>
      <c r="K607" s="452"/>
    </row>
    <row r="608" spans="1:11" ht="63" x14ac:dyDescent="0.35">
      <c r="A608" s="371">
        <v>44312</v>
      </c>
      <c r="B608" s="289" t="s">
        <v>3211</v>
      </c>
      <c r="C608" s="369" t="s">
        <v>2934</v>
      </c>
      <c r="D608" s="85" t="s">
        <v>3212</v>
      </c>
      <c r="E608" s="382">
        <v>894150</v>
      </c>
      <c r="F608" s="383">
        <v>1894707</v>
      </c>
      <c r="G608" s="374">
        <v>41673.56</v>
      </c>
      <c r="H608" s="374">
        <v>45000</v>
      </c>
      <c r="I608" s="386">
        <f t="shared" si="23"/>
        <v>3326.4400000000023</v>
      </c>
      <c r="J608" s="388">
        <f t="shared" si="25"/>
        <v>1945.3700000000244</v>
      </c>
      <c r="K608" s="452"/>
    </row>
    <row r="609" spans="1:11" ht="63" x14ac:dyDescent="0.4">
      <c r="A609" s="371">
        <v>44313</v>
      </c>
      <c r="B609" s="289" t="s">
        <v>3201</v>
      </c>
      <c r="C609" s="441" t="s">
        <v>2798</v>
      </c>
      <c r="D609" s="85" t="s">
        <v>3202</v>
      </c>
      <c r="E609" s="382">
        <v>901800</v>
      </c>
      <c r="F609" s="383">
        <v>1894708</v>
      </c>
      <c r="G609" s="374">
        <v>44553.71</v>
      </c>
      <c r="H609" s="374">
        <v>45000</v>
      </c>
      <c r="I609" s="386">
        <f t="shared" si="23"/>
        <v>446.29000000000087</v>
      </c>
      <c r="J609" s="388">
        <f t="shared" si="25"/>
        <v>2391.6600000000253</v>
      </c>
      <c r="K609" s="452"/>
    </row>
    <row r="610" spans="1:11" ht="63" x14ac:dyDescent="0.35">
      <c r="A610" s="371">
        <v>44316</v>
      </c>
      <c r="B610" s="289" t="s">
        <v>3215</v>
      </c>
      <c r="C610" s="369" t="s">
        <v>2934</v>
      </c>
      <c r="D610" s="85" t="s">
        <v>3216</v>
      </c>
      <c r="E610" s="382">
        <v>929200</v>
      </c>
      <c r="F610" s="383">
        <v>1896154</v>
      </c>
      <c r="G610" s="374">
        <v>45359.97</v>
      </c>
      <c r="H610" s="374">
        <v>46000</v>
      </c>
      <c r="I610" s="386">
        <f t="shared" si="23"/>
        <v>640.02999999999884</v>
      </c>
      <c r="J610" s="388">
        <f t="shared" si="25"/>
        <v>3031.6900000000242</v>
      </c>
      <c r="K610" s="452"/>
    </row>
    <row r="611" spans="1:11" ht="63" x14ac:dyDescent="0.45">
      <c r="A611" s="371">
        <v>44316</v>
      </c>
      <c r="B611" s="289" t="s">
        <v>3213</v>
      </c>
      <c r="C611" s="453" t="s">
        <v>2798</v>
      </c>
      <c r="D611" s="85" t="s">
        <v>3214</v>
      </c>
      <c r="E611" s="382">
        <v>913050</v>
      </c>
      <c r="F611" s="383">
        <v>1896155</v>
      </c>
      <c r="G611" s="374">
        <v>45269.32</v>
      </c>
      <c r="H611" s="374">
        <v>45000</v>
      </c>
      <c r="I611" s="386">
        <f t="shared" si="23"/>
        <v>-269.31999999999971</v>
      </c>
      <c r="J611" s="388">
        <f t="shared" si="25"/>
        <v>2762.3700000000244</v>
      </c>
      <c r="K611" s="452"/>
    </row>
    <row r="612" spans="1:11" ht="63" x14ac:dyDescent="0.35">
      <c r="A612" s="371">
        <v>44319</v>
      </c>
      <c r="B612" s="273" t="s">
        <v>3254</v>
      </c>
      <c r="C612" s="369" t="s">
        <v>2934</v>
      </c>
      <c r="D612" s="85" t="s">
        <v>3221</v>
      </c>
      <c r="E612" s="382">
        <v>930120</v>
      </c>
      <c r="F612" s="383">
        <v>1897308</v>
      </c>
      <c r="G612" s="374">
        <v>42627.31</v>
      </c>
      <c r="H612" s="374">
        <v>46000</v>
      </c>
      <c r="I612" s="386">
        <f t="shared" si="23"/>
        <v>3372.6900000000023</v>
      </c>
      <c r="J612" s="388">
        <f t="shared" si="25"/>
        <v>6135.0600000000268</v>
      </c>
      <c r="K612" s="452"/>
    </row>
    <row r="613" spans="1:11" ht="63" x14ac:dyDescent="0.35">
      <c r="A613" s="371">
        <v>44320</v>
      </c>
      <c r="B613" s="273" t="s">
        <v>3255</v>
      </c>
      <c r="C613" s="369" t="s">
        <v>2934</v>
      </c>
      <c r="D613" s="85" t="s">
        <v>3222</v>
      </c>
      <c r="E613" s="382">
        <v>909000</v>
      </c>
      <c r="F613" s="383">
        <v>1897309</v>
      </c>
      <c r="G613" s="374">
        <v>43339.97</v>
      </c>
      <c r="H613" s="374">
        <v>45000</v>
      </c>
      <c r="I613" s="386">
        <f t="shared" si="23"/>
        <v>1660.0299999999988</v>
      </c>
      <c r="J613" s="388">
        <f t="shared" si="25"/>
        <v>7795.0900000000256</v>
      </c>
      <c r="K613" s="452"/>
    </row>
    <row r="614" spans="1:11" ht="63" x14ac:dyDescent="0.45">
      <c r="A614" s="371">
        <v>44323</v>
      </c>
      <c r="B614" s="273" t="s">
        <v>3256</v>
      </c>
      <c r="C614" s="453" t="s">
        <v>2798</v>
      </c>
      <c r="D614" s="85" t="s">
        <v>3223</v>
      </c>
      <c r="E614" s="382">
        <v>759620</v>
      </c>
      <c r="F614" s="383">
        <v>1898923</v>
      </c>
      <c r="G614" s="374">
        <v>40582.080000000002</v>
      </c>
      <c r="H614" s="374">
        <v>38000</v>
      </c>
      <c r="I614" s="386">
        <f t="shared" si="23"/>
        <v>-2582.0800000000017</v>
      </c>
      <c r="J614" s="388">
        <f t="shared" si="25"/>
        <v>5213.0100000000239</v>
      </c>
      <c r="K614" s="452"/>
    </row>
    <row r="615" spans="1:11" ht="63" x14ac:dyDescent="0.45">
      <c r="A615" s="371">
        <v>44323</v>
      </c>
      <c r="B615" s="273" t="s">
        <v>3257</v>
      </c>
      <c r="C615" s="453" t="s">
        <v>2798</v>
      </c>
      <c r="D615" s="85" t="s">
        <v>3224</v>
      </c>
      <c r="E615" s="382">
        <v>759620</v>
      </c>
      <c r="F615" s="383">
        <v>1898924</v>
      </c>
      <c r="G615" s="374">
        <v>40272.959999999999</v>
      </c>
      <c r="H615" s="374">
        <v>38000</v>
      </c>
      <c r="I615" s="386">
        <f t="shared" si="23"/>
        <v>-2272.9599999999991</v>
      </c>
      <c r="J615" s="388">
        <f t="shared" si="25"/>
        <v>2940.0500000000247</v>
      </c>
      <c r="K615" s="452"/>
    </row>
    <row r="616" spans="1:11" ht="63" x14ac:dyDescent="0.35">
      <c r="A616" s="371">
        <v>44326</v>
      </c>
      <c r="B616" s="273" t="s">
        <v>3258</v>
      </c>
      <c r="C616" s="369" t="s">
        <v>2934</v>
      </c>
      <c r="D616" s="85" t="s">
        <v>3225</v>
      </c>
      <c r="E616" s="382">
        <v>776490</v>
      </c>
      <c r="F616" s="383">
        <v>1900120</v>
      </c>
      <c r="G616" s="374">
        <v>36732.589999999997</v>
      </c>
      <c r="H616" s="374">
        <v>39000</v>
      </c>
      <c r="I616" s="386">
        <f t="shared" si="23"/>
        <v>2267.4100000000035</v>
      </c>
      <c r="J616" s="388">
        <f t="shared" si="25"/>
        <v>5207.4600000000282</v>
      </c>
      <c r="K616" s="452"/>
    </row>
    <row r="617" spans="1:11" ht="63" x14ac:dyDescent="0.35">
      <c r="A617" s="371">
        <v>44327</v>
      </c>
      <c r="B617" s="273" t="s">
        <v>3259</v>
      </c>
      <c r="C617" s="369" t="s">
        <v>2934</v>
      </c>
      <c r="D617" s="85" t="s">
        <v>3226</v>
      </c>
      <c r="E617" s="382">
        <v>776100</v>
      </c>
      <c r="F617" s="383">
        <v>1900121</v>
      </c>
      <c r="G617" s="374">
        <v>36943.32</v>
      </c>
      <c r="H617" s="374">
        <v>39000</v>
      </c>
      <c r="I617" s="386">
        <f t="shared" si="23"/>
        <v>2056.6800000000003</v>
      </c>
      <c r="J617" s="388">
        <f t="shared" si="25"/>
        <v>7264.1400000000285</v>
      </c>
      <c r="K617" s="452"/>
    </row>
    <row r="618" spans="1:11" ht="63" x14ac:dyDescent="0.35">
      <c r="A618" s="371">
        <v>44330</v>
      </c>
      <c r="B618" s="273" t="s">
        <v>3260</v>
      </c>
      <c r="C618" s="369" t="s">
        <v>2934</v>
      </c>
      <c r="D618" s="85" t="s">
        <v>3227</v>
      </c>
      <c r="E618" s="382">
        <v>675580</v>
      </c>
      <c r="F618" s="383">
        <v>1901448</v>
      </c>
      <c r="G618" s="374">
        <v>36531.160000000003</v>
      </c>
      <c r="H618" s="374">
        <v>34000</v>
      </c>
      <c r="I618" s="386">
        <f t="shared" si="23"/>
        <v>-2531.1600000000035</v>
      </c>
      <c r="J618" s="388">
        <f t="shared" si="25"/>
        <v>4732.980000000025</v>
      </c>
      <c r="K618" s="452"/>
    </row>
    <row r="619" spans="1:11" ht="63" x14ac:dyDescent="0.35">
      <c r="A619" s="371">
        <v>44333</v>
      </c>
      <c r="B619" s="273" t="s">
        <v>3261</v>
      </c>
      <c r="C619" s="369" t="s">
        <v>2934</v>
      </c>
      <c r="D619" s="85" t="s">
        <v>3228</v>
      </c>
      <c r="E619" s="382">
        <v>676770</v>
      </c>
      <c r="F619" s="383">
        <v>1901449</v>
      </c>
      <c r="G619" s="374">
        <v>36107.760000000002</v>
      </c>
      <c r="H619" s="374">
        <v>34000</v>
      </c>
      <c r="I619" s="386">
        <f t="shared" si="23"/>
        <v>-2107.760000000002</v>
      </c>
      <c r="J619" s="388">
        <f>J618+I619</f>
        <v>2625.220000000023</v>
      </c>
      <c r="K619" s="452"/>
    </row>
    <row r="620" spans="1:11" ht="63" x14ac:dyDescent="0.45">
      <c r="A620" s="371">
        <v>44334</v>
      </c>
      <c r="B620" s="273" t="s">
        <v>3262</v>
      </c>
      <c r="C620" s="453" t="s">
        <v>2798</v>
      </c>
      <c r="D620" s="85" t="s">
        <v>3229</v>
      </c>
      <c r="E620" s="382">
        <v>714240</v>
      </c>
      <c r="F620" s="383">
        <v>1902856</v>
      </c>
      <c r="G620" s="374">
        <v>36108.160000000003</v>
      </c>
      <c r="H620" s="374">
        <v>36000</v>
      </c>
      <c r="I620" s="386">
        <f t="shared" si="23"/>
        <v>-108.16000000000349</v>
      </c>
      <c r="J620" s="388">
        <f t="shared" ref="J620:J1060" si="26">J619+I620</f>
        <v>2517.0600000000195</v>
      </c>
    </row>
    <row r="621" spans="1:11" ht="63" x14ac:dyDescent="0.35">
      <c r="A621" s="371">
        <v>44335</v>
      </c>
      <c r="B621" s="273" t="s">
        <v>3263</v>
      </c>
      <c r="C621" s="369" t="s">
        <v>2934</v>
      </c>
      <c r="D621" s="85" t="s">
        <v>3230</v>
      </c>
      <c r="E621" s="382">
        <v>712980</v>
      </c>
      <c r="F621" s="383">
        <v>1902857</v>
      </c>
      <c r="G621" s="374">
        <v>34423.19</v>
      </c>
      <c r="H621" s="374">
        <v>36000</v>
      </c>
      <c r="I621" s="386">
        <f t="shared" ref="I621:I1060" si="27">H621-G621</f>
        <v>1576.8099999999977</v>
      </c>
      <c r="J621" s="388">
        <f t="shared" si="26"/>
        <v>4093.8700000000172</v>
      </c>
    </row>
    <row r="622" spans="1:11" ht="63" x14ac:dyDescent="0.5">
      <c r="A622" s="371">
        <v>44337</v>
      </c>
      <c r="B622" s="273" t="s">
        <v>3264</v>
      </c>
      <c r="C622" s="454" t="s">
        <v>2798</v>
      </c>
      <c r="D622" s="85" t="s">
        <v>3231</v>
      </c>
      <c r="E622" s="382">
        <v>659505</v>
      </c>
      <c r="F622" s="383">
        <v>1904076</v>
      </c>
      <c r="G622" s="374">
        <v>37687.279999999999</v>
      </c>
      <c r="H622" s="374">
        <v>33000</v>
      </c>
      <c r="I622" s="386">
        <f t="shared" si="27"/>
        <v>-4687.2799999999988</v>
      </c>
      <c r="J622" s="388">
        <f t="shared" si="26"/>
        <v>-593.40999999998166</v>
      </c>
    </row>
    <row r="623" spans="1:11" ht="63" x14ac:dyDescent="0.35">
      <c r="A623" s="371">
        <v>44340</v>
      </c>
      <c r="B623" s="273" t="s">
        <v>3265</v>
      </c>
      <c r="C623" s="369" t="s">
        <v>2934</v>
      </c>
      <c r="D623" s="85" t="s">
        <v>3232</v>
      </c>
      <c r="E623" s="382">
        <v>657690</v>
      </c>
      <c r="F623" s="383">
        <v>1904077</v>
      </c>
      <c r="G623" s="374">
        <v>37433.68</v>
      </c>
      <c r="H623" s="374">
        <v>33000</v>
      </c>
      <c r="I623" s="386">
        <f t="shared" si="27"/>
        <v>-4433.68</v>
      </c>
      <c r="J623" s="388">
        <f t="shared" si="26"/>
        <v>-5027.089999999982</v>
      </c>
    </row>
    <row r="624" spans="1:11" ht="63" x14ac:dyDescent="0.35">
      <c r="A624" s="371">
        <v>44340</v>
      </c>
      <c r="B624" s="273" t="s">
        <v>3266</v>
      </c>
      <c r="C624" s="369" t="s">
        <v>2934</v>
      </c>
      <c r="D624" s="85" t="s">
        <v>3233</v>
      </c>
      <c r="E624" s="382">
        <v>755820</v>
      </c>
      <c r="F624" s="383">
        <v>1904444</v>
      </c>
      <c r="G624" s="374">
        <v>37638.089999999997</v>
      </c>
      <c r="H624" s="374">
        <v>38000</v>
      </c>
      <c r="I624" s="386">
        <f t="shared" si="27"/>
        <v>361.91000000000349</v>
      </c>
      <c r="J624" s="388">
        <f t="shared" si="26"/>
        <v>-4665.1799999999785</v>
      </c>
    </row>
    <row r="625" spans="1:10" ht="63" x14ac:dyDescent="0.35">
      <c r="A625" s="371">
        <v>44341</v>
      </c>
      <c r="B625" s="273" t="s">
        <v>3267</v>
      </c>
      <c r="C625" s="369" t="s">
        <v>2934</v>
      </c>
      <c r="D625" s="85" t="s">
        <v>3234</v>
      </c>
      <c r="E625" s="382">
        <v>758100</v>
      </c>
      <c r="F625" s="383">
        <v>1904078</v>
      </c>
      <c r="G625" s="374">
        <v>37926.800000000003</v>
      </c>
      <c r="H625" s="374">
        <v>38000</v>
      </c>
      <c r="I625" s="386">
        <f t="shared" si="27"/>
        <v>73.19999999999709</v>
      </c>
      <c r="J625" s="388">
        <f t="shared" si="26"/>
        <v>-4591.9799999999814</v>
      </c>
    </row>
    <row r="626" spans="1:10" ht="59.25" customHeight="1" x14ac:dyDescent="0.5">
      <c r="A626" s="371">
        <v>44344</v>
      </c>
      <c r="B626" s="273" t="s">
        <v>3273</v>
      </c>
      <c r="C626" s="454" t="s">
        <v>2798</v>
      </c>
      <c r="D626" s="85" t="s">
        <v>3235</v>
      </c>
      <c r="E626" s="382">
        <v>799000</v>
      </c>
      <c r="F626" s="455">
        <v>1906129</v>
      </c>
      <c r="G626" s="374">
        <v>39440.36</v>
      </c>
      <c r="H626" s="374">
        <v>40000</v>
      </c>
      <c r="I626" s="386">
        <f t="shared" si="27"/>
        <v>559.63999999999942</v>
      </c>
      <c r="J626" s="388">
        <f t="shared" si="26"/>
        <v>-4032.339999999982</v>
      </c>
    </row>
    <row r="627" spans="1:10" ht="63" x14ac:dyDescent="0.5">
      <c r="A627" s="371">
        <v>44344</v>
      </c>
      <c r="B627" s="273" t="s">
        <v>3274</v>
      </c>
      <c r="C627" s="454" t="s">
        <v>2798</v>
      </c>
      <c r="D627" s="85" t="s">
        <v>3236</v>
      </c>
      <c r="E627" s="382">
        <v>799000</v>
      </c>
      <c r="F627" s="455">
        <v>1906569</v>
      </c>
      <c r="G627" s="374">
        <v>40769.800000000003</v>
      </c>
      <c r="H627" s="374">
        <v>40000</v>
      </c>
      <c r="I627" s="386">
        <f t="shared" si="27"/>
        <v>-769.80000000000291</v>
      </c>
      <c r="J627" s="388">
        <f t="shared" si="26"/>
        <v>-4802.1399999999849</v>
      </c>
    </row>
    <row r="628" spans="1:10" ht="63" x14ac:dyDescent="0.35">
      <c r="A628" s="371">
        <v>44348</v>
      </c>
      <c r="B628" s="326" t="s">
        <v>3280</v>
      </c>
      <c r="C628" s="369" t="s">
        <v>2934</v>
      </c>
      <c r="D628" s="85" t="s">
        <v>3281</v>
      </c>
      <c r="E628" s="382">
        <v>836430</v>
      </c>
      <c r="F628" s="455">
        <v>1907711</v>
      </c>
      <c r="G628" s="374">
        <v>44774.1</v>
      </c>
      <c r="H628" s="374">
        <v>42000</v>
      </c>
      <c r="I628" s="386">
        <f t="shared" si="27"/>
        <v>-2774.0999999999985</v>
      </c>
      <c r="J628" s="388">
        <f t="shared" si="26"/>
        <v>-7576.2399999999834</v>
      </c>
    </row>
    <row r="629" spans="1:10" ht="63" x14ac:dyDescent="0.35">
      <c r="A629" s="371">
        <v>44348</v>
      </c>
      <c r="B629" s="326" t="s">
        <v>3282</v>
      </c>
      <c r="C629" s="369" t="s">
        <v>2934</v>
      </c>
      <c r="D629" s="85" t="s">
        <v>3283</v>
      </c>
      <c r="E629" s="382">
        <v>836430</v>
      </c>
      <c r="F629" s="455">
        <v>1907712</v>
      </c>
      <c r="G629" s="374">
        <v>44698.6</v>
      </c>
      <c r="H629" s="374">
        <v>42000</v>
      </c>
      <c r="I629" s="386">
        <f t="shared" si="27"/>
        <v>-2698.5999999999985</v>
      </c>
      <c r="J629" s="388">
        <f t="shared" si="26"/>
        <v>-10274.839999999982</v>
      </c>
    </row>
    <row r="630" spans="1:10" ht="63" x14ac:dyDescent="0.35">
      <c r="A630" s="371">
        <v>44351</v>
      </c>
      <c r="B630" s="326" t="s">
        <v>3285</v>
      </c>
      <c r="C630" s="369" t="s">
        <v>2934</v>
      </c>
      <c r="D630" s="85" t="s">
        <v>3286</v>
      </c>
      <c r="E630" s="382">
        <v>939295</v>
      </c>
      <c r="F630" s="455">
        <v>1908964</v>
      </c>
      <c r="G630" s="374">
        <v>45154.91</v>
      </c>
      <c r="H630" s="374">
        <v>47000</v>
      </c>
      <c r="I630" s="386">
        <f t="shared" si="27"/>
        <v>1845.0899999999965</v>
      </c>
      <c r="J630" s="388">
        <f t="shared" si="26"/>
        <v>-8429.7499999999854</v>
      </c>
    </row>
    <row r="631" spans="1:10" ht="63" x14ac:dyDescent="0.35">
      <c r="A631" s="371">
        <v>44354</v>
      </c>
      <c r="B631" s="326" t="s">
        <v>3287</v>
      </c>
      <c r="C631" s="369" t="s">
        <v>2934</v>
      </c>
      <c r="D631" s="85" t="s">
        <v>3288</v>
      </c>
      <c r="E631" s="382">
        <v>937650</v>
      </c>
      <c r="F631" s="455">
        <v>1908965</v>
      </c>
      <c r="G631" s="374">
        <v>42398.43</v>
      </c>
      <c r="H631" s="374">
        <v>47000</v>
      </c>
      <c r="I631" s="386">
        <f t="shared" si="27"/>
        <v>4601.57</v>
      </c>
      <c r="J631" s="388">
        <f t="shared" si="26"/>
        <v>-3828.1799999999857</v>
      </c>
    </row>
    <row r="632" spans="1:10" ht="63" x14ac:dyDescent="0.35">
      <c r="A632" s="371">
        <v>44355</v>
      </c>
      <c r="B632" s="326" t="s">
        <v>3289</v>
      </c>
      <c r="C632" s="369" t="s">
        <v>2934</v>
      </c>
      <c r="D632" s="85" t="s">
        <v>3290</v>
      </c>
      <c r="E632" s="382">
        <v>930835</v>
      </c>
      <c r="F632" s="455">
        <v>1910442</v>
      </c>
      <c r="G632" s="374">
        <v>37563.599999999999</v>
      </c>
      <c r="H632" s="374">
        <v>47000</v>
      </c>
      <c r="I632" s="386">
        <f t="shared" si="27"/>
        <v>9436.4000000000015</v>
      </c>
      <c r="J632" s="388">
        <f t="shared" si="26"/>
        <v>5608.2200000000157</v>
      </c>
    </row>
    <row r="633" spans="1:10" ht="63" x14ac:dyDescent="0.35">
      <c r="A633" s="371">
        <v>44355</v>
      </c>
      <c r="B633" s="326" t="s">
        <v>3291</v>
      </c>
      <c r="C633" s="369" t="s">
        <v>2934</v>
      </c>
      <c r="D633" s="85" t="s">
        <v>3292</v>
      </c>
      <c r="E633" s="382">
        <v>930835</v>
      </c>
      <c r="F633" s="455">
        <v>1910443</v>
      </c>
      <c r="G633" s="374">
        <v>37676.339999999997</v>
      </c>
      <c r="H633" s="374">
        <v>47000</v>
      </c>
      <c r="I633" s="386">
        <f t="shared" si="27"/>
        <v>9323.6600000000035</v>
      </c>
      <c r="J633" s="388">
        <f t="shared" si="26"/>
        <v>14931.880000000019</v>
      </c>
    </row>
    <row r="634" spans="1:10" ht="63" x14ac:dyDescent="0.35">
      <c r="A634" s="371">
        <v>44358</v>
      </c>
      <c r="B634" s="326" t="s">
        <v>3293</v>
      </c>
      <c r="C634" s="369" t="s">
        <v>2934</v>
      </c>
      <c r="D634" s="85" t="s">
        <v>3294</v>
      </c>
      <c r="E634" s="382">
        <v>633280</v>
      </c>
      <c r="F634" s="455">
        <v>1911479</v>
      </c>
      <c r="G634" s="374">
        <v>36489.589999999997</v>
      </c>
      <c r="H634" s="374">
        <v>32000</v>
      </c>
      <c r="I634" s="386">
        <f t="shared" si="27"/>
        <v>-4489.5899999999965</v>
      </c>
      <c r="J634" s="388">
        <f t="shared" si="26"/>
        <v>10442.290000000023</v>
      </c>
    </row>
    <row r="635" spans="1:10" ht="63" x14ac:dyDescent="0.5">
      <c r="A635" s="371">
        <v>44358</v>
      </c>
      <c r="B635" s="326" t="s">
        <v>3279</v>
      </c>
      <c r="C635" s="454" t="s">
        <v>2798</v>
      </c>
      <c r="D635" s="85" t="s">
        <v>3278</v>
      </c>
      <c r="E635" s="382">
        <v>633280</v>
      </c>
      <c r="F635" s="383">
        <v>1911870</v>
      </c>
      <c r="G635" s="374">
        <v>36381.42</v>
      </c>
      <c r="H635" s="374">
        <v>32000</v>
      </c>
      <c r="I635" s="386">
        <f>H635-G635</f>
        <v>-4381.4199999999983</v>
      </c>
      <c r="J635" s="388">
        <f t="shared" si="26"/>
        <v>6060.8700000000244</v>
      </c>
    </row>
    <row r="636" spans="1:10" ht="63" x14ac:dyDescent="0.35">
      <c r="A636" s="371">
        <v>44362</v>
      </c>
      <c r="B636" s="326" t="s">
        <v>3295</v>
      </c>
      <c r="C636" s="369" t="s">
        <v>2934</v>
      </c>
      <c r="D636" s="85" t="s">
        <v>3296</v>
      </c>
      <c r="E636" s="382">
        <v>664620</v>
      </c>
      <c r="F636" s="383">
        <v>1913081</v>
      </c>
      <c r="G636" s="374">
        <v>32675</v>
      </c>
      <c r="H636" s="374">
        <v>33000</v>
      </c>
      <c r="I636" s="386">
        <f t="shared" si="27"/>
        <v>325</v>
      </c>
      <c r="J636" s="388">
        <f t="shared" si="26"/>
        <v>6385.8700000000244</v>
      </c>
    </row>
    <row r="637" spans="1:10" ht="63" x14ac:dyDescent="0.35">
      <c r="A637" s="371">
        <v>44362</v>
      </c>
      <c r="B637" s="326" t="s">
        <v>3297</v>
      </c>
      <c r="C637" s="369" t="s">
        <v>2934</v>
      </c>
      <c r="D637" s="85" t="s">
        <v>3298</v>
      </c>
      <c r="E637" s="382">
        <v>664620</v>
      </c>
      <c r="F637" s="383">
        <v>1913082</v>
      </c>
      <c r="G637" s="374">
        <v>32796.339999999997</v>
      </c>
      <c r="H637" s="374">
        <v>33000</v>
      </c>
      <c r="I637" s="386">
        <f t="shared" si="27"/>
        <v>203.66000000000349</v>
      </c>
      <c r="J637" s="388">
        <f t="shared" si="26"/>
        <v>6589.5300000000279</v>
      </c>
    </row>
    <row r="638" spans="1:10" ht="63" x14ac:dyDescent="0.35">
      <c r="A638" s="371">
        <v>44365</v>
      </c>
      <c r="B638" s="326" t="s">
        <v>3301</v>
      </c>
      <c r="C638" s="369" t="s">
        <v>2934</v>
      </c>
      <c r="D638" s="85" t="s">
        <v>3302</v>
      </c>
      <c r="E638" s="382">
        <v>650160</v>
      </c>
      <c r="F638" s="383">
        <v>1914505</v>
      </c>
      <c r="G638" s="374">
        <v>33524.370000000003</v>
      </c>
      <c r="H638" s="374">
        <v>31500</v>
      </c>
      <c r="I638" s="386">
        <f t="shared" si="27"/>
        <v>-2024.3700000000026</v>
      </c>
      <c r="J638" s="388">
        <f t="shared" si="26"/>
        <v>4565.1600000000253</v>
      </c>
    </row>
    <row r="639" spans="1:10" ht="63" x14ac:dyDescent="0.35">
      <c r="A639" s="371">
        <v>44365</v>
      </c>
      <c r="B639" s="326" t="s">
        <v>3303</v>
      </c>
      <c r="C639" s="369" t="s">
        <v>2934</v>
      </c>
      <c r="D639" s="85" t="s">
        <v>3304</v>
      </c>
      <c r="E639" s="382">
        <v>650160</v>
      </c>
      <c r="F639" s="383">
        <v>1914506</v>
      </c>
      <c r="G639" s="374">
        <v>33658.839999999997</v>
      </c>
      <c r="H639" s="374">
        <v>31500</v>
      </c>
      <c r="I639" s="386">
        <f t="shared" si="27"/>
        <v>-2158.8399999999965</v>
      </c>
      <c r="J639" s="388">
        <f t="shared" si="26"/>
        <v>2406.3200000000288</v>
      </c>
    </row>
    <row r="640" spans="1:10" ht="63" x14ac:dyDescent="0.35">
      <c r="A640" s="371">
        <v>44369</v>
      </c>
      <c r="B640" s="326" t="s">
        <v>3305</v>
      </c>
      <c r="C640" s="369" t="s">
        <v>2934</v>
      </c>
      <c r="D640" s="85" t="s">
        <v>3306</v>
      </c>
      <c r="E640" s="382">
        <v>720650</v>
      </c>
      <c r="F640" s="383">
        <v>1915708</v>
      </c>
      <c r="G640" s="374">
        <v>34391.46</v>
      </c>
      <c r="H640" s="374">
        <v>35000</v>
      </c>
      <c r="I640" s="386">
        <f t="shared" si="27"/>
        <v>608.54000000000087</v>
      </c>
      <c r="J640" s="388">
        <f t="shared" si="26"/>
        <v>3014.8600000000297</v>
      </c>
    </row>
    <row r="641" spans="1:10" ht="63" x14ac:dyDescent="0.35">
      <c r="A641" s="371">
        <v>44369</v>
      </c>
      <c r="B641" s="326" t="s">
        <v>3307</v>
      </c>
      <c r="C641" s="369" t="s">
        <v>2934</v>
      </c>
      <c r="D641" s="85" t="s">
        <v>3308</v>
      </c>
      <c r="E641" s="382">
        <v>719950</v>
      </c>
      <c r="F641" s="383">
        <v>1915709</v>
      </c>
      <c r="G641" s="374">
        <v>35212.51</v>
      </c>
      <c r="H641" s="374">
        <v>35000</v>
      </c>
      <c r="I641" s="386">
        <f t="shared" si="27"/>
        <v>-212.51000000000204</v>
      </c>
      <c r="J641" s="388">
        <f t="shared" si="26"/>
        <v>2802.3500000000276</v>
      </c>
    </row>
    <row r="642" spans="1:10" ht="63" x14ac:dyDescent="0.35">
      <c r="A642" s="371">
        <v>44372</v>
      </c>
      <c r="B642" s="326" t="s">
        <v>3325</v>
      </c>
      <c r="C642" s="369" t="s">
        <v>2934</v>
      </c>
      <c r="D642" s="85" t="s">
        <v>3326</v>
      </c>
      <c r="E642" s="382">
        <v>674420</v>
      </c>
      <c r="F642" s="383">
        <v>1917250</v>
      </c>
      <c r="G642" s="374">
        <v>34773.74</v>
      </c>
      <c r="H642" s="374">
        <v>34000</v>
      </c>
      <c r="I642" s="386">
        <f t="shared" si="27"/>
        <v>-773.73999999999796</v>
      </c>
      <c r="J642" s="388">
        <f t="shared" si="26"/>
        <v>2028.6100000000297</v>
      </c>
    </row>
    <row r="643" spans="1:10" ht="63" x14ac:dyDescent="0.35">
      <c r="A643" s="371">
        <v>44372</v>
      </c>
      <c r="B643" s="326" t="s">
        <v>3327</v>
      </c>
      <c r="C643" s="369" t="s">
        <v>2934</v>
      </c>
      <c r="D643" s="85" t="s">
        <v>3328</v>
      </c>
      <c r="E643" s="382">
        <v>674220</v>
      </c>
      <c r="F643" s="383">
        <v>1916923</v>
      </c>
      <c r="G643" s="374">
        <v>34989.01</v>
      </c>
      <c r="H643" s="374">
        <v>34000</v>
      </c>
      <c r="I643" s="386">
        <f t="shared" si="27"/>
        <v>-989.01000000000204</v>
      </c>
      <c r="J643" s="388">
        <f t="shared" si="26"/>
        <v>1039.6000000000276</v>
      </c>
    </row>
    <row r="644" spans="1:10" ht="63" x14ac:dyDescent="0.35">
      <c r="A644" s="371">
        <v>44373</v>
      </c>
      <c r="B644" s="326" t="s">
        <v>3329</v>
      </c>
      <c r="C644" s="369" t="s">
        <v>2934</v>
      </c>
      <c r="D644" s="85" t="s">
        <v>3330</v>
      </c>
      <c r="E644" s="382">
        <v>695275</v>
      </c>
      <c r="F644" s="383">
        <v>1917251</v>
      </c>
      <c r="G644" s="374">
        <v>35086.92</v>
      </c>
      <c r="H644" s="374">
        <v>35000</v>
      </c>
      <c r="I644" s="386">
        <f t="shared" si="27"/>
        <v>-86.919999999998254</v>
      </c>
      <c r="J644" s="388">
        <f t="shared" si="26"/>
        <v>952.68000000002939</v>
      </c>
    </row>
    <row r="645" spans="1:10" ht="63" x14ac:dyDescent="0.35">
      <c r="A645" s="371">
        <v>44373</v>
      </c>
      <c r="B645" s="326" t="s">
        <v>3331</v>
      </c>
      <c r="C645" s="369" t="s">
        <v>2934</v>
      </c>
      <c r="D645" s="85" t="s">
        <v>3332</v>
      </c>
      <c r="E645" s="382">
        <v>695275</v>
      </c>
      <c r="F645" s="383">
        <v>1917252</v>
      </c>
      <c r="G645" s="374">
        <v>34158.129999999997</v>
      </c>
      <c r="H645" s="374">
        <v>35000</v>
      </c>
      <c r="I645" s="386">
        <f t="shared" si="27"/>
        <v>841.87000000000262</v>
      </c>
      <c r="J645" s="388">
        <f t="shared" si="26"/>
        <v>1794.550000000032</v>
      </c>
    </row>
    <row r="646" spans="1:10" ht="63" x14ac:dyDescent="0.35">
      <c r="A646" s="371">
        <v>44379</v>
      </c>
      <c r="B646" s="345" t="s">
        <v>3333</v>
      </c>
      <c r="C646" s="369" t="s">
        <v>2934</v>
      </c>
      <c r="D646" s="85" t="s">
        <v>3334</v>
      </c>
      <c r="E646" s="382">
        <v>715140</v>
      </c>
      <c r="F646" s="383">
        <v>1919210</v>
      </c>
      <c r="G646" s="374">
        <v>37050</v>
      </c>
      <c r="H646" s="374">
        <v>36000</v>
      </c>
      <c r="I646" s="386">
        <f t="shared" si="27"/>
        <v>-1050</v>
      </c>
      <c r="J646" s="388">
        <f t="shared" si="26"/>
        <v>744.55000000003201</v>
      </c>
    </row>
    <row r="647" spans="1:10" ht="63" x14ac:dyDescent="0.5">
      <c r="A647" s="456">
        <v>44379</v>
      </c>
      <c r="B647" s="345" t="s">
        <v>3361</v>
      </c>
      <c r="C647" s="454" t="s">
        <v>2798</v>
      </c>
      <c r="D647" s="85" t="s">
        <v>3343</v>
      </c>
      <c r="E647" s="382">
        <v>715140</v>
      </c>
      <c r="F647" s="383">
        <v>1919506</v>
      </c>
      <c r="G647" s="374">
        <v>36924.14</v>
      </c>
      <c r="H647" s="374">
        <v>36000</v>
      </c>
      <c r="I647" s="386">
        <f t="shared" si="27"/>
        <v>-924.13999999999942</v>
      </c>
      <c r="J647" s="388">
        <f t="shared" si="26"/>
        <v>-179.5899999999674</v>
      </c>
    </row>
    <row r="648" spans="1:10" ht="63" x14ac:dyDescent="0.35">
      <c r="A648" s="371">
        <v>44383</v>
      </c>
      <c r="B648" s="345" t="s">
        <v>3335</v>
      </c>
      <c r="C648" s="369" t="s">
        <v>2934</v>
      </c>
      <c r="D648" s="85" t="s">
        <v>3336</v>
      </c>
      <c r="E648" s="382">
        <v>794600</v>
      </c>
      <c r="F648" s="383">
        <v>1920570</v>
      </c>
      <c r="G648" s="374">
        <v>37319.93</v>
      </c>
      <c r="H648" s="374">
        <v>40000</v>
      </c>
      <c r="I648" s="386">
        <f t="shared" si="27"/>
        <v>2680.0699999999997</v>
      </c>
      <c r="J648" s="388">
        <f t="shared" si="26"/>
        <v>2500.4800000000323</v>
      </c>
    </row>
    <row r="649" spans="1:10" ht="63" x14ac:dyDescent="0.35">
      <c r="A649" s="371">
        <v>44383</v>
      </c>
      <c r="B649" s="345" t="s">
        <v>3337</v>
      </c>
      <c r="C649" s="369" t="s">
        <v>2934</v>
      </c>
      <c r="D649" s="85" t="s">
        <v>3338</v>
      </c>
      <c r="E649" s="382">
        <v>794600</v>
      </c>
      <c r="F649" s="383">
        <v>1920571</v>
      </c>
      <c r="G649" s="374">
        <v>37702.910000000003</v>
      </c>
      <c r="H649" s="374">
        <v>40000</v>
      </c>
      <c r="I649" s="386">
        <f t="shared" si="27"/>
        <v>2297.0899999999965</v>
      </c>
      <c r="J649" s="388">
        <f t="shared" si="26"/>
        <v>4797.5700000000288</v>
      </c>
    </row>
    <row r="650" spans="1:10" ht="63" x14ac:dyDescent="0.5">
      <c r="A650" s="457">
        <v>44386</v>
      </c>
      <c r="B650" s="345" t="s">
        <v>3362</v>
      </c>
      <c r="C650" s="454" t="s">
        <v>2798</v>
      </c>
      <c r="D650" s="85" t="s">
        <v>3344</v>
      </c>
      <c r="E650" s="382">
        <v>836640</v>
      </c>
      <c r="F650" s="383">
        <v>1921976</v>
      </c>
      <c r="G650" s="374">
        <v>38937.550000000003</v>
      </c>
      <c r="H650" s="374">
        <v>42000</v>
      </c>
      <c r="I650" s="386">
        <f t="shared" si="27"/>
        <v>3062.4499999999971</v>
      </c>
      <c r="J650" s="388">
        <f t="shared" si="26"/>
        <v>7860.0200000000259</v>
      </c>
    </row>
    <row r="651" spans="1:10" ht="63" x14ac:dyDescent="0.35">
      <c r="A651" s="371">
        <v>44389</v>
      </c>
      <c r="B651" s="345" t="s">
        <v>3345</v>
      </c>
      <c r="C651" s="369" t="s">
        <v>2934</v>
      </c>
      <c r="D651" s="85" t="s">
        <v>3346</v>
      </c>
      <c r="E651" s="382">
        <v>835800</v>
      </c>
      <c r="F651" s="383">
        <v>1921977</v>
      </c>
      <c r="G651" s="374">
        <v>38640.71</v>
      </c>
      <c r="H651" s="374">
        <v>42000</v>
      </c>
      <c r="I651" s="386">
        <f t="shared" si="27"/>
        <v>3359.2900000000009</v>
      </c>
      <c r="J651" s="388">
        <f t="shared" si="26"/>
        <v>11219.310000000027</v>
      </c>
    </row>
    <row r="652" spans="1:10" ht="63" x14ac:dyDescent="0.35">
      <c r="A652" s="371">
        <v>44390</v>
      </c>
      <c r="B652" s="345" t="s">
        <v>3347</v>
      </c>
      <c r="C652" s="369" t="s">
        <v>2934</v>
      </c>
      <c r="D652" s="85" t="s">
        <v>3348</v>
      </c>
      <c r="E652" s="382">
        <v>802800</v>
      </c>
      <c r="F652" s="383">
        <v>1922642</v>
      </c>
      <c r="G652" s="374">
        <v>43345.36</v>
      </c>
      <c r="H652" s="374">
        <v>40000</v>
      </c>
      <c r="I652" s="386">
        <f t="shared" si="27"/>
        <v>-3345.3600000000006</v>
      </c>
      <c r="J652" s="388">
        <f t="shared" si="26"/>
        <v>7873.9500000000262</v>
      </c>
    </row>
    <row r="653" spans="1:10" ht="63" x14ac:dyDescent="0.35">
      <c r="A653" s="371">
        <v>44390</v>
      </c>
      <c r="B653" s="345" t="s">
        <v>3349</v>
      </c>
      <c r="C653" s="369" t="s">
        <v>2934</v>
      </c>
      <c r="D653" s="85" t="s">
        <v>3350</v>
      </c>
      <c r="E653" s="382">
        <v>802800</v>
      </c>
      <c r="F653" s="383">
        <v>1922643</v>
      </c>
      <c r="G653" s="374">
        <v>43395.1</v>
      </c>
      <c r="H653" s="374">
        <v>40000</v>
      </c>
      <c r="I653" s="386">
        <f t="shared" si="27"/>
        <v>-3395.0999999999985</v>
      </c>
      <c r="J653" s="388">
        <f t="shared" si="26"/>
        <v>4478.8500000000276</v>
      </c>
    </row>
    <row r="654" spans="1:10" ht="63" x14ac:dyDescent="0.35">
      <c r="A654" s="371">
        <v>44393</v>
      </c>
      <c r="B654" s="345" t="s">
        <v>3351</v>
      </c>
      <c r="C654" s="369" t="s">
        <v>2934</v>
      </c>
      <c r="D654" s="85" t="s">
        <v>3352</v>
      </c>
      <c r="E654" s="382">
        <v>835170</v>
      </c>
      <c r="F654" s="383">
        <v>1925636</v>
      </c>
      <c r="G654" s="374">
        <v>44368.07</v>
      </c>
      <c r="H654" s="374">
        <v>42000</v>
      </c>
      <c r="I654" s="386">
        <f t="shared" si="27"/>
        <v>-2368.0699999999997</v>
      </c>
      <c r="J654" s="388">
        <f t="shared" si="26"/>
        <v>2110.7800000000279</v>
      </c>
    </row>
    <row r="655" spans="1:10" ht="63" x14ac:dyDescent="0.35">
      <c r="A655" s="371">
        <v>44396</v>
      </c>
      <c r="B655" s="345" t="s">
        <v>3353</v>
      </c>
      <c r="C655" s="369" t="s">
        <v>2934</v>
      </c>
      <c r="D655" s="85" t="s">
        <v>3354</v>
      </c>
      <c r="E655" s="382">
        <v>835170</v>
      </c>
      <c r="F655" s="383">
        <v>1925637</v>
      </c>
      <c r="G655" s="374">
        <v>43804.37</v>
      </c>
      <c r="H655" s="374">
        <v>42000</v>
      </c>
      <c r="I655" s="386">
        <f t="shared" si="27"/>
        <v>-1804.3700000000026</v>
      </c>
      <c r="J655" s="388">
        <f t="shared" si="26"/>
        <v>306.41000000002532</v>
      </c>
    </row>
    <row r="656" spans="1:10" ht="63" x14ac:dyDescent="0.35">
      <c r="A656" s="371">
        <v>44397</v>
      </c>
      <c r="B656" s="345" t="s">
        <v>3355</v>
      </c>
      <c r="C656" s="369" t="s">
        <v>2934</v>
      </c>
      <c r="D656" s="85" t="s">
        <v>3356</v>
      </c>
      <c r="E656" s="382">
        <v>906300</v>
      </c>
      <c r="F656" s="383">
        <v>1925638</v>
      </c>
      <c r="G656" s="374">
        <v>45694.62</v>
      </c>
      <c r="H656" s="374">
        <v>45000</v>
      </c>
      <c r="I656" s="386">
        <f t="shared" si="27"/>
        <v>-694.62000000000262</v>
      </c>
      <c r="J656" s="388">
        <f t="shared" si="26"/>
        <v>-388.2099999999773</v>
      </c>
    </row>
    <row r="657" spans="1:10" ht="63" x14ac:dyDescent="0.35">
      <c r="A657" s="371">
        <v>44398</v>
      </c>
      <c r="B657" s="345" t="s">
        <v>3357</v>
      </c>
      <c r="C657" s="369" t="s">
        <v>2934</v>
      </c>
      <c r="D657" s="85" t="s">
        <v>3358</v>
      </c>
      <c r="E657" s="382">
        <v>908370</v>
      </c>
      <c r="F657" s="383">
        <v>1925639</v>
      </c>
      <c r="G657" s="374">
        <v>46482.94</v>
      </c>
      <c r="H657" s="374">
        <v>45000</v>
      </c>
      <c r="I657" s="386">
        <f t="shared" si="27"/>
        <v>-1482.9400000000023</v>
      </c>
      <c r="J657" s="388">
        <f t="shared" si="26"/>
        <v>-1871.1499999999796</v>
      </c>
    </row>
    <row r="658" spans="1:10" ht="63" x14ac:dyDescent="0.5">
      <c r="A658" s="371">
        <v>44400</v>
      </c>
      <c r="B658" s="345" t="s">
        <v>3369</v>
      </c>
      <c r="C658" s="454" t="s">
        <v>2798</v>
      </c>
      <c r="D658" s="85" t="s">
        <v>3370</v>
      </c>
      <c r="E658" s="382">
        <v>956460</v>
      </c>
      <c r="F658" s="383">
        <v>1926596</v>
      </c>
      <c r="G658" s="374">
        <v>46273.07</v>
      </c>
      <c r="H658" s="374">
        <v>47500</v>
      </c>
      <c r="I658" s="386">
        <f t="shared" si="27"/>
        <v>1226.9300000000003</v>
      </c>
      <c r="J658" s="388">
        <f t="shared" si="26"/>
        <v>-644.21999999997934</v>
      </c>
    </row>
    <row r="659" spans="1:10" ht="63" x14ac:dyDescent="0.35">
      <c r="A659" s="371">
        <v>44403</v>
      </c>
      <c r="B659" s="345" t="s">
        <v>3371</v>
      </c>
      <c r="C659" s="369" t="s">
        <v>2934</v>
      </c>
      <c r="D659" s="85" t="s">
        <v>3372</v>
      </c>
      <c r="E659" s="382">
        <v>965280</v>
      </c>
      <c r="F659" s="383">
        <v>1926597</v>
      </c>
      <c r="G659" s="374">
        <v>46296.29</v>
      </c>
      <c r="H659" s="374">
        <v>48000</v>
      </c>
      <c r="I659" s="386">
        <f t="shared" si="27"/>
        <v>1703.7099999999991</v>
      </c>
      <c r="J659" s="388">
        <f t="shared" si="26"/>
        <v>1059.4900000000198</v>
      </c>
    </row>
    <row r="660" spans="1:10" ht="63" x14ac:dyDescent="0.35">
      <c r="A660" s="371">
        <v>44404</v>
      </c>
      <c r="B660" s="345" t="s">
        <v>3377</v>
      </c>
      <c r="C660" s="369" t="s">
        <v>2934</v>
      </c>
      <c r="D660" s="85" t="s">
        <v>3378</v>
      </c>
      <c r="E660" s="382">
        <v>931999.5</v>
      </c>
      <c r="F660" s="383">
        <v>1928590</v>
      </c>
      <c r="G660" s="374">
        <v>43864.82</v>
      </c>
      <c r="H660" s="374">
        <v>46500</v>
      </c>
      <c r="I660" s="386">
        <f t="shared" si="27"/>
        <v>2635.1800000000003</v>
      </c>
      <c r="J660" s="388">
        <f t="shared" si="26"/>
        <v>3694.6700000000201</v>
      </c>
    </row>
    <row r="661" spans="1:10" ht="63" x14ac:dyDescent="0.35">
      <c r="A661" s="371">
        <v>44404</v>
      </c>
      <c r="B661" s="345" t="s">
        <v>3379</v>
      </c>
      <c r="C661" s="369" t="s">
        <v>2934</v>
      </c>
      <c r="D661" s="85" t="s">
        <v>3380</v>
      </c>
      <c r="E661" s="382">
        <v>931999.5</v>
      </c>
      <c r="F661" s="383">
        <v>1928591</v>
      </c>
      <c r="G661" s="374">
        <v>43968.98</v>
      </c>
      <c r="H661" s="374">
        <v>46500</v>
      </c>
      <c r="I661" s="386">
        <f t="shared" si="27"/>
        <v>2531.0199999999968</v>
      </c>
      <c r="J661" s="388">
        <f t="shared" si="26"/>
        <v>6225.6900000000169</v>
      </c>
    </row>
    <row r="662" spans="1:10" ht="63" x14ac:dyDescent="0.5">
      <c r="A662" s="371">
        <v>44407</v>
      </c>
      <c r="B662" s="345" t="s">
        <v>3381</v>
      </c>
      <c r="C662" s="454" t="s">
        <v>2798</v>
      </c>
      <c r="D662" s="85" t="s">
        <v>3382</v>
      </c>
      <c r="E662" s="382">
        <v>832860</v>
      </c>
      <c r="F662" s="383">
        <v>1929533</v>
      </c>
      <c r="G662" s="374">
        <v>44949.93</v>
      </c>
      <c r="H662" s="374">
        <v>42000</v>
      </c>
      <c r="I662" s="386">
        <f t="shared" si="27"/>
        <v>-2949.9300000000003</v>
      </c>
      <c r="J662" s="388">
        <f t="shared" si="26"/>
        <v>3275.7600000000166</v>
      </c>
    </row>
    <row r="663" spans="1:10" ht="63" x14ac:dyDescent="0.35">
      <c r="A663" s="371">
        <v>44410</v>
      </c>
      <c r="B663" s="347" t="s">
        <v>3400</v>
      </c>
      <c r="C663" s="369" t="s">
        <v>2934</v>
      </c>
      <c r="D663" s="85" t="s">
        <v>3401</v>
      </c>
      <c r="E663" s="382">
        <v>833700</v>
      </c>
      <c r="F663" s="383">
        <v>1929534</v>
      </c>
      <c r="G663" s="374">
        <v>45618.04</v>
      </c>
      <c r="H663" s="374">
        <v>42000</v>
      </c>
      <c r="I663" s="386">
        <f t="shared" si="27"/>
        <v>-3618.0400000000009</v>
      </c>
      <c r="J663" s="388">
        <f t="shared" si="26"/>
        <v>-342.27999999998428</v>
      </c>
    </row>
    <row r="664" spans="1:10" ht="63" x14ac:dyDescent="0.35">
      <c r="A664" s="371">
        <v>44411</v>
      </c>
      <c r="B664" s="347" t="s">
        <v>3402</v>
      </c>
      <c r="C664" s="369" t="s">
        <v>2934</v>
      </c>
      <c r="D664" s="85" t="s">
        <v>3403</v>
      </c>
      <c r="E664" s="382">
        <v>836220</v>
      </c>
      <c r="F664" s="383">
        <v>1930711</v>
      </c>
      <c r="G664" s="374">
        <v>37719.31</v>
      </c>
      <c r="H664" s="374">
        <v>42000</v>
      </c>
      <c r="I664" s="386">
        <f t="shared" si="27"/>
        <v>4280.6900000000023</v>
      </c>
      <c r="J664" s="388">
        <f t="shared" si="26"/>
        <v>3938.410000000018</v>
      </c>
    </row>
    <row r="665" spans="1:10" ht="63" x14ac:dyDescent="0.5">
      <c r="A665" s="371">
        <v>44411</v>
      </c>
      <c r="B665" s="347" t="s">
        <v>3383</v>
      </c>
      <c r="C665" s="454" t="s">
        <v>2798</v>
      </c>
      <c r="D665" s="85" t="s">
        <v>3384</v>
      </c>
      <c r="E665" s="382">
        <v>836220</v>
      </c>
      <c r="F665" s="383">
        <v>1930712</v>
      </c>
      <c r="G665" s="374">
        <v>37182.07</v>
      </c>
      <c r="H665" s="374">
        <v>42000</v>
      </c>
      <c r="I665" s="386">
        <f t="shared" si="27"/>
        <v>4817.93</v>
      </c>
      <c r="J665" s="388">
        <f t="shared" si="26"/>
        <v>8756.3400000000183</v>
      </c>
    </row>
    <row r="666" spans="1:10" ht="63" x14ac:dyDescent="0.5">
      <c r="A666" s="371">
        <v>44414</v>
      </c>
      <c r="B666" s="347" t="s">
        <v>3390</v>
      </c>
      <c r="C666" s="454" t="s">
        <v>2798</v>
      </c>
      <c r="D666" s="85" t="s">
        <v>3391</v>
      </c>
      <c r="E666" s="382">
        <v>898200</v>
      </c>
      <c r="F666" s="383">
        <v>1931914</v>
      </c>
      <c r="G666" s="374">
        <v>36299.910000000003</v>
      </c>
      <c r="H666" s="374">
        <v>45000</v>
      </c>
      <c r="I666" s="386">
        <f t="shared" si="27"/>
        <v>8700.0899999999965</v>
      </c>
      <c r="J666" s="388">
        <f t="shared" si="26"/>
        <v>17456.430000000015</v>
      </c>
    </row>
    <row r="667" spans="1:10" ht="63" x14ac:dyDescent="0.5">
      <c r="A667" s="371">
        <v>44417</v>
      </c>
      <c r="B667" s="347" t="s">
        <v>3392</v>
      </c>
      <c r="C667" s="454" t="s">
        <v>2798</v>
      </c>
      <c r="D667" s="85" t="s">
        <v>3393</v>
      </c>
      <c r="E667" s="382">
        <v>902700</v>
      </c>
      <c r="F667" s="383">
        <v>1932326</v>
      </c>
      <c r="G667" s="374">
        <v>36409.71</v>
      </c>
      <c r="H667" s="374">
        <v>45000</v>
      </c>
      <c r="I667" s="386">
        <f t="shared" si="27"/>
        <v>8590.2900000000009</v>
      </c>
      <c r="J667" s="388">
        <f t="shared" si="26"/>
        <v>26046.720000000016</v>
      </c>
    </row>
    <row r="668" spans="1:10" ht="63" x14ac:dyDescent="0.35">
      <c r="A668" s="371">
        <v>44418</v>
      </c>
      <c r="B668" s="347" t="s">
        <v>3404</v>
      </c>
      <c r="C668" s="369" t="s">
        <v>2934</v>
      </c>
      <c r="D668" s="85" t="s">
        <v>3405</v>
      </c>
      <c r="E668" s="382">
        <v>845880</v>
      </c>
      <c r="F668" s="383">
        <v>1933452</v>
      </c>
      <c r="G668" s="374">
        <v>34446.639999999999</v>
      </c>
      <c r="H668" s="374">
        <v>42000</v>
      </c>
      <c r="I668" s="386">
        <f t="shared" si="27"/>
        <v>7553.3600000000006</v>
      </c>
      <c r="J668" s="388">
        <f t="shared" si="26"/>
        <v>33600.080000000016</v>
      </c>
    </row>
    <row r="669" spans="1:10" ht="63" x14ac:dyDescent="0.5">
      <c r="A669" s="371">
        <v>44418</v>
      </c>
      <c r="B669" s="347" t="s">
        <v>3394</v>
      </c>
      <c r="C669" s="454" t="s">
        <v>2798</v>
      </c>
      <c r="D669" s="85" t="s">
        <v>3395</v>
      </c>
      <c r="E669" s="382">
        <v>845712</v>
      </c>
      <c r="F669" s="383">
        <v>1933453</v>
      </c>
      <c r="G669" s="374">
        <v>34485.83</v>
      </c>
      <c r="H669" s="374">
        <v>42000</v>
      </c>
      <c r="I669" s="386">
        <f t="shared" si="27"/>
        <v>7514.1699999999983</v>
      </c>
      <c r="J669" s="388">
        <f t="shared" si="26"/>
        <v>41114.250000000015</v>
      </c>
    </row>
    <row r="670" spans="1:10" ht="63" x14ac:dyDescent="0.35">
      <c r="A670" s="371">
        <v>44421</v>
      </c>
      <c r="B670" s="347" t="s">
        <v>3410</v>
      </c>
      <c r="C670" s="369" t="s">
        <v>2934</v>
      </c>
      <c r="D670" s="85" t="s">
        <v>3411</v>
      </c>
      <c r="E670" s="382">
        <v>836220</v>
      </c>
      <c r="F670" s="383">
        <v>1934701</v>
      </c>
      <c r="G670" s="374">
        <v>33209.230000000003</v>
      </c>
      <c r="H670" s="374">
        <v>42000</v>
      </c>
      <c r="I670" s="386">
        <f t="shared" si="27"/>
        <v>8790.7699999999968</v>
      </c>
      <c r="J670" s="388">
        <f t="shared" si="26"/>
        <v>49905.020000000011</v>
      </c>
    </row>
    <row r="671" spans="1:10" ht="63" x14ac:dyDescent="0.35">
      <c r="A671" s="371">
        <v>44424</v>
      </c>
      <c r="B671" s="347" t="s">
        <v>3412</v>
      </c>
      <c r="C671" s="369" t="s">
        <v>2934</v>
      </c>
      <c r="D671" s="85" t="s">
        <v>3413</v>
      </c>
      <c r="E671" s="382">
        <v>795800</v>
      </c>
      <c r="F671" s="383">
        <v>1934702</v>
      </c>
      <c r="G671" s="374">
        <v>32818.28</v>
      </c>
      <c r="H671" s="374">
        <v>40000</v>
      </c>
      <c r="I671" s="386">
        <f t="shared" si="27"/>
        <v>7181.7200000000012</v>
      </c>
      <c r="J671" s="388">
        <f t="shared" si="26"/>
        <v>57086.740000000013</v>
      </c>
    </row>
    <row r="672" spans="1:10" ht="60" x14ac:dyDescent="0.35">
      <c r="A672" s="371">
        <v>44425</v>
      </c>
      <c r="B672" s="347" t="s">
        <v>3417</v>
      </c>
      <c r="C672" s="369" t="s">
        <v>2934</v>
      </c>
      <c r="D672" s="85" t="s">
        <v>3416</v>
      </c>
      <c r="E672" s="382">
        <v>200000</v>
      </c>
      <c r="F672" s="383">
        <v>1936180</v>
      </c>
      <c r="G672" s="374">
        <v>31017.439999999999</v>
      </c>
      <c r="H672" s="374">
        <v>10000</v>
      </c>
      <c r="I672" s="386">
        <f t="shared" si="27"/>
        <v>-21017.439999999999</v>
      </c>
      <c r="J672" s="388">
        <f t="shared" si="26"/>
        <v>36069.300000000017</v>
      </c>
    </row>
    <row r="673" spans="1:10" ht="60" x14ac:dyDescent="0.35">
      <c r="A673" s="371">
        <v>44425</v>
      </c>
      <c r="B673" s="347" t="s">
        <v>3418</v>
      </c>
      <c r="C673" s="369" t="s">
        <v>2934</v>
      </c>
      <c r="D673" s="85" t="s">
        <v>3419</v>
      </c>
      <c r="E673" s="382">
        <v>200000</v>
      </c>
      <c r="F673" s="383">
        <v>1936181</v>
      </c>
      <c r="G673" s="374">
        <v>30746.52</v>
      </c>
      <c r="H673" s="374">
        <v>10000</v>
      </c>
      <c r="I673" s="386">
        <f t="shared" si="27"/>
        <v>-20746.52</v>
      </c>
      <c r="J673" s="388">
        <f t="shared" si="26"/>
        <v>15322.780000000017</v>
      </c>
    </row>
    <row r="674" spans="1:10" ht="63" x14ac:dyDescent="0.5">
      <c r="A674" s="371">
        <v>44428</v>
      </c>
      <c r="B674" s="347" t="s">
        <v>3414</v>
      </c>
      <c r="C674" s="454" t="s">
        <v>2798</v>
      </c>
      <c r="D674" s="85" t="s">
        <v>3415</v>
      </c>
      <c r="E674" s="382">
        <v>510875</v>
      </c>
      <c r="F674" s="383">
        <v>1937541</v>
      </c>
      <c r="G674" s="374">
        <v>30322.15</v>
      </c>
      <c r="H674" s="374">
        <v>25000</v>
      </c>
      <c r="I674" s="386">
        <f t="shared" si="27"/>
        <v>-5322.1500000000015</v>
      </c>
      <c r="J674" s="388">
        <f t="shared" si="26"/>
        <v>10000.630000000016</v>
      </c>
    </row>
    <row r="675" spans="1:10" ht="63" x14ac:dyDescent="0.35">
      <c r="A675" s="371">
        <v>44431</v>
      </c>
      <c r="B675" s="347" t="s">
        <v>3420</v>
      </c>
      <c r="C675" s="369" t="s">
        <v>2934</v>
      </c>
      <c r="D675" s="85" t="s">
        <v>3421</v>
      </c>
      <c r="E675" s="382">
        <v>509625</v>
      </c>
      <c r="F675" s="383">
        <v>1937542</v>
      </c>
      <c r="G675" s="374">
        <v>30637.63</v>
      </c>
      <c r="H675" s="374">
        <v>25000</v>
      </c>
      <c r="I675" s="386">
        <f t="shared" si="27"/>
        <v>-5637.630000000001</v>
      </c>
      <c r="J675" s="388">
        <f t="shared" si="26"/>
        <v>4363.0000000000146</v>
      </c>
    </row>
    <row r="676" spans="1:10" ht="63" x14ac:dyDescent="0.35">
      <c r="A676" s="371">
        <v>44432</v>
      </c>
      <c r="B676" s="347" t="s">
        <v>3426</v>
      </c>
      <c r="C676" s="369" t="s">
        <v>2934</v>
      </c>
      <c r="D676" s="85" t="s">
        <v>3427</v>
      </c>
      <c r="E676" s="382">
        <v>609600</v>
      </c>
      <c r="F676" s="383">
        <v>1938643</v>
      </c>
      <c r="G676" s="374">
        <v>30913.42</v>
      </c>
      <c r="H676" s="374">
        <v>30000</v>
      </c>
      <c r="I676" s="386">
        <f t="shared" si="27"/>
        <v>-913.41999999999825</v>
      </c>
      <c r="J676" s="388">
        <f t="shared" si="26"/>
        <v>3449.5800000000163</v>
      </c>
    </row>
    <row r="677" spans="1:10" ht="63" x14ac:dyDescent="0.35">
      <c r="A677" s="371">
        <v>44432</v>
      </c>
      <c r="B677" s="347" t="s">
        <v>3428</v>
      </c>
      <c r="C677" s="369" t="s">
        <v>2934</v>
      </c>
      <c r="D677" s="85" t="s">
        <v>3429</v>
      </c>
      <c r="E677" s="382">
        <v>609600</v>
      </c>
      <c r="F677" s="383">
        <v>1938644</v>
      </c>
      <c r="G677" s="374">
        <v>29910.65</v>
      </c>
      <c r="H677" s="374">
        <v>30000</v>
      </c>
      <c r="I677" s="386">
        <f t="shared" si="27"/>
        <v>89.349999999998545</v>
      </c>
      <c r="J677" s="388">
        <f t="shared" si="26"/>
        <v>3538.9300000000148</v>
      </c>
    </row>
    <row r="678" spans="1:10" ht="63" x14ac:dyDescent="0.5">
      <c r="A678" s="371">
        <v>44435</v>
      </c>
      <c r="B678" s="347" t="s">
        <v>3430</v>
      </c>
      <c r="C678" s="454" t="s">
        <v>2798</v>
      </c>
      <c r="D678" s="85" t="s">
        <v>3431</v>
      </c>
      <c r="E678" s="382">
        <v>630075</v>
      </c>
      <c r="F678" s="383">
        <v>1940365</v>
      </c>
      <c r="G678" s="374">
        <v>28682.87</v>
      </c>
      <c r="H678" s="374">
        <v>31000</v>
      </c>
      <c r="I678" s="386">
        <f t="shared" si="27"/>
        <v>2317.130000000001</v>
      </c>
      <c r="J678" s="388">
        <f t="shared" si="26"/>
        <v>5856.0600000000159</v>
      </c>
    </row>
    <row r="679" spans="1:10" ht="63" x14ac:dyDescent="0.35">
      <c r="A679" s="371">
        <v>44438</v>
      </c>
      <c r="B679" s="347" t="s">
        <v>3432</v>
      </c>
      <c r="C679" s="369" t="s">
        <v>2934</v>
      </c>
      <c r="D679" s="85" t="s">
        <v>3433</v>
      </c>
      <c r="E679" s="382">
        <v>626610</v>
      </c>
      <c r="F679" s="383">
        <v>1939961</v>
      </c>
      <c r="G679" s="374">
        <v>28403.02</v>
      </c>
      <c r="H679" s="374">
        <v>31000</v>
      </c>
      <c r="I679" s="386">
        <f t="shared" si="27"/>
        <v>2596.9799999999996</v>
      </c>
      <c r="J679" s="388">
        <f t="shared" si="26"/>
        <v>8453.0400000000154</v>
      </c>
    </row>
    <row r="680" spans="1:10" ht="63" x14ac:dyDescent="0.35">
      <c r="A680" s="371">
        <v>44439</v>
      </c>
      <c r="B680" s="347" t="s">
        <v>3434</v>
      </c>
      <c r="C680" s="369" t="s">
        <v>2934</v>
      </c>
      <c r="D680" s="85" t="s">
        <v>3435</v>
      </c>
      <c r="E680" s="382">
        <v>634725</v>
      </c>
      <c r="F680" s="383">
        <v>1941712</v>
      </c>
      <c r="G680" s="374">
        <v>30392.79</v>
      </c>
      <c r="H680" s="374">
        <v>31500</v>
      </c>
      <c r="I680" s="386">
        <f t="shared" si="27"/>
        <v>1107.2099999999991</v>
      </c>
      <c r="J680" s="388">
        <f t="shared" si="26"/>
        <v>9560.2500000000146</v>
      </c>
    </row>
    <row r="681" spans="1:10" ht="63" x14ac:dyDescent="0.35">
      <c r="A681" s="371">
        <v>44439</v>
      </c>
      <c r="B681" s="347" t="s">
        <v>3436</v>
      </c>
      <c r="C681" s="369" t="s">
        <v>2934</v>
      </c>
      <c r="D681" s="85" t="s">
        <v>3437</v>
      </c>
      <c r="E681" s="382">
        <v>634725</v>
      </c>
      <c r="F681" s="383">
        <v>1941713</v>
      </c>
      <c r="G681" s="374">
        <v>30083.9</v>
      </c>
      <c r="H681" s="374">
        <v>31500</v>
      </c>
      <c r="I681" s="386">
        <f t="shared" si="27"/>
        <v>1416.0999999999985</v>
      </c>
      <c r="J681" s="388">
        <f t="shared" si="26"/>
        <v>10976.350000000013</v>
      </c>
    </row>
    <row r="682" spans="1:10" ht="63" x14ac:dyDescent="0.5">
      <c r="A682" s="371">
        <v>44442</v>
      </c>
      <c r="B682" s="279" t="s">
        <v>3438</v>
      </c>
      <c r="C682" s="454" t="s">
        <v>2798</v>
      </c>
      <c r="D682" s="85" t="s">
        <v>3439</v>
      </c>
      <c r="E682" s="382">
        <v>578695</v>
      </c>
      <c r="F682" s="383">
        <v>1942651</v>
      </c>
      <c r="G682" s="374">
        <v>30839.13</v>
      </c>
      <c r="H682" s="374">
        <v>29000</v>
      </c>
      <c r="I682" s="386">
        <f t="shared" si="27"/>
        <v>-1839.130000000001</v>
      </c>
      <c r="J682" s="388">
        <f t="shared" si="26"/>
        <v>9137.2200000000121</v>
      </c>
    </row>
    <row r="683" spans="1:10" ht="63" x14ac:dyDescent="0.35">
      <c r="A683" s="371">
        <v>44442</v>
      </c>
      <c r="B683" s="279" t="s">
        <v>3448</v>
      </c>
      <c r="C683" s="369" t="s">
        <v>2934</v>
      </c>
      <c r="D683" s="85" t="s">
        <v>3449</v>
      </c>
      <c r="E683" s="382">
        <v>578695</v>
      </c>
      <c r="F683" s="383">
        <v>1942948</v>
      </c>
      <c r="G683" s="374">
        <v>30736.48</v>
      </c>
      <c r="H683" s="374">
        <v>29000</v>
      </c>
      <c r="I683" s="386">
        <f t="shared" si="27"/>
        <v>-1736.4799999999996</v>
      </c>
      <c r="J683" s="388">
        <f t="shared" si="26"/>
        <v>7400.7400000000125</v>
      </c>
    </row>
    <row r="684" spans="1:10" ht="63" x14ac:dyDescent="0.35">
      <c r="A684" s="371">
        <v>44446</v>
      </c>
      <c r="B684" s="279" t="s">
        <v>3452</v>
      </c>
      <c r="C684" s="369" t="s">
        <v>2934</v>
      </c>
      <c r="D684" s="85" t="s">
        <v>3453</v>
      </c>
      <c r="E684" s="382">
        <v>578695</v>
      </c>
      <c r="F684" s="383">
        <v>1944177</v>
      </c>
      <c r="G684" s="374">
        <v>29793.25</v>
      </c>
      <c r="H684" s="374">
        <v>29000</v>
      </c>
      <c r="I684" s="386">
        <f t="shared" si="27"/>
        <v>-793.25</v>
      </c>
      <c r="J684" s="388">
        <f t="shared" si="26"/>
        <v>6607.4900000000125</v>
      </c>
    </row>
    <row r="685" spans="1:10" ht="63" x14ac:dyDescent="0.35">
      <c r="A685" s="371">
        <v>44446</v>
      </c>
      <c r="B685" s="279" t="s">
        <v>3454</v>
      </c>
      <c r="C685" s="369" t="s">
        <v>2934</v>
      </c>
      <c r="D685" s="85" t="s">
        <v>3455</v>
      </c>
      <c r="E685" s="382">
        <v>578695</v>
      </c>
      <c r="F685" s="383">
        <v>1944178</v>
      </c>
      <c r="G685" s="374">
        <v>29921.07</v>
      </c>
      <c r="H685" s="374">
        <v>29000</v>
      </c>
      <c r="I685" s="386">
        <f t="shared" si="27"/>
        <v>-921.06999999999971</v>
      </c>
      <c r="J685" s="388">
        <f t="shared" si="26"/>
        <v>5686.4200000000128</v>
      </c>
    </row>
    <row r="686" spans="1:10" ht="63" x14ac:dyDescent="0.5">
      <c r="A686" s="371">
        <v>44449</v>
      </c>
      <c r="B686" s="279" t="s">
        <v>3450</v>
      </c>
      <c r="C686" s="454" t="s">
        <v>2798</v>
      </c>
      <c r="D686" s="85" t="s">
        <v>3451</v>
      </c>
      <c r="E686" s="382">
        <v>576520</v>
      </c>
      <c r="F686" s="383">
        <v>1945556</v>
      </c>
      <c r="G686" s="374">
        <v>28867.75</v>
      </c>
      <c r="H686" s="374">
        <v>29000</v>
      </c>
      <c r="I686" s="386">
        <f t="shared" si="27"/>
        <v>132.25</v>
      </c>
      <c r="J686" s="388">
        <f t="shared" si="26"/>
        <v>5818.6700000000128</v>
      </c>
    </row>
    <row r="687" spans="1:10" ht="63" x14ac:dyDescent="0.35">
      <c r="A687" s="371">
        <v>44453</v>
      </c>
      <c r="B687" s="279" t="s">
        <v>3460</v>
      </c>
      <c r="C687" s="369" t="s">
        <v>2934</v>
      </c>
      <c r="D687" s="85" t="s">
        <v>3461</v>
      </c>
      <c r="E687" s="382">
        <v>576810</v>
      </c>
      <c r="F687" s="383">
        <v>1947199</v>
      </c>
      <c r="G687" s="374">
        <v>28011.46</v>
      </c>
      <c r="H687" s="374">
        <v>29000</v>
      </c>
      <c r="I687" s="386">
        <f t="shared" si="27"/>
        <v>988.54000000000087</v>
      </c>
      <c r="J687" s="388">
        <f t="shared" si="26"/>
        <v>6807.2100000000137</v>
      </c>
    </row>
    <row r="688" spans="1:10" ht="63" x14ac:dyDescent="0.35">
      <c r="A688" s="371">
        <v>44453</v>
      </c>
      <c r="B688" s="279" t="s">
        <v>3462</v>
      </c>
      <c r="C688" s="369" t="s">
        <v>2934</v>
      </c>
      <c r="D688" s="85" t="s">
        <v>3463</v>
      </c>
      <c r="E688" s="382">
        <v>576810</v>
      </c>
      <c r="F688" s="383">
        <v>1947200</v>
      </c>
      <c r="G688" s="374">
        <v>28015.439999999999</v>
      </c>
      <c r="H688" s="374">
        <v>29000</v>
      </c>
      <c r="I688" s="386">
        <f t="shared" si="27"/>
        <v>984.56000000000131</v>
      </c>
      <c r="J688" s="388">
        <f t="shared" si="26"/>
        <v>7791.770000000015</v>
      </c>
    </row>
    <row r="689" spans="1:10" ht="63" x14ac:dyDescent="0.35">
      <c r="A689" s="371">
        <v>44456</v>
      </c>
      <c r="B689" s="279" t="s">
        <v>3468</v>
      </c>
      <c r="C689" s="369" t="s">
        <v>2934</v>
      </c>
      <c r="D689" s="85" t="s">
        <v>3469</v>
      </c>
      <c r="E689" s="382">
        <v>536760</v>
      </c>
      <c r="F689" s="383">
        <v>1948282</v>
      </c>
      <c r="G689" s="374">
        <v>28971</v>
      </c>
      <c r="H689" s="374">
        <v>29000</v>
      </c>
      <c r="I689" s="386">
        <f t="shared" si="27"/>
        <v>29</v>
      </c>
      <c r="J689" s="388">
        <f t="shared" si="26"/>
        <v>7820.770000000015</v>
      </c>
    </row>
    <row r="690" spans="1:10" ht="63" x14ac:dyDescent="0.35">
      <c r="A690" s="371">
        <v>44460</v>
      </c>
      <c r="B690" s="279" t="s">
        <v>3470</v>
      </c>
      <c r="C690" s="369" t="s">
        <v>2934</v>
      </c>
      <c r="D690" s="85" t="s">
        <v>3471</v>
      </c>
      <c r="E690" s="382">
        <v>562660</v>
      </c>
      <c r="F690" s="383">
        <v>1949181</v>
      </c>
      <c r="G690" s="374">
        <v>31149.81</v>
      </c>
      <c r="H690" s="374">
        <v>28000</v>
      </c>
      <c r="I690" s="386">
        <f t="shared" si="27"/>
        <v>-3149.8100000000013</v>
      </c>
      <c r="J690" s="388">
        <f t="shared" si="26"/>
        <v>4670.9600000000137</v>
      </c>
    </row>
    <row r="691" spans="1:10" ht="63" x14ac:dyDescent="0.35">
      <c r="A691" s="371">
        <v>44460</v>
      </c>
      <c r="B691" s="279" t="s">
        <v>3472</v>
      </c>
      <c r="C691" s="369" t="s">
        <v>2934</v>
      </c>
      <c r="D691" s="85" t="s">
        <v>3473</v>
      </c>
      <c r="E691" s="382">
        <v>562660</v>
      </c>
      <c r="F691" s="383">
        <v>1949182</v>
      </c>
      <c r="G691" s="374">
        <v>30880.11</v>
      </c>
      <c r="H691" s="374">
        <v>28000</v>
      </c>
      <c r="I691" s="386">
        <f t="shared" si="27"/>
        <v>-2880.1100000000006</v>
      </c>
      <c r="J691" s="388">
        <f t="shared" si="26"/>
        <v>1790.8500000000131</v>
      </c>
    </row>
    <row r="692" spans="1:10" ht="63" x14ac:dyDescent="0.35">
      <c r="A692" s="371">
        <v>44463</v>
      </c>
      <c r="B692" s="279" t="s">
        <v>3474</v>
      </c>
      <c r="C692" s="369" t="s">
        <v>2934</v>
      </c>
      <c r="D692" s="85" t="s">
        <v>3475</v>
      </c>
      <c r="E692" s="382">
        <v>664521</v>
      </c>
      <c r="F692" s="383">
        <v>1951180</v>
      </c>
      <c r="G692" s="374">
        <v>32241.58</v>
      </c>
      <c r="H692" s="374">
        <v>33000</v>
      </c>
      <c r="I692" s="386">
        <f t="shared" si="27"/>
        <v>758.41999999999825</v>
      </c>
      <c r="J692" s="388">
        <f t="shared" si="26"/>
        <v>2549.2700000000114</v>
      </c>
    </row>
    <row r="693" spans="1:10" ht="63" x14ac:dyDescent="0.35">
      <c r="A693" s="371">
        <v>44467</v>
      </c>
      <c r="B693" s="279" t="s">
        <v>3480</v>
      </c>
      <c r="C693" s="369" t="s">
        <v>2934</v>
      </c>
      <c r="D693" s="85" t="s">
        <v>3481</v>
      </c>
      <c r="E693" s="382">
        <v>693260</v>
      </c>
      <c r="F693" s="383">
        <v>1952184</v>
      </c>
      <c r="G693" s="374">
        <v>35105.26</v>
      </c>
      <c r="H693" s="374">
        <v>34000</v>
      </c>
      <c r="I693" s="386">
        <f t="shared" si="27"/>
        <v>-1105.260000000002</v>
      </c>
      <c r="J693" s="388">
        <f t="shared" si="26"/>
        <v>1444.0100000000093</v>
      </c>
    </row>
    <row r="694" spans="1:10" ht="63" x14ac:dyDescent="0.35">
      <c r="A694" s="371">
        <v>44467</v>
      </c>
      <c r="B694" s="279" t="s">
        <v>3482</v>
      </c>
      <c r="C694" s="369" t="s">
        <v>2934</v>
      </c>
      <c r="D694" s="85" t="s">
        <v>3483</v>
      </c>
      <c r="E694" s="382">
        <v>693260</v>
      </c>
      <c r="F694" s="383">
        <v>1952185</v>
      </c>
      <c r="G694" s="374">
        <v>35247.24</v>
      </c>
      <c r="H694" s="374">
        <v>34000</v>
      </c>
      <c r="I694" s="386">
        <f t="shared" si="27"/>
        <v>-1247.239999999998</v>
      </c>
      <c r="J694" s="388">
        <f t="shared" si="26"/>
        <v>196.77000000001135</v>
      </c>
    </row>
    <row r="695" spans="1:10" ht="63" x14ac:dyDescent="0.5">
      <c r="A695" s="371">
        <v>44469</v>
      </c>
      <c r="B695" s="279" t="s">
        <v>3485</v>
      </c>
      <c r="C695" s="454" t="s">
        <v>2798</v>
      </c>
      <c r="D695" s="85" t="s">
        <v>3484</v>
      </c>
      <c r="E695" s="382">
        <v>784814</v>
      </c>
      <c r="F695" s="383">
        <v>1953612</v>
      </c>
      <c r="G695" s="374">
        <v>34676.720000000001</v>
      </c>
      <c r="H695" s="374">
        <v>38000</v>
      </c>
      <c r="I695" s="386">
        <f t="shared" si="27"/>
        <v>3323.2799999999988</v>
      </c>
      <c r="J695" s="388">
        <f t="shared" si="26"/>
        <v>3520.0500000000102</v>
      </c>
    </row>
    <row r="696" spans="1:10" ht="63" x14ac:dyDescent="0.5">
      <c r="A696" s="371">
        <v>44470</v>
      </c>
      <c r="B696" s="250" t="s">
        <v>3486</v>
      </c>
      <c r="C696" s="454" t="s">
        <v>2798</v>
      </c>
      <c r="D696" s="85" t="s">
        <v>3487</v>
      </c>
      <c r="E696" s="382">
        <v>780900</v>
      </c>
      <c r="F696" s="383">
        <v>1954124</v>
      </c>
      <c r="G696" s="374">
        <v>34303.71</v>
      </c>
      <c r="H696" s="374">
        <v>38000</v>
      </c>
      <c r="I696" s="386">
        <f t="shared" si="27"/>
        <v>3696.2900000000009</v>
      </c>
      <c r="J696" s="388">
        <f t="shared" si="26"/>
        <v>7216.3400000000111</v>
      </c>
    </row>
    <row r="697" spans="1:10" ht="63" x14ac:dyDescent="0.35">
      <c r="A697" s="371"/>
      <c r="B697" s="250" t="s">
        <v>3494</v>
      </c>
      <c r="C697" s="369" t="s">
        <v>2934</v>
      </c>
      <c r="D697" s="85" t="s">
        <v>3495</v>
      </c>
      <c r="E697" s="382">
        <v>769875</v>
      </c>
      <c r="F697" s="383">
        <v>1955044</v>
      </c>
      <c r="G697" s="374">
        <v>28743.52</v>
      </c>
      <c r="H697" s="374">
        <v>37500</v>
      </c>
      <c r="I697" s="386">
        <f t="shared" si="27"/>
        <v>8756.48</v>
      </c>
      <c r="J697" s="388">
        <f t="shared" si="26"/>
        <v>15972.820000000011</v>
      </c>
    </row>
    <row r="698" spans="1:10" ht="63" x14ac:dyDescent="0.5">
      <c r="A698" s="371">
        <v>44474</v>
      </c>
      <c r="B698" s="250" t="s">
        <v>3488</v>
      </c>
      <c r="C698" s="454" t="s">
        <v>2798</v>
      </c>
      <c r="D698" s="85" t="s">
        <v>3489</v>
      </c>
      <c r="E698" s="382">
        <v>769875</v>
      </c>
      <c r="F698" s="383">
        <v>1955045</v>
      </c>
      <c r="G698" s="374">
        <v>30075.17</v>
      </c>
      <c r="H698" s="374">
        <v>37500</v>
      </c>
      <c r="I698" s="386">
        <f t="shared" si="27"/>
        <v>7424.8300000000017</v>
      </c>
      <c r="J698" s="388">
        <f t="shared" si="26"/>
        <v>23397.650000000012</v>
      </c>
    </row>
    <row r="699" spans="1:10" ht="78.75" x14ac:dyDescent="0.35">
      <c r="A699" s="371">
        <v>44477</v>
      </c>
      <c r="B699" s="250" t="s">
        <v>3522</v>
      </c>
      <c r="C699" s="369" t="s">
        <v>2934</v>
      </c>
      <c r="D699" s="85" t="s">
        <v>3502</v>
      </c>
      <c r="E699" s="382">
        <v>248736</v>
      </c>
      <c r="F699" s="383">
        <v>1956739</v>
      </c>
      <c r="G699" s="374">
        <v>29692.32</v>
      </c>
      <c r="H699" s="374">
        <v>12000</v>
      </c>
      <c r="I699" s="386">
        <f t="shared" si="27"/>
        <v>-17692.32</v>
      </c>
      <c r="J699" s="388">
        <f t="shared" si="26"/>
        <v>5705.3300000000127</v>
      </c>
    </row>
    <row r="700" spans="1:10" ht="21" x14ac:dyDescent="0.35">
      <c r="A700" s="371">
        <v>44477</v>
      </c>
      <c r="B700" s="250" t="s">
        <v>2763</v>
      </c>
      <c r="C700" s="369"/>
      <c r="D700" s="85" t="s">
        <v>3502</v>
      </c>
      <c r="E700" s="382"/>
      <c r="F700" s="383" t="s">
        <v>3523</v>
      </c>
      <c r="G700" s="374"/>
      <c r="H700" s="428">
        <v>1243.05</v>
      </c>
      <c r="I700" s="428">
        <f t="shared" si="27"/>
        <v>1243.05</v>
      </c>
      <c r="J700" s="388">
        <f t="shared" si="26"/>
        <v>6948.3800000000128</v>
      </c>
    </row>
    <row r="701" spans="1:10" ht="63" x14ac:dyDescent="0.35">
      <c r="A701" s="371">
        <v>44481</v>
      </c>
      <c r="B701" s="250" t="s">
        <v>3504</v>
      </c>
      <c r="C701" s="369" t="s">
        <v>2934</v>
      </c>
      <c r="D701" s="85" t="s">
        <v>3503</v>
      </c>
      <c r="E701" s="382">
        <v>571450</v>
      </c>
      <c r="F701" s="383">
        <v>1957721</v>
      </c>
      <c r="G701" s="374">
        <v>25494.82</v>
      </c>
      <c r="H701" s="374">
        <v>27500</v>
      </c>
      <c r="I701" s="386">
        <f t="shared" si="27"/>
        <v>2005.1800000000003</v>
      </c>
      <c r="J701" s="388">
        <f t="shared" si="26"/>
        <v>8953.5600000000122</v>
      </c>
    </row>
    <row r="702" spans="1:10" ht="63" x14ac:dyDescent="0.35">
      <c r="A702" s="371">
        <v>44481</v>
      </c>
      <c r="B702" s="250" t="s">
        <v>3506</v>
      </c>
      <c r="C702" s="369" t="s">
        <v>2934</v>
      </c>
      <c r="D702" s="85" t="s">
        <v>3505</v>
      </c>
      <c r="E702" s="382">
        <v>571450</v>
      </c>
      <c r="F702" s="383">
        <v>1957722</v>
      </c>
      <c r="G702" s="374">
        <v>25532.799999999999</v>
      </c>
      <c r="H702" s="374">
        <v>27500</v>
      </c>
      <c r="I702" s="386">
        <f t="shared" si="27"/>
        <v>1967.2000000000007</v>
      </c>
      <c r="J702" s="388">
        <f t="shared" si="26"/>
        <v>10920.760000000013</v>
      </c>
    </row>
    <row r="703" spans="1:10" ht="63" x14ac:dyDescent="0.5">
      <c r="A703" s="371">
        <v>44484</v>
      </c>
      <c r="B703" s="250" t="s">
        <v>3507</v>
      </c>
      <c r="C703" s="454" t="s">
        <v>2798</v>
      </c>
      <c r="D703" s="85" t="s">
        <v>3508</v>
      </c>
      <c r="E703" s="382">
        <v>452716</v>
      </c>
      <c r="F703" s="383">
        <v>1959712</v>
      </c>
      <c r="G703" s="374">
        <v>25342.9</v>
      </c>
      <c r="H703" s="374">
        <v>22000</v>
      </c>
      <c r="I703" s="386">
        <f t="shared" si="27"/>
        <v>-3342.9000000000015</v>
      </c>
      <c r="J703" s="388">
        <f t="shared" si="26"/>
        <v>7577.8600000000115</v>
      </c>
    </row>
    <row r="704" spans="1:10" ht="63" x14ac:dyDescent="0.5">
      <c r="A704" s="371">
        <v>44484</v>
      </c>
      <c r="B704" s="250" t="s">
        <v>3509</v>
      </c>
      <c r="C704" s="454" t="s">
        <v>2798</v>
      </c>
      <c r="D704" s="85" t="s">
        <v>3510</v>
      </c>
      <c r="E704" s="382">
        <v>452716</v>
      </c>
      <c r="F704" s="383">
        <v>1959316</v>
      </c>
      <c r="G704" s="374">
        <v>25308.83</v>
      </c>
      <c r="H704" s="374">
        <v>22000</v>
      </c>
      <c r="I704" s="386">
        <f t="shared" si="27"/>
        <v>-3308.8300000000017</v>
      </c>
      <c r="J704" s="388">
        <f t="shared" si="26"/>
        <v>4269.0300000000097</v>
      </c>
    </row>
    <row r="705" spans="1:10" ht="63" x14ac:dyDescent="0.35">
      <c r="A705" s="371">
        <v>44488</v>
      </c>
      <c r="B705" s="250" t="s">
        <v>3517</v>
      </c>
      <c r="C705" s="369" t="s">
        <v>2934</v>
      </c>
      <c r="D705" s="85" t="s">
        <v>3518</v>
      </c>
      <c r="E705" s="382">
        <v>529360</v>
      </c>
      <c r="F705" s="383">
        <v>1960680</v>
      </c>
      <c r="G705" s="374">
        <v>25523.72</v>
      </c>
      <c r="H705" s="374">
        <v>26000</v>
      </c>
      <c r="I705" s="386">
        <f t="shared" si="27"/>
        <v>476.27999999999884</v>
      </c>
      <c r="J705" s="388"/>
    </row>
    <row r="706" spans="1:10" ht="63" x14ac:dyDescent="0.35">
      <c r="A706" s="371">
        <v>44488</v>
      </c>
      <c r="B706" s="250" t="s">
        <v>3515</v>
      </c>
      <c r="C706" s="369" t="s">
        <v>2934</v>
      </c>
      <c r="D706" s="85" t="s">
        <v>3516</v>
      </c>
      <c r="E706" s="382">
        <v>529360</v>
      </c>
      <c r="F706" s="383">
        <v>19606814</v>
      </c>
      <c r="G706" s="374">
        <v>25632.59</v>
      </c>
      <c r="H706" s="374">
        <v>26000</v>
      </c>
      <c r="I706" s="386">
        <f t="shared" si="27"/>
        <v>367.40999999999985</v>
      </c>
      <c r="J706" s="388"/>
    </row>
    <row r="707" spans="1:10" ht="63" x14ac:dyDescent="0.5">
      <c r="A707" s="371">
        <v>44491</v>
      </c>
      <c r="B707" s="250" t="s">
        <v>3511</v>
      </c>
      <c r="C707" s="454" t="s">
        <v>2798</v>
      </c>
      <c r="D707" s="85" t="s">
        <v>3512</v>
      </c>
      <c r="E707" s="382">
        <v>486240</v>
      </c>
      <c r="F707" s="383">
        <v>1962130</v>
      </c>
      <c r="G707" s="374">
        <v>24719.72</v>
      </c>
      <c r="H707" s="374">
        <v>24000</v>
      </c>
      <c r="I707" s="386">
        <f t="shared" si="27"/>
        <v>-719.72000000000116</v>
      </c>
      <c r="J707" s="388">
        <f>J704+I707</f>
        <v>3549.3100000000086</v>
      </c>
    </row>
    <row r="708" spans="1:10" ht="63" x14ac:dyDescent="0.35">
      <c r="A708" s="371">
        <v>44495</v>
      </c>
      <c r="B708" s="250" t="s">
        <v>3524</v>
      </c>
      <c r="C708" s="369" t="s">
        <v>2934</v>
      </c>
      <c r="D708" s="85" t="s">
        <v>3525</v>
      </c>
      <c r="E708" s="382">
        <v>504625</v>
      </c>
      <c r="F708" s="383">
        <v>1964214</v>
      </c>
      <c r="G708" s="374">
        <v>25443.66</v>
      </c>
      <c r="H708" s="374">
        <v>25000</v>
      </c>
      <c r="I708" s="386">
        <f t="shared" si="27"/>
        <v>-443.65999999999985</v>
      </c>
      <c r="J708" s="388">
        <f t="shared" si="26"/>
        <v>3105.6500000000087</v>
      </c>
    </row>
    <row r="709" spans="1:10" ht="63" x14ac:dyDescent="0.35">
      <c r="A709" s="371">
        <v>44495</v>
      </c>
      <c r="B709" s="250" t="s">
        <v>3526</v>
      </c>
      <c r="C709" s="369" t="s">
        <v>2934</v>
      </c>
      <c r="D709" s="85" t="s">
        <v>3527</v>
      </c>
      <c r="E709" s="382">
        <v>504625</v>
      </c>
      <c r="F709" s="383">
        <v>1964215</v>
      </c>
      <c r="G709" s="374">
        <v>26070.66</v>
      </c>
      <c r="H709" s="374">
        <v>25000</v>
      </c>
      <c r="I709" s="386">
        <f t="shared" si="27"/>
        <v>-1070.6599999999999</v>
      </c>
      <c r="J709" s="388">
        <f t="shared" si="26"/>
        <v>2034.9900000000089</v>
      </c>
    </row>
    <row r="710" spans="1:10" ht="63" x14ac:dyDescent="0.5">
      <c r="A710" s="371">
        <v>44498</v>
      </c>
      <c r="B710" s="250" t="s">
        <v>3531</v>
      </c>
      <c r="C710" s="454" t="s">
        <v>2798</v>
      </c>
      <c r="D710" s="85" t="s">
        <v>3528</v>
      </c>
      <c r="E710" s="382">
        <v>556470</v>
      </c>
      <c r="F710" s="383">
        <v>1965212</v>
      </c>
      <c r="G710" s="374">
        <v>26277.11</v>
      </c>
      <c r="H710" s="374">
        <v>27000</v>
      </c>
      <c r="I710" s="386">
        <f t="shared" si="27"/>
        <v>722.88999999999942</v>
      </c>
      <c r="J710" s="388">
        <f t="shared" si="26"/>
        <v>2757.8800000000083</v>
      </c>
    </row>
    <row r="711" spans="1:10" ht="63" x14ac:dyDescent="0.35">
      <c r="A711" s="371">
        <v>44498</v>
      </c>
      <c r="B711" s="250" t="s">
        <v>3529</v>
      </c>
      <c r="C711" s="369" t="s">
        <v>2934</v>
      </c>
      <c r="D711" s="85" t="s">
        <v>3544</v>
      </c>
      <c r="E711" s="382">
        <v>556470</v>
      </c>
      <c r="F711" s="383">
        <v>1965347</v>
      </c>
      <c r="G711" s="374">
        <v>26323.18</v>
      </c>
      <c r="H711" s="374">
        <v>27000</v>
      </c>
      <c r="I711" s="386">
        <f t="shared" si="27"/>
        <v>676.81999999999971</v>
      </c>
      <c r="J711" s="388">
        <f t="shared" si="26"/>
        <v>3434.700000000008</v>
      </c>
    </row>
    <row r="712" spans="1:10" s="460" customFormat="1" ht="63" x14ac:dyDescent="0.35">
      <c r="A712" s="456">
        <v>44501</v>
      </c>
      <c r="B712" s="279" t="s">
        <v>3539</v>
      </c>
      <c r="C712" s="369" t="s">
        <v>2934</v>
      </c>
      <c r="D712" s="458" t="s">
        <v>3530</v>
      </c>
      <c r="E712" s="459">
        <v>604650</v>
      </c>
      <c r="F712" s="455">
        <v>1966290</v>
      </c>
      <c r="G712" s="427">
        <v>26925.67</v>
      </c>
      <c r="H712" s="427">
        <v>29000</v>
      </c>
      <c r="I712" s="429">
        <f t="shared" si="27"/>
        <v>2074.3300000000017</v>
      </c>
      <c r="J712" s="388">
        <f t="shared" si="26"/>
        <v>5509.0300000000097</v>
      </c>
    </row>
    <row r="713" spans="1:10" s="460" customFormat="1" ht="63" x14ac:dyDescent="0.35">
      <c r="A713" s="456">
        <v>44503</v>
      </c>
      <c r="B713" s="279" t="s">
        <v>3540</v>
      </c>
      <c r="C713" s="369" t="s">
        <v>2934</v>
      </c>
      <c r="D713" s="458" t="s">
        <v>3541</v>
      </c>
      <c r="E713" s="459">
        <v>604940</v>
      </c>
      <c r="F713" s="455">
        <v>1966291</v>
      </c>
      <c r="G713" s="427">
        <v>27053.13</v>
      </c>
      <c r="H713" s="427">
        <v>29000</v>
      </c>
      <c r="I713" s="429">
        <f t="shared" si="27"/>
        <v>1946.869999999999</v>
      </c>
      <c r="J713" s="388">
        <f t="shared" si="26"/>
        <v>7455.9000000000087</v>
      </c>
    </row>
    <row r="714" spans="1:10" s="460" customFormat="1" ht="63" x14ac:dyDescent="0.35">
      <c r="A714" s="456">
        <v>44505</v>
      </c>
      <c r="B714" s="279" t="s">
        <v>3542</v>
      </c>
      <c r="C714" s="369" t="s">
        <v>2934</v>
      </c>
      <c r="D714" s="458" t="s">
        <v>3543</v>
      </c>
      <c r="E714" s="459">
        <v>532870</v>
      </c>
      <c r="F714" s="455">
        <v>1968047</v>
      </c>
      <c r="G714" s="427">
        <v>28194.54</v>
      </c>
      <c r="H714" s="427">
        <v>26000</v>
      </c>
      <c r="I714" s="429">
        <f t="shared" si="27"/>
        <v>-2194.5400000000009</v>
      </c>
      <c r="J714" s="388">
        <f t="shared" si="26"/>
        <v>5261.3600000000079</v>
      </c>
    </row>
    <row r="715" spans="1:10" ht="63" x14ac:dyDescent="0.5">
      <c r="A715" s="371">
        <v>44505</v>
      </c>
      <c r="B715" s="279" t="s">
        <v>3532</v>
      </c>
      <c r="C715" s="454" t="s">
        <v>2798</v>
      </c>
      <c r="D715" s="85" t="s">
        <v>3533</v>
      </c>
      <c r="E715" s="382">
        <v>532870</v>
      </c>
      <c r="F715" s="383">
        <v>1968048</v>
      </c>
      <c r="G715" s="374">
        <v>28396.35</v>
      </c>
      <c r="H715" s="374">
        <v>26000</v>
      </c>
      <c r="I715" s="386">
        <f t="shared" si="27"/>
        <v>-2396.3499999999985</v>
      </c>
      <c r="J715" s="388">
        <f t="shared" si="26"/>
        <v>2865.0100000000093</v>
      </c>
    </row>
    <row r="716" spans="1:10" ht="63" x14ac:dyDescent="0.5">
      <c r="A716" s="371">
        <v>44508</v>
      </c>
      <c r="B716" s="279" t="s">
        <v>3534</v>
      </c>
      <c r="C716" s="454" t="s">
        <v>2798</v>
      </c>
      <c r="D716" s="85" t="s">
        <v>3535</v>
      </c>
      <c r="E716" s="382">
        <v>654080</v>
      </c>
      <c r="F716" s="383">
        <v>1968389</v>
      </c>
      <c r="G716" s="374">
        <v>28322.240000000002</v>
      </c>
      <c r="H716" s="374">
        <v>32000</v>
      </c>
      <c r="I716" s="386">
        <f t="shared" si="27"/>
        <v>3677.7599999999984</v>
      </c>
      <c r="J716" s="388">
        <f>J715+I716</f>
        <v>6542.7700000000077</v>
      </c>
    </row>
    <row r="717" spans="1:10" ht="63" x14ac:dyDescent="0.35">
      <c r="A717" s="371">
        <v>44509</v>
      </c>
      <c r="B717" s="279" t="s">
        <v>3547</v>
      </c>
      <c r="C717" s="369" t="s">
        <v>2934</v>
      </c>
      <c r="D717" s="85" t="s">
        <v>3548</v>
      </c>
      <c r="E717" s="382">
        <v>549180</v>
      </c>
      <c r="F717" s="383">
        <v>1969824</v>
      </c>
      <c r="G717" s="374">
        <v>28344.53</v>
      </c>
      <c r="H717" s="374">
        <v>27000</v>
      </c>
      <c r="I717" s="386">
        <f t="shared" si="27"/>
        <v>-1344.5299999999988</v>
      </c>
      <c r="J717" s="388">
        <f t="shared" ref="J717:J722" si="28">J716+I717</f>
        <v>5198.2400000000089</v>
      </c>
    </row>
    <row r="718" spans="1:10" ht="63" x14ac:dyDescent="0.5">
      <c r="A718" s="371">
        <v>44512</v>
      </c>
      <c r="B718" s="279" t="s">
        <v>3545</v>
      </c>
      <c r="C718" s="454" t="s">
        <v>2798</v>
      </c>
      <c r="D718" s="85" t="s">
        <v>3546</v>
      </c>
      <c r="E718" s="382">
        <v>616650</v>
      </c>
      <c r="F718" s="383">
        <v>1970491</v>
      </c>
      <c r="G718" s="374">
        <v>30376.86</v>
      </c>
      <c r="H718" s="374">
        <v>30000</v>
      </c>
      <c r="I718" s="386">
        <f t="shared" si="27"/>
        <v>-376.86000000000058</v>
      </c>
      <c r="J718" s="388">
        <f t="shared" si="28"/>
        <v>4821.3800000000083</v>
      </c>
    </row>
    <row r="719" spans="1:10" ht="63" x14ac:dyDescent="0.35">
      <c r="A719" s="371">
        <v>44516</v>
      </c>
      <c r="B719" s="279" t="s">
        <v>3551</v>
      </c>
      <c r="C719" s="369" t="s">
        <v>2934</v>
      </c>
      <c r="D719" s="85" t="s">
        <v>3552</v>
      </c>
      <c r="E719" s="382">
        <v>622950</v>
      </c>
      <c r="F719" s="383">
        <v>1970492</v>
      </c>
      <c r="G719" s="374">
        <v>30551.63</v>
      </c>
      <c r="H719" s="374">
        <v>30000</v>
      </c>
      <c r="I719" s="386">
        <f t="shared" si="27"/>
        <v>-551.63000000000102</v>
      </c>
      <c r="J719" s="388">
        <f t="shared" si="28"/>
        <v>4269.7500000000073</v>
      </c>
    </row>
    <row r="720" spans="1:10" ht="63" x14ac:dyDescent="0.35">
      <c r="A720" s="371">
        <v>44516</v>
      </c>
      <c r="B720" s="279" t="s">
        <v>3553</v>
      </c>
      <c r="C720" s="369" t="s">
        <v>2934</v>
      </c>
      <c r="D720" s="85" t="s">
        <v>3554</v>
      </c>
      <c r="E720" s="382">
        <v>643715</v>
      </c>
      <c r="F720" s="383">
        <v>1971872</v>
      </c>
      <c r="G720" s="374">
        <v>30840.98</v>
      </c>
      <c r="H720" s="374">
        <v>31000</v>
      </c>
      <c r="I720" s="386">
        <f t="shared" si="27"/>
        <v>159.02000000000044</v>
      </c>
      <c r="J720" s="388">
        <f t="shared" si="28"/>
        <v>4428.7700000000077</v>
      </c>
    </row>
    <row r="721" spans="1:10" ht="63" x14ac:dyDescent="0.35">
      <c r="A721" s="371">
        <v>44516</v>
      </c>
      <c r="B721" s="279" t="s">
        <v>3555</v>
      </c>
      <c r="C721" s="369" t="s">
        <v>2934</v>
      </c>
      <c r="D721" s="85" t="s">
        <v>3556</v>
      </c>
      <c r="E721" s="382">
        <v>643715</v>
      </c>
      <c r="F721" s="383">
        <v>1971873</v>
      </c>
      <c r="G721" s="374">
        <v>30613.39</v>
      </c>
      <c r="H721" s="374">
        <v>31000</v>
      </c>
      <c r="I721" s="386">
        <f t="shared" si="27"/>
        <v>386.61000000000058</v>
      </c>
      <c r="J721" s="388">
        <f t="shared" si="28"/>
        <v>4815.3800000000083</v>
      </c>
    </row>
    <row r="722" spans="1:10" ht="63" x14ac:dyDescent="0.35">
      <c r="A722" s="371">
        <v>44516</v>
      </c>
      <c r="B722" s="279" t="s">
        <v>3549</v>
      </c>
      <c r="C722" s="369" t="s">
        <v>2934</v>
      </c>
      <c r="D722" s="85" t="s">
        <v>3550</v>
      </c>
      <c r="E722" s="382">
        <v>643715</v>
      </c>
      <c r="F722" s="383">
        <v>1971359</v>
      </c>
      <c r="G722" s="374">
        <v>30811.5</v>
      </c>
      <c r="H722" s="374">
        <v>31000</v>
      </c>
      <c r="I722" s="386">
        <f t="shared" si="27"/>
        <v>188.5</v>
      </c>
      <c r="J722" s="388">
        <f t="shared" si="28"/>
        <v>5003.8800000000083</v>
      </c>
    </row>
    <row r="723" spans="1:10" ht="63" x14ac:dyDescent="0.5">
      <c r="A723" s="371">
        <v>44519</v>
      </c>
      <c r="B723" s="279" t="s">
        <v>3561</v>
      </c>
      <c r="C723" s="454" t="s">
        <v>2798</v>
      </c>
      <c r="D723" s="85" t="s">
        <v>3562</v>
      </c>
      <c r="E723" s="382">
        <v>601228</v>
      </c>
      <c r="F723" s="383">
        <v>1973937</v>
      </c>
      <c r="G723" s="374">
        <v>29542.240000000002</v>
      </c>
      <c r="H723" s="374">
        <v>29000</v>
      </c>
      <c r="I723" s="386">
        <f t="shared" si="27"/>
        <v>-542.2400000000016</v>
      </c>
      <c r="J723" s="388">
        <f t="shared" si="26"/>
        <v>4461.6400000000067</v>
      </c>
    </row>
    <row r="724" spans="1:10" ht="60" x14ac:dyDescent="0.35">
      <c r="A724" s="371">
        <v>44522</v>
      </c>
      <c r="B724" s="279" t="s">
        <v>3569</v>
      </c>
      <c r="C724" s="369" t="s">
        <v>2934</v>
      </c>
      <c r="D724" s="85" t="s">
        <v>3570</v>
      </c>
      <c r="E724" s="382">
        <v>609000</v>
      </c>
      <c r="F724" s="383">
        <v>1974237</v>
      </c>
      <c r="G724" s="374">
        <v>29163.5</v>
      </c>
      <c r="H724" s="374">
        <v>29000</v>
      </c>
      <c r="I724" s="386">
        <f t="shared" si="27"/>
        <v>-163.5</v>
      </c>
      <c r="J724" s="388">
        <f t="shared" si="26"/>
        <v>4298.1400000000067</v>
      </c>
    </row>
    <row r="725" spans="1:10" ht="63" x14ac:dyDescent="0.35">
      <c r="A725" s="371">
        <v>44523</v>
      </c>
      <c r="B725" s="279" t="s">
        <v>3573</v>
      </c>
      <c r="C725" s="369" t="s">
        <v>2934</v>
      </c>
      <c r="D725" s="85" t="s">
        <v>3574</v>
      </c>
      <c r="E725" s="382">
        <v>605482.5</v>
      </c>
      <c r="F725" s="383">
        <v>1977184</v>
      </c>
      <c r="G725" s="374">
        <v>27677.41</v>
      </c>
      <c r="H725" s="374">
        <v>28500</v>
      </c>
      <c r="I725" s="386">
        <f t="shared" si="27"/>
        <v>822.59000000000015</v>
      </c>
      <c r="J725" s="388">
        <f t="shared" si="26"/>
        <v>5120.7300000000068</v>
      </c>
    </row>
    <row r="726" spans="1:10" ht="63" x14ac:dyDescent="0.35">
      <c r="A726" s="371">
        <v>44523</v>
      </c>
      <c r="B726" s="279" t="s">
        <v>3571</v>
      </c>
      <c r="C726" s="369" t="s">
        <v>2934</v>
      </c>
      <c r="D726" s="85" t="s">
        <v>3572</v>
      </c>
      <c r="E726" s="382">
        <v>605482.5</v>
      </c>
      <c r="F726" s="383">
        <v>19742.36</v>
      </c>
      <c r="G726" s="374">
        <v>28854.91</v>
      </c>
      <c r="H726" s="374">
        <v>28500</v>
      </c>
      <c r="I726" s="386">
        <f t="shared" si="27"/>
        <v>-354.90999999999985</v>
      </c>
      <c r="J726" s="388">
        <f t="shared" si="26"/>
        <v>4765.820000000007</v>
      </c>
    </row>
    <row r="727" spans="1:10" ht="63" x14ac:dyDescent="0.5">
      <c r="A727" s="371">
        <v>44524</v>
      </c>
      <c r="B727" s="279" t="s">
        <v>3563</v>
      </c>
      <c r="C727" s="454" t="s">
        <v>2798</v>
      </c>
      <c r="D727" s="85" t="s">
        <v>3564</v>
      </c>
      <c r="E727" s="382">
        <v>621035</v>
      </c>
      <c r="F727" s="383">
        <v>1973938</v>
      </c>
      <c r="G727" s="374">
        <v>29425.65</v>
      </c>
      <c r="H727" s="374">
        <v>29000</v>
      </c>
      <c r="I727" s="386">
        <f t="shared" si="27"/>
        <v>-425.65000000000146</v>
      </c>
      <c r="J727" s="388">
        <f t="shared" si="26"/>
        <v>4340.1700000000055</v>
      </c>
    </row>
    <row r="728" spans="1:10" ht="63" x14ac:dyDescent="0.5">
      <c r="A728" s="371">
        <v>44526</v>
      </c>
      <c r="B728" s="279" t="s">
        <v>3565</v>
      </c>
      <c r="C728" s="454" t="s">
        <v>2798</v>
      </c>
      <c r="D728" s="85" t="s">
        <v>3566</v>
      </c>
      <c r="E728" s="382">
        <v>622725</v>
      </c>
      <c r="F728" s="383">
        <v>1976031</v>
      </c>
      <c r="G728" s="374">
        <v>28417.759999999998</v>
      </c>
      <c r="H728" s="374">
        <v>28500</v>
      </c>
      <c r="I728" s="386">
        <f t="shared" si="27"/>
        <v>82.240000000001601</v>
      </c>
      <c r="J728" s="388">
        <f t="shared" si="26"/>
        <v>4422.4100000000071</v>
      </c>
    </row>
    <row r="729" spans="1:10" ht="60" x14ac:dyDescent="0.35">
      <c r="A729" s="371">
        <v>44526</v>
      </c>
      <c r="B729" s="279" t="s">
        <v>3575</v>
      </c>
      <c r="C729" s="369" t="s">
        <v>2934</v>
      </c>
      <c r="D729" s="85" t="s">
        <v>3576</v>
      </c>
      <c r="E729" s="382">
        <v>619305</v>
      </c>
      <c r="F729" s="383">
        <v>1975355</v>
      </c>
      <c r="G729" s="374">
        <v>29174.52</v>
      </c>
      <c r="H729" s="374">
        <v>28500</v>
      </c>
      <c r="I729" s="386">
        <f t="shared" si="27"/>
        <v>-674.52000000000044</v>
      </c>
      <c r="J729" s="388">
        <f t="shared" si="26"/>
        <v>3747.8900000000067</v>
      </c>
    </row>
    <row r="730" spans="1:10" ht="63" customHeight="1" x14ac:dyDescent="0.35">
      <c r="A730" s="371">
        <v>44529</v>
      </c>
      <c r="B730" s="279" t="s">
        <v>3578</v>
      </c>
      <c r="C730" s="369" t="s">
        <v>2934</v>
      </c>
      <c r="D730" s="85" t="s">
        <v>3579</v>
      </c>
      <c r="E730" s="382">
        <v>623010</v>
      </c>
      <c r="F730" s="383">
        <v>1977185</v>
      </c>
      <c r="G730" s="374">
        <v>27795.43</v>
      </c>
      <c r="H730" s="374">
        <v>28500</v>
      </c>
      <c r="I730" s="386">
        <f>H730-G730</f>
        <v>704.56999999999971</v>
      </c>
      <c r="J730" s="388">
        <f t="shared" si="26"/>
        <v>4452.4600000000064</v>
      </c>
    </row>
    <row r="731" spans="1:10" ht="60" customHeight="1" x14ac:dyDescent="0.5">
      <c r="A731" s="371">
        <v>44529</v>
      </c>
      <c r="B731" s="279" t="s">
        <v>3567</v>
      </c>
      <c r="C731" s="454" t="s">
        <v>2798</v>
      </c>
      <c r="D731" s="85" t="s">
        <v>3568</v>
      </c>
      <c r="E731" s="382">
        <v>621300</v>
      </c>
      <c r="F731" s="383">
        <v>1976407</v>
      </c>
      <c r="G731" s="374">
        <v>28452.27</v>
      </c>
      <c r="H731" s="374">
        <v>28500</v>
      </c>
      <c r="I731" s="386">
        <f>H731-G731</f>
        <v>47.729999999999563</v>
      </c>
      <c r="J731" s="388">
        <f t="shared" si="26"/>
        <v>4500.190000000006</v>
      </c>
    </row>
    <row r="732" spans="1:10" ht="63" x14ac:dyDescent="0.35">
      <c r="A732" s="371">
        <v>44530</v>
      </c>
      <c r="B732" s="279" t="s">
        <v>3580</v>
      </c>
      <c r="C732" s="369" t="s">
        <v>2934</v>
      </c>
      <c r="D732" s="85" t="s">
        <v>3581</v>
      </c>
      <c r="E732" s="382">
        <v>600040</v>
      </c>
      <c r="F732" s="383">
        <v>1977186</v>
      </c>
      <c r="G732" s="374">
        <v>27877.84</v>
      </c>
      <c r="H732" s="374">
        <v>28000</v>
      </c>
      <c r="I732" s="386">
        <f t="shared" si="27"/>
        <v>122.15999999999985</v>
      </c>
      <c r="J732" s="388">
        <f t="shared" si="26"/>
        <v>4622.3500000000058</v>
      </c>
    </row>
    <row r="733" spans="1:10" ht="63" x14ac:dyDescent="0.5">
      <c r="A733" s="371">
        <v>44531</v>
      </c>
      <c r="B733" s="265" t="s">
        <v>3582</v>
      </c>
      <c r="C733" s="454" t="s">
        <v>2798</v>
      </c>
      <c r="D733" s="85" t="s">
        <v>3583</v>
      </c>
      <c r="E733" s="382">
        <v>607620</v>
      </c>
      <c r="F733" s="383">
        <v>1977187</v>
      </c>
      <c r="G733" s="374">
        <v>27411.72</v>
      </c>
      <c r="H733" s="374">
        <v>28500</v>
      </c>
      <c r="I733" s="386">
        <f t="shared" ref="I733:I747" si="29">H733-G733</f>
        <v>1088.2799999999988</v>
      </c>
      <c r="J733" s="388">
        <f t="shared" ref="J733:J752" si="30">J732+I733</f>
        <v>5710.6300000000047</v>
      </c>
    </row>
    <row r="734" spans="1:10" ht="63" x14ac:dyDescent="0.35">
      <c r="A734" s="371">
        <v>44532</v>
      </c>
      <c r="B734" s="265" t="s">
        <v>3601</v>
      </c>
      <c r="C734" s="369" t="s">
        <v>2934</v>
      </c>
      <c r="D734" s="85" t="s">
        <v>3602</v>
      </c>
      <c r="E734" s="382">
        <v>608190</v>
      </c>
      <c r="F734" s="383">
        <v>1980099</v>
      </c>
      <c r="G734" s="374">
        <v>27328.86</v>
      </c>
      <c r="H734" s="374">
        <v>28500</v>
      </c>
      <c r="I734" s="386">
        <f t="shared" si="29"/>
        <v>1171.1399999999994</v>
      </c>
      <c r="J734" s="388">
        <f t="shared" si="30"/>
        <v>6881.7700000000041</v>
      </c>
    </row>
    <row r="735" spans="1:10" ht="63" x14ac:dyDescent="0.55000000000000004">
      <c r="A735" s="371">
        <v>44533</v>
      </c>
      <c r="B735" s="265" t="s">
        <v>3584</v>
      </c>
      <c r="C735" s="275" t="s">
        <v>2798</v>
      </c>
      <c r="D735" s="85" t="s">
        <v>3585</v>
      </c>
      <c r="E735" s="382">
        <v>555880</v>
      </c>
      <c r="F735" s="383">
        <v>1979298</v>
      </c>
      <c r="G735" s="374">
        <v>27515.07</v>
      </c>
      <c r="H735" s="374">
        <v>26000</v>
      </c>
      <c r="I735" s="386">
        <f t="shared" si="29"/>
        <v>-1515.0699999999997</v>
      </c>
      <c r="J735" s="388">
        <f t="shared" si="30"/>
        <v>5366.7000000000044</v>
      </c>
    </row>
    <row r="736" spans="1:10" ht="63" x14ac:dyDescent="0.35">
      <c r="A736" s="371">
        <v>44533</v>
      </c>
      <c r="B736" s="265" t="s">
        <v>3603</v>
      </c>
      <c r="C736" s="369" t="s">
        <v>2934</v>
      </c>
      <c r="D736" s="85" t="s">
        <v>3604</v>
      </c>
      <c r="E736" s="382">
        <v>606480</v>
      </c>
      <c r="F736" s="383">
        <v>1980100</v>
      </c>
      <c r="G736" s="374">
        <v>27012.16</v>
      </c>
      <c r="H736" s="374">
        <v>28500</v>
      </c>
      <c r="I736" s="386">
        <f t="shared" si="29"/>
        <v>1487.8400000000001</v>
      </c>
      <c r="J736" s="388">
        <f t="shared" si="30"/>
        <v>6854.5400000000045</v>
      </c>
    </row>
    <row r="737" spans="1:10" ht="63" x14ac:dyDescent="0.35">
      <c r="A737" s="371">
        <v>44536</v>
      </c>
      <c r="B737" s="265" t="s">
        <v>3589</v>
      </c>
      <c r="C737" s="369" t="s">
        <v>2934</v>
      </c>
      <c r="D737" s="85" t="s">
        <v>3590</v>
      </c>
      <c r="E737" s="382">
        <v>552890</v>
      </c>
      <c r="F737" s="383">
        <v>1979299</v>
      </c>
      <c r="G737" s="374">
        <v>27037.69</v>
      </c>
      <c r="H737" s="374">
        <v>26000</v>
      </c>
      <c r="I737" s="386">
        <f t="shared" si="29"/>
        <v>-1037.6899999999987</v>
      </c>
      <c r="J737" s="388">
        <f t="shared" si="30"/>
        <v>5816.8500000000058</v>
      </c>
    </row>
    <row r="738" spans="1:10" ht="63" x14ac:dyDescent="0.35">
      <c r="A738" s="371">
        <v>44537</v>
      </c>
      <c r="B738" s="265" t="s">
        <v>3605</v>
      </c>
      <c r="C738" s="369" t="s">
        <v>2934</v>
      </c>
      <c r="D738" s="85" t="s">
        <v>3606</v>
      </c>
      <c r="E738" s="382">
        <v>552630</v>
      </c>
      <c r="F738" s="383">
        <v>1980101</v>
      </c>
      <c r="G738" s="374">
        <v>27065.49</v>
      </c>
      <c r="H738" s="374">
        <v>26000</v>
      </c>
      <c r="I738" s="386">
        <f t="shared" si="29"/>
        <v>-1065.4900000000016</v>
      </c>
      <c r="J738" s="388">
        <f t="shared" si="30"/>
        <v>4751.3600000000042</v>
      </c>
    </row>
    <row r="739" spans="1:10" ht="63" x14ac:dyDescent="0.55000000000000004">
      <c r="A739" s="371">
        <v>44539</v>
      </c>
      <c r="B739" s="265" t="s">
        <v>3595</v>
      </c>
      <c r="C739" s="275" t="s">
        <v>2798</v>
      </c>
      <c r="D739" s="85" t="s">
        <v>3596</v>
      </c>
      <c r="E739" s="382">
        <v>547716</v>
      </c>
      <c r="F739" s="383">
        <v>1981176</v>
      </c>
      <c r="G739" s="374">
        <v>26383.32</v>
      </c>
      <c r="H739" s="374">
        <v>26000</v>
      </c>
      <c r="I739" s="386">
        <f t="shared" si="29"/>
        <v>-383.31999999999971</v>
      </c>
      <c r="J739" s="388">
        <f t="shared" si="30"/>
        <v>4368.0400000000045</v>
      </c>
    </row>
    <row r="740" spans="1:10" ht="63" x14ac:dyDescent="0.35">
      <c r="A740" s="371">
        <v>44540</v>
      </c>
      <c r="B740" s="265" t="s">
        <v>3607</v>
      </c>
      <c r="C740" s="369" t="s">
        <v>2934</v>
      </c>
      <c r="D740" s="85" t="s">
        <v>3608</v>
      </c>
      <c r="E740" s="382">
        <v>564300</v>
      </c>
      <c r="F740" s="383">
        <v>1981916</v>
      </c>
      <c r="G740" s="374">
        <v>27307.9</v>
      </c>
      <c r="H740" s="374">
        <v>27000</v>
      </c>
      <c r="I740" s="386">
        <f t="shared" si="29"/>
        <v>-307.90000000000146</v>
      </c>
      <c r="J740" s="388">
        <f t="shared" si="30"/>
        <v>4060.1400000000031</v>
      </c>
    </row>
    <row r="741" spans="1:10" ht="63" x14ac:dyDescent="0.5">
      <c r="A741" s="371">
        <v>44540</v>
      </c>
      <c r="B741" s="265" t="s">
        <v>3597</v>
      </c>
      <c r="C741" s="454" t="s">
        <v>2798</v>
      </c>
      <c r="D741" s="85" t="s">
        <v>3598</v>
      </c>
      <c r="E741" s="382">
        <v>563679</v>
      </c>
      <c r="F741" s="383">
        <v>1982088</v>
      </c>
      <c r="G741" s="374">
        <v>27244.05</v>
      </c>
      <c r="H741" s="374">
        <v>27000</v>
      </c>
      <c r="I741" s="386">
        <f t="shared" si="29"/>
        <v>-244.04999999999927</v>
      </c>
      <c r="J741" s="388">
        <f t="shared" si="30"/>
        <v>3816.0900000000038</v>
      </c>
    </row>
    <row r="742" spans="1:10" ht="63" x14ac:dyDescent="0.35">
      <c r="A742" s="371">
        <v>44543</v>
      </c>
      <c r="B742" s="265" t="s">
        <v>3609</v>
      </c>
      <c r="C742" s="369" t="s">
        <v>2934</v>
      </c>
      <c r="D742" s="85" t="s">
        <v>3610</v>
      </c>
      <c r="E742" s="382">
        <v>584920</v>
      </c>
      <c r="F742" s="383">
        <v>1982423</v>
      </c>
      <c r="G742" s="374">
        <v>23578.799999999999</v>
      </c>
      <c r="H742" s="374">
        <v>28000</v>
      </c>
      <c r="I742" s="386">
        <f t="shared" si="29"/>
        <v>4421.2000000000007</v>
      </c>
      <c r="J742" s="388">
        <f t="shared" si="30"/>
        <v>8237.2900000000045</v>
      </c>
    </row>
    <row r="743" spans="1:10" ht="63" x14ac:dyDescent="0.35">
      <c r="A743" s="371">
        <v>44544</v>
      </c>
      <c r="B743" s="265" t="s">
        <v>3611</v>
      </c>
      <c r="C743" s="369" t="s">
        <v>2934</v>
      </c>
      <c r="D743" s="85" t="s">
        <v>3612</v>
      </c>
      <c r="E743" s="382">
        <v>568215</v>
      </c>
      <c r="F743" s="383">
        <v>1983213</v>
      </c>
      <c r="G743" s="374">
        <v>29237.47</v>
      </c>
      <c r="H743" s="374">
        <v>27000</v>
      </c>
      <c r="I743" s="386">
        <f t="shared" si="29"/>
        <v>-2237.4700000000012</v>
      </c>
      <c r="J743" s="388">
        <f t="shared" si="30"/>
        <v>5999.8200000000033</v>
      </c>
    </row>
    <row r="744" spans="1:10" ht="63" x14ac:dyDescent="0.35">
      <c r="A744" s="371">
        <v>44544</v>
      </c>
      <c r="B744" s="265" t="s">
        <v>3613</v>
      </c>
      <c r="C744" s="369" t="s">
        <v>2934</v>
      </c>
      <c r="D744" s="85" t="s">
        <v>3614</v>
      </c>
      <c r="E744" s="382">
        <v>598215</v>
      </c>
      <c r="F744" s="383">
        <v>1983214</v>
      </c>
      <c r="G744" s="374">
        <v>29597.53</v>
      </c>
      <c r="H744" s="374">
        <v>27000</v>
      </c>
      <c r="I744" s="386">
        <f t="shared" si="29"/>
        <v>-2597.5299999999988</v>
      </c>
      <c r="J744" s="388">
        <f t="shared" si="30"/>
        <v>3402.2900000000045</v>
      </c>
    </row>
    <row r="745" spans="1:10" ht="60" x14ac:dyDescent="0.35">
      <c r="A745" s="371">
        <v>44545</v>
      </c>
      <c r="B745" s="265" t="s">
        <v>3617</v>
      </c>
      <c r="C745" s="369" t="s">
        <v>2934</v>
      </c>
      <c r="D745" s="85" t="s">
        <v>3618</v>
      </c>
      <c r="E745" s="382">
        <v>573750</v>
      </c>
      <c r="F745" s="383">
        <v>1983215</v>
      </c>
      <c r="G745" s="374">
        <v>29383.87</v>
      </c>
      <c r="H745" s="374">
        <v>27000</v>
      </c>
      <c r="I745" s="386">
        <f t="shared" si="29"/>
        <v>-2383.869999999999</v>
      </c>
      <c r="J745" s="388">
        <f t="shared" si="30"/>
        <v>1018.4200000000055</v>
      </c>
    </row>
    <row r="746" spans="1:10" ht="63" x14ac:dyDescent="0.35">
      <c r="A746" s="371">
        <v>44545</v>
      </c>
      <c r="B746" s="265" t="s">
        <v>3615</v>
      </c>
      <c r="C746" s="369" t="s">
        <v>2934</v>
      </c>
      <c r="D746" s="85" t="s">
        <v>3616</v>
      </c>
      <c r="E746" s="382">
        <v>572670</v>
      </c>
      <c r="F746" s="383">
        <v>1983216</v>
      </c>
      <c r="G746" s="374">
        <v>29213.65</v>
      </c>
      <c r="H746" s="374">
        <v>27000</v>
      </c>
      <c r="I746" s="386">
        <f t="shared" si="29"/>
        <v>-2213.6500000000015</v>
      </c>
      <c r="J746" s="388">
        <f t="shared" si="30"/>
        <v>-1195.2299999999959</v>
      </c>
    </row>
    <row r="747" spans="1:10" ht="63" x14ac:dyDescent="0.35">
      <c r="A747" s="371">
        <v>44546</v>
      </c>
      <c r="B747" s="265" t="s">
        <v>3628</v>
      </c>
      <c r="C747" s="369" t="s">
        <v>2934</v>
      </c>
      <c r="D747" s="85" t="s">
        <v>3629</v>
      </c>
      <c r="E747" s="382">
        <v>576950</v>
      </c>
      <c r="F747" s="383">
        <v>1984413</v>
      </c>
      <c r="G747" s="374">
        <v>27980.44</v>
      </c>
      <c r="H747" s="374">
        <v>27500</v>
      </c>
      <c r="I747" s="386">
        <f t="shared" si="29"/>
        <v>-480.43999999999869</v>
      </c>
      <c r="J747" s="388">
        <f t="shared" si="30"/>
        <v>-1675.6699999999946</v>
      </c>
    </row>
    <row r="748" spans="1:10" ht="63" x14ac:dyDescent="0.55000000000000004">
      <c r="A748" s="371">
        <v>44547</v>
      </c>
      <c r="B748" s="265" t="s">
        <v>3626</v>
      </c>
      <c r="C748" s="275" t="s">
        <v>2798</v>
      </c>
      <c r="D748" s="85" t="s">
        <v>3627</v>
      </c>
      <c r="E748" s="382">
        <v>623100</v>
      </c>
      <c r="F748" s="383">
        <v>1984414</v>
      </c>
      <c r="G748" s="374">
        <v>28022.48</v>
      </c>
      <c r="H748" s="374">
        <v>30000</v>
      </c>
      <c r="I748" s="386">
        <f>H748-G748</f>
        <v>1977.5200000000004</v>
      </c>
      <c r="J748" s="388">
        <f t="shared" si="30"/>
        <v>301.85000000000582</v>
      </c>
    </row>
    <row r="749" spans="1:10" ht="63" x14ac:dyDescent="0.55000000000000004">
      <c r="A749" s="371">
        <v>44547</v>
      </c>
      <c r="B749" s="265" t="s">
        <v>3622</v>
      </c>
      <c r="C749" s="275" t="s">
        <v>2798</v>
      </c>
      <c r="D749" s="85" t="s">
        <v>3623</v>
      </c>
      <c r="E749" s="382">
        <v>664640</v>
      </c>
      <c r="F749" s="383">
        <v>1984769</v>
      </c>
      <c r="G749" s="374">
        <v>26547.01</v>
      </c>
      <c r="H749" s="374">
        <v>32000</v>
      </c>
      <c r="I749" s="386">
        <f>H749-G749</f>
        <v>5452.9900000000016</v>
      </c>
      <c r="J749" s="388">
        <f t="shared" si="30"/>
        <v>5754.8400000000074</v>
      </c>
    </row>
    <row r="750" spans="1:10" ht="63" x14ac:dyDescent="0.35">
      <c r="A750" s="371">
        <v>44547</v>
      </c>
      <c r="B750" s="265" t="s">
        <v>3631</v>
      </c>
      <c r="C750" s="369" t="s">
        <v>2934</v>
      </c>
      <c r="D750" s="85" t="s">
        <v>3630</v>
      </c>
      <c r="E750" s="382">
        <v>665120</v>
      </c>
      <c r="F750" s="383">
        <v>1984770</v>
      </c>
      <c r="G750" s="374">
        <v>26777.03</v>
      </c>
      <c r="H750" s="374">
        <v>32000</v>
      </c>
      <c r="I750" s="386">
        <f>H750-G750</f>
        <v>5222.9700000000012</v>
      </c>
      <c r="J750" s="388">
        <f t="shared" si="30"/>
        <v>10977.810000000009</v>
      </c>
    </row>
    <row r="751" spans="1:10" ht="63" x14ac:dyDescent="0.55000000000000004">
      <c r="A751" s="371">
        <v>44547</v>
      </c>
      <c r="B751" s="265" t="s">
        <v>3624</v>
      </c>
      <c r="C751" s="275" t="s">
        <v>2798</v>
      </c>
      <c r="D751" s="85" t="s">
        <v>3625</v>
      </c>
      <c r="E751" s="382">
        <v>684915</v>
      </c>
      <c r="F751" s="383">
        <v>1984771</v>
      </c>
      <c r="G751" s="374">
        <v>26684.26</v>
      </c>
      <c r="H751" s="374">
        <v>33000</v>
      </c>
      <c r="I751" s="386">
        <f>H751-G751</f>
        <v>6315.7400000000016</v>
      </c>
      <c r="J751" s="388">
        <f t="shared" si="30"/>
        <v>17293.55000000001</v>
      </c>
    </row>
    <row r="752" spans="1:10" ht="63" x14ac:dyDescent="0.35">
      <c r="A752" s="371">
        <v>44551</v>
      </c>
      <c r="B752" s="265" t="s">
        <v>3632</v>
      </c>
      <c r="C752" s="369" t="s">
        <v>2934</v>
      </c>
      <c r="D752" s="85" t="s">
        <v>3633</v>
      </c>
      <c r="E752" s="382">
        <v>519500</v>
      </c>
      <c r="F752" s="383">
        <v>1986038</v>
      </c>
      <c r="G752" s="374">
        <v>27282.2</v>
      </c>
      <c r="H752" s="374">
        <v>25000</v>
      </c>
      <c r="I752" s="386">
        <f t="shared" ref="I752:I876" si="31">H752-G752</f>
        <v>-2282.2000000000007</v>
      </c>
      <c r="J752" s="388">
        <f t="shared" si="30"/>
        <v>15011.350000000009</v>
      </c>
    </row>
    <row r="753" spans="1:10" ht="63" x14ac:dyDescent="0.35">
      <c r="A753" s="371">
        <v>44551</v>
      </c>
      <c r="B753" s="265" t="s">
        <v>3654</v>
      </c>
      <c r="C753" s="369" t="s">
        <v>2934</v>
      </c>
      <c r="D753" s="85" t="s">
        <v>3640</v>
      </c>
      <c r="E753" s="382">
        <v>519500</v>
      </c>
      <c r="F753" s="383">
        <v>1985712</v>
      </c>
      <c r="G753" s="374">
        <v>27472.94</v>
      </c>
      <c r="H753" s="374">
        <v>25000</v>
      </c>
      <c r="I753" s="386">
        <f t="shared" si="31"/>
        <v>-2472.9399999999987</v>
      </c>
      <c r="J753" s="388">
        <f t="shared" ref="J753:J780" si="32">J752+I753</f>
        <v>12538.410000000011</v>
      </c>
    </row>
    <row r="754" spans="1:10" ht="63" x14ac:dyDescent="0.35">
      <c r="A754" s="371">
        <v>44552</v>
      </c>
      <c r="B754" s="265" t="s">
        <v>3641</v>
      </c>
      <c r="C754" s="369" t="s">
        <v>2934</v>
      </c>
      <c r="D754" s="85" t="s">
        <v>3642</v>
      </c>
      <c r="E754" s="382">
        <v>519375</v>
      </c>
      <c r="F754" s="383">
        <v>1986972</v>
      </c>
      <c r="G754" s="374">
        <v>27354.71</v>
      </c>
      <c r="H754" s="374">
        <v>25000</v>
      </c>
      <c r="I754" s="386">
        <f t="shared" si="31"/>
        <v>-2354.7099999999991</v>
      </c>
      <c r="J754" s="388">
        <f t="shared" si="32"/>
        <v>10183.700000000012</v>
      </c>
    </row>
    <row r="755" spans="1:10" ht="63" x14ac:dyDescent="0.35">
      <c r="A755" s="371">
        <v>44553</v>
      </c>
      <c r="B755" s="265" t="s">
        <v>3644</v>
      </c>
      <c r="C755" s="369" t="s">
        <v>2934</v>
      </c>
      <c r="D755" s="85" t="s">
        <v>3643</v>
      </c>
      <c r="E755" s="382">
        <v>527467.5</v>
      </c>
      <c r="F755" s="383">
        <v>1987349</v>
      </c>
      <c r="G755" s="374">
        <v>25297.88</v>
      </c>
      <c r="H755" s="374">
        <v>25500</v>
      </c>
      <c r="I755" s="386">
        <f t="shared" si="31"/>
        <v>202.11999999999898</v>
      </c>
      <c r="J755" s="388">
        <f t="shared" si="32"/>
        <v>10385.820000000011</v>
      </c>
    </row>
    <row r="756" spans="1:10" ht="63" x14ac:dyDescent="0.35">
      <c r="A756" s="371">
        <v>44553</v>
      </c>
      <c r="B756" s="265" t="s">
        <v>3645</v>
      </c>
      <c r="C756" s="369" t="s">
        <v>2934</v>
      </c>
      <c r="D756" s="85" t="s">
        <v>3646</v>
      </c>
      <c r="E756" s="382">
        <v>527467.5</v>
      </c>
      <c r="F756" s="383">
        <v>1986973</v>
      </c>
      <c r="G756" s="374">
        <v>25000.09</v>
      </c>
      <c r="H756" s="374">
        <v>25500</v>
      </c>
      <c r="I756" s="386">
        <f t="shared" si="31"/>
        <v>499.90999999999985</v>
      </c>
      <c r="J756" s="388">
        <f t="shared" si="32"/>
        <v>10885.73000000001</v>
      </c>
    </row>
    <row r="757" spans="1:10" ht="63" x14ac:dyDescent="0.35">
      <c r="A757" s="371">
        <v>44554</v>
      </c>
      <c r="B757" s="265" t="s">
        <v>3647</v>
      </c>
      <c r="C757" s="369" t="s">
        <v>2934</v>
      </c>
      <c r="D757" s="85" t="s">
        <v>3648</v>
      </c>
      <c r="E757" s="382">
        <v>525810</v>
      </c>
      <c r="F757" s="383">
        <v>1986974</v>
      </c>
      <c r="G757" s="374">
        <v>25359.24</v>
      </c>
      <c r="H757" s="374">
        <v>25500</v>
      </c>
      <c r="I757" s="386">
        <f t="shared" si="31"/>
        <v>140.7599999999984</v>
      </c>
      <c r="J757" s="388">
        <f t="shared" si="32"/>
        <v>11026.490000000009</v>
      </c>
    </row>
    <row r="758" spans="1:10" ht="63" x14ac:dyDescent="0.35">
      <c r="A758" s="371">
        <v>44558</v>
      </c>
      <c r="B758" s="265" t="s">
        <v>3649</v>
      </c>
      <c r="C758" s="369" t="s">
        <v>2934</v>
      </c>
      <c r="D758" s="85" t="s">
        <v>3650</v>
      </c>
      <c r="E758" s="382">
        <v>433230</v>
      </c>
      <c r="F758" s="383">
        <v>1988027</v>
      </c>
      <c r="G758" s="374">
        <v>26242.05</v>
      </c>
      <c r="H758" s="374">
        <v>21000</v>
      </c>
      <c r="I758" s="386">
        <f t="shared" si="31"/>
        <v>-5242.0499999999993</v>
      </c>
      <c r="J758" s="388">
        <f t="shared" si="32"/>
        <v>5784.4400000000096</v>
      </c>
    </row>
    <row r="759" spans="1:10" ht="63" x14ac:dyDescent="0.35">
      <c r="A759" s="371">
        <v>44558</v>
      </c>
      <c r="B759" s="265" t="s">
        <v>3651</v>
      </c>
      <c r="C759" s="369" t="s">
        <v>2934</v>
      </c>
      <c r="D759" s="85" t="s">
        <v>3652</v>
      </c>
      <c r="E759" s="382">
        <v>433230</v>
      </c>
      <c r="F759" s="383">
        <v>1988028</v>
      </c>
      <c r="G759" s="374">
        <v>26725.23</v>
      </c>
      <c r="H759" s="374">
        <v>21000</v>
      </c>
      <c r="I759" s="386">
        <f t="shared" si="31"/>
        <v>-5725.23</v>
      </c>
      <c r="J759" s="388">
        <f t="shared" si="32"/>
        <v>59.210000000010041</v>
      </c>
    </row>
    <row r="760" spans="1:10" ht="63" x14ac:dyDescent="0.35">
      <c r="A760" s="371">
        <v>44560</v>
      </c>
      <c r="B760" s="265" t="s">
        <v>3655</v>
      </c>
      <c r="C760" s="369" t="s">
        <v>2934</v>
      </c>
      <c r="D760" s="85" t="s">
        <v>3656</v>
      </c>
      <c r="E760" s="382">
        <v>576744</v>
      </c>
      <c r="F760" s="383">
        <v>1989191</v>
      </c>
      <c r="G760" s="374">
        <v>25696.560000000001</v>
      </c>
      <c r="H760" s="374">
        <v>28000</v>
      </c>
      <c r="I760" s="386">
        <f t="shared" si="31"/>
        <v>2303.4399999999987</v>
      </c>
      <c r="J760" s="388">
        <f t="shared" si="32"/>
        <v>2362.6500000000087</v>
      </c>
    </row>
    <row r="761" spans="1:10" ht="63" x14ac:dyDescent="0.35">
      <c r="A761" s="371">
        <v>44560</v>
      </c>
      <c r="B761" s="265" t="s">
        <v>3657</v>
      </c>
      <c r="C761" s="369" t="s">
        <v>2934</v>
      </c>
      <c r="D761" s="85" t="s">
        <v>3658</v>
      </c>
      <c r="E761" s="382">
        <v>576744</v>
      </c>
      <c r="F761" s="383">
        <v>1989561</v>
      </c>
      <c r="G761" s="374">
        <v>25875.919999999998</v>
      </c>
      <c r="H761" s="374">
        <v>28000</v>
      </c>
      <c r="I761" s="386">
        <f t="shared" si="31"/>
        <v>2124.0800000000017</v>
      </c>
      <c r="J761" s="388">
        <f t="shared" si="32"/>
        <v>4486.7300000000105</v>
      </c>
    </row>
    <row r="762" spans="1:10" ht="63" x14ac:dyDescent="0.35">
      <c r="A762" s="461">
        <v>44565</v>
      </c>
      <c r="B762" s="351" t="s">
        <v>3659</v>
      </c>
      <c r="C762" s="369" t="s">
        <v>2934</v>
      </c>
      <c r="D762" s="85" t="s">
        <v>3660</v>
      </c>
      <c r="E762" s="382">
        <v>554310</v>
      </c>
      <c r="F762" s="383">
        <v>1990822</v>
      </c>
      <c r="G762" s="374">
        <v>24490.720000000001</v>
      </c>
      <c r="H762" s="374">
        <v>27000</v>
      </c>
      <c r="I762" s="386">
        <f t="shared" si="31"/>
        <v>2509.2799999999988</v>
      </c>
      <c r="J762" s="388">
        <f t="shared" si="32"/>
        <v>6996.0100000000093</v>
      </c>
    </row>
    <row r="763" spans="1:10" ht="63" x14ac:dyDescent="0.35">
      <c r="A763" s="371">
        <v>44565</v>
      </c>
      <c r="B763" s="351" t="s">
        <v>3661</v>
      </c>
      <c r="C763" s="369" t="s">
        <v>2934</v>
      </c>
      <c r="D763" s="85" t="s">
        <v>3662</v>
      </c>
      <c r="E763" s="382">
        <v>554310</v>
      </c>
      <c r="F763" s="383">
        <v>1990823</v>
      </c>
      <c r="G763" s="374">
        <v>24306.560000000001</v>
      </c>
      <c r="H763" s="374">
        <v>27000</v>
      </c>
      <c r="I763" s="386">
        <f t="shared" si="31"/>
        <v>2693.4399999999987</v>
      </c>
      <c r="J763" s="388">
        <f t="shared" si="32"/>
        <v>9689.450000000008</v>
      </c>
    </row>
    <row r="764" spans="1:10" ht="63" x14ac:dyDescent="0.35">
      <c r="A764" s="371">
        <v>44566</v>
      </c>
      <c r="B764" s="351" t="s">
        <v>3663</v>
      </c>
      <c r="C764" s="369" t="s">
        <v>2934</v>
      </c>
      <c r="D764" s="85" t="s">
        <v>3664</v>
      </c>
      <c r="E764" s="382">
        <v>509750</v>
      </c>
      <c r="F764" s="383">
        <v>1991512</v>
      </c>
      <c r="G764" s="374">
        <v>23548.04</v>
      </c>
      <c r="H764" s="374">
        <v>25000</v>
      </c>
      <c r="I764" s="386">
        <f t="shared" si="31"/>
        <v>1451.9599999999991</v>
      </c>
      <c r="J764" s="388">
        <f t="shared" si="32"/>
        <v>11141.410000000007</v>
      </c>
    </row>
    <row r="765" spans="1:10" ht="63" x14ac:dyDescent="0.35">
      <c r="A765" s="371">
        <v>44567</v>
      </c>
      <c r="B765" s="351" t="s">
        <v>3668</v>
      </c>
      <c r="C765" s="369" t="s">
        <v>2934</v>
      </c>
      <c r="D765" s="85" t="s">
        <v>3669</v>
      </c>
      <c r="E765" s="382">
        <v>470120</v>
      </c>
      <c r="F765" s="383">
        <v>1992138</v>
      </c>
      <c r="G765" s="374">
        <v>21910.92</v>
      </c>
      <c r="H765" s="374">
        <v>23000</v>
      </c>
      <c r="I765" s="386">
        <f t="shared" si="31"/>
        <v>1089.0800000000017</v>
      </c>
      <c r="J765" s="388">
        <f t="shared" si="32"/>
        <v>12230.490000000009</v>
      </c>
    </row>
    <row r="766" spans="1:10" ht="63" x14ac:dyDescent="0.35">
      <c r="A766" s="371">
        <v>44568</v>
      </c>
      <c r="B766" s="351" t="s">
        <v>3673</v>
      </c>
      <c r="C766" s="369" t="s">
        <v>2934</v>
      </c>
      <c r="D766" s="85" t="s">
        <v>3674</v>
      </c>
      <c r="E766" s="382">
        <v>469430</v>
      </c>
      <c r="F766" s="383">
        <v>1992291</v>
      </c>
      <c r="G766" s="374">
        <v>22023.02</v>
      </c>
      <c r="H766" s="374">
        <v>23000</v>
      </c>
      <c r="I766" s="386">
        <f t="shared" si="31"/>
        <v>976.97999999999956</v>
      </c>
      <c r="J766" s="388">
        <f t="shared" si="32"/>
        <v>13207.470000000008</v>
      </c>
    </row>
    <row r="767" spans="1:10" ht="63" x14ac:dyDescent="0.35">
      <c r="A767" s="371">
        <v>44571</v>
      </c>
      <c r="B767" s="351" t="s">
        <v>3687</v>
      </c>
      <c r="C767" s="369" t="s">
        <v>2934</v>
      </c>
      <c r="D767" s="85" t="s">
        <v>3688</v>
      </c>
      <c r="E767" s="382">
        <v>407800</v>
      </c>
      <c r="F767" s="383">
        <v>1995871</v>
      </c>
      <c r="G767" s="374">
        <v>26227.91</v>
      </c>
      <c r="H767" s="374">
        <v>20000</v>
      </c>
      <c r="I767" s="386">
        <f t="shared" si="31"/>
        <v>-6227.91</v>
      </c>
      <c r="J767" s="388">
        <f t="shared" si="32"/>
        <v>6979.5600000000086</v>
      </c>
    </row>
    <row r="768" spans="1:10" ht="63" x14ac:dyDescent="0.35">
      <c r="A768" s="371">
        <v>44571</v>
      </c>
      <c r="B768" s="351" t="s">
        <v>3689</v>
      </c>
      <c r="C768" s="369" t="s">
        <v>2934</v>
      </c>
      <c r="D768" s="85" t="s">
        <v>3053</v>
      </c>
      <c r="E768" s="382">
        <v>407800</v>
      </c>
      <c r="F768" s="383">
        <v>1996584</v>
      </c>
      <c r="G768" s="374">
        <v>26426.47</v>
      </c>
      <c r="H768" s="374">
        <v>20000</v>
      </c>
      <c r="I768" s="386">
        <f t="shared" si="31"/>
        <v>-6426.4700000000012</v>
      </c>
      <c r="J768" s="388">
        <f t="shared" si="32"/>
        <v>553.09000000000742</v>
      </c>
    </row>
    <row r="769" spans="1:10" ht="63" x14ac:dyDescent="0.35">
      <c r="A769" s="371">
        <v>44575</v>
      </c>
      <c r="B769" s="351" t="s">
        <v>3679</v>
      </c>
      <c r="C769" s="369" t="s">
        <v>2934</v>
      </c>
      <c r="D769" s="85" t="s">
        <v>3680</v>
      </c>
      <c r="E769" s="382">
        <v>447260</v>
      </c>
      <c r="F769" s="383">
        <v>1994580</v>
      </c>
      <c r="G769" s="374">
        <v>23078.79</v>
      </c>
      <c r="H769" s="374">
        <v>22000</v>
      </c>
      <c r="I769" s="386">
        <f t="shared" si="31"/>
        <v>-1078.7900000000009</v>
      </c>
      <c r="J769" s="388">
        <f t="shared" si="32"/>
        <v>-525.69999999999345</v>
      </c>
    </row>
    <row r="770" spans="1:10" ht="63" x14ac:dyDescent="0.35">
      <c r="A770" s="371">
        <v>44575</v>
      </c>
      <c r="B770" s="351" t="s">
        <v>3681</v>
      </c>
      <c r="C770" s="369" t="s">
        <v>2934</v>
      </c>
      <c r="D770" s="85" t="s">
        <v>3682</v>
      </c>
      <c r="E770" s="382">
        <v>447260</v>
      </c>
      <c r="F770" s="383">
        <v>1994915</v>
      </c>
      <c r="G770" s="374">
        <v>23592.85</v>
      </c>
      <c r="H770" s="374">
        <v>22000</v>
      </c>
      <c r="I770" s="386">
        <f t="shared" si="31"/>
        <v>-1592.8499999999985</v>
      </c>
      <c r="J770" s="388">
        <f t="shared" si="32"/>
        <v>-2118.549999999992</v>
      </c>
    </row>
    <row r="771" spans="1:10" ht="63" x14ac:dyDescent="0.35">
      <c r="A771" s="371">
        <v>44579</v>
      </c>
      <c r="B771" s="351" t="s">
        <v>3690</v>
      </c>
      <c r="C771" s="369" t="s">
        <v>2934</v>
      </c>
      <c r="D771" s="85" t="s">
        <v>3700</v>
      </c>
      <c r="E771" s="382">
        <v>489720</v>
      </c>
      <c r="F771" s="383">
        <v>1995872</v>
      </c>
      <c r="G771" s="374">
        <v>25956.76</v>
      </c>
      <c r="H771" s="374">
        <v>24000</v>
      </c>
      <c r="I771" s="386">
        <f t="shared" si="31"/>
        <v>-1956.7599999999984</v>
      </c>
      <c r="J771" s="388">
        <f t="shared" si="32"/>
        <v>-4075.3099999999904</v>
      </c>
    </row>
    <row r="772" spans="1:10" ht="63" x14ac:dyDescent="0.35">
      <c r="A772" s="371">
        <v>44579</v>
      </c>
      <c r="B772" s="351" t="s">
        <v>3691</v>
      </c>
      <c r="C772" s="369" t="s">
        <v>2934</v>
      </c>
      <c r="D772" s="85" t="s">
        <v>3701</v>
      </c>
      <c r="E772" s="382">
        <v>489720</v>
      </c>
      <c r="F772" s="383">
        <v>1995873</v>
      </c>
      <c r="G772" s="374">
        <v>26011.98</v>
      </c>
      <c r="H772" s="374">
        <v>24000</v>
      </c>
      <c r="I772" s="386">
        <f t="shared" si="31"/>
        <v>-2011.9799999999996</v>
      </c>
      <c r="J772" s="388">
        <f t="shared" si="32"/>
        <v>-6087.28999999999</v>
      </c>
    </row>
    <row r="773" spans="1:10" ht="63" x14ac:dyDescent="0.35">
      <c r="A773" s="371">
        <v>44581</v>
      </c>
      <c r="B773" s="351" t="s">
        <v>3692</v>
      </c>
      <c r="C773" s="369" t="s">
        <v>2934</v>
      </c>
      <c r="D773" s="85" t="s">
        <v>3699</v>
      </c>
      <c r="E773" s="382">
        <v>613350</v>
      </c>
      <c r="F773" s="383">
        <v>1997314</v>
      </c>
      <c r="G773" s="374">
        <v>27039.360000000001</v>
      </c>
      <c r="H773" s="374">
        <v>30000</v>
      </c>
      <c r="I773" s="386">
        <f t="shared" si="31"/>
        <v>2960.6399999999994</v>
      </c>
      <c r="J773" s="388">
        <f t="shared" si="32"/>
        <v>-3126.6499999999905</v>
      </c>
    </row>
    <row r="774" spans="1:10" ht="63" x14ac:dyDescent="0.35">
      <c r="A774" s="371">
        <v>44582</v>
      </c>
      <c r="B774" s="351" t="s">
        <v>3693</v>
      </c>
      <c r="C774" s="369" t="s">
        <v>2934</v>
      </c>
      <c r="D774" s="85" t="s">
        <v>3698</v>
      </c>
      <c r="E774" s="382">
        <v>593775</v>
      </c>
      <c r="F774" s="383">
        <v>1997315</v>
      </c>
      <c r="G774" s="374">
        <v>26942.35</v>
      </c>
      <c r="H774" s="374">
        <v>29000</v>
      </c>
      <c r="I774" s="386">
        <f t="shared" si="31"/>
        <v>2057.6500000000015</v>
      </c>
      <c r="J774" s="388">
        <f t="shared" si="32"/>
        <v>-1068.9999999999891</v>
      </c>
    </row>
    <row r="775" spans="1:10" ht="63" x14ac:dyDescent="0.35">
      <c r="A775" s="371">
        <v>44582</v>
      </c>
      <c r="B775" s="351" t="s">
        <v>3694</v>
      </c>
      <c r="C775" s="369" t="s">
        <v>2934</v>
      </c>
      <c r="D775" s="85" t="s">
        <v>3697</v>
      </c>
      <c r="E775" s="382">
        <v>593775</v>
      </c>
      <c r="F775" s="383">
        <v>1997815</v>
      </c>
      <c r="G775" s="374">
        <v>26878.94</v>
      </c>
      <c r="H775" s="374">
        <v>29000</v>
      </c>
      <c r="I775" s="386">
        <f t="shared" si="31"/>
        <v>2121.0600000000013</v>
      </c>
      <c r="J775" s="388">
        <f t="shared" si="32"/>
        <v>1052.0600000000122</v>
      </c>
    </row>
    <row r="776" spans="1:10" ht="63" x14ac:dyDescent="0.35">
      <c r="A776" s="371">
        <v>44586</v>
      </c>
      <c r="B776" s="351" t="s">
        <v>3695</v>
      </c>
      <c r="C776" s="369" t="s">
        <v>2934</v>
      </c>
      <c r="D776" s="85" t="s">
        <v>3696</v>
      </c>
      <c r="E776" s="382">
        <v>568562.5</v>
      </c>
      <c r="F776" s="383">
        <v>1998878</v>
      </c>
      <c r="G776" s="374">
        <v>27652.880000000001</v>
      </c>
      <c r="H776" s="374">
        <v>27500</v>
      </c>
      <c r="I776" s="386">
        <f t="shared" si="31"/>
        <v>-152.88000000000102</v>
      </c>
      <c r="J776" s="388">
        <f t="shared" si="32"/>
        <v>899.1800000000112</v>
      </c>
    </row>
    <row r="777" spans="1:10" ht="63" x14ac:dyDescent="0.35">
      <c r="A777" s="371">
        <v>44586</v>
      </c>
      <c r="B777" s="351" t="s">
        <v>3702</v>
      </c>
      <c r="C777" s="369" t="s">
        <v>2934</v>
      </c>
      <c r="D777" s="85" t="s">
        <v>3703</v>
      </c>
      <c r="E777" s="382">
        <v>568562.5</v>
      </c>
      <c r="F777" s="383">
        <v>1998879</v>
      </c>
      <c r="G777" s="374">
        <v>27491.52</v>
      </c>
      <c r="H777" s="374">
        <v>27500</v>
      </c>
      <c r="I777" s="386">
        <f t="shared" si="31"/>
        <v>8.4799999999995634</v>
      </c>
      <c r="J777" s="388">
        <f t="shared" si="32"/>
        <v>907.66000000001077</v>
      </c>
    </row>
    <row r="778" spans="1:10" ht="60" x14ac:dyDescent="0.35">
      <c r="A778" s="371">
        <v>44589</v>
      </c>
      <c r="B778" s="351" t="s">
        <v>3717</v>
      </c>
      <c r="C778" s="369" t="s">
        <v>2934</v>
      </c>
      <c r="D778" s="355" t="s">
        <v>3716</v>
      </c>
      <c r="E778" s="382">
        <v>592230</v>
      </c>
      <c r="F778" s="356">
        <v>2004338</v>
      </c>
      <c r="G778" s="374">
        <v>23633.040000000001</v>
      </c>
      <c r="H778" s="374">
        <v>28500</v>
      </c>
      <c r="I778" s="386">
        <f t="shared" si="31"/>
        <v>4866.9599999999991</v>
      </c>
      <c r="J778" s="388">
        <f t="shared" si="32"/>
        <v>5774.6200000000099</v>
      </c>
    </row>
    <row r="779" spans="1:10" ht="63" x14ac:dyDescent="0.55000000000000004">
      <c r="A779" s="371">
        <v>44589</v>
      </c>
      <c r="B779" s="351" t="s">
        <v>3708</v>
      </c>
      <c r="C779" s="275" t="s">
        <v>2798</v>
      </c>
      <c r="D779" s="85" t="s">
        <v>3709</v>
      </c>
      <c r="E779" s="382">
        <v>592230</v>
      </c>
      <c r="F779" s="383">
        <v>2000715</v>
      </c>
      <c r="G779" s="374">
        <v>23661.51</v>
      </c>
      <c r="H779" s="374">
        <v>28500</v>
      </c>
      <c r="I779" s="386">
        <f t="shared" si="31"/>
        <v>4838.4900000000016</v>
      </c>
      <c r="J779" s="388">
        <f>J778+I779</f>
        <v>10613.110000000011</v>
      </c>
    </row>
    <row r="780" spans="1:10" ht="63" x14ac:dyDescent="0.35">
      <c r="A780" s="371">
        <v>44592</v>
      </c>
      <c r="B780" s="351" t="s">
        <v>3710</v>
      </c>
      <c r="C780" s="369" t="s">
        <v>2934</v>
      </c>
      <c r="D780" s="85" t="s">
        <v>3711</v>
      </c>
      <c r="E780" s="382">
        <v>559170</v>
      </c>
      <c r="F780" s="383">
        <v>2001066</v>
      </c>
      <c r="G780" s="374">
        <v>22942.52</v>
      </c>
      <c r="H780" s="374">
        <v>27000</v>
      </c>
      <c r="I780" s="386">
        <f t="shared" si="31"/>
        <v>4057.4799999999996</v>
      </c>
      <c r="J780" s="388">
        <f t="shared" si="32"/>
        <v>14670.590000000011</v>
      </c>
    </row>
    <row r="781" spans="1:10" ht="63" x14ac:dyDescent="0.35">
      <c r="A781" s="371">
        <v>44592</v>
      </c>
      <c r="B781" s="351" t="s">
        <v>3712</v>
      </c>
      <c r="C781" s="369" t="s">
        <v>2934</v>
      </c>
      <c r="D781" s="85" t="s">
        <v>3713</v>
      </c>
      <c r="E781" s="382">
        <v>413000</v>
      </c>
      <c r="F781" s="383">
        <v>2001498</v>
      </c>
      <c r="G781" s="374">
        <v>21824</v>
      </c>
      <c r="H781" s="374">
        <v>20000</v>
      </c>
      <c r="I781" s="386">
        <f t="shared" si="31"/>
        <v>-1824</v>
      </c>
      <c r="J781" s="388">
        <f t="shared" ref="J781:J849" si="33">J780+I781</f>
        <v>12846.590000000011</v>
      </c>
    </row>
    <row r="782" spans="1:10" ht="63" x14ac:dyDescent="0.35">
      <c r="A782" s="371">
        <v>44592</v>
      </c>
      <c r="B782" s="351" t="s">
        <v>3714</v>
      </c>
      <c r="C782" s="369" t="s">
        <v>2934</v>
      </c>
      <c r="D782" s="85" t="s">
        <v>3715</v>
      </c>
      <c r="E782" s="382">
        <v>413000</v>
      </c>
      <c r="F782" s="383">
        <v>2001499</v>
      </c>
      <c r="G782" s="374">
        <v>21854.63</v>
      </c>
      <c r="H782" s="374">
        <v>20000</v>
      </c>
      <c r="I782" s="386">
        <f t="shared" si="31"/>
        <v>-1854.630000000001</v>
      </c>
      <c r="J782" s="388">
        <f t="shared" si="33"/>
        <v>10991.96000000001</v>
      </c>
    </row>
    <row r="783" spans="1:10" ht="63" x14ac:dyDescent="0.35">
      <c r="A783" s="371">
        <v>44595</v>
      </c>
      <c r="B783" s="273" t="s">
        <v>3722</v>
      </c>
      <c r="C783" s="369" t="s">
        <v>2934</v>
      </c>
      <c r="D783" s="85" t="s">
        <v>3723</v>
      </c>
      <c r="E783" s="382">
        <v>412000</v>
      </c>
      <c r="F783" s="383">
        <v>2002546</v>
      </c>
      <c r="G783" s="374">
        <v>21868.18</v>
      </c>
      <c r="H783" s="374">
        <v>20000</v>
      </c>
      <c r="I783" s="386">
        <f t="shared" si="31"/>
        <v>-1868.1800000000003</v>
      </c>
      <c r="J783" s="388">
        <f t="shared" si="33"/>
        <v>9123.7800000000097</v>
      </c>
    </row>
    <row r="784" spans="1:10" ht="60" x14ac:dyDescent="0.35">
      <c r="A784" s="371">
        <v>44596</v>
      </c>
      <c r="B784" s="273" t="s">
        <v>3731</v>
      </c>
      <c r="C784" s="369" t="s">
        <v>2934</v>
      </c>
      <c r="D784" s="85" t="s">
        <v>3732</v>
      </c>
      <c r="E784" s="382">
        <v>411000</v>
      </c>
      <c r="F784" s="383">
        <v>2004337</v>
      </c>
      <c r="G784" s="374">
        <v>23597.919999999998</v>
      </c>
      <c r="H784" s="374">
        <v>20000</v>
      </c>
      <c r="I784" s="386">
        <f t="shared" si="31"/>
        <v>-3597.9199999999983</v>
      </c>
      <c r="J784" s="388">
        <f t="shared" si="33"/>
        <v>5525.8600000000115</v>
      </c>
    </row>
    <row r="785" spans="1:10" ht="63" x14ac:dyDescent="0.35">
      <c r="A785" s="371">
        <v>44596</v>
      </c>
      <c r="B785" s="273" t="s">
        <v>3724</v>
      </c>
      <c r="C785" s="369" t="s">
        <v>2934</v>
      </c>
      <c r="D785" s="85" t="s">
        <v>3725</v>
      </c>
      <c r="E785" s="382">
        <v>411000</v>
      </c>
      <c r="F785" s="383">
        <v>2003665</v>
      </c>
      <c r="G785" s="374">
        <v>22157.22</v>
      </c>
      <c r="H785" s="374">
        <v>20000</v>
      </c>
      <c r="I785" s="386">
        <f t="shared" si="31"/>
        <v>-2157.2200000000012</v>
      </c>
      <c r="J785" s="388">
        <f t="shared" si="33"/>
        <v>3368.6400000000103</v>
      </c>
    </row>
    <row r="786" spans="1:10" ht="63" x14ac:dyDescent="0.35">
      <c r="A786" s="371">
        <v>44600</v>
      </c>
      <c r="B786" s="273" t="s">
        <v>3733</v>
      </c>
      <c r="C786" s="369" t="s">
        <v>2934</v>
      </c>
      <c r="D786" s="85" t="s">
        <v>3734</v>
      </c>
      <c r="E786" s="382">
        <v>412800</v>
      </c>
      <c r="F786" s="383">
        <v>2004339</v>
      </c>
      <c r="G786" s="374">
        <v>23868.66</v>
      </c>
      <c r="H786" s="374">
        <v>20000</v>
      </c>
      <c r="I786" s="386">
        <f t="shared" si="31"/>
        <v>-3868.66</v>
      </c>
      <c r="J786" s="388">
        <f t="shared" si="33"/>
        <v>-500.01999999998952</v>
      </c>
    </row>
    <row r="787" spans="1:10" ht="63" x14ac:dyDescent="0.35">
      <c r="A787" s="371">
        <v>44602</v>
      </c>
      <c r="B787" s="273" t="s">
        <v>3735</v>
      </c>
      <c r="C787" s="369" t="s">
        <v>2934</v>
      </c>
      <c r="D787" s="85" t="s">
        <v>3736</v>
      </c>
      <c r="E787" s="382">
        <v>450406</v>
      </c>
      <c r="F787" s="383">
        <v>2004340</v>
      </c>
      <c r="G787" s="374">
        <v>25224.66</v>
      </c>
      <c r="H787" s="374">
        <v>22000</v>
      </c>
      <c r="I787" s="386">
        <f t="shared" si="31"/>
        <v>-3224.66</v>
      </c>
      <c r="J787" s="388">
        <f t="shared" si="33"/>
        <v>-3724.6799999999894</v>
      </c>
    </row>
    <row r="788" spans="1:10" ht="63" x14ac:dyDescent="0.35">
      <c r="A788" s="371">
        <v>44603</v>
      </c>
      <c r="B788" s="273" t="s">
        <v>3737</v>
      </c>
      <c r="C788" s="369" t="s">
        <v>2934</v>
      </c>
      <c r="D788" s="85" t="s">
        <v>3116</v>
      </c>
      <c r="E788" s="382">
        <v>532090</v>
      </c>
      <c r="F788" s="383">
        <v>2005731</v>
      </c>
      <c r="G788" s="374">
        <v>25902.18</v>
      </c>
      <c r="H788" s="374">
        <v>26000</v>
      </c>
      <c r="I788" s="386">
        <f t="shared" si="31"/>
        <v>97.819999999999709</v>
      </c>
      <c r="J788" s="388">
        <f t="shared" si="33"/>
        <v>-3626.8599999999897</v>
      </c>
    </row>
    <row r="789" spans="1:10" ht="63" x14ac:dyDescent="0.35">
      <c r="A789" s="371">
        <v>44603</v>
      </c>
      <c r="B789" s="273" t="s">
        <v>3738</v>
      </c>
      <c r="C789" s="369" t="s">
        <v>2934</v>
      </c>
      <c r="D789" s="85" t="s">
        <v>3739</v>
      </c>
      <c r="E789" s="382">
        <v>531960</v>
      </c>
      <c r="F789" s="383">
        <v>2006110</v>
      </c>
      <c r="G789" s="374">
        <v>26166.81</v>
      </c>
      <c r="H789" s="374">
        <v>26000</v>
      </c>
      <c r="I789" s="386">
        <f t="shared" si="31"/>
        <v>-166.81000000000131</v>
      </c>
      <c r="J789" s="388">
        <f t="shared" si="33"/>
        <v>-3793.669999999991</v>
      </c>
    </row>
    <row r="790" spans="1:10" ht="63" x14ac:dyDescent="0.35">
      <c r="A790" s="371">
        <v>44607</v>
      </c>
      <c r="B790" s="273" t="s">
        <v>3752</v>
      </c>
      <c r="C790" s="369" t="s">
        <v>2934</v>
      </c>
      <c r="D790" s="85" t="s">
        <v>3753</v>
      </c>
      <c r="E790" s="382">
        <v>611850</v>
      </c>
      <c r="F790" s="383">
        <v>2007084</v>
      </c>
      <c r="G790" s="374">
        <v>28880.86</v>
      </c>
      <c r="H790" s="374">
        <v>30000</v>
      </c>
      <c r="I790" s="386">
        <f t="shared" si="31"/>
        <v>1119.1399999999994</v>
      </c>
      <c r="J790" s="388">
        <f t="shared" si="33"/>
        <v>-2674.5299999999916</v>
      </c>
    </row>
    <row r="791" spans="1:10" ht="63" x14ac:dyDescent="0.35">
      <c r="A791" s="371">
        <v>44607</v>
      </c>
      <c r="B791" s="273" t="s">
        <v>3754</v>
      </c>
      <c r="C791" s="369" t="s">
        <v>2934</v>
      </c>
      <c r="D791" s="85" t="s">
        <v>3755</v>
      </c>
      <c r="E791" s="382">
        <v>611850</v>
      </c>
      <c r="F791" s="383">
        <v>2007085</v>
      </c>
      <c r="G791" s="374">
        <v>28538.32</v>
      </c>
      <c r="H791" s="374">
        <v>30000</v>
      </c>
      <c r="I791" s="386">
        <f t="shared" si="31"/>
        <v>1461.6800000000003</v>
      </c>
      <c r="J791" s="388">
        <f t="shared" si="33"/>
        <v>-1212.8499999999913</v>
      </c>
    </row>
    <row r="792" spans="1:10" ht="60" x14ac:dyDescent="0.35">
      <c r="A792" s="371">
        <v>44608</v>
      </c>
      <c r="B792" s="273" t="s">
        <v>3756</v>
      </c>
      <c r="C792" s="369" t="s">
        <v>2934</v>
      </c>
      <c r="D792" s="85" t="s">
        <v>3757</v>
      </c>
      <c r="E792" s="382">
        <v>561000</v>
      </c>
      <c r="F792" s="383">
        <v>2007751</v>
      </c>
      <c r="G792" s="374">
        <v>28761.21</v>
      </c>
      <c r="H792" s="374">
        <v>27500</v>
      </c>
      <c r="I792" s="386">
        <f t="shared" si="31"/>
        <v>-1261.2099999999991</v>
      </c>
      <c r="J792" s="388">
        <f t="shared" si="33"/>
        <v>-2474.0599999999904</v>
      </c>
    </row>
    <row r="793" spans="1:10" ht="63" x14ac:dyDescent="0.55000000000000004">
      <c r="A793" s="371">
        <v>44610</v>
      </c>
      <c r="B793" s="273" t="s">
        <v>3744</v>
      </c>
      <c r="C793" s="275" t="s">
        <v>2798</v>
      </c>
      <c r="D793" s="85" t="s">
        <v>3745</v>
      </c>
      <c r="E793" s="382">
        <v>669570</v>
      </c>
      <c r="F793" s="383">
        <v>2009067</v>
      </c>
      <c r="G793" s="374">
        <v>29343.97</v>
      </c>
      <c r="H793" s="374">
        <v>33000</v>
      </c>
      <c r="I793" s="386">
        <f t="shared" si="31"/>
        <v>3656.0299999999988</v>
      </c>
      <c r="J793" s="388">
        <f t="shared" si="33"/>
        <v>1181.9700000000084</v>
      </c>
    </row>
    <row r="794" spans="1:10" ht="63" x14ac:dyDescent="0.55000000000000004">
      <c r="A794" s="371">
        <v>44610</v>
      </c>
      <c r="B794" s="273" t="s">
        <v>3746</v>
      </c>
      <c r="C794" s="275" t="s">
        <v>2798</v>
      </c>
      <c r="D794" s="85" t="s">
        <v>3747</v>
      </c>
      <c r="E794" s="382">
        <v>669570</v>
      </c>
      <c r="F794" s="383">
        <v>2009121</v>
      </c>
      <c r="G794" s="374">
        <v>29317.360000000001</v>
      </c>
      <c r="H794" s="374">
        <v>33000</v>
      </c>
      <c r="I794" s="386">
        <f t="shared" si="31"/>
        <v>3682.6399999999994</v>
      </c>
      <c r="J794" s="388">
        <f t="shared" si="33"/>
        <v>4864.6100000000079</v>
      </c>
    </row>
    <row r="795" spans="1:10" ht="63" x14ac:dyDescent="0.35">
      <c r="A795" s="371">
        <v>44614</v>
      </c>
      <c r="B795" s="273" t="s">
        <v>3758</v>
      </c>
      <c r="C795" s="369" t="s">
        <v>2934</v>
      </c>
      <c r="D795" s="85" t="s">
        <v>3759</v>
      </c>
      <c r="E795" s="382">
        <v>599440</v>
      </c>
      <c r="F795" s="383">
        <v>2010181</v>
      </c>
      <c r="G795" s="374">
        <v>31653.8</v>
      </c>
      <c r="H795" s="374">
        <v>29500</v>
      </c>
      <c r="I795" s="386">
        <f t="shared" si="31"/>
        <v>-2153.7999999999993</v>
      </c>
      <c r="J795" s="388">
        <f t="shared" si="33"/>
        <v>2710.8100000000086</v>
      </c>
    </row>
    <row r="796" spans="1:10" ht="63" x14ac:dyDescent="0.35">
      <c r="A796" s="371">
        <v>44614</v>
      </c>
      <c r="B796" s="273" t="s">
        <v>3760</v>
      </c>
      <c r="C796" s="369" t="s">
        <v>2934</v>
      </c>
      <c r="D796" s="85" t="s">
        <v>3761</v>
      </c>
      <c r="E796" s="382">
        <v>599440</v>
      </c>
      <c r="F796" s="383">
        <v>2010182</v>
      </c>
      <c r="G796" s="374">
        <v>31775.08</v>
      </c>
      <c r="H796" s="374">
        <v>29500</v>
      </c>
      <c r="I796" s="386">
        <f t="shared" si="31"/>
        <v>-2275.0800000000017</v>
      </c>
      <c r="J796" s="388">
        <f t="shared" si="33"/>
        <v>435.73000000000684</v>
      </c>
    </row>
    <row r="797" spans="1:10" ht="63" x14ac:dyDescent="0.35">
      <c r="A797" s="371">
        <v>44616</v>
      </c>
      <c r="B797" s="273" t="s">
        <v>3766</v>
      </c>
      <c r="C797" s="369" t="s">
        <v>2934</v>
      </c>
      <c r="D797" s="85" t="s">
        <v>3767</v>
      </c>
      <c r="E797" s="382">
        <v>637670</v>
      </c>
      <c r="F797" s="383">
        <v>2011060</v>
      </c>
      <c r="G797" s="374">
        <v>32271.62</v>
      </c>
      <c r="H797" s="374">
        <v>31000</v>
      </c>
      <c r="I797" s="386">
        <f t="shared" si="31"/>
        <v>-1271.619999999999</v>
      </c>
      <c r="J797" s="388">
        <f t="shared" si="33"/>
        <v>-835.88999999999214</v>
      </c>
    </row>
    <row r="798" spans="1:10" ht="63" x14ac:dyDescent="0.55000000000000004">
      <c r="A798" s="371">
        <v>44617</v>
      </c>
      <c r="B798" s="273" t="s">
        <v>3748</v>
      </c>
      <c r="C798" s="275" t="s">
        <v>2798</v>
      </c>
      <c r="D798" s="85" t="s">
        <v>3749</v>
      </c>
      <c r="E798" s="382">
        <v>698802</v>
      </c>
      <c r="F798" s="383">
        <v>2011409</v>
      </c>
      <c r="G798" s="374">
        <v>31888.13</v>
      </c>
      <c r="H798" s="374">
        <v>34000</v>
      </c>
      <c r="I798" s="386">
        <f t="shared" si="31"/>
        <v>2111.869999999999</v>
      </c>
      <c r="J798" s="388">
        <f t="shared" si="33"/>
        <v>1275.9800000000068</v>
      </c>
    </row>
    <row r="799" spans="1:10" ht="63" x14ac:dyDescent="0.55000000000000004">
      <c r="A799" s="371">
        <v>44617</v>
      </c>
      <c r="B799" s="273" t="s">
        <v>3750</v>
      </c>
      <c r="C799" s="275" t="s">
        <v>2798</v>
      </c>
      <c r="D799" s="85" t="s">
        <v>3751</v>
      </c>
      <c r="E799" s="382">
        <v>698802</v>
      </c>
      <c r="F799" s="383">
        <v>2011410</v>
      </c>
      <c r="G799" s="374">
        <v>31571.86</v>
      </c>
      <c r="H799" s="374">
        <v>34000</v>
      </c>
      <c r="I799" s="386">
        <f t="shared" si="31"/>
        <v>2428.1399999999994</v>
      </c>
      <c r="J799" s="388">
        <f t="shared" si="33"/>
        <v>3704.1200000000063</v>
      </c>
    </row>
    <row r="800" spans="1:10" ht="63" x14ac:dyDescent="0.35">
      <c r="A800" s="371">
        <v>44620</v>
      </c>
      <c r="B800" s="273" t="s">
        <v>3769</v>
      </c>
      <c r="C800" s="369" t="s">
        <v>2934</v>
      </c>
      <c r="D800" s="85" t="s">
        <v>3768</v>
      </c>
      <c r="E800" s="382">
        <v>672870</v>
      </c>
      <c r="F800" s="383">
        <v>2013290</v>
      </c>
      <c r="G800" s="374">
        <v>34087.72</v>
      </c>
      <c r="H800" s="374">
        <v>33000</v>
      </c>
      <c r="I800" s="386">
        <f t="shared" si="31"/>
        <v>-1087.7200000000012</v>
      </c>
      <c r="J800" s="388">
        <f t="shared" si="33"/>
        <v>2616.4000000000051</v>
      </c>
    </row>
    <row r="801" spans="1:10" ht="63" x14ac:dyDescent="0.55000000000000004">
      <c r="A801" s="371">
        <v>44620</v>
      </c>
      <c r="B801" s="273" t="s">
        <v>3770</v>
      </c>
      <c r="C801" s="275" t="s">
        <v>2798</v>
      </c>
      <c r="D801" s="85" t="s">
        <v>3771</v>
      </c>
      <c r="E801" s="382">
        <v>672870</v>
      </c>
      <c r="F801" s="383">
        <v>2013291</v>
      </c>
      <c r="G801" s="374">
        <v>33684.68</v>
      </c>
      <c r="H801" s="374">
        <v>33000</v>
      </c>
      <c r="I801" s="386">
        <f t="shared" si="31"/>
        <v>-684.68000000000029</v>
      </c>
      <c r="J801" s="388">
        <f t="shared" si="33"/>
        <v>1931.7200000000048</v>
      </c>
    </row>
    <row r="802" spans="1:10" ht="63" x14ac:dyDescent="0.55000000000000004">
      <c r="A802" s="371">
        <v>44623</v>
      </c>
      <c r="B802" s="345" t="s">
        <v>3776</v>
      </c>
      <c r="C802" s="275" t="s">
        <v>2798</v>
      </c>
      <c r="D802" s="85" t="s">
        <v>3777</v>
      </c>
      <c r="E802" s="382">
        <v>680658</v>
      </c>
      <c r="F802" s="383">
        <v>2013685</v>
      </c>
      <c r="G802" s="374">
        <v>33299.26</v>
      </c>
      <c r="H802" s="374">
        <v>33000</v>
      </c>
      <c r="I802" s="386">
        <f t="shared" si="31"/>
        <v>-299.26000000000204</v>
      </c>
      <c r="J802" s="388">
        <f t="shared" si="33"/>
        <v>1632.4600000000028</v>
      </c>
    </row>
    <row r="803" spans="1:10" ht="63" x14ac:dyDescent="0.35">
      <c r="A803" s="371">
        <v>44624</v>
      </c>
      <c r="B803" s="345" t="s">
        <v>3780</v>
      </c>
      <c r="C803" s="369" t="s">
        <v>2934</v>
      </c>
      <c r="D803" s="85" t="s">
        <v>3781</v>
      </c>
      <c r="E803" s="382">
        <v>734300</v>
      </c>
      <c r="F803" s="383">
        <v>2014499</v>
      </c>
      <c r="G803" s="374">
        <v>32064.91</v>
      </c>
      <c r="H803" s="374">
        <v>35000</v>
      </c>
      <c r="I803" s="386">
        <f t="shared" si="31"/>
        <v>2935.09</v>
      </c>
      <c r="J803" s="388">
        <f t="shared" si="33"/>
        <v>4567.5500000000029</v>
      </c>
    </row>
    <row r="804" spans="1:10" ht="63" x14ac:dyDescent="0.35">
      <c r="A804" s="371">
        <v>44624</v>
      </c>
      <c r="B804" s="345" t="s">
        <v>3782</v>
      </c>
      <c r="C804" s="369" t="s">
        <v>2934</v>
      </c>
      <c r="D804" s="85" t="s">
        <v>3783</v>
      </c>
      <c r="E804" s="382">
        <v>734300</v>
      </c>
      <c r="F804" s="383">
        <v>2014500</v>
      </c>
      <c r="G804" s="374">
        <v>32293.34</v>
      </c>
      <c r="H804" s="374">
        <v>35000</v>
      </c>
      <c r="I804" s="386">
        <f t="shared" si="31"/>
        <v>2706.66</v>
      </c>
      <c r="J804" s="388">
        <f t="shared" si="33"/>
        <v>7274.2100000000028</v>
      </c>
    </row>
    <row r="805" spans="1:10" ht="63" x14ac:dyDescent="0.35">
      <c r="A805" s="371">
        <v>44628</v>
      </c>
      <c r="B805" s="345" t="s">
        <v>3784</v>
      </c>
      <c r="C805" s="369" t="s">
        <v>2934</v>
      </c>
      <c r="D805" s="85" t="s">
        <v>3785</v>
      </c>
      <c r="E805" s="382">
        <v>673627.5</v>
      </c>
      <c r="F805" s="383">
        <v>2016002</v>
      </c>
      <c r="G805" s="374">
        <v>32366.39</v>
      </c>
      <c r="H805" s="374">
        <v>31500</v>
      </c>
      <c r="I805" s="386">
        <f t="shared" si="31"/>
        <v>-866.38999999999942</v>
      </c>
      <c r="J805" s="388">
        <f t="shared" si="33"/>
        <v>6407.8200000000033</v>
      </c>
    </row>
    <row r="806" spans="1:10" ht="63" x14ac:dyDescent="0.35">
      <c r="A806" s="371">
        <v>44628</v>
      </c>
      <c r="B806" s="345" t="s">
        <v>3786</v>
      </c>
      <c r="C806" s="369" t="s">
        <v>2934</v>
      </c>
      <c r="D806" s="85" t="s">
        <v>3787</v>
      </c>
      <c r="E806" s="382">
        <v>673627.5</v>
      </c>
      <c r="F806" s="383">
        <v>2016003</v>
      </c>
      <c r="G806" s="374">
        <v>31486.92</v>
      </c>
      <c r="H806" s="374">
        <v>31500</v>
      </c>
      <c r="I806" s="386">
        <f t="shared" si="31"/>
        <v>13.080000000001746</v>
      </c>
      <c r="J806" s="388">
        <f t="shared" si="33"/>
        <v>6420.9000000000051</v>
      </c>
    </row>
    <row r="807" spans="1:10" ht="63" x14ac:dyDescent="0.35">
      <c r="A807" s="371">
        <v>44630</v>
      </c>
      <c r="B807" s="345" t="s">
        <v>3791</v>
      </c>
      <c r="C807" s="369" t="s">
        <v>2934</v>
      </c>
      <c r="D807" s="85" t="s">
        <v>3790</v>
      </c>
      <c r="E807" s="382">
        <v>650008</v>
      </c>
      <c r="F807" s="383">
        <v>2016805</v>
      </c>
      <c r="G807" s="374">
        <v>30802.41</v>
      </c>
      <c r="H807" s="374">
        <v>31000</v>
      </c>
      <c r="I807" s="386">
        <f t="shared" si="31"/>
        <v>197.59000000000015</v>
      </c>
      <c r="J807" s="388">
        <f t="shared" si="33"/>
        <v>6618.4900000000052</v>
      </c>
    </row>
    <row r="808" spans="1:10" ht="63" x14ac:dyDescent="0.35">
      <c r="A808" s="371">
        <v>44631</v>
      </c>
      <c r="B808" s="345" t="s">
        <v>3792</v>
      </c>
      <c r="C808" s="369" t="s">
        <v>2934</v>
      </c>
      <c r="D808" s="85" t="s">
        <v>3793</v>
      </c>
      <c r="E808" s="382">
        <v>647900</v>
      </c>
      <c r="F808" s="383">
        <v>2016806</v>
      </c>
      <c r="G808" s="374">
        <v>31057.99</v>
      </c>
      <c r="H808" s="374">
        <v>31000</v>
      </c>
      <c r="I808" s="386">
        <f t="shared" si="31"/>
        <v>-57.990000000001601</v>
      </c>
      <c r="J808" s="388">
        <f t="shared" si="33"/>
        <v>6560.5000000000036</v>
      </c>
    </row>
    <row r="809" spans="1:10" ht="63" x14ac:dyDescent="0.35">
      <c r="A809" s="371">
        <v>44631</v>
      </c>
      <c r="B809" s="345" t="s">
        <v>3794</v>
      </c>
      <c r="C809" s="369" t="s">
        <v>2934</v>
      </c>
      <c r="D809" s="85" t="s">
        <v>3795</v>
      </c>
      <c r="E809" s="382">
        <v>647900</v>
      </c>
      <c r="F809" s="383">
        <v>2016807</v>
      </c>
      <c r="G809" s="374">
        <v>30725.74</v>
      </c>
      <c r="H809" s="374">
        <v>31000</v>
      </c>
      <c r="I809" s="386">
        <f t="shared" si="31"/>
        <v>274.2599999999984</v>
      </c>
      <c r="J809" s="388">
        <f t="shared" si="33"/>
        <v>6834.760000000002</v>
      </c>
    </row>
    <row r="810" spans="1:10" ht="63" x14ac:dyDescent="0.35">
      <c r="A810" s="371">
        <v>44634</v>
      </c>
      <c r="B810" s="345" t="s">
        <v>3796</v>
      </c>
      <c r="C810" s="369" t="s">
        <v>2934</v>
      </c>
      <c r="D810" s="85" t="s">
        <v>3797</v>
      </c>
      <c r="E810" s="382">
        <v>688380</v>
      </c>
      <c r="F810" s="383">
        <v>2017123</v>
      </c>
      <c r="G810" s="374">
        <v>30702.98</v>
      </c>
      <c r="H810" s="374">
        <v>33000</v>
      </c>
      <c r="I810" s="386">
        <f t="shared" si="31"/>
        <v>2297.0200000000004</v>
      </c>
      <c r="J810" s="388">
        <f t="shared" si="33"/>
        <v>9131.7800000000025</v>
      </c>
    </row>
    <row r="811" spans="1:10" ht="63" x14ac:dyDescent="0.35">
      <c r="A811" s="371">
        <v>44635</v>
      </c>
      <c r="B811" s="345" t="s">
        <v>3798</v>
      </c>
      <c r="C811" s="369" t="s">
        <v>2934</v>
      </c>
      <c r="D811" s="85" t="s">
        <v>3799</v>
      </c>
      <c r="E811" s="382">
        <v>626400</v>
      </c>
      <c r="F811" s="383">
        <v>2018170</v>
      </c>
      <c r="G811" s="374">
        <v>29083.73</v>
      </c>
      <c r="H811" s="374">
        <v>30000</v>
      </c>
      <c r="I811" s="386">
        <f t="shared" si="31"/>
        <v>916.27000000000044</v>
      </c>
      <c r="J811" s="388">
        <f t="shared" si="33"/>
        <v>10048.050000000003</v>
      </c>
    </row>
    <row r="812" spans="1:10" ht="63" x14ac:dyDescent="0.35">
      <c r="A812" s="371">
        <v>44637</v>
      </c>
      <c r="B812" s="345" t="s">
        <v>3802</v>
      </c>
      <c r="C812" s="369" t="s">
        <v>2934</v>
      </c>
      <c r="D812" s="85" t="s">
        <v>3803</v>
      </c>
      <c r="E812" s="382">
        <v>624300</v>
      </c>
      <c r="F812" s="383">
        <v>2019062</v>
      </c>
      <c r="G812" s="374">
        <v>29275.5</v>
      </c>
      <c r="H812" s="374">
        <v>30000</v>
      </c>
      <c r="I812" s="386">
        <f t="shared" si="31"/>
        <v>724.5</v>
      </c>
      <c r="J812" s="388">
        <f t="shared" si="33"/>
        <v>10772.550000000003</v>
      </c>
    </row>
    <row r="813" spans="1:10" ht="63" x14ac:dyDescent="0.35">
      <c r="A813" s="371">
        <v>44638</v>
      </c>
      <c r="B813" s="345" t="s">
        <v>3804</v>
      </c>
      <c r="C813" s="369" t="s">
        <v>2934</v>
      </c>
      <c r="D813" s="85" t="s">
        <v>3805</v>
      </c>
      <c r="E813" s="382">
        <v>554742</v>
      </c>
      <c r="F813" s="383">
        <v>2019463</v>
      </c>
      <c r="G813" s="374">
        <v>30014.880000000001</v>
      </c>
      <c r="H813" s="374">
        <v>27000</v>
      </c>
      <c r="I813" s="386">
        <f t="shared" si="31"/>
        <v>-3014.880000000001</v>
      </c>
      <c r="J813" s="388">
        <f t="shared" si="33"/>
        <v>7757.6700000000019</v>
      </c>
    </row>
    <row r="814" spans="1:10" ht="63" x14ac:dyDescent="0.35">
      <c r="A814" s="371">
        <v>44638</v>
      </c>
      <c r="B814" s="345" t="s">
        <v>3810</v>
      </c>
      <c r="C814" s="369" t="s">
        <v>2934</v>
      </c>
      <c r="D814" s="355" t="s">
        <v>3811</v>
      </c>
      <c r="E814" s="382">
        <v>554742</v>
      </c>
      <c r="F814" s="383">
        <v>2022023</v>
      </c>
      <c r="G814" s="374">
        <v>31533.61</v>
      </c>
      <c r="H814" s="374">
        <v>27000</v>
      </c>
      <c r="I814" s="386">
        <f t="shared" si="31"/>
        <v>-4533.6100000000006</v>
      </c>
      <c r="J814" s="388">
        <f t="shared" si="33"/>
        <v>3224.0600000000013</v>
      </c>
    </row>
    <row r="815" spans="1:10" ht="63" x14ac:dyDescent="0.35">
      <c r="A815" s="371">
        <v>44642</v>
      </c>
      <c r="B815" s="345" t="s">
        <v>3812</v>
      </c>
      <c r="C815" s="369" t="s">
        <v>2934</v>
      </c>
      <c r="D815" s="85" t="s">
        <v>3813</v>
      </c>
      <c r="E815" s="382">
        <v>608850</v>
      </c>
      <c r="F815" s="383">
        <v>2021308</v>
      </c>
      <c r="G815" s="374">
        <v>31685.33</v>
      </c>
      <c r="H815" s="374">
        <v>30000</v>
      </c>
      <c r="I815" s="386">
        <f t="shared" si="31"/>
        <v>-1685.3300000000017</v>
      </c>
      <c r="J815" s="388">
        <f t="shared" si="33"/>
        <v>1538.7299999999996</v>
      </c>
    </row>
    <row r="816" spans="1:10" ht="63" x14ac:dyDescent="0.35">
      <c r="A816" s="371">
        <v>44642</v>
      </c>
      <c r="B816" s="345" t="s">
        <v>3814</v>
      </c>
      <c r="C816" s="369" t="s">
        <v>2934</v>
      </c>
      <c r="D816" s="85" t="s">
        <v>3815</v>
      </c>
      <c r="E816" s="382">
        <v>608850</v>
      </c>
      <c r="F816" s="383">
        <v>2021309</v>
      </c>
      <c r="G816" s="374">
        <v>31722.14</v>
      </c>
      <c r="H816" s="374">
        <v>30000</v>
      </c>
      <c r="I816" s="386">
        <f t="shared" si="31"/>
        <v>-1722.1399999999994</v>
      </c>
      <c r="J816" s="388">
        <f t="shared" si="33"/>
        <v>-183.40999999999985</v>
      </c>
    </row>
    <row r="817" spans="1:10" ht="63" x14ac:dyDescent="0.35">
      <c r="A817" s="371">
        <v>44645</v>
      </c>
      <c r="B817" s="345" t="s">
        <v>3816</v>
      </c>
      <c r="C817" s="369" t="s">
        <v>2934</v>
      </c>
      <c r="D817" s="85" t="s">
        <v>3817</v>
      </c>
      <c r="E817" s="382">
        <v>683910</v>
      </c>
      <c r="F817" s="383">
        <v>2022024</v>
      </c>
      <c r="G817" s="374">
        <v>31652.04</v>
      </c>
      <c r="H817" s="374">
        <v>34000</v>
      </c>
      <c r="I817" s="386">
        <f t="shared" si="31"/>
        <v>2347.9599999999991</v>
      </c>
      <c r="J817" s="388">
        <f t="shared" si="33"/>
        <v>2164.5499999999993</v>
      </c>
    </row>
    <row r="818" spans="1:10" ht="63" x14ac:dyDescent="0.35">
      <c r="A818" s="371">
        <v>44645</v>
      </c>
      <c r="B818" s="345" t="s">
        <v>3818</v>
      </c>
      <c r="C818" s="369" t="s">
        <v>2934</v>
      </c>
      <c r="D818" s="85" t="s">
        <v>3819</v>
      </c>
      <c r="E818" s="382">
        <v>683910</v>
      </c>
      <c r="F818" s="383">
        <v>2022025</v>
      </c>
      <c r="G818" s="374">
        <v>32196.49</v>
      </c>
      <c r="H818" s="374">
        <v>34000</v>
      </c>
      <c r="I818" s="386">
        <f t="shared" si="31"/>
        <v>1803.5099999999984</v>
      </c>
      <c r="J818" s="388">
        <f t="shared" si="33"/>
        <v>3968.0599999999977</v>
      </c>
    </row>
    <row r="819" spans="1:10" ht="63" x14ac:dyDescent="0.35">
      <c r="A819" s="371">
        <v>44649</v>
      </c>
      <c r="B819" s="345" t="s">
        <v>3824</v>
      </c>
      <c r="C819" s="369" t="s">
        <v>2934</v>
      </c>
      <c r="D819" s="85" t="s">
        <v>3825</v>
      </c>
      <c r="E819" s="382">
        <v>669330</v>
      </c>
      <c r="F819" s="383">
        <v>2023973</v>
      </c>
      <c r="G819" s="374">
        <v>31966.2</v>
      </c>
      <c r="H819" s="374">
        <v>33500</v>
      </c>
      <c r="I819" s="386">
        <f t="shared" si="31"/>
        <v>1533.7999999999993</v>
      </c>
      <c r="J819" s="388">
        <f t="shared" si="33"/>
        <v>5501.8599999999969</v>
      </c>
    </row>
    <row r="820" spans="1:10" ht="63" x14ac:dyDescent="0.35">
      <c r="A820" s="371">
        <v>44649</v>
      </c>
      <c r="B820" s="345" t="s">
        <v>3826</v>
      </c>
      <c r="C820" s="369" t="s">
        <v>2934</v>
      </c>
      <c r="D820" s="85" t="s">
        <v>3827</v>
      </c>
      <c r="E820" s="382">
        <v>699330</v>
      </c>
      <c r="F820" s="383">
        <v>2023974</v>
      </c>
      <c r="G820" s="374">
        <v>32259.7</v>
      </c>
      <c r="H820" s="374">
        <v>33500</v>
      </c>
      <c r="I820" s="386">
        <f t="shared" si="31"/>
        <v>1240.2999999999993</v>
      </c>
      <c r="J820" s="388">
        <f t="shared" si="33"/>
        <v>6742.1599999999962</v>
      </c>
    </row>
    <row r="821" spans="1:10" ht="63" x14ac:dyDescent="0.25">
      <c r="A821" s="371">
        <v>44651</v>
      </c>
      <c r="B821" s="345" t="s">
        <v>3828</v>
      </c>
      <c r="C821" s="462" t="s">
        <v>2798</v>
      </c>
      <c r="D821" s="85" t="s">
        <v>3829</v>
      </c>
      <c r="E821" s="382">
        <v>647562.5</v>
      </c>
      <c r="F821" s="383">
        <v>2023975</v>
      </c>
      <c r="G821" s="374">
        <v>31885.279999999999</v>
      </c>
      <c r="H821" s="374">
        <v>32500</v>
      </c>
      <c r="I821" s="386">
        <f t="shared" si="31"/>
        <v>614.72000000000116</v>
      </c>
      <c r="J821" s="388">
        <f t="shared" si="33"/>
        <v>7356.8799999999974</v>
      </c>
    </row>
    <row r="822" spans="1:10" ht="63" x14ac:dyDescent="0.35">
      <c r="A822" s="371">
        <v>44651</v>
      </c>
      <c r="B822" s="345" t="s">
        <v>3830</v>
      </c>
      <c r="C822" s="369" t="s">
        <v>2934</v>
      </c>
      <c r="D822" s="85" t="s">
        <v>3831</v>
      </c>
      <c r="E822" s="382">
        <v>647562.5</v>
      </c>
      <c r="F822" s="383">
        <v>2024602</v>
      </c>
      <c r="G822" s="374">
        <v>31149.18</v>
      </c>
      <c r="H822" s="374">
        <v>32500</v>
      </c>
      <c r="I822" s="386">
        <f t="shared" si="31"/>
        <v>1350.8199999999997</v>
      </c>
      <c r="J822" s="388">
        <f t="shared" si="33"/>
        <v>8707.6999999999971</v>
      </c>
    </row>
    <row r="823" spans="1:10" ht="63" x14ac:dyDescent="0.25">
      <c r="A823" s="371">
        <v>44651</v>
      </c>
      <c r="B823" s="345" t="s">
        <v>3832</v>
      </c>
      <c r="C823" s="462" t="s">
        <v>2798</v>
      </c>
      <c r="D823" s="85" t="s">
        <v>3833</v>
      </c>
      <c r="E823" s="382">
        <v>647562.5</v>
      </c>
      <c r="F823" s="383">
        <v>2024603</v>
      </c>
      <c r="G823" s="374">
        <v>31103.21</v>
      </c>
      <c r="H823" s="374">
        <v>32500</v>
      </c>
      <c r="I823" s="386">
        <f t="shared" si="31"/>
        <v>1396.7900000000009</v>
      </c>
      <c r="J823" s="388">
        <f t="shared" si="33"/>
        <v>10104.489999999998</v>
      </c>
    </row>
    <row r="824" spans="1:10" ht="63" x14ac:dyDescent="0.35">
      <c r="A824" s="371">
        <v>44656</v>
      </c>
      <c r="B824" s="289" t="s">
        <v>3845</v>
      </c>
      <c r="C824" s="369" t="s">
        <v>2934</v>
      </c>
      <c r="D824" s="85" t="s">
        <v>3846</v>
      </c>
      <c r="E824" s="382">
        <v>613304</v>
      </c>
      <c r="F824" s="383">
        <v>2028701</v>
      </c>
      <c r="G824" s="374">
        <v>34338.97</v>
      </c>
      <c r="H824" s="374">
        <v>31000</v>
      </c>
      <c r="I824" s="386">
        <f t="shared" si="31"/>
        <v>-3338.9700000000012</v>
      </c>
      <c r="J824" s="388">
        <f t="shared" si="33"/>
        <v>6765.5199999999968</v>
      </c>
    </row>
    <row r="825" spans="1:10" ht="63" x14ac:dyDescent="0.35">
      <c r="A825" s="371">
        <v>44656</v>
      </c>
      <c r="B825" s="289" t="s">
        <v>3847</v>
      </c>
      <c r="C825" s="369" t="s">
        <v>2934</v>
      </c>
      <c r="D825" s="85" t="s">
        <v>3848</v>
      </c>
      <c r="E825" s="382">
        <v>613304</v>
      </c>
      <c r="F825" s="383">
        <v>2028702</v>
      </c>
      <c r="G825" s="374">
        <v>34089.870000000003</v>
      </c>
      <c r="H825" s="374">
        <v>31000</v>
      </c>
      <c r="I825" s="386">
        <f t="shared" si="31"/>
        <v>-3089.8700000000026</v>
      </c>
      <c r="J825" s="388">
        <f t="shared" si="33"/>
        <v>3675.6499999999942</v>
      </c>
    </row>
    <row r="826" spans="1:10" ht="63" x14ac:dyDescent="0.35">
      <c r="A826" s="371">
        <v>44657</v>
      </c>
      <c r="B826" s="289" t="s">
        <v>3838</v>
      </c>
      <c r="C826" s="369" t="s">
        <v>2934</v>
      </c>
      <c r="D826" s="85" t="s">
        <v>3839</v>
      </c>
      <c r="E826" s="382">
        <v>565040</v>
      </c>
      <c r="F826" s="383">
        <v>2026432</v>
      </c>
      <c r="G826" s="374">
        <v>31398.73</v>
      </c>
      <c r="H826" s="374">
        <v>28000</v>
      </c>
      <c r="I826" s="386">
        <f t="shared" si="31"/>
        <v>-3398.7299999999996</v>
      </c>
      <c r="J826" s="388">
        <f t="shared" si="33"/>
        <v>276.91999999999462</v>
      </c>
    </row>
    <row r="827" spans="1:10" ht="63" x14ac:dyDescent="0.35">
      <c r="A827" s="371">
        <v>44658</v>
      </c>
      <c r="B827" s="289" t="s">
        <v>3840</v>
      </c>
      <c r="C827" s="369" t="s">
        <v>2934</v>
      </c>
      <c r="D827" s="85" t="s">
        <v>3841</v>
      </c>
      <c r="E827" s="382">
        <v>644320</v>
      </c>
      <c r="F827" s="383">
        <v>2026433</v>
      </c>
      <c r="G827" s="374">
        <v>31625.64</v>
      </c>
      <c r="H827" s="374">
        <v>32000</v>
      </c>
      <c r="I827" s="386">
        <f t="shared" si="31"/>
        <v>374.36000000000058</v>
      </c>
      <c r="J827" s="388">
        <f t="shared" si="33"/>
        <v>651.2799999999952</v>
      </c>
    </row>
    <row r="828" spans="1:10" ht="63" x14ac:dyDescent="0.35">
      <c r="A828" s="371">
        <v>44664</v>
      </c>
      <c r="B828" s="289" t="s">
        <v>3849</v>
      </c>
      <c r="C828" s="369" t="s">
        <v>2934</v>
      </c>
      <c r="D828" s="85" t="s">
        <v>3850</v>
      </c>
      <c r="E828" s="382">
        <v>712980</v>
      </c>
      <c r="F828" s="383">
        <v>2028703</v>
      </c>
      <c r="G828" s="374">
        <v>35381.300000000003</v>
      </c>
      <c r="H828" s="374">
        <v>36000</v>
      </c>
      <c r="I828" s="386">
        <f t="shared" si="31"/>
        <v>618.69999999999709</v>
      </c>
      <c r="J828" s="388">
        <f t="shared" si="33"/>
        <v>1269.9799999999923</v>
      </c>
    </row>
    <row r="829" spans="1:10" ht="63" x14ac:dyDescent="0.35">
      <c r="A829" s="371">
        <v>44664</v>
      </c>
      <c r="B829" s="289" t="s">
        <v>3851</v>
      </c>
      <c r="C829" s="369" t="s">
        <v>2934</v>
      </c>
      <c r="D829" s="85" t="s">
        <v>3852</v>
      </c>
      <c r="E829" s="382">
        <v>712980</v>
      </c>
      <c r="F829" s="383">
        <v>2029949</v>
      </c>
      <c r="G829" s="374">
        <v>36164.67</v>
      </c>
      <c r="H829" s="374">
        <v>36000</v>
      </c>
      <c r="I829" s="386">
        <f t="shared" si="31"/>
        <v>-164.66999999999825</v>
      </c>
      <c r="J829" s="388">
        <f t="shared" si="33"/>
        <v>1105.309999999994</v>
      </c>
    </row>
    <row r="830" spans="1:10" ht="63" x14ac:dyDescent="0.35">
      <c r="A830" s="371">
        <v>44670</v>
      </c>
      <c r="B830" s="289" t="s">
        <v>3855</v>
      </c>
      <c r="C830" s="369" t="s">
        <v>2934</v>
      </c>
      <c r="D830" s="85" t="s">
        <v>3856</v>
      </c>
      <c r="E830" s="382">
        <v>744882.5</v>
      </c>
      <c r="F830" s="383">
        <v>2030689</v>
      </c>
      <c r="G830" s="374">
        <v>38537.480000000003</v>
      </c>
      <c r="H830" s="374">
        <v>37500</v>
      </c>
      <c r="I830" s="386">
        <f t="shared" si="31"/>
        <v>-1037.4800000000032</v>
      </c>
      <c r="J830" s="388">
        <f t="shared" si="33"/>
        <v>67.829999999990832</v>
      </c>
    </row>
    <row r="831" spans="1:10" ht="63" x14ac:dyDescent="0.35">
      <c r="A831" s="371">
        <v>44670</v>
      </c>
      <c r="B831" s="289" t="s">
        <v>3857</v>
      </c>
      <c r="C831" s="369" t="s">
        <v>2934</v>
      </c>
      <c r="D831" s="85" t="s">
        <v>3858</v>
      </c>
      <c r="E831" s="382">
        <v>744862.5</v>
      </c>
      <c r="F831" s="383">
        <v>2021305</v>
      </c>
      <c r="G831" s="374">
        <v>38397.68</v>
      </c>
      <c r="H831" s="374">
        <v>37500</v>
      </c>
      <c r="I831" s="386">
        <f t="shared" si="31"/>
        <v>-897.68000000000029</v>
      </c>
      <c r="J831" s="388">
        <f t="shared" si="33"/>
        <v>-829.85000000000946</v>
      </c>
    </row>
    <row r="832" spans="1:10" ht="63" x14ac:dyDescent="0.35">
      <c r="A832" s="371">
        <v>44672</v>
      </c>
      <c r="B832" s="289" t="s">
        <v>3861</v>
      </c>
      <c r="C832" s="369" t="s">
        <v>2934</v>
      </c>
      <c r="D832" s="85" t="s">
        <v>3862</v>
      </c>
      <c r="E832" s="382">
        <v>783510</v>
      </c>
      <c r="F832" s="383">
        <v>2031785</v>
      </c>
      <c r="G832" s="374">
        <v>38385.82</v>
      </c>
      <c r="H832" s="374">
        <v>39000</v>
      </c>
      <c r="I832" s="386">
        <f t="shared" si="31"/>
        <v>614.18000000000029</v>
      </c>
      <c r="J832" s="388">
        <f t="shared" si="33"/>
        <v>-215.67000000000917</v>
      </c>
    </row>
    <row r="833" spans="1:10" ht="63" x14ac:dyDescent="0.35">
      <c r="A833" s="371">
        <v>44673</v>
      </c>
      <c r="B833" s="289" t="s">
        <v>3863</v>
      </c>
      <c r="C833" s="369" t="s">
        <v>2934</v>
      </c>
      <c r="D833" s="85" t="s">
        <v>3864</v>
      </c>
      <c r="E833" s="382">
        <v>792870</v>
      </c>
      <c r="F833" s="383">
        <v>2032677</v>
      </c>
      <c r="G833" s="374">
        <v>39022.5</v>
      </c>
      <c r="H833" s="374">
        <v>39000</v>
      </c>
      <c r="I833" s="386">
        <f t="shared" si="31"/>
        <v>-22.5</v>
      </c>
      <c r="J833" s="388">
        <f t="shared" si="33"/>
        <v>-238.17000000000917</v>
      </c>
    </row>
    <row r="834" spans="1:10" ht="63" x14ac:dyDescent="0.35">
      <c r="A834" s="371">
        <v>44677</v>
      </c>
      <c r="B834" s="289" t="s">
        <v>3866</v>
      </c>
      <c r="C834" s="369" t="s">
        <v>2934</v>
      </c>
      <c r="D834" s="85" t="s">
        <v>3867</v>
      </c>
      <c r="E834" s="382">
        <f>828610+943</f>
        <v>829553</v>
      </c>
      <c r="F834" s="383">
        <v>2034539</v>
      </c>
      <c r="G834" s="374">
        <v>42975.68</v>
      </c>
      <c r="H834" s="374">
        <v>41000</v>
      </c>
      <c r="I834" s="386">
        <f t="shared" si="31"/>
        <v>-1975.6800000000003</v>
      </c>
      <c r="J834" s="388">
        <f t="shared" si="33"/>
        <v>-2213.8500000000095</v>
      </c>
    </row>
    <row r="835" spans="1:10" ht="63" x14ac:dyDescent="0.25">
      <c r="A835" s="371">
        <v>44677</v>
      </c>
      <c r="B835" s="289" t="s">
        <v>3868</v>
      </c>
      <c r="C835" s="463" t="s">
        <v>2798</v>
      </c>
      <c r="D835" s="85" t="s">
        <v>3869</v>
      </c>
      <c r="E835" s="382">
        <v>828610</v>
      </c>
      <c r="F835" s="383">
        <v>2034540</v>
      </c>
      <c r="G835" s="374">
        <v>42356.04</v>
      </c>
      <c r="H835" s="374">
        <v>41000</v>
      </c>
      <c r="I835" s="386">
        <f t="shared" si="31"/>
        <v>-1356.0400000000009</v>
      </c>
      <c r="J835" s="388">
        <f t="shared" si="33"/>
        <v>-3569.8900000000103</v>
      </c>
    </row>
    <row r="836" spans="1:10" ht="63" x14ac:dyDescent="0.25">
      <c r="A836" s="371">
        <v>44679</v>
      </c>
      <c r="B836" s="289" t="s">
        <v>3870</v>
      </c>
      <c r="C836" s="463" t="s">
        <v>2798</v>
      </c>
      <c r="D836" s="85" t="s">
        <v>3871</v>
      </c>
      <c r="E836" s="382">
        <v>922725</v>
      </c>
      <c r="F836" s="383">
        <v>2035329</v>
      </c>
      <c r="G836" s="374">
        <v>41169.69</v>
      </c>
      <c r="H836" s="374">
        <v>45000</v>
      </c>
      <c r="I836" s="386">
        <f t="shared" si="31"/>
        <v>3830.3099999999977</v>
      </c>
      <c r="J836" s="388">
        <f t="shared" si="33"/>
        <v>260.41999999998734</v>
      </c>
    </row>
    <row r="837" spans="1:10" ht="63" x14ac:dyDescent="0.35">
      <c r="A837" s="371">
        <v>44680</v>
      </c>
      <c r="B837" s="289" t="s">
        <v>3872</v>
      </c>
      <c r="C837" s="369" t="s">
        <v>2934</v>
      </c>
      <c r="D837" s="85" t="s">
        <v>3873</v>
      </c>
      <c r="E837" s="382">
        <v>915750</v>
      </c>
      <c r="F837" s="383">
        <v>2035370</v>
      </c>
      <c r="G837" s="374">
        <v>41941.68</v>
      </c>
      <c r="H837" s="374">
        <v>45000</v>
      </c>
      <c r="I837" s="386">
        <f t="shared" si="31"/>
        <v>3058.3199999999997</v>
      </c>
      <c r="J837" s="388">
        <f t="shared" si="33"/>
        <v>3318.739999999987</v>
      </c>
    </row>
    <row r="838" spans="1:10" ht="63" x14ac:dyDescent="0.35">
      <c r="A838" s="371">
        <v>44683</v>
      </c>
      <c r="B838" s="365" t="s">
        <v>3884</v>
      </c>
      <c r="C838" s="369" t="s">
        <v>2934</v>
      </c>
      <c r="D838" s="85" t="s">
        <v>3885</v>
      </c>
      <c r="E838" s="382">
        <v>896280</v>
      </c>
      <c r="F838" s="383">
        <v>2035233</v>
      </c>
      <c r="G838" s="374">
        <v>42437.94</v>
      </c>
      <c r="H838" s="374">
        <v>44000</v>
      </c>
      <c r="I838" s="386">
        <f t="shared" si="31"/>
        <v>1562.0599999999977</v>
      </c>
      <c r="J838" s="388">
        <f t="shared" si="33"/>
        <v>4880.7999999999847</v>
      </c>
    </row>
    <row r="839" spans="1:10" ht="63" x14ac:dyDescent="0.35">
      <c r="A839" s="371">
        <v>44683</v>
      </c>
      <c r="B839" s="365" t="s">
        <v>3886</v>
      </c>
      <c r="C839" s="369" t="s">
        <v>2934</v>
      </c>
      <c r="D839" s="85" t="s">
        <v>3887</v>
      </c>
      <c r="E839" s="382">
        <v>896280</v>
      </c>
      <c r="F839" s="383">
        <v>2035234</v>
      </c>
      <c r="G839" s="374">
        <v>42613.57</v>
      </c>
      <c r="H839" s="374">
        <v>44000</v>
      </c>
      <c r="I839" s="386">
        <f t="shared" si="31"/>
        <v>1386.4300000000003</v>
      </c>
      <c r="J839" s="388">
        <f t="shared" si="33"/>
        <v>6267.229999999985</v>
      </c>
    </row>
    <row r="840" spans="1:10" ht="63" x14ac:dyDescent="0.25">
      <c r="A840" s="371">
        <v>44684</v>
      </c>
      <c r="B840" s="365" t="s">
        <v>3876</v>
      </c>
      <c r="C840" s="463" t="s">
        <v>2798</v>
      </c>
      <c r="D840" s="85" t="s">
        <v>3877</v>
      </c>
      <c r="E840" s="382">
        <v>855540</v>
      </c>
      <c r="F840" s="383">
        <v>2037122</v>
      </c>
      <c r="G840" s="374">
        <v>42338.06</v>
      </c>
      <c r="H840" s="374">
        <v>42000</v>
      </c>
      <c r="I840" s="386">
        <f t="shared" si="31"/>
        <v>-338.05999999999767</v>
      </c>
      <c r="J840" s="388">
        <f t="shared" si="33"/>
        <v>5929.1699999999873</v>
      </c>
    </row>
    <row r="841" spans="1:10" ht="63" x14ac:dyDescent="0.35">
      <c r="A841" s="371">
        <v>44684</v>
      </c>
      <c r="B841" s="365" t="s">
        <v>3888</v>
      </c>
      <c r="C841" s="369" t="s">
        <v>2934</v>
      </c>
      <c r="D841" s="85" t="s">
        <v>3889</v>
      </c>
      <c r="E841" s="382">
        <v>855540</v>
      </c>
      <c r="F841" s="383">
        <v>2037123</v>
      </c>
      <c r="G841" s="374">
        <v>42724.9</v>
      </c>
      <c r="H841" s="374">
        <v>42000</v>
      </c>
      <c r="I841" s="386">
        <f t="shared" si="31"/>
        <v>-724.90000000000146</v>
      </c>
      <c r="J841" s="388">
        <f t="shared" si="33"/>
        <v>5204.2699999999859</v>
      </c>
    </row>
    <row r="842" spans="1:10" ht="63" x14ac:dyDescent="0.25">
      <c r="A842" s="371">
        <v>44684</v>
      </c>
      <c r="B842" s="365" t="s">
        <v>3874</v>
      </c>
      <c r="C842" s="463" t="s">
        <v>2798</v>
      </c>
      <c r="D842" s="85" t="s">
        <v>3875</v>
      </c>
      <c r="E842" s="382">
        <v>1036320</v>
      </c>
      <c r="F842" s="383">
        <v>2037125</v>
      </c>
      <c r="G842" s="374">
        <v>48197.32</v>
      </c>
      <c r="H842" s="374">
        <v>51000</v>
      </c>
      <c r="I842" s="386">
        <f t="shared" si="31"/>
        <v>2802.6800000000003</v>
      </c>
      <c r="J842" s="388">
        <f t="shared" si="33"/>
        <v>8006.9499999999862</v>
      </c>
    </row>
    <row r="843" spans="1:10" ht="63" x14ac:dyDescent="0.35">
      <c r="A843" s="371">
        <v>44686</v>
      </c>
      <c r="B843" s="365" t="s">
        <v>3890</v>
      </c>
      <c r="C843" s="369" t="s">
        <v>2934</v>
      </c>
      <c r="D843" s="85" t="s">
        <v>3891</v>
      </c>
      <c r="E843" s="382">
        <v>879744</v>
      </c>
      <c r="F843" s="383">
        <v>2037124</v>
      </c>
      <c r="G843" s="374">
        <v>43898.400000000001</v>
      </c>
      <c r="H843" s="374">
        <v>43500</v>
      </c>
      <c r="I843" s="386">
        <f t="shared" si="31"/>
        <v>-398.40000000000146</v>
      </c>
      <c r="J843" s="388">
        <f t="shared" si="33"/>
        <v>7608.5499999999847</v>
      </c>
    </row>
    <row r="844" spans="1:10" ht="63" x14ac:dyDescent="0.35">
      <c r="A844" s="371">
        <v>44687</v>
      </c>
      <c r="B844" s="365" t="s">
        <v>3892</v>
      </c>
      <c r="C844" s="369" t="s">
        <v>2934</v>
      </c>
      <c r="D844" s="85" t="s">
        <v>3893</v>
      </c>
      <c r="E844" s="382">
        <v>825330</v>
      </c>
      <c r="F844" s="383">
        <v>2037945</v>
      </c>
      <c r="G844" s="374">
        <v>41757.339999999997</v>
      </c>
      <c r="H844" s="374">
        <v>41000</v>
      </c>
      <c r="I844" s="386">
        <f t="shared" si="31"/>
        <v>-757.33999999999651</v>
      </c>
      <c r="J844" s="388">
        <f t="shared" si="33"/>
        <v>6851.2099999999882</v>
      </c>
    </row>
    <row r="845" spans="1:10" ht="63" x14ac:dyDescent="0.35">
      <c r="A845" s="371">
        <v>44691</v>
      </c>
      <c r="B845" s="365" t="s">
        <v>3895</v>
      </c>
      <c r="C845" s="369" t="s">
        <v>2934</v>
      </c>
      <c r="D845" s="85" t="s">
        <v>3896</v>
      </c>
      <c r="E845" s="382">
        <v>794235</v>
      </c>
      <c r="F845" s="383">
        <v>2039914</v>
      </c>
      <c r="G845" s="374">
        <v>36858.58</v>
      </c>
      <c r="H845" s="374">
        <v>39000</v>
      </c>
      <c r="I845" s="386">
        <f t="shared" si="31"/>
        <v>2141.4199999999983</v>
      </c>
      <c r="J845" s="388">
        <f t="shared" si="33"/>
        <v>8992.6299999999865</v>
      </c>
    </row>
    <row r="846" spans="1:10" ht="63" x14ac:dyDescent="0.35">
      <c r="A846" s="371">
        <v>44691</v>
      </c>
      <c r="B846" s="365" t="s">
        <v>3899</v>
      </c>
      <c r="C846" s="369" t="s">
        <v>2934</v>
      </c>
      <c r="D846" s="85" t="s">
        <v>3900</v>
      </c>
      <c r="E846" s="382">
        <v>794235</v>
      </c>
      <c r="F846" s="383">
        <v>2039915</v>
      </c>
      <c r="G846" s="374">
        <v>36647.879999999997</v>
      </c>
      <c r="H846" s="374">
        <v>39000</v>
      </c>
      <c r="I846" s="386">
        <f t="shared" si="31"/>
        <v>2352.1200000000026</v>
      </c>
      <c r="J846" s="388">
        <f t="shared" si="33"/>
        <v>11344.749999999989</v>
      </c>
    </row>
    <row r="847" spans="1:10" ht="63" x14ac:dyDescent="0.35">
      <c r="A847" s="371">
        <v>44693</v>
      </c>
      <c r="B847" s="365" t="s">
        <v>3901</v>
      </c>
      <c r="C847" s="369" t="s">
        <v>2934</v>
      </c>
      <c r="D847" s="85" t="s">
        <v>3902</v>
      </c>
      <c r="E847" s="382">
        <v>608700</v>
      </c>
      <c r="F847" s="383">
        <v>2040333</v>
      </c>
      <c r="G847" s="374">
        <v>36399.11</v>
      </c>
      <c r="H847" s="374">
        <v>30000</v>
      </c>
      <c r="I847" s="386">
        <f t="shared" si="31"/>
        <v>-6399.1100000000006</v>
      </c>
      <c r="J847" s="388">
        <f t="shared" si="33"/>
        <v>4945.6399999999885</v>
      </c>
    </row>
    <row r="848" spans="1:10" ht="63" x14ac:dyDescent="0.35">
      <c r="A848" s="371">
        <v>44694</v>
      </c>
      <c r="B848" s="365" t="s">
        <v>3903</v>
      </c>
      <c r="C848" s="369" t="s">
        <v>2934</v>
      </c>
      <c r="D848" s="85" t="s">
        <v>3904</v>
      </c>
      <c r="E848" s="382">
        <v>708750</v>
      </c>
      <c r="F848" s="383">
        <v>2041114</v>
      </c>
      <c r="G848" s="374">
        <v>35639.17</v>
      </c>
      <c r="H848" s="374">
        <v>35000</v>
      </c>
      <c r="I848" s="386">
        <f t="shared" si="31"/>
        <v>-639.16999999999825</v>
      </c>
      <c r="J848" s="388">
        <f t="shared" si="33"/>
        <v>4306.4699999999903</v>
      </c>
    </row>
    <row r="849" spans="1:10" ht="63" x14ac:dyDescent="0.35">
      <c r="A849" s="371">
        <v>44698</v>
      </c>
      <c r="B849" s="365" t="s">
        <v>3913</v>
      </c>
      <c r="C849" s="369" t="s">
        <v>2934</v>
      </c>
      <c r="D849" s="85" t="s">
        <v>3914</v>
      </c>
      <c r="E849" s="382">
        <v>702450</v>
      </c>
      <c r="F849" s="383">
        <v>2042656</v>
      </c>
      <c r="G849" s="374">
        <v>38821.39</v>
      </c>
      <c r="H849" s="374">
        <v>35000</v>
      </c>
      <c r="I849" s="386">
        <f t="shared" si="31"/>
        <v>-3821.3899999999994</v>
      </c>
      <c r="J849" s="388">
        <f t="shared" si="33"/>
        <v>485.07999999999083</v>
      </c>
    </row>
    <row r="850" spans="1:10" ht="63" x14ac:dyDescent="0.35">
      <c r="A850" s="371">
        <v>44698</v>
      </c>
      <c r="B850" s="365" t="s">
        <v>3911</v>
      </c>
      <c r="C850" s="369" t="s">
        <v>2934</v>
      </c>
      <c r="D850" s="85" t="s">
        <v>3912</v>
      </c>
      <c r="E850" s="382">
        <v>702450</v>
      </c>
      <c r="F850" s="383">
        <v>2042657</v>
      </c>
      <c r="G850" s="374">
        <v>39381.65</v>
      </c>
      <c r="H850" s="374">
        <v>35000</v>
      </c>
      <c r="I850" s="386">
        <f t="shared" si="31"/>
        <v>-4381.6500000000015</v>
      </c>
      <c r="J850" s="388">
        <f t="shared" ref="J850:J864" si="34">J849+I850</f>
        <v>-3896.5700000000106</v>
      </c>
    </row>
    <row r="851" spans="1:10" ht="63" x14ac:dyDescent="0.35">
      <c r="A851" s="371">
        <v>44700</v>
      </c>
      <c r="B851" s="365" t="s">
        <v>3915</v>
      </c>
      <c r="C851" s="369" t="s">
        <v>2934</v>
      </c>
      <c r="D851" s="85" t="s">
        <v>3916</v>
      </c>
      <c r="E851" s="382">
        <v>836850</v>
      </c>
      <c r="F851" s="383">
        <v>2043087</v>
      </c>
      <c r="G851" s="374">
        <v>40748.589999999997</v>
      </c>
      <c r="H851" s="374">
        <v>42000</v>
      </c>
      <c r="I851" s="386">
        <f t="shared" si="31"/>
        <v>1251.4100000000035</v>
      </c>
      <c r="J851" s="388">
        <f t="shared" si="34"/>
        <v>-2645.1600000000071</v>
      </c>
    </row>
    <row r="852" spans="1:10" ht="63" x14ac:dyDescent="0.35">
      <c r="A852" s="371">
        <v>44701</v>
      </c>
      <c r="B852" s="365" t="s">
        <v>3917</v>
      </c>
      <c r="C852" s="369" t="s">
        <v>2934</v>
      </c>
      <c r="D852" s="85" t="s">
        <v>3918</v>
      </c>
      <c r="E852" s="382">
        <v>856130</v>
      </c>
      <c r="F852" s="383">
        <v>2043406</v>
      </c>
      <c r="G852" s="374">
        <v>41470.11</v>
      </c>
      <c r="H852" s="374">
        <v>43000</v>
      </c>
      <c r="I852" s="386">
        <f t="shared" si="31"/>
        <v>1529.8899999999994</v>
      </c>
      <c r="J852" s="388">
        <f t="shared" si="34"/>
        <v>-1115.2700000000077</v>
      </c>
    </row>
    <row r="853" spans="1:10" ht="63" x14ac:dyDescent="0.35">
      <c r="A853" s="371">
        <v>44705</v>
      </c>
      <c r="B853" s="365" t="s">
        <v>3921</v>
      </c>
      <c r="C853" s="369" t="s">
        <v>2934</v>
      </c>
      <c r="D853" s="85" t="s">
        <v>3922</v>
      </c>
      <c r="E853" s="382">
        <v>875160</v>
      </c>
      <c r="F853" s="383">
        <v>2045265</v>
      </c>
      <c r="G853" s="374">
        <v>41999.17</v>
      </c>
      <c r="H853" s="374">
        <v>44000</v>
      </c>
      <c r="I853" s="386">
        <f t="shared" si="31"/>
        <v>2000.8300000000017</v>
      </c>
      <c r="J853" s="388">
        <f t="shared" si="34"/>
        <v>885.55999999999403</v>
      </c>
    </row>
    <row r="854" spans="1:10" ht="63" x14ac:dyDescent="0.35">
      <c r="A854" s="371">
        <v>44705</v>
      </c>
      <c r="B854" s="365" t="s">
        <v>3924</v>
      </c>
      <c r="C854" s="369" t="s">
        <v>2934</v>
      </c>
      <c r="D854" s="85" t="s">
        <v>3923</v>
      </c>
      <c r="E854" s="382">
        <v>875160</v>
      </c>
      <c r="F854" s="383">
        <v>2045266</v>
      </c>
      <c r="G854" s="374">
        <v>41799.81</v>
      </c>
      <c r="H854" s="374">
        <v>44000</v>
      </c>
      <c r="I854" s="386">
        <f t="shared" si="31"/>
        <v>2200.1900000000023</v>
      </c>
      <c r="J854" s="388">
        <f t="shared" si="34"/>
        <v>3085.7499999999964</v>
      </c>
    </row>
    <row r="855" spans="1:10" ht="63" x14ac:dyDescent="0.35">
      <c r="A855" s="371">
        <v>44707</v>
      </c>
      <c r="B855" s="365" t="s">
        <v>3931</v>
      </c>
      <c r="C855" s="369" t="s">
        <v>2934</v>
      </c>
      <c r="D855" s="85" t="s">
        <v>3932</v>
      </c>
      <c r="E855" s="382">
        <v>911260</v>
      </c>
      <c r="F855" s="383">
        <v>2045267</v>
      </c>
      <c r="G855" s="374">
        <v>43042.41</v>
      </c>
      <c r="H855" s="374">
        <v>46000</v>
      </c>
      <c r="I855" s="386">
        <f t="shared" si="31"/>
        <v>2957.5899999999965</v>
      </c>
      <c r="J855" s="388">
        <f t="shared" si="34"/>
        <v>6043.3399999999929</v>
      </c>
    </row>
    <row r="856" spans="1:10" ht="63" x14ac:dyDescent="0.35">
      <c r="A856" s="371">
        <v>44712</v>
      </c>
      <c r="B856" s="365" t="s">
        <v>3933</v>
      </c>
      <c r="C856" s="369" t="s">
        <v>2934</v>
      </c>
      <c r="D856" s="85" t="s">
        <v>3934</v>
      </c>
      <c r="E856" s="382">
        <v>820428</v>
      </c>
      <c r="F856" s="383">
        <v>2047580</v>
      </c>
      <c r="G856" s="374">
        <v>46238.55</v>
      </c>
      <c r="H856" s="374">
        <v>42000</v>
      </c>
      <c r="I856" s="386">
        <f t="shared" si="31"/>
        <v>-4238.5500000000029</v>
      </c>
      <c r="J856" s="388">
        <f t="shared" si="34"/>
        <v>1804.78999999999</v>
      </c>
    </row>
    <row r="857" spans="1:10" ht="63" x14ac:dyDescent="0.25">
      <c r="A857" s="371">
        <v>44712</v>
      </c>
      <c r="B857" s="365" t="s">
        <v>3935</v>
      </c>
      <c r="C857" s="463" t="s">
        <v>2798</v>
      </c>
      <c r="D857" s="85" t="s">
        <v>3875</v>
      </c>
      <c r="E857" s="382">
        <v>820428</v>
      </c>
      <c r="F857" s="383">
        <v>2047757</v>
      </c>
      <c r="G857" s="374">
        <v>45624.4</v>
      </c>
      <c r="H857" s="374">
        <v>42000</v>
      </c>
      <c r="I857" s="386">
        <f t="shared" si="31"/>
        <v>-3624.4000000000015</v>
      </c>
      <c r="J857" s="388">
        <f t="shared" si="34"/>
        <v>-1819.6100000000115</v>
      </c>
    </row>
    <row r="858" spans="1:10" ht="63" x14ac:dyDescent="0.25">
      <c r="A858" s="371">
        <v>44713</v>
      </c>
      <c r="B858" s="367" t="s">
        <v>3936</v>
      </c>
      <c r="C858" s="463" t="s">
        <v>2798</v>
      </c>
      <c r="D858" s="85" t="s">
        <v>3937</v>
      </c>
      <c r="E858" s="382">
        <v>865040</v>
      </c>
      <c r="F858" s="383">
        <v>2047582</v>
      </c>
      <c r="G858" s="374">
        <v>45650.63</v>
      </c>
      <c r="H858" s="374">
        <v>44000</v>
      </c>
      <c r="I858" s="386">
        <f t="shared" si="31"/>
        <v>-1650.6299999999974</v>
      </c>
      <c r="J858" s="388">
        <f t="shared" si="34"/>
        <v>-3470.2400000000089</v>
      </c>
    </row>
    <row r="859" spans="1:10" ht="63" x14ac:dyDescent="0.35">
      <c r="A859" s="371">
        <v>44713</v>
      </c>
      <c r="B859" s="367" t="s">
        <v>3942</v>
      </c>
      <c r="C859" s="369" t="s">
        <v>2934</v>
      </c>
      <c r="D859" s="85" t="s">
        <v>3943</v>
      </c>
      <c r="E859" s="382">
        <v>865040</v>
      </c>
      <c r="F859" s="383">
        <v>2047581</v>
      </c>
      <c r="G859" s="374">
        <v>45770.84</v>
      </c>
      <c r="H859" s="374">
        <v>44000</v>
      </c>
      <c r="I859" s="386">
        <f t="shared" si="31"/>
        <v>-1770.8399999999965</v>
      </c>
      <c r="J859" s="388">
        <f t="shared" si="34"/>
        <v>-5241.0800000000054</v>
      </c>
    </row>
    <row r="860" spans="1:10" ht="63" x14ac:dyDescent="0.25">
      <c r="A860" s="371">
        <v>44714</v>
      </c>
      <c r="B860" s="367" t="s">
        <v>3938</v>
      </c>
      <c r="C860" s="463" t="s">
        <v>2798</v>
      </c>
      <c r="D860" s="85" t="s">
        <v>3939</v>
      </c>
      <c r="E860" s="382">
        <v>983000</v>
      </c>
      <c r="F860" s="383">
        <v>2047758</v>
      </c>
      <c r="G860" s="374">
        <v>45137.2</v>
      </c>
      <c r="H860" s="374">
        <v>50000</v>
      </c>
      <c r="I860" s="386">
        <f t="shared" si="31"/>
        <v>4862.8000000000029</v>
      </c>
      <c r="J860" s="388">
        <f t="shared" si="34"/>
        <v>-378.28000000000247</v>
      </c>
    </row>
    <row r="861" spans="1:10" ht="63" x14ac:dyDescent="0.35">
      <c r="A861" s="371">
        <v>44715</v>
      </c>
      <c r="B861" s="367" t="s">
        <v>3944</v>
      </c>
      <c r="C861" s="369" t="s">
        <v>2934</v>
      </c>
      <c r="D861" s="85" t="s">
        <v>3945</v>
      </c>
      <c r="E861" s="382">
        <v>957460</v>
      </c>
      <c r="F861" s="383">
        <v>2048370</v>
      </c>
      <c r="G861" s="374">
        <v>41042.730000000003</v>
      </c>
      <c r="H861" s="374">
        <v>49000</v>
      </c>
      <c r="I861" s="386">
        <f t="shared" si="31"/>
        <v>7957.2699999999968</v>
      </c>
      <c r="J861" s="388">
        <f t="shared" si="34"/>
        <v>7578.9899999999943</v>
      </c>
    </row>
    <row r="862" spans="1:10" ht="63" x14ac:dyDescent="0.35">
      <c r="A862" s="371">
        <v>44719</v>
      </c>
      <c r="B862" s="367" t="s">
        <v>3951</v>
      </c>
      <c r="C862" s="369" t="s">
        <v>2934</v>
      </c>
      <c r="D862" s="85" t="s">
        <v>3952</v>
      </c>
      <c r="E862" s="382">
        <v>783000</v>
      </c>
      <c r="F862" s="383">
        <v>2050310</v>
      </c>
      <c r="G862" s="374">
        <v>43676.959999999999</v>
      </c>
      <c r="H862" s="374">
        <v>40000</v>
      </c>
      <c r="I862" s="386">
        <f t="shared" si="31"/>
        <v>-3676.9599999999991</v>
      </c>
      <c r="J862" s="388">
        <f t="shared" si="34"/>
        <v>3902.0299999999952</v>
      </c>
    </row>
    <row r="863" spans="1:10" ht="63" x14ac:dyDescent="0.35">
      <c r="A863" s="371">
        <v>44719</v>
      </c>
      <c r="B863" s="367" t="s">
        <v>3949</v>
      </c>
      <c r="C863" s="369" t="s">
        <v>2934</v>
      </c>
      <c r="D863" s="85" t="s">
        <v>3950</v>
      </c>
      <c r="E863" s="382">
        <v>783000</v>
      </c>
      <c r="F863" s="383">
        <v>2050311</v>
      </c>
      <c r="G863" s="374">
        <v>43095.68</v>
      </c>
      <c r="H863" s="374">
        <v>40000</v>
      </c>
      <c r="I863" s="386">
        <f t="shared" si="31"/>
        <v>-3095.6800000000003</v>
      </c>
      <c r="J863" s="388">
        <f t="shared" si="34"/>
        <v>806.34999999999491</v>
      </c>
    </row>
    <row r="864" spans="1:10" ht="63" x14ac:dyDescent="0.35">
      <c r="A864" s="371">
        <v>44721</v>
      </c>
      <c r="B864" s="367" t="s">
        <v>3953</v>
      </c>
      <c r="C864" s="369" t="s">
        <v>2934</v>
      </c>
      <c r="D864" s="85" t="s">
        <v>3954</v>
      </c>
      <c r="E864" s="382">
        <v>802370</v>
      </c>
      <c r="F864" s="383">
        <v>2050312</v>
      </c>
      <c r="G864" s="374">
        <v>37188.14</v>
      </c>
      <c r="H864" s="374">
        <v>41000</v>
      </c>
      <c r="I864" s="386">
        <f t="shared" si="31"/>
        <v>3811.8600000000006</v>
      </c>
      <c r="J864" s="388">
        <f t="shared" si="34"/>
        <v>4618.2099999999955</v>
      </c>
    </row>
    <row r="865" spans="1:10" ht="63" x14ac:dyDescent="0.35">
      <c r="A865" s="371">
        <v>44722</v>
      </c>
      <c r="B865" s="367" t="s">
        <v>3955</v>
      </c>
      <c r="C865" s="369" t="s">
        <v>2934</v>
      </c>
      <c r="D865" s="85" t="s">
        <v>3956</v>
      </c>
      <c r="E865" s="382">
        <v>860430</v>
      </c>
      <c r="F865" s="383">
        <v>2051070</v>
      </c>
      <c r="G865" s="374">
        <v>44228.62</v>
      </c>
      <c r="H865" s="374">
        <v>43000</v>
      </c>
      <c r="I865" s="386">
        <f t="shared" si="31"/>
        <v>-1228.6200000000026</v>
      </c>
      <c r="J865" s="388">
        <f t="shared" ref="J865:J931" si="35">J864+I865</f>
        <v>3389.5899999999929</v>
      </c>
    </row>
    <row r="866" spans="1:10" ht="63" x14ac:dyDescent="0.35">
      <c r="A866" s="371">
        <v>44726</v>
      </c>
      <c r="B866" s="367" t="s">
        <v>3967</v>
      </c>
      <c r="C866" s="369" t="s">
        <v>2934</v>
      </c>
      <c r="D866" s="85" t="s">
        <v>3968</v>
      </c>
      <c r="E866" s="382">
        <v>918925</v>
      </c>
      <c r="F866" s="383">
        <v>2051828</v>
      </c>
      <c r="G866" s="374">
        <v>45739.45</v>
      </c>
      <c r="H866" s="374">
        <v>44500</v>
      </c>
      <c r="I866" s="386">
        <f t="shared" si="31"/>
        <v>-1239.4499999999971</v>
      </c>
      <c r="J866" s="388">
        <f t="shared" si="35"/>
        <v>2150.1399999999958</v>
      </c>
    </row>
    <row r="867" spans="1:10" ht="63" x14ac:dyDescent="0.25">
      <c r="A867" s="371">
        <v>44727</v>
      </c>
      <c r="B867" s="367" t="s">
        <v>3963</v>
      </c>
      <c r="C867" s="463" t="s">
        <v>2798</v>
      </c>
      <c r="D867" s="85" t="s">
        <v>3964</v>
      </c>
      <c r="E867" s="382">
        <v>916700</v>
      </c>
      <c r="F867" s="383">
        <v>2052447</v>
      </c>
      <c r="G867" s="374">
        <v>46624.42</v>
      </c>
      <c r="H867" s="374">
        <v>44500</v>
      </c>
      <c r="I867" s="386">
        <f t="shared" si="31"/>
        <v>-2124.4199999999983</v>
      </c>
      <c r="J867" s="388">
        <f t="shared" si="35"/>
        <v>25.719999999997526</v>
      </c>
    </row>
    <row r="868" spans="1:10" s="460" customFormat="1" ht="63" x14ac:dyDescent="0.35">
      <c r="A868" s="456">
        <v>44728</v>
      </c>
      <c r="B868" s="367" t="s">
        <v>3969</v>
      </c>
      <c r="C868" s="369" t="s">
        <v>2934</v>
      </c>
      <c r="D868" s="458" t="s">
        <v>3970</v>
      </c>
      <c r="E868" s="459">
        <v>918480</v>
      </c>
      <c r="F868" s="455">
        <v>2052922</v>
      </c>
      <c r="G868" s="427">
        <v>46599.07</v>
      </c>
      <c r="H868" s="427">
        <v>44500</v>
      </c>
      <c r="I868" s="429">
        <f t="shared" si="31"/>
        <v>-2099.0699999999997</v>
      </c>
      <c r="J868" s="388">
        <f t="shared" si="35"/>
        <v>-2073.3500000000022</v>
      </c>
    </row>
    <row r="869" spans="1:10" s="460" customFormat="1" ht="63" x14ac:dyDescent="0.35">
      <c r="A869" s="456">
        <v>44732</v>
      </c>
      <c r="B869" s="367" t="s">
        <v>3971</v>
      </c>
      <c r="C869" s="369" t="s">
        <v>2934</v>
      </c>
      <c r="D869" s="458" t="s">
        <v>3972</v>
      </c>
      <c r="E869" s="459">
        <v>973440</v>
      </c>
      <c r="F869" s="455">
        <v>2054054</v>
      </c>
      <c r="G869" s="427">
        <v>45270.95</v>
      </c>
      <c r="H869" s="427">
        <v>48000</v>
      </c>
      <c r="I869" s="429">
        <f t="shared" si="31"/>
        <v>2729.0500000000029</v>
      </c>
      <c r="J869" s="388">
        <f t="shared" si="35"/>
        <v>655.70000000000073</v>
      </c>
    </row>
    <row r="870" spans="1:10" s="460" customFormat="1" ht="63" x14ac:dyDescent="0.35">
      <c r="A870" s="456">
        <v>44733</v>
      </c>
      <c r="B870" s="367" t="s">
        <v>3973</v>
      </c>
      <c r="C870" s="369" t="s">
        <v>2934</v>
      </c>
      <c r="D870" s="458" t="s">
        <v>3974</v>
      </c>
      <c r="E870" s="459">
        <v>968640</v>
      </c>
      <c r="F870" s="455">
        <v>2055423</v>
      </c>
      <c r="G870" s="427">
        <v>48095.26</v>
      </c>
      <c r="H870" s="427">
        <v>48000</v>
      </c>
      <c r="I870" s="429">
        <f t="shared" si="31"/>
        <v>-95.260000000002037</v>
      </c>
      <c r="J870" s="388">
        <f t="shared" si="35"/>
        <v>560.43999999999869</v>
      </c>
    </row>
    <row r="871" spans="1:10" s="460" customFormat="1" ht="63" x14ac:dyDescent="0.35">
      <c r="A871" s="456">
        <v>44734</v>
      </c>
      <c r="B871" s="367" t="s">
        <v>3975</v>
      </c>
      <c r="C871" s="369" t="s">
        <v>2934</v>
      </c>
      <c r="D871" s="458" t="s">
        <v>3976</v>
      </c>
      <c r="E871" s="459">
        <v>967920</v>
      </c>
      <c r="F871" s="455">
        <v>2055424</v>
      </c>
      <c r="G871" s="427">
        <v>48113.68</v>
      </c>
      <c r="H871" s="427">
        <v>48000</v>
      </c>
      <c r="I871" s="429">
        <f t="shared" si="31"/>
        <v>-113.68000000000029</v>
      </c>
      <c r="J871" s="388">
        <f t="shared" si="35"/>
        <v>446.7599999999984</v>
      </c>
    </row>
    <row r="872" spans="1:10" s="460" customFormat="1" ht="63" x14ac:dyDescent="0.25">
      <c r="A872" s="456">
        <v>44735</v>
      </c>
      <c r="B872" s="367" t="s">
        <v>3981</v>
      </c>
      <c r="C872" s="463" t="s">
        <v>2798</v>
      </c>
      <c r="D872" s="458" t="s">
        <v>3982</v>
      </c>
      <c r="E872" s="459">
        <v>982450</v>
      </c>
      <c r="F872" s="455">
        <v>2055425</v>
      </c>
      <c r="G872" s="427">
        <v>46700.35</v>
      </c>
      <c r="H872" s="427">
        <v>49000</v>
      </c>
      <c r="I872" s="429">
        <f t="shared" si="31"/>
        <v>2299.6500000000015</v>
      </c>
      <c r="J872" s="388">
        <f t="shared" si="35"/>
        <v>2746.41</v>
      </c>
    </row>
    <row r="873" spans="1:10" s="460" customFormat="1" ht="63" x14ac:dyDescent="0.35">
      <c r="A873" s="456">
        <v>44739</v>
      </c>
      <c r="B873" s="367" t="s">
        <v>3983</v>
      </c>
      <c r="C873" s="369" t="s">
        <v>2934</v>
      </c>
      <c r="D873" s="458" t="s">
        <v>3984</v>
      </c>
      <c r="E873" s="459">
        <v>956160</v>
      </c>
      <c r="F873" s="455">
        <v>2056227</v>
      </c>
      <c r="G873" s="427">
        <v>46770.39</v>
      </c>
      <c r="H873" s="427">
        <v>48000</v>
      </c>
      <c r="I873" s="429">
        <f t="shared" si="31"/>
        <v>1229.6100000000006</v>
      </c>
      <c r="J873" s="388">
        <f t="shared" si="35"/>
        <v>3976.0200000000004</v>
      </c>
    </row>
    <row r="874" spans="1:10" s="460" customFormat="1" ht="63" x14ac:dyDescent="0.35">
      <c r="A874" s="456">
        <v>44740</v>
      </c>
      <c r="B874" s="367" t="s">
        <v>3985</v>
      </c>
      <c r="C874" s="369" t="s">
        <v>2934</v>
      </c>
      <c r="D874" s="458" t="s">
        <v>3937</v>
      </c>
      <c r="E874" s="459">
        <v>840210</v>
      </c>
      <c r="F874" s="455">
        <v>2056891</v>
      </c>
      <c r="G874" s="427">
        <v>44546.93</v>
      </c>
      <c r="H874" s="427">
        <v>42000</v>
      </c>
      <c r="I874" s="429">
        <f t="shared" si="31"/>
        <v>-2546.9300000000003</v>
      </c>
      <c r="J874" s="388">
        <f t="shared" si="35"/>
        <v>1429.0900000000001</v>
      </c>
    </row>
    <row r="875" spans="1:10" s="460" customFormat="1" ht="63" x14ac:dyDescent="0.35">
      <c r="A875" s="456">
        <v>44742</v>
      </c>
      <c r="B875" s="367" t="s">
        <v>3988</v>
      </c>
      <c r="C875" s="369" t="s">
        <v>2934</v>
      </c>
      <c r="D875" s="458" t="s">
        <v>3989</v>
      </c>
      <c r="E875" s="459">
        <v>947755</v>
      </c>
      <c r="F875" s="455">
        <v>2057923</v>
      </c>
      <c r="G875" s="427">
        <v>46240.91</v>
      </c>
      <c r="H875" s="427">
        <v>47000</v>
      </c>
      <c r="I875" s="429">
        <f t="shared" si="31"/>
        <v>759.08999999999651</v>
      </c>
      <c r="J875" s="388">
        <f t="shared" si="35"/>
        <v>2188.1799999999967</v>
      </c>
    </row>
    <row r="876" spans="1:10" s="460" customFormat="1" ht="63" x14ac:dyDescent="0.35">
      <c r="A876" s="456">
        <v>44743</v>
      </c>
      <c r="B876" s="365" t="s">
        <v>3998</v>
      </c>
      <c r="C876" s="369" t="s">
        <v>2934</v>
      </c>
      <c r="D876" s="458" t="s">
        <v>3999</v>
      </c>
      <c r="E876" s="459">
        <v>956450</v>
      </c>
      <c r="F876" s="455">
        <v>2058724</v>
      </c>
      <c r="G876" s="427">
        <v>45680.31</v>
      </c>
      <c r="H876" s="427">
        <v>47000</v>
      </c>
      <c r="I876" s="429">
        <f t="shared" si="31"/>
        <v>1319.6900000000023</v>
      </c>
      <c r="J876" s="388">
        <f t="shared" si="35"/>
        <v>3507.869999999999</v>
      </c>
    </row>
    <row r="877" spans="1:10" s="460" customFormat="1" ht="63" x14ac:dyDescent="0.35">
      <c r="A877" s="456">
        <v>44747</v>
      </c>
      <c r="B877" s="365" t="s">
        <v>4006</v>
      </c>
      <c r="C877" s="369" t="s">
        <v>2934</v>
      </c>
      <c r="D877" s="458" t="s">
        <v>4007</v>
      </c>
      <c r="E877" s="459">
        <v>978310</v>
      </c>
      <c r="F877" s="455">
        <v>2060226</v>
      </c>
      <c r="G877" s="427">
        <v>47825.36</v>
      </c>
      <c r="H877" s="427">
        <v>47500</v>
      </c>
      <c r="I877" s="429">
        <f t="shared" ref="I877:I1059" si="36">H877-G877</f>
        <v>-325.36000000000058</v>
      </c>
      <c r="J877" s="388">
        <f t="shared" si="35"/>
        <v>3182.5099999999984</v>
      </c>
    </row>
    <row r="878" spans="1:10" s="460" customFormat="1" ht="63" x14ac:dyDescent="0.35">
      <c r="A878" s="456">
        <v>44747</v>
      </c>
      <c r="B878" s="365" t="s">
        <v>4004</v>
      </c>
      <c r="C878" s="369" t="s">
        <v>2934</v>
      </c>
      <c r="D878" s="458" t="s">
        <v>4005</v>
      </c>
      <c r="E878" s="459">
        <v>978310</v>
      </c>
      <c r="F878" s="455">
        <v>2060227</v>
      </c>
      <c r="G878" s="427">
        <v>47615.9</v>
      </c>
      <c r="H878" s="427">
        <v>47500</v>
      </c>
      <c r="I878" s="429">
        <f t="shared" si="36"/>
        <v>-115.90000000000146</v>
      </c>
      <c r="J878" s="388">
        <f t="shared" si="35"/>
        <v>3066.6099999999969</v>
      </c>
    </row>
    <row r="879" spans="1:10" s="460" customFormat="1" ht="63" x14ac:dyDescent="0.35">
      <c r="A879" s="456">
        <v>44748</v>
      </c>
      <c r="B879" s="365" t="s">
        <v>4010</v>
      </c>
      <c r="C879" s="369" t="s">
        <v>2934</v>
      </c>
      <c r="D879" s="458" t="s">
        <v>4008</v>
      </c>
      <c r="E879" s="459">
        <v>1013810</v>
      </c>
      <c r="F879" s="455">
        <v>2060225</v>
      </c>
      <c r="G879" s="427">
        <v>50476.9</v>
      </c>
      <c r="H879" s="427">
        <v>49000</v>
      </c>
      <c r="I879" s="429">
        <f t="shared" si="36"/>
        <v>-1476.9000000000015</v>
      </c>
      <c r="J879" s="388">
        <f t="shared" si="35"/>
        <v>1589.7099999999955</v>
      </c>
    </row>
    <row r="880" spans="1:10" s="460" customFormat="1" ht="63" x14ac:dyDescent="0.35">
      <c r="A880" s="456">
        <v>44750</v>
      </c>
      <c r="B880" s="365" t="s">
        <v>4009</v>
      </c>
      <c r="C880" s="369" t="s">
        <v>2934</v>
      </c>
      <c r="D880" s="458" t="s">
        <v>4011</v>
      </c>
      <c r="E880" s="459">
        <v>985536</v>
      </c>
      <c r="F880" s="455">
        <v>2060228</v>
      </c>
      <c r="G880" s="427">
        <v>49966.8</v>
      </c>
      <c r="H880" s="427">
        <v>48000</v>
      </c>
      <c r="I880" s="429">
        <f t="shared" si="36"/>
        <v>-1966.8000000000029</v>
      </c>
      <c r="J880" s="388">
        <f t="shared" si="35"/>
        <v>-377.09000000000742</v>
      </c>
    </row>
    <row r="881" spans="1:10" s="460" customFormat="1" ht="63" x14ac:dyDescent="0.35">
      <c r="A881" s="456">
        <v>44753</v>
      </c>
      <c r="B881" s="365" t="s">
        <v>4012</v>
      </c>
      <c r="C881" s="369" t="s">
        <v>2934</v>
      </c>
      <c r="D881" s="458" t="s">
        <v>4013</v>
      </c>
      <c r="E881" s="459">
        <v>1017240</v>
      </c>
      <c r="F881" s="455">
        <v>2060776</v>
      </c>
      <c r="G881" s="427">
        <v>49623.64</v>
      </c>
      <c r="H881" s="427">
        <v>49000</v>
      </c>
      <c r="I881" s="429">
        <f t="shared" si="36"/>
        <v>-623.63999999999942</v>
      </c>
      <c r="J881" s="388">
        <f t="shared" si="35"/>
        <v>-1000.7300000000068</v>
      </c>
    </row>
    <row r="882" spans="1:10" s="460" customFormat="1" ht="63" x14ac:dyDescent="0.35">
      <c r="A882" s="456">
        <v>44754</v>
      </c>
      <c r="B882" s="365" t="s">
        <v>4022</v>
      </c>
      <c r="C882" s="369" t="s">
        <v>2934</v>
      </c>
      <c r="D882" s="458" t="s">
        <v>4023</v>
      </c>
      <c r="E882" s="459">
        <v>1101870</v>
      </c>
      <c r="F882" s="455">
        <v>2062643</v>
      </c>
      <c r="G882" s="427">
        <v>49461.89</v>
      </c>
      <c r="H882" s="427">
        <v>53000</v>
      </c>
      <c r="I882" s="429">
        <f t="shared" si="36"/>
        <v>3538.1100000000006</v>
      </c>
      <c r="J882" s="388">
        <f t="shared" si="35"/>
        <v>2537.3799999999937</v>
      </c>
    </row>
    <row r="883" spans="1:10" s="460" customFormat="1" ht="63" x14ac:dyDescent="0.25">
      <c r="A883" s="456">
        <v>44755</v>
      </c>
      <c r="B883" s="365" t="s">
        <v>4016</v>
      </c>
      <c r="C883" s="463" t="s">
        <v>2798</v>
      </c>
      <c r="D883" s="458" t="s">
        <v>4017</v>
      </c>
      <c r="E883" s="459">
        <v>1100280</v>
      </c>
      <c r="F883" s="455">
        <v>2062644</v>
      </c>
      <c r="G883" s="427">
        <v>49789.86</v>
      </c>
      <c r="H883" s="427">
        <v>53000</v>
      </c>
      <c r="I883" s="429">
        <f t="shared" si="36"/>
        <v>3210.1399999999994</v>
      </c>
      <c r="J883" s="388">
        <f t="shared" si="35"/>
        <v>5747.5199999999932</v>
      </c>
    </row>
    <row r="884" spans="1:10" s="460" customFormat="1" ht="63" x14ac:dyDescent="0.35">
      <c r="A884" s="456">
        <v>44757</v>
      </c>
      <c r="B884" s="365" t="s">
        <v>4024</v>
      </c>
      <c r="C884" s="369" t="s">
        <v>2934</v>
      </c>
      <c r="D884" s="458" t="s">
        <v>4025</v>
      </c>
      <c r="E884" s="459">
        <v>1101340</v>
      </c>
      <c r="F884" s="455">
        <v>2062645</v>
      </c>
      <c r="G884" s="427">
        <v>50556.7</v>
      </c>
      <c r="H884" s="427">
        <v>53000</v>
      </c>
      <c r="I884" s="429">
        <f t="shared" si="36"/>
        <v>2443.3000000000029</v>
      </c>
      <c r="J884" s="388">
        <f t="shared" si="35"/>
        <v>8190.8199999999961</v>
      </c>
    </row>
    <row r="885" spans="1:10" s="460" customFormat="1" ht="63" x14ac:dyDescent="0.25">
      <c r="A885" s="456">
        <v>44760</v>
      </c>
      <c r="B885" s="365" t="s">
        <v>4018</v>
      </c>
      <c r="C885" s="463" t="s">
        <v>2798</v>
      </c>
      <c r="D885" s="458" t="s">
        <v>4019</v>
      </c>
      <c r="E885" s="459">
        <v>980160</v>
      </c>
      <c r="F885" s="455">
        <v>2063364</v>
      </c>
      <c r="G885" s="427">
        <v>51750.19</v>
      </c>
      <c r="H885" s="427">
        <v>48000</v>
      </c>
      <c r="I885" s="429">
        <f t="shared" si="36"/>
        <v>-3750.1900000000023</v>
      </c>
      <c r="J885" s="388">
        <f t="shared" si="35"/>
        <v>4440.6299999999937</v>
      </c>
    </row>
    <row r="886" spans="1:10" s="460" customFormat="1" ht="63" x14ac:dyDescent="0.25">
      <c r="A886" s="456">
        <v>44761</v>
      </c>
      <c r="B886" s="365" t="s">
        <v>4020</v>
      </c>
      <c r="C886" s="463" t="s">
        <v>2798</v>
      </c>
      <c r="D886" s="458" t="s">
        <v>4021</v>
      </c>
      <c r="E886" s="459">
        <v>1041930</v>
      </c>
      <c r="F886" s="455">
        <v>2065121</v>
      </c>
      <c r="G886" s="427">
        <v>54786.07</v>
      </c>
      <c r="H886" s="427">
        <v>51000</v>
      </c>
      <c r="I886" s="429">
        <f t="shared" si="36"/>
        <v>-3786.0699999999997</v>
      </c>
      <c r="J886" s="388">
        <f t="shared" si="35"/>
        <v>654.55999999999403</v>
      </c>
    </row>
    <row r="887" spans="1:10" s="460" customFormat="1" ht="63" x14ac:dyDescent="0.25">
      <c r="A887" s="456">
        <v>44762</v>
      </c>
      <c r="B887" s="365" t="s">
        <v>4038</v>
      </c>
      <c r="C887" s="463" t="s">
        <v>2798</v>
      </c>
      <c r="D887" s="458" t="s">
        <v>4039</v>
      </c>
      <c r="E887" s="459">
        <v>1046010</v>
      </c>
      <c r="F887" s="455">
        <v>2065822</v>
      </c>
      <c r="G887" s="427">
        <v>54369.34</v>
      </c>
      <c r="H887" s="427">
        <v>51000</v>
      </c>
      <c r="I887" s="429">
        <f t="shared" si="36"/>
        <v>-3369.3399999999965</v>
      </c>
      <c r="J887" s="388">
        <f t="shared" si="35"/>
        <v>-2714.7800000000025</v>
      </c>
    </row>
    <row r="888" spans="1:10" s="460" customFormat="1" ht="68.25" customHeight="1" x14ac:dyDescent="0.25">
      <c r="A888" s="456">
        <v>44763</v>
      </c>
      <c r="B888" s="365" t="s">
        <v>4032</v>
      </c>
      <c r="C888" s="463" t="s">
        <v>2798</v>
      </c>
      <c r="D888" s="458" t="s">
        <v>4033</v>
      </c>
      <c r="E888" s="459">
        <v>1116720</v>
      </c>
      <c r="F888" s="455">
        <v>2065122</v>
      </c>
      <c r="G888" s="427">
        <v>54411.98</v>
      </c>
      <c r="H888" s="427">
        <v>54000</v>
      </c>
      <c r="I888" s="429">
        <f t="shared" si="36"/>
        <v>-411.9800000000032</v>
      </c>
      <c r="J888" s="388">
        <f t="shared" si="35"/>
        <v>-3126.7600000000057</v>
      </c>
    </row>
    <row r="889" spans="1:10" s="460" customFormat="1" ht="70.5" customHeight="1" x14ac:dyDescent="0.35">
      <c r="A889" s="456">
        <v>44767</v>
      </c>
      <c r="B889" s="365" t="s">
        <v>4040</v>
      </c>
      <c r="C889" s="369" t="s">
        <v>2934</v>
      </c>
      <c r="D889" s="458" t="s">
        <v>4041</v>
      </c>
      <c r="E889" s="459">
        <v>1145760</v>
      </c>
      <c r="F889" s="455">
        <v>2065823</v>
      </c>
      <c r="G889" s="427">
        <v>55272.83</v>
      </c>
      <c r="H889" s="427">
        <v>56000</v>
      </c>
      <c r="I889" s="429">
        <f t="shared" si="36"/>
        <v>727.16999999999825</v>
      </c>
      <c r="J889" s="388">
        <f t="shared" si="35"/>
        <v>-2399.5900000000074</v>
      </c>
    </row>
    <row r="890" spans="1:10" s="460" customFormat="1" ht="63" x14ac:dyDescent="0.35">
      <c r="A890" s="456">
        <v>44768</v>
      </c>
      <c r="B890" s="365" t="s">
        <v>4042</v>
      </c>
      <c r="C890" s="369" t="s">
        <v>2934</v>
      </c>
      <c r="D890" s="458" t="s">
        <v>4043</v>
      </c>
      <c r="E890" s="459">
        <v>1166220</v>
      </c>
      <c r="F890" s="455">
        <v>2067512</v>
      </c>
      <c r="G890" s="427">
        <v>56617.02</v>
      </c>
      <c r="H890" s="427">
        <v>57000</v>
      </c>
      <c r="I890" s="429">
        <f t="shared" si="36"/>
        <v>382.9800000000032</v>
      </c>
      <c r="J890" s="388">
        <f t="shared" si="35"/>
        <v>-2016.6100000000042</v>
      </c>
    </row>
    <row r="891" spans="1:10" s="460" customFormat="1" ht="63" x14ac:dyDescent="0.35">
      <c r="A891" s="456">
        <v>44768</v>
      </c>
      <c r="B891" s="365" t="s">
        <v>4044</v>
      </c>
      <c r="C891" s="369" t="s">
        <v>2934</v>
      </c>
      <c r="D891" s="458" t="s">
        <v>4045</v>
      </c>
      <c r="E891" s="459">
        <v>1166790</v>
      </c>
      <c r="F891" s="455">
        <v>2067513</v>
      </c>
      <c r="G891" s="427">
        <v>56788.67</v>
      </c>
      <c r="H891" s="427">
        <v>57000</v>
      </c>
      <c r="I891" s="429">
        <f t="shared" si="36"/>
        <v>211.33000000000175</v>
      </c>
      <c r="J891" s="388">
        <f t="shared" si="35"/>
        <v>-1805.2800000000025</v>
      </c>
    </row>
    <row r="892" spans="1:10" s="460" customFormat="1" ht="63" x14ac:dyDescent="0.25">
      <c r="A892" s="456">
        <v>44771</v>
      </c>
      <c r="B892" s="365" t="s">
        <v>4046</v>
      </c>
      <c r="C892" s="463" t="s">
        <v>2798</v>
      </c>
      <c r="D892" s="458" t="s">
        <v>4047</v>
      </c>
      <c r="E892" s="459">
        <v>1164510</v>
      </c>
      <c r="F892" s="455">
        <v>2068382</v>
      </c>
      <c r="G892" s="427">
        <v>56961.29</v>
      </c>
      <c r="H892" s="427">
        <v>57000</v>
      </c>
      <c r="I892" s="429">
        <f t="shared" si="36"/>
        <v>38.709999999999127</v>
      </c>
      <c r="J892" s="388">
        <f t="shared" si="35"/>
        <v>-1766.5700000000033</v>
      </c>
    </row>
    <row r="893" spans="1:10" s="460" customFormat="1" ht="63" x14ac:dyDescent="0.25">
      <c r="A893" s="456">
        <v>44774</v>
      </c>
      <c r="B893" s="370" t="s">
        <v>4049</v>
      </c>
      <c r="C893" s="463" t="s">
        <v>2798</v>
      </c>
      <c r="D893" s="458" t="s">
        <v>4048</v>
      </c>
      <c r="E893" s="459">
        <v>1161660</v>
      </c>
      <c r="F893" s="455">
        <v>2068383</v>
      </c>
      <c r="G893" s="427">
        <v>52896.67</v>
      </c>
      <c r="H893" s="427">
        <v>57000</v>
      </c>
      <c r="I893" s="429">
        <f t="shared" si="36"/>
        <v>4103.3300000000017</v>
      </c>
      <c r="J893" s="388">
        <f t="shared" si="35"/>
        <v>2336.7599999999984</v>
      </c>
    </row>
    <row r="894" spans="1:10" s="460" customFormat="1" ht="63" x14ac:dyDescent="0.35">
      <c r="A894" s="456">
        <v>44775</v>
      </c>
      <c r="B894" s="370" t="s">
        <v>4055</v>
      </c>
      <c r="C894" s="369" t="s">
        <v>2934</v>
      </c>
      <c r="D894" s="458" t="s">
        <v>4056</v>
      </c>
      <c r="E894" s="459">
        <v>1174635</v>
      </c>
      <c r="F894" s="455">
        <v>2070117</v>
      </c>
      <c r="G894" s="427">
        <v>53797.24</v>
      </c>
      <c r="H894" s="427">
        <v>56500</v>
      </c>
      <c r="I894" s="429">
        <f t="shared" si="36"/>
        <v>2702.760000000002</v>
      </c>
      <c r="J894" s="388">
        <f t="shared" si="35"/>
        <v>5039.5200000000004</v>
      </c>
    </row>
    <row r="895" spans="1:10" s="460" customFormat="1" ht="63" x14ac:dyDescent="0.35">
      <c r="A895" s="456">
        <v>44776</v>
      </c>
      <c r="B895" s="370" t="s">
        <v>4057</v>
      </c>
      <c r="C895" s="369" t="s">
        <v>2934</v>
      </c>
      <c r="D895" s="458" t="s">
        <v>4058</v>
      </c>
      <c r="E895" s="459">
        <v>1159200</v>
      </c>
      <c r="F895" s="455">
        <v>2070118</v>
      </c>
      <c r="G895" s="427">
        <v>53604.160000000003</v>
      </c>
      <c r="H895" s="427">
        <v>56000</v>
      </c>
      <c r="I895" s="429">
        <f t="shared" si="36"/>
        <v>2395.8399999999965</v>
      </c>
      <c r="J895" s="388">
        <f t="shared" si="35"/>
        <v>7435.3599999999969</v>
      </c>
    </row>
    <row r="896" spans="1:10" s="460" customFormat="1" ht="63" x14ac:dyDescent="0.25">
      <c r="A896" s="456">
        <v>44777</v>
      </c>
      <c r="B896" s="370" t="s">
        <v>4050</v>
      </c>
      <c r="C896" s="463" t="s">
        <v>2798</v>
      </c>
      <c r="D896" s="458" t="s">
        <v>4051</v>
      </c>
      <c r="E896" s="459">
        <v>1121175</v>
      </c>
      <c r="F896" s="455">
        <v>2070366</v>
      </c>
      <c r="G896" s="427">
        <v>54711.55</v>
      </c>
      <c r="H896" s="427">
        <v>55000</v>
      </c>
      <c r="I896" s="429">
        <f t="shared" si="36"/>
        <v>288.44999999999709</v>
      </c>
      <c r="J896" s="388">
        <f t="shared" si="35"/>
        <v>7723.809999999994</v>
      </c>
    </row>
    <row r="897" spans="1:10" s="460" customFormat="1" ht="63" x14ac:dyDescent="0.35">
      <c r="A897" s="456">
        <v>44778</v>
      </c>
      <c r="B897" s="370" t="s">
        <v>4061</v>
      </c>
      <c r="C897" s="369" t="s">
        <v>2934</v>
      </c>
      <c r="D897" s="458" t="s">
        <v>4062</v>
      </c>
      <c r="E897" s="459">
        <v>1083320</v>
      </c>
      <c r="F897" s="455">
        <v>2070843</v>
      </c>
      <c r="G897" s="427">
        <v>51313.89</v>
      </c>
      <c r="H897" s="427">
        <v>53000</v>
      </c>
      <c r="I897" s="429">
        <f t="shared" si="36"/>
        <v>1686.1100000000006</v>
      </c>
      <c r="J897" s="388">
        <f t="shared" si="35"/>
        <v>9409.9199999999946</v>
      </c>
    </row>
    <row r="898" spans="1:10" s="460" customFormat="1" ht="63" x14ac:dyDescent="0.35">
      <c r="A898" s="456">
        <v>44783</v>
      </c>
      <c r="B898" s="370" t="s">
        <v>4067</v>
      </c>
      <c r="C898" s="369" t="s">
        <v>2934</v>
      </c>
      <c r="D898" s="458" t="s">
        <v>4068</v>
      </c>
      <c r="E898" s="459">
        <v>1102750</v>
      </c>
      <c r="F898" s="455">
        <v>2070844</v>
      </c>
      <c r="G898" s="427">
        <v>51559.23</v>
      </c>
      <c r="H898" s="427">
        <v>55000</v>
      </c>
      <c r="I898" s="429">
        <f t="shared" si="36"/>
        <v>3440.7699999999968</v>
      </c>
      <c r="J898" s="388">
        <f t="shared" si="35"/>
        <v>12850.689999999991</v>
      </c>
    </row>
    <row r="899" spans="1:10" s="460" customFormat="1" ht="63" x14ac:dyDescent="0.35">
      <c r="A899" s="456">
        <v>44783</v>
      </c>
      <c r="B899" s="370" t="s">
        <v>4070</v>
      </c>
      <c r="C899" s="467" t="s">
        <v>2934</v>
      </c>
      <c r="D899" s="458" t="s">
        <v>4072</v>
      </c>
      <c r="E899" s="459">
        <v>1099450</v>
      </c>
      <c r="F899" s="455">
        <v>2072081</v>
      </c>
      <c r="G899" s="427">
        <v>49535.16</v>
      </c>
      <c r="H899" s="427">
        <v>55000</v>
      </c>
      <c r="I899" s="429">
        <f t="shared" si="36"/>
        <v>5464.8399999999965</v>
      </c>
      <c r="J899" s="388">
        <f t="shared" si="35"/>
        <v>18315.529999999988</v>
      </c>
    </row>
    <row r="900" spans="1:10" s="460" customFormat="1" ht="63" x14ac:dyDescent="0.35">
      <c r="A900" s="456">
        <v>44784</v>
      </c>
      <c r="B900" s="370" t="s">
        <v>4071</v>
      </c>
      <c r="C900" s="467" t="s">
        <v>2934</v>
      </c>
      <c r="D900" s="458" t="s">
        <v>4073</v>
      </c>
      <c r="E900" s="459">
        <v>1098350</v>
      </c>
      <c r="F900" s="455">
        <v>2072082</v>
      </c>
      <c r="G900" s="427">
        <v>50769.66</v>
      </c>
      <c r="H900" s="427">
        <v>55000</v>
      </c>
      <c r="I900" s="429">
        <f t="shared" si="36"/>
        <v>4230.3399999999965</v>
      </c>
      <c r="J900" s="388">
        <f t="shared" si="35"/>
        <v>22545.869999999984</v>
      </c>
    </row>
    <row r="901" spans="1:10" s="460" customFormat="1" ht="63" x14ac:dyDescent="0.35">
      <c r="A901" s="456">
        <v>44784</v>
      </c>
      <c r="B901" s="370" t="s">
        <v>4074</v>
      </c>
      <c r="C901" s="467" t="s">
        <v>2934</v>
      </c>
      <c r="D901" s="458" t="s">
        <v>4075</v>
      </c>
      <c r="E901" s="459">
        <v>998000</v>
      </c>
      <c r="F901" s="455">
        <v>2073043</v>
      </c>
      <c r="G901" s="427">
        <v>50136.61</v>
      </c>
      <c r="H901" s="427">
        <v>50000</v>
      </c>
      <c r="I901" s="429">
        <f t="shared" si="36"/>
        <v>-136.61000000000058</v>
      </c>
      <c r="J901" s="388">
        <f t="shared" si="35"/>
        <v>22409.259999999984</v>
      </c>
    </row>
    <row r="902" spans="1:10" s="460" customFormat="1" ht="63" x14ac:dyDescent="0.35">
      <c r="A902" s="456">
        <v>44785</v>
      </c>
      <c r="B902" s="370" t="s">
        <v>4076</v>
      </c>
      <c r="C902" s="468" t="s">
        <v>2934</v>
      </c>
      <c r="D902" s="458" t="s">
        <v>4077</v>
      </c>
      <c r="E902" s="459">
        <v>1093950</v>
      </c>
      <c r="F902" s="455">
        <v>2073551</v>
      </c>
      <c r="G902" s="427">
        <v>50275.47</v>
      </c>
      <c r="H902" s="427">
        <v>55000</v>
      </c>
      <c r="I902" s="429">
        <f t="shared" si="36"/>
        <v>4724.5299999999988</v>
      </c>
      <c r="J902" s="388">
        <f t="shared" si="35"/>
        <v>27133.789999999983</v>
      </c>
    </row>
    <row r="903" spans="1:10" s="460" customFormat="1" ht="63" x14ac:dyDescent="0.35">
      <c r="A903" s="456">
        <v>44789</v>
      </c>
      <c r="B903" s="370" t="s">
        <v>4078</v>
      </c>
      <c r="C903" s="468" t="s">
        <v>2934</v>
      </c>
      <c r="D903" s="458" t="s">
        <v>4079</v>
      </c>
      <c r="E903" s="459">
        <v>994500</v>
      </c>
      <c r="F903" s="455">
        <v>2073546</v>
      </c>
      <c r="G903" s="427">
        <v>49954.28</v>
      </c>
      <c r="H903" s="427">
        <v>50000</v>
      </c>
      <c r="I903" s="429">
        <f t="shared" si="36"/>
        <v>45.720000000001164</v>
      </c>
      <c r="J903" s="388">
        <f t="shared" si="35"/>
        <v>27179.509999999984</v>
      </c>
    </row>
    <row r="904" spans="1:10" s="460" customFormat="1" ht="63" x14ac:dyDescent="0.35">
      <c r="A904" s="456">
        <v>44788</v>
      </c>
      <c r="B904" s="370" t="s">
        <v>4082</v>
      </c>
      <c r="C904" s="469" t="s">
        <v>2934</v>
      </c>
      <c r="D904" s="458" t="s">
        <v>4083</v>
      </c>
      <c r="E904" s="459">
        <v>994500</v>
      </c>
      <c r="F904" s="455">
        <v>2075151</v>
      </c>
      <c r="G904" s="427">
        <v>47690.58</v>
      </c>
      <c r="H904" s="427">
        <v>50075.519999999997</v>
      </c>
      <c r="I904" s="429">
        <f t="shared" si="36"/>
        <v>2384.9399999999951</v>
      </c>
      <c r="J904" s="388">
        <f t="shared" si="35"/>
        <v>29564.449999999979</v>
      </c>
    </row>
    <row r="905" spans="1:10" s="460" customFormat="1" ht="63" x14ac:dyDescent="0.35">
      <c r="A905" s="456">
        <v>44790</v>
      </c>
      <c r="B905" s="370" t="s">
        <v>4084</v>
      </c>
      <c r="C905" s="469" t="s">
        <v>2934</v>
      </c>
      <c r="D905" s="458" t="s">
        <v>4085</v>
      </c>
      <c r="E905" s="459">
        <v>1003500</v>
      </c>
      <c r="F905" s="455">
        <v>2074870</v>
      </c>
      <c r="G905" s="427">
        <v>47353.67</v>
      </c>
      <c r="H905" s="427">
        <v>50000</v>
      </c>
      <c r="I905" s="429">
        <f t="shared" si="36"/>
        <v>2646.3300000000017</v>
      </c>
      <c r="J905" s="388">
        <f t="shared" si="35"/>
        <v>32210.779999999981</v>
      </c>
    </row>
    <row r="906" spans="1:10" s="460" customFormat="1" ht="63" x14ac:dyDescent="0.35">
      <c r="A906" s="456">
        <v>44791</v>
      </c>
      <c r="B906" s="370" t="s">
        <v>4086</v>
      </c>
      <c r="C906" s="469" t="s">
        <v>2934</v>
      </c>
      <c r="D906" s="458" t="s">
        <v>4087</v>
      </c>
      <c r="E906" s="459">
        <v>1009000</v>
      </c>
      <c r="F906" s="455">
        <v>2075152</v>
      </c>
      <c r="G906" s="427">
        <v>48147.96</v>
      </c>
      <c r="H906" s="427">
        <v>50000</v>
      </c>
      <c r="I906" s="429">
        <f t="shared" si="36"/>
        <v>1852.0400000000009</v>
      </c>
      <c r="J906" s="388">
        <f t="shared" si="35"/>
        <v>34062.819999999978</v>
      </c>
    </row>
    <row r="907" spans="1:10" s="460" customFormat="1" ht="63" x14ac:dyDescent="0.35">
      <c r="A907" s="456">
        <v>44792</v>
      </c>
      <c r="B907" s="370" t="s">
        <v>4088</v>
      </c>
      <c r="C907" s="469" t="s">
        <v>2934</v>
      </c>
      <c r="D907" s="458" t="s">
        <v>4089</v>
      </c>
      <c r="E907" s="459">
        <v>1010500</v>
      </c>
      <c r="F907" s="455">
        <v>2076206</v>
      </c>
      <c r="G907" s="427">
        <v>43712.36</v>
      </c>
      <c r="H907" s="427">
        <v>50000</v>
      </c>
      <c r="I907" s="429">
        <f t="shared" si="36"/>
        <v>6287.6399999999994</v>
      </c>
      <c r="J907" s="388">
        <f t="shared" si="35"/>
        <v>40350.459999999977</v>
      </c>
    </row>
    <row r="908" spans="1:10" s="460" customFormat="1" ht="63" x14ac:dyDescent="0.35">
      <c r="A908" s="456">
        <v>44795</v>
      </c>
      <c r="B908" s="370" t="s">
        <v>4090</v>
      </c>
      <c r="C908" s="469" t="s">
        <v>2934</v>
      </c>
      <c r="D908" s="458" t="s">
        <v>4091</v>
      </c>
      <c r="E908" s="459">
        <v>322560</v>
      </c>
      <c r="F908" s="455">
        <v>2076207</v>
      </c>
      <c r="G908" s="427">
        <v>43367.41</v>
      </c>
      <c r="H908" s="427">
        <v>16000</v>
      </c>
      <c r="I908" s="429">
        <f t="shared" si="36"/>
        <v>-27367.410000000003</v>
      </c>
      <c r="J908" s="388">
        <f t="shared" si="35"/>
        <v>12983.049999999974</v>
      </c>
    </row>
    <row r="909" spans="1:10" s="460" customFormat="1" ht="63" x14ac:dyDescent="0.35">
      <c r="A909" s="456">
        <v>44796</v>
      </c>
      <c r="B909" s="370" t="s">
        <v>4094</v>
      </c>
      <c r="C909" s="470" t="s">
        <v>2934</v>
      </c>
      <c r="D909" s="458" t="s">
        <v>4095</v>
      </c>
      <c r="E909" s="459">
        <v>843780</v>
      </c>
      <c r="F909" s="455">
        <v>2077680</v>
      </c>
      <c r="G909" s="427">
        <v>43470.559999999998</v>
      </c>
      <c r="H909" s="427">
        <v>42000</v>
      </c>
      <c r="I909" s="429">
        <f t="shared" si="36"/>
        <v>-1470.5599999999977</v>
      </c>
      <c r="J909" s="388">
        <f t="shared" si="35"/>
        <v>11512.489999999976</v>
      </c>
    </row>
    <row r="910" spans="1:10" s="460" customFormat="1" ht="63" x14ac:dyDescent="0.35">
      <c r="A910" s="456">
        <v>44797</v>
      </c>
      <c r="B910" s="370" t="s">
        <v>4096</v>
      </c>
      <c r="C910" s="470" t="s">
        <v>2934</v>
      </c>
      <c r="D910" s="458" t="s">
        <v>4097</v>
      </c>
      <c r="E910" s="459">
        <v>840966</v>
      </c>
      <c r="F910" s="455">
        <v>2077681</v>
      </c>
      <c r="G910" s="427">
        <v>43331.74</v>
      </c>
      <c r="H910" s="427">
        <v>42000</v>
      </c>
      <c r="I910" s="429">
        <f t="shared" si="36"/>
        <v>-1331.739999999998</v>
      </c>
      <c r="J910" s="388">
        <f t="shared" si="35"/>
        <v>10180.749999999978</v>
      </c>
    </row>
    <row r="911" spans="1:10" s="460" customFormat="1" ht="63" x14ac:dyDescent="0.35">
      <c r="A911" s="456">
        <v>44798</v>
      </c>
      <c r="B911" s="370" t="s">
        <v>4098</v>
      </c>
      <c r="C911" s="470" t="s">
        <v>2934</v>
      </c>
      <c r="D911" s="458" t="s">
        <v>4099</v>
      </c>
      <c r="E911" s="459">
        <v>737965</v>
      </c>
      <c r="F911" s="455">
        <v>2076810</v>
      </c>
      <c r="G911" s="427">
        <v>43918.11</v>
      </c>
      <c r="H911" s="427">
        <v>37000</v>
      </c>
      <c r="I911" s="429">
        <f t="shared" si="36"/>
        <v>-6918.1100000000006</v>
      </c>
      <c r="J911" s="388">
        <f t="shared" si="35"/>
        <v>3262.6399999999776</v>
      </c>
    </row>
    <row r="912" spans="1:10" s="460" customFormat="1" ht="63" x14ac:dyDescent="0.25">
      <c r="A912" s="456">
        <v>44799</v>
      </c>
      <c r="B912" s="370" t="s">
        <v>4100</v>
      </c>
      <c r="C912" s="463" t="s">
        <v>2798</v>
      </c>
      <c r="D912" s="458" t="s">
        <v>4101</v>
      </c>
      <c r="E912" s="459">
        <v>835800</v>
      </c>
      <c r="F912" s="455">
        <v>2078341</v>
      </c>
      <c r="G912" s="427">
        <v>42994.36</v>
      </c>
      <c r="H912" s="427">
        <v>42000</v>
      </c>
      <c r="I912" s="429">
        <f t="shared" si="36"/>
        <v>-994.36000000000058</v>
      </c>
      <c r="J912" s="388">
        <f t="shared" si="35"/>
        <v>2268.279999999977</v>
      </c>
    </row>
    <row r="913" spans="1:10" s="460" customFormat="1" ht="63" x14ac:dyDescent="0.25">
      <c r="A913" s="456">
        <v>44802</v>
      </c>
      <c r="B913" s="370" t="s">
        <v>4106</v>
      </c>
      <c r="C913" s="463" t="s">
        <v>2798</v>
      </c>
      <c r="D913" s="472" t="s">
        <v>4107</v>
      </c>
      <c r="E913" s="459">
        <v>839790</v>
      </c>
      <c r="F913" s="455">
        <v>2082097</v>
      </c>
      <c r="G913" s="427">
        <v>47231.41</v>
      </c>
      <c r="H913" s="427">
        <v>42000</v>
      </c>
      <c r="I913" s="429">
        <f t="shared" si="36"/>
        <v>-5231.4100000000035</v>
      </c>
      <c r="J913" s="388">
        <f t="shared" si="35"/>
        <v>-2963.1300000000265</v>
      </c>
    </row>
    <row r="914" spans="1:10" ht="63" x14ac:dyDescent="0.25">
      <c r="A914" s="371">
        <v>44803</v>
      </c>
      <c r="B914" s="370" t="s">
        <v>4104</v>
      </c>
      <c r="C914" s="463" t="s">
        <v>2798</v>
      </c>
      <c r="D914" s="85" t="s">
        <v>4102</v>
      </c>
      <c r="E914" s="382">
        <v>859140</v>
      </c>
      <c r="F914" s="383">
        <v>2080205</v>
      </c>
      <c r="G914" s="374">
        <v>45115.68</v>
      </c>
      <c r="H914" s="374">
        <v>43000</v>
      </c>
      <c r="I914" s="429">
        <f t="shared" si="36"/>
        <v>-2115.6800000000003</v>
      </c>
      <c r="J914" s="388">
        <f t="shared" si="35"/>
        <v>-5078.8100000000268</v>
      </c>
    </row>
    <row r="915" spans="1:10" ht="63" x14ac:dyDescent="0.25">
      <c r="A915" s="371">
        <v>44804</v>
      </c>
      <c r="B915" s="370" t="s">
        <v>4103</v>
      </c>
      <c r="C915" s="463" t="s">
        <v>2798</v>
      </c>
      <c r="D915" s="85" t="s">
        <v>4105</v>
      </c>
      <c r="E915" s="382">
        <v>866020</v>
      </c>
      <c r="F915" s="383">
        <v>2080206</v>
      </c>
      <c r="G915" s="374">
        <v>45445.73</v>
      </c>
      <c r="H915" s="374">
        <v>43000</v>
      </c>
      <c r="I915" s="429">
        <f t="shared" si="36"/>
        <v>-2445.7300000000032</v>
      </c>
      <c r="J915" s="388">
        <f t="shared" si="35"/>
        <v>-7524.54000000003</v>
      </c>
    </row>
    <row r="916" spans="1:10" ht="63" x14ac:dyDescent="0.25">
      <c r="A916" s="371">
        <v>44805</v>
      </c>
      <c r="B916" s="473" t="s">
        <v>4108</v>
      </c>
      <c r="C916" s="474" t="s">
        <v>2934</v>
      </c>
      <c r="D916" s="85" t="s">
        <v>4109</v>
      </c>
      <c r="E916" s="382">
        <v>909000</v>
      </c>
      <c r="F916" s="383">
        <v>2080207</v>
      </c>
      <c r="G916" s="374">
        <v>45695.65</v>
      </c>
      <c r="H916" s="374">
        <v>45000</v>
      </c>
      <c r="I916" s="429">
        <f t="shared" si="36"/>
        <v>-695.65000000000146</v>
      </c>
      <c r="J916" s="388">
        <f t="shared" si="35"/>
        <v>-8220.1900000000314</v>
      </c>
    </row>
    <row r="917" spans="1:10" ht="63" x14ac:dyDescent="0.25">
      <c r="A917" s="371">
        <v>44806</v>
      </c>
      <c r="B917" s="473" t="s">
        <v>4110</v>
      </c>
      <c r="C917" s="474" t="s">
        <v>2934</v>
      </c>
      <c r="D917" s="85" t="s">
        <v>4116</v>
      </c>
      <c r="E917" s="382">
        <v>1001000</v>
      </c>
      <c r="F917" s="383">
        <v>2082098</v>
      </c>
      <c r="G917" s="374">
        <v>46362.84</v>
      </c>
      <c r="H917" s="374">
        <v>50000</v>
      </c>
      <c r="I917" s="429">
        <f t="shared" si="36"/>
        <v>3637.1600000000035</v>
      </c>
      <c r="J917" s="388">
        <f t="shared" si="35"/>
        <v>-4583.0300000000279</v>
      </c>
    </row>
    <row r="918" spans="1:10" ht="63" x14ac:dyDescent="0.25">
      <c r="A918" s="371">
        <v>44810</v>
      </c>
      <c r="B918" s="473" t="s">
        <v>4118</v>
      </c>
      <c r="C918" s="463" t="s">
        <v>2798</v>
      </c>
      <c r="D918" s="85" t="s">
        <v>4115</v>
      </c>
      <c r="E918" s="382">
        <v>979216</v>
      </c>
      <c r="F918" s="383">
        <v>2082392</v>
      </c>
      <c r="G918" s="374">
        <v>47481.79</v>
      </c>
      <c r="H918" s="374">
        <v>49000</v>
      </c>
      <c r="I918" s="429">
        <f t="shared" si="36"/>
        <v>1518.2099999999991</v>
      </c>
      <c r="J918" s="388">
        <f t="shared" si="35"/>
        <v>-3064.8200000000288</v>
      </c>
    </row>
    <row r="919" spans="1:10" ht="63" x14ac:dyDescent="0.25">
      <c r="A919" s="371">
        <v>44811</v>
      </c>
      <c r="B919" s="473" t="s">
        <v>4119</v>
      </c>
      <c r="C919" s="474" t="s">
        <v>2934</v>
      </c>
      <c r="D919" s="85" t="s">
        <v>4117</v>
      </c>
      <c r="E919" s="382">
        <v>985635</v>
      </c>
      <c r="F919" s="383">
        <v>2082393</v>
      </c>
      <c r="G919" s="374">
        <v>47473.87</v>
      </c>
      <c r="H919" s="374">
        <v>49000</v>
      </c>
      <c r="I919" s="429">
        <f t="shared" si="36"/>
        <v>1526.1299999999974</v>
      </c>
      <c r="J919" s="388">
        <f t="shared" si="35"/>
        <v>-1538.6900000000314</v>
      </c>
    </row>
    <row r="920" spans="1:10" ht="63" x14ac:dyDescent="0.25">
      <c r="A920" s="371">
        <v>44812</v>
      </c>
      <c r="B920" s="473" t="s">
        <v>4122</v>
      </c>
      <c r="C920" s="474" t="s">
        <v>2934</v>
      </c>
      <c r="D920" s="85" t="s">
        <v>4123</v>
      </c>
      <c r="E920" s="382">
        <v>1000750</v>
      </c>
      <c r="F920" s="383">
        <v>2082394</v>
      </c>
      <c r="G920" s="374">
        <v>47331.4</v>
      </c>
      <c r="H920" s="374">
        <v>50000</v>
      </c>
      <c r="I920" s="429">
        <f t="shared" si="36"/>
        <v>2668.5999999999985</v>
      </c>
      <c r="J920" s="388">
        <f t="shared" si="35"/>
        <v>1129.9099999999671</v>
      </c>
    </row>
    <row r="921" spans="1:10" ht="63" x14ac:dyDescent="0.25">
      <c r="A921" s="371">
        <v>44813</v>
      </c>
      <c r="B921" s="473" t="s">
        <v>4124</v>
      </c>
      <c r="C921" s="474" t="s">
        <v>2934</v>
      </c>
      <c r="D921" s="85" t="s">
        <v>4125</v>
      </c>
      <c r="E921" s="382">
        <v>968787.5</v>
      </c>
      <c r="F921" s="383">
        <v>2083212</v>
      </c>
      <c r="G921" s="374">
        <v>49593.08</v>
      </c>
      <c r="H921" s="374">
        <v>48500</v>
      </c>
      <c r="I921" s="429">
        <f t="shared" si="36"/>
        <v>-1093.0800000000017</v>
      </c>
      <c r="J921" s="388">
        <f t="shared" si="35"/>
        <v>36.829999999965366</v>
      </c>
    </row>
    <row r="922" spans="1:10" ht="63" x14ac:dyDescent="0.25">
      <c r="A922" s="371">
        <v>44817</v>
      </c>
      <c r="B922" s="473" t="s">
        <v>4126</v>
      </c>
      <c r="C922" s="474" t="s">
        <v>2934</v>
      </c>
      <c r="D922" s="85" t="s">
        <v>4127</v>
      </c>
      <c r="E922" s="382">
        <v>951840</v>
      </c>
      <c r="F922" s="383">
        <v>2084887</v>
      </c>
      <c r="G922" s="374">
        <v>51846.19</v>
      </c>
      <c r="H922" s="374">
        <v>48000</v>
      </c>
      <c r="I922" s="429">
        <f t="shared" si="36"/>
        <v>-3846.1900000000023</v>
      </c>
      <c r="J922" s="388">
        <f t="shared" si="35"/>
        <v>-3809.360000000037</v>
      </c>
    </row>
    <row r="923" spans="1:10" ht="63" x14ac:dyDescent="0.25">
      <c r="A923" s="371">
        <v>44817</v>
      </c>
      <c r="B923" s="473" t="s">
        <v>4128</v>
      </c>
      <c r="C923" s="474" t="s">
        <v>2934</v>
      </c>
      <c r="D923" s="85" t="s">
        <v>4129</v>
      </c>
      <c r="E923" s="382">
        <v>949824</v>
      </c>
      <c r="F923" s="383">
        <v>2084888</v>
      </c>
      <c r="G923" s="374">
        <v>50863.33</v>
      </c>
      <c r="H923" s="374">
        <v>48000</v>
      </c>
      <c r="I923" s="429">
        <f t="shared" si="36"/>
        <v>-2863.3300000000017</v>
      </c>
      <c r="J923" s="388">
        <f t="shared" si="35"/>
        <v>-6672.6900000000387</v>
      </c>
    </row>
    <row r="924" spans="1:10" ht="63" x14ac:dyDescent="0.25">
      <c r="A924" s="371">
        <v>44818</v>
      </c>
      <c r="B924" s="473" t="s">
        <v>4130</v>
      </c>
      <c r="C924" s="474" t="s">
        <v>2934</v>
      </c>
      <c r="D924" s="85" t="s">
        <v>4131</v>
      </c>
      <c r="E924" s="382">
        <v>1043640</v>
      </c>
      <c r="F924" s="383">
        <v>2084889</v>
      </c>
      <c r="G924" s="374">
        <v>50361.79</v>
      </c>
      <c r="H924" s="374">
        <v>52000</v>
      </c>
      <c r="I924" s="429">
        <f t="shared" si="36"/>
        <v>1638.2099999999991</v>
      </c>
      <c r="J924" s="388">
        <f t="shared" si="35"/>
        <v>-5034.4800000000396</v>
      </c>
    </row>
    <row r="925" spans="1:10" ht="63" x14ac:dyDescent="0.25">
      <c r="A925" s="371">
        <v>44819</v>
      </c>
      <c r="B925" s="473" t="s">
        <v>4132</v>
      </c>
      <c r="C925" s="474" t="s">
        <v>2934</v>
      </c>
      <c r="D925" s="85" t="s">
        <v>4133</v>
      </c>
      <c r="E925" s="382">
        <v>1080540</v>
      </c>
      <c r="F925" s="383">
        <v>2085665</v>
      </c>
      <c r="G925" s="374">
        <v>49562.12</v>
      </c>
      <c r="H925" s="374">
        <v>54000</v>
      </c>
      <c r="I925" s="429">
        <f t="shared" si="36"/>
        <v>4437.8799999999974</v>
      </c>
      <c r="J925" s="388">
        <f t="shared" si="35"/>
        <v>-596.6000000000422</v>
      </c>
    </row>
    <row r="926" spans="1:10" ht="63" x14ac:dyDescent="0.25">
      <c r="A926" s="371">
        <v>44819</v>
      </c>
      <c r="B926" s="473" t="s">
        <v>4134</v>
      </c>
      <c r="C926" s="463" t="s">
        <v>2798</v>
      </c>
      <c r="D926" s="85" t="s">
        <v>4135</v>
      </c>
      <c r="E926" s="382">
        <v>1084320</v>
      </c>
      <c r="F926" s="383">
        <v>2085275</v>
      </c>
      <c r="G926" s="374">
        <v>50117.79</v>
      </c>
      <c r="H926" s="374">
        <v>54000</v>
      </c>
      <c r="I926" s="429">
        <f t="shared" si="36"/>
        <v>3882.2099999999991</v>
      </c>
      <c r="J926" s="388">
        <f t="shared" si="35"/>
        <v>3285.6099999999569</v>
      </c>
    </row>
    <row r="927" spans="1:10" ht="63" x14ac:dyDescent="0.25">
      <c r="A927" s="371">
        <v>44824</v>
      </c>
      <c r="B927" s="473" t="s">
        <v>4156</v>
      </c>
      <c r="C927" s="474" t="s">
        <v>2934</v>
      </c>
      <c r="D927" s="85" t="s">
        <v>4157</v>
      </c>
      <c r="E927" s="382">
        <v>1037504</v>
      </c>
      <c r="F927" s="383">
        <v>2087217</v>
      </c>
      <c r="G927" s="374">
        <v>50114.57</v>
      </c>
      <c r="H927" s="374">
        <v>52000</v>
      </c>
      <c r="I927" s="429">
        <f t="shared" si="36"/>
        <v>1885.4300000000003</v>
      </c>
      <c r="J927" s="388">
        <f t="shared" si="35"/>
        <v>5171.0399999999572</v>
      </c>
    </row>
    <row r="928" spans="1:10" ht="63" x14ac:dyDescent="0.25">
      <c r="A928" s="371">
        <v>44824</v>
      </c>
      <c r="B928" s="473" t="s">
        <v>4154</v>
      </c>
      <c r="C928" s="474" t="s">
        <v>2934</v>
      </c>
      <c r="D928" s="85" t="s">
        <v>4155</v>
      </c>
      <c r="E928" s="382">
        <v>1037504</v>
      </c>
      <c r="F928" s="383">
        <v>2087805</v>
      </c>
      <c r="G928" s="374">
        <v>50245.91</v>
      </c>
      <c r="H928" s="374">
        <v>52000</v>
      </c>
      <c r="I928" s="429">
        <f t="shared" si="36"/>
        <v>1754.0899999999965</v>
      </c>
      <c r="J928" s="388">
        <f t="shared" si="35"/>
        <v>6925.1299999999537</v>
      </c>
    </row>
    <row r="929" spans="1:10" ht="63" x14ac:dyDescent="0.25">
      <c r="A929" s="371">
        <v>44826</v>
      </c>
      <c r="B929" s="473" t="s">
        <v>4158</v>
      </c>
      <c r="C929" s="474" t="s">
        <v>2934</v>
      </c>
      <c r="D929" s="85" t="s">
        <v>4159</v>
      </c>
      <c r="E929" s="382">
        <v>994000</v>
      </c>
      <c r="F929" s="383">
        <v>2087218</v>
      </c>
      <c r="G929" s="374">
        <v>49799.75</v>
      </c>
      <c r="H929" s="374">
        <v>50000</v>
      </c>
      <c r="I929" s="429">
        <f t="shared" si="36"/>
        <v>200.25</v>
      </c>
      <c r="J929" s="388">
        <f t="shared" si="35"/>
        <v>7125.3799999999537</v>
      </c>
    </row>
    <row r="930" spans="1:10" ht="63" x14ac:dyDescent="0.25">
      <c r="A930" s="371">
        <v>44827</v>
      </c>
      <c r="B930" s="473" t="s">
        <v>4142</v>
      </c>
      <c r="C930" s="463" t="s">
        <v>2798</v>
      </c>
      <c r="D930" s="85" t="s">
        <v>4143</v>
      </c>
      <c r="E930" s="382">
        <v>971040</v>
      </c>
      <c r="F930" s="383">
        <v>288051</v>
      </c>
      <c r="G930" s="374">
        <v>49617.93</v>
      </c>
      <c r="H930" s="374">
        <v>48000</v>
      </c>
      <c r="I930" s="429">
        <f t="shared" si="36"/>
        <v>-1617.9300000000003</v>
      </c>
      <c r="J930" s="388">
        <f t="shared" si="35"/>
        <v>5507.4499999999534</v>
      </c>
    </row>
    <row r="931" spans="1:10" ht="63" x14ac:dyDescent="0.25">
      <c r="A931" s="371">
        <v>44830</v>
      </c>
      <c r="B931" s="473" t="s">
        <v>4144</v>
      </c>
      <c r="C931" s="463" t="s">
        <v>2798</v>
      </c>
      <c r="D931" s="85" t="s">
        <v>4145</v>
      </c>
      <c r="E931" s="382">
        <v>980160</v>
      </c>
      <c r="F931" s="383">
        <v>2088308</v>
      </c>
      <c r="G931" s="374">
        <v>49380.41</v>
      </c>
      <c r="H931" s="374">
        <v>48000</v>
      </c>
      <c r="I931" s="429">
        <f t="shared" si="36"/>
        <v>-1380.4100000000035</v>
      </c>
      <c r="J931" s="388">
        <f t="shared" si="35"/>
        <v>4127.0399999999499</v>
      </c>
    </row>
    <row r="932" spans="1:10" ht="63" x14ac:dyDescent="0.25">
      <c r="A932" s="371">
        <v>44831</v>
      </c>
      <c r="B932" s="473" t="s">
        <v>4146</v>
      </c>
      <c r="C932" s="463" t="s">
        <v>2798</v>
      </c>
      <c r="D932" s="85" t="s">
        <v>4147</v>
      </c>
      <c r="E932" s="382">
        <v>996660</v>
      </c>
      <c r="F932" s="383">
        <v>2089822</v>
      </c>
      <c r="G932" s="374">
        <v>49724.65</v>
      </c>
      <c r="H932" s="374">
        <v>49000</v>
      </c>
      <c r="I932" s="429">
        <f t="shared" si="36"/>
        <v>-724.65000000000146</v>
      </c>
      <c r="J932" s="388">
        <f t="shared" ref="J932:J1059" si="37">J931+I932</f>
        <v>3402.3899999999485</v>
      </c>
    </row>
    <row r="933" spans="1:10" ht="63" x14ac:dyDescent="0.25">
      <c r="A933" s="371">
        <v>44831</v>
      </c>
      <c r="B933" s="473" t="s">
        <v>4148</v>
      </c>
      <c r="C933" s="463" t="s">
        <v>2798</v>
      </c>
      <c r="D933" s="85" t="s">
        <v>4149</v>
      </c>
      <c r="E933" s="382">
        <v>996660</v>
      </c>
      <c r="F933" s="383">
        <v>2089821</v>
      </c>
      <c r="G933" s="374">
        <v>49273.13</v>
      </c>
      <c r="H933" s="374">
        <v>49000</v>
      </c>
      <c r="I933" s="429">
        <f t="shared" si="36"/>
        <v>-273.12999999999738</v>
      </c>
      <c r="J933" s="388">
        <f t="shared" si="37"/>
        <v>3129.2599999999511</v>
      </c>
    </row>
    <row r="934" spans="1:10" ht="63" x14ac:dyDescent="0.25">
      <c r="A934" s="371">
        <v>44833</v>
      </c>
      <c r="B934" s="473" t="s">
        <v>4161</v>
      </c>
      <c r="C934" s="463" t="s">
        <v>2798</v>
      </c>
      <c r="D934" s="85" t="s">
        <v>4160</v>
      </c>
      <c r="E934" s="382">
        <v>1008650</v>
      </c>
      <c r="F934" s="383">
        <v>2090454</v>
      </c>
      <c r="G934" s="374">
        <v>49026.12</v>
      </c>
      <c r="H934" s="374">
        <v>50000</v>
      </c>
      <c r="I934" s="429">
        <f t="shared" si="36"/>
        <v>973.87999999999738</v>
      </c>
      <c r="J934" s="388">
        <f t="shared" si="37"/>
        <v>4103.1399999999485</v>
      </c>
    </row>
    <row r="935" spans="1:10" ht="63" x14ac:dyDescent="0.25">
      <c r="A935" s="371">
        <v>44834</v>
      </c>
      <c r="B935" s="473" t="s">
        <v>4162</v>
      </c>
      <c r="C935" s="463" t="s">
        <v>2798</v>
      </c>
      <c r="D935" s="85" t="s">
        <v>4163</v>
      </c>
      <c r="E935" s="382">
        <v>1006500</v>
      </c>
      <c r="F935" s="383">
        <v>2090791</v>
      </c>
      <c r="G935" s="374">
        <v>48894.964</v>
      </c>
      <c r="H935" s="374">
        <v>50000</v>
      </c>
      <c r="I935" s="429">
        <f t="shared" si="36"/>
        <v>1105.0360000000001</v>
      </c>
      <c r="J935" s="388">
        <f t="shared" si="37"/>
        <v>5208.1759999999485</v>
      </c>
    </row>
    <row r="936" spans="1:10" ht="63" x14ac:dyDescent="0.25">
      <c r="A936" s="371">
        <v>44838</v>
      </c>
      <c r="B936" s="262" t="s">
        <v>4168</v>
      </c>
      <c r="C936" s="474" t="s">
        <v>2934</v>
      </c>
      <c r="D936" s="85" t="s">
        <v>4169</v>
      </c>
      <c r="E936" s="382">
        <v>978775</v>
      </c>
      <c r="F936" s="383">
        <v>2092736</v>
      </c>
      <c r="G936" s="374">
        <v>51749.84</v>
      </c>
      <c r="H936" s="374">
        <v>49000</v>
      </c>
      <c r="I936" s="429">
        <f t="shared" si="36"/>
        <v>-2749.8399999999965</v>
      </c>
      <c r="J936" s="388">
        <f t="shared" si="37"/>
        <v>2458.335999999952</v>
      </c>
    </row>
    <row r="937" spans="1:10" ht="63" x14ac:dyDescent="0.25">
      <c r="A937" s="371">
        <v>44838</v>
      </c>
      <c r="B937" s="262" t="s">
        <v>4166</v>
      </c>
      <c r="C937" s="474" t="s">
        <v>2934</v>
      </c>
      <c r="D937" s="85" t="s">
        <v>4167</v>
      </c>
      <c r="E937" s="382">
        <v>978775</v>
      </c>
      <c r="F937" s="383">
        <v>2092737</v>
      </c>
      <c r="G937" s="374">
        <v>50415.94</v>
      </c>
      <c r="H937" s="374">
        <v>49000</v>
      </c>
      <c r="I937" s="429">
        <f t="shared" si="36"/>
        <v>-1415.9400000000023</v>
      </c>
      <c r="J937" s="388">
        <f t="shared" si="37"/>
        <v>1042.3959999999497</v>
      </c>
    </row>
    <row r="938" spans="1:10" ht="63" x14ac:dyDescent="0.25">
      <c r="A938" s="371">
        <v>44841</v>
      </c>
      <c r="B938" s="262" t="s">
        <v>4172</v>
      </c>
      <c r="C938" s="474" t="s">
        <v>2934</v>
      </c>
      <c r="D938" s="85" t="s">
        <v>4173</v>
      </c>
      <c r="E938" s="382">
        <v>1023570</v>
      </c>
      <c r="F938" s="383">
        <v>2092738</v>
      </c>
      <c r="G938" s="374">
        <v>52511.71</v>
      </c>
      <c r="H938" s="374">
        <v>51000</v>
      </c>
      <c r="I938" s="429">
        <f t="shared" si="36"/>
        <v>-1511.7099999999991</v>
      </c>
      <c r="J938" s="388">
        <f t="shared" si="37"/>
        <v>-469.31400000004942</v>
      </c>
    </row>
    <row r="939" spans="1:10" ht="63" x14ac:dyDescent="0.25">
      <c r="A939" s="371">
        <v>44841</v>
      </c>
      <c r="B939" s="262" t="s">
        <v>4164</v>
      </c>
      <c r="C939" s="463" t="s">
        <v>2798</v>
      </c>
      <c r="D939" s="85" t="s">
        <v>4165</v>
      </c>
      <c r="E939" s="382">
        <v>1042600</v>
      </c>
      <c r="F939" s="383">
        <v>2093537</v>
      </c>
      <c r="G939" s="374">
        <v>51966.07</v>
      </c>
      <c r="H939" s="374">
        <v>52000</v>
      </c>
      <c r="I939" s="429">
        <f t="shared" si="36"/>
        <v>33.930000000000291</v>
      </c>
      <c r="J939" s="388">
        <f t="shared" si="37"/>
        <v>-435.38400000004913</v>
      </c>
    </row>
    <row r="940" spans="1:10" ht="63" x14ac:dyDescent="0.25">
      <c r="A940" s="371">
        <v>44845</v>
      </c>
      <c r="B940" s="262" t="s">
        <v>4182</v>
      </c>
      <c r="C940" s="474" t="s">
        <v>2934</v>
      </c>
      <c r="D940" s="85" t="s">
        <v>4183</v>
      </c>
      <c r="E940" s="382">
        <v>1098900</v>
      </c>
      <c r="F940" s="383">
        <v>2093538</v>
      </c>
      <c r="G940" s="374">
        <v>51862.11</v>
      </c>
      <c r="H940" s="374">
        <v>55000</v>
      </c>
      <c r="I940" s="429">
        <f t="shared" si="36"/>
        <v>3137.8899999999994</v>
      </c>
      <c r="J940" s="388">
        <f t="shared" si="37"/>
        <v>2702.5059999999503</v>
      </c>
    </row>
    <row r="941" spans="1:10" ht="63" x14ac:dyDescent="0.25">
      <c r="A941" s="371">
        <v>44845</v>
      </c>
      <c r="B941" s="262" t="s">
        <v>4176</v>
      </c>
      <c r="C941" s="463" t="s">
        <v>2798</v>
      </c>
      <c r="D941" s="85" t="s">
        <v>4177</v>
      </c>
      <c r="E941" s="382">
        <v>1039220</v>
      </c>
      <c r="F941" s="383">
        <v>2095478</v>
      </c>
      <c r="G941" s="374">
        <v>55553.29</v>
      </c>
      <c r="H941" s="374">
        <v>52000</v>
      </c>
      <c r="I941" s="429">
        <f t="shared" si="36"/>
        <v>-3553.2900000000009</v>
      </c>
      <c r="J941" s="388">
        <f t="shared" si="37"/>
        <v>-850.78400000005058</v>
      </c>
    </row>
    <row r="942" spans="1:10" ht="63" x14ac:dyDescent="0.25">
      <c r="A942" s="371">
        <v>44846</v>
      </c>
      <c r="B942" s="262" t="s">
        <v>4178</v>
      </c>
      <c r="C942" s="463" t="s">
        <v>2798</v>
      </c>
      <c r="D942" s="85" t="s">
        <v>4179</v>
      </c>
      <c r="E942" s="382">
        <v>1042600</v>
      </c>
      <c r="F942" s="383">
        <v>2095479</v>
      </c>
      <c r="G942" s="374">
        <v>55544</v>
      </c>
      <c r="H942" s="374">
        <v>52000</v>
      </c>
      <c r="I942" s="429">
        <f t="shared" si="36"/>
        <v>-3544</v>
      </c>
      <c r="J942" s="388">
        <f t="shared" si="37"/>
        <v>-4394.7840000000506</v>
      </c>
    </row>
    <row r="943" spans="1:10" ht="63" x14ac:dyDescent="0.25">
      <c r="A943" s="371">
        <v>44847</v>
      </c>
      <c r="B943" s="262" t="s">
        <v>4184</v>
      </c>
      <c r="C943" s="474" t="s">
        <v>2934</v>
      </c>
      <c r="D943" s="85" t="s">
        <v>4185</v>
      </c>
      <c r="E943" s="382">
        <v>1159420</v>
      </c>
      <c r="F943" s="383">
        <v>2095480</v>
      </c>
      <c r="G943" s="374">
        <v>53396.1</v>
      </c>
      <c r="H943" s="374">
        <v>58000</v>
      </c>
      <c r="I943" s="429">
        <f t="shared" si="36"/>
        <v>4603.9000000000015</v>
      </c>
      <c r="J943" s="388">
        <f t="shared" si="37"/>
        <v>209.11599999995087</v>
      </c>
    </row>
    <row r="944" spans="1:10" ht="63" x14ac:dyDescent="0.25">
      <c r="A944" s="371">
        <v>44848</v>
      </c>
      <c r="B944" s="262" t="s">
        <v>4190</v>
      </c>
      <c r="C944" s="474" t="s">
        <v>2934</v>
      </c>
      <c r="D944" s="85" t="s">
        <v>4191</v>
      </c>
      <c r="E944" s="382">
        <v>1144275</v>
      </c>
      <c r="F944" s="383">
        <v>2096816</v>
      </c>
      <c r="G944" s="374">
        <v>53350.05</v>
      </c>
      <c r="H944" s="374">
        <v>57000</v>
      </c>
      <c r="I944" s="429">
        <f t="shared" si="36"/>
        <v>3649.9499999999971</v>
      </c>
      <c r="J944" s="388">
        <f t="shared" si="37"/>
        <v>3859.065999999948</v>
      </c>
    </row>
    <row r="945" spans="1:10" ht="63" x14ac:dyDescent="0.25">
      <c r="A945" s="371">
        <v>44851</v>
      </c>
      <c r="B945" s="262" t="s">
        <v>4192</v>
      </c>
      <c r="C945" s="474" t="s">
        <v>2934</v>
      </c>
      <c r="D945" s="85" t="s">
        <v>4193</v>
      </c>
      <c r="E945" s="382">
        <v>1140570</v>
      </c>
      <c r="F945" s="383">
        <v>2096749</v>
      </c>
      <c r="G945" s="374">
        <v>52452.76</v>
      </c>
      <c r="H945" s="374">
        <v>57000</v>
      </c>
      <c r="I945" s="429">
        <f t="shared" si="36"/>
        <v>4547.239999999998</v>
      </c>
      <c r="J945" s="388">
        <f t="shared" si="37"/>
        <v>8406.3059999999459</v>
      </c>
    </row>
    <row r="946" spans="1:10" ht="63" x14ac:dyDescent="0.25">
      <c r="A946" s="371">
        <v>44852</v>
      </c>
      <c r="B946" s="262" t="s">
        <v>4194</v>
      </c>
      <c r="C946" s="474" t="s">
        <v>2934</v>
      </c>
      <c r="D946" s="85" t="s">
        <v>4195</v>
      </c>
      <c r="E946" s="382">
        <v>960480</v>
      </c>
      <c r="F946" s="383">
        <v>2098077</v>
      </c>
      <c r="G946" s="374">
        <v>51950.06</v>
      </c>
      <c r="H946" s="374">
        <v>48000</v>
      </c>
      <c r="I946" s="429">
        <f t="shared" si="36"/>
        <v>-3950.0599999999977</v>
      </c>
      <c r="J946" s="388">
        <f t="shared" si="37"/>
        <v>4456.2459999999483</v>
      </c>
    </row>
    <row r="947" spans="1:10" ht="63" x14ac:dyDescent="0.25">
      <c r="A947" s="371">
        <v>44854</v>
      </c>
      <c r="B947" s="262" t="s">
        <v>4196</v>
      </c>
      <c r="C947" s="474" t="s">
        <v>2934</v>
      </c>
      <c r="D947" s="85" t="s">
        <v>4197</v>
      </c>
      <c r="E947" s="382">
        <v>983920</v>
      </c>
      <c r="F947" s="383">
        <v>2098171</v>
      </c>
      <c r="G947" s="374">
        <v>50514.62</v>
      </c>
      <c r="H947" s="374">
        <v>49000</v>
      </c>
      <c r="I947" s="429">
        <f t="shared" si="36"/>
        <v>-1514.6200000000026</v>
      </c>
      <c r="J947" s="388">
        <f t="shared" si="37"/>
        <v>2941.6259999999456</v>
      </c>
    </row>
    <row r="948" spans="1:10" ht="63" x14ac:dyDescent="0.25">
      <c r="A948" s="371">
        <v>44855</v>
      </c>
      <c r="B948" s="262" t="s">
        <v>4198</v>
      </c>
      <c r="C948" s="474" t="s">
        <v>2934</v>
      </c>
      <c r="D948" s="85" t="s">
        <v>4199</v>
      </c>
      <c r="E948" s="382">
        <v>1040520</v>
      </c>
      <c r="F948" s="383">
        <v>2098911</v>
      </c>
      <c r="G948" s="374">
        <v>49823.63</v>
      </c>
      <c r="H948" s="374">
        <v>52000</v>
      </c>
      <c r="I948" s="429">
        <f t="shared" si="36"/>
        <v>2176.3700000000026</v>
      </c>
      <c r="J948" s="388">
        <f t="shared" si="37"/>
        <v>5117.9959999999483</v>
      </c>
    </row>
    <row r="949" spans="1:10" ht="63" x14ac:dyDescent="0.25">
      <c r="A949" s="371">
        <v>44855</v>
      </c>
      <c r="B949" s="262" t="s">
        <v>4208</v>
      </c>
      <c r="C949" s="474" t="s">
        <v>2934</v>
      </c>
      <c r="D949" s="481" t="s">
        <v>4209</v>
      </c>
      <c r="E949" s="382">
        <v>880440</v>
      </c>
      <c r="F949" s="383">
        <v>2100355</v>
      </c>
      <c r="G949" s="374">
        <v>42926.31</v>
      </c>
      <c r="H949" s="374">
        <v>44000</v>
      </c>
      <c r="I949" s="429">
        <f t="shared" si="36"/>
        <v>1073.6900000000023</v>
      </c>
      <c r="J949" s="388"/>
    </row>
    <row r="950" spans="1:10" ht="63" x14ac:dyDescent="0.25">
      <c r="A950" s="371">
        <v>44858</v>
      </c>
      <c r="B950" s="262" t="s">
        <v>4200</v>
      </c>
      <c r="C950" s="463" t="s">
        <v>2798</v>
      </c>
      <c r="D950" s="85" t="s">
        <v>4201</v>
      </c>
      <c r="E950" s="382">
        <v>1036880</v>
      </c>
      <c r="F950" s="383">
        <v>2098912</v>
      </c>
      <c r="G950" s="374">
        <v>50616.5</v>
      </c>
      <c r="H950" s="374">
        <v>52000</v>
      </c>
      <c r="I950" s="429">
        <f t="shared" si="36"/>
        <v>1383.5</v>
      </c>
      <c r="J950" s="388">
        <f>J948+I950</f>
        <v>6501.4959999999483</v>
      </c>
    </row>
    <row r="951" spans="1:10" ht="63" x14ac:dyDescent="0.25">
      <c r="A951" s="371">
        <v>44859</v>
      </c>
      <c r="B951" s="262" t="s">
        <v>4210</v>
      </c>
      <c r="C951" s="474" t="s">
        <v>2934</v>
      </c>
      <c r="D951" s="481" t="s">
        <v>4211</v>
      </c>
      <c r="E951" s="382">
        <v>1133160</v>
      </c>
      <c r="F951" s="383">
        <v>2100356</v>
      </c>
      <c r="G951" s="374">
        <v>56477.47</v>
      </c>
      <c r="H951" s="374">
        <v>57000</v>
      </c>
      <c r="I951" s="429">
        <f t="shared" ref="I951:I1055" si="38">H951-G951</f>
        <v>522.52999999999884</v>
      </c>
      <c r="J951" s="388">
        <f t="shared" ref="J951:J1055" si="39">J950+I951</f>
        <v>7024.0259999999471</v>
      </c>
    </row>
    <row r="952" spans="1:10" ht="63" x14ac:dyDescent="0.25">
      <c r="A952" s="371">
        <v>44859</v>
      </c>
      <c r="B952" s="262" t="s">
        <v>4212</v>
      </c>
      <c r="C952" s="463" t="s">
        <v>2798</v>
      </c>
      <c r="D952" s="480" t="s">
        <v>4213</v>
      </c>
      <c r="E952" s="382">
        <v>958080</v>
      </c>
      <c r="F952" s="383">
        <v>2100822</v>
      </c>
      <c r="G952" s="374">
        <v>48506.94</v>
      </c>
      <c r="H952" s="374">
        <v>48000</v>
      </c>
      <c r="I952" s="429">
        <f t="shared" si="38"/>
        <v>-506.94000000000233</v>
      </c>
      <c r="J952" s="388">
        <f t="shared" si="39"/>
        <v>6517.0859999999448</v>
      </c>
    </row>
    <row r="953" spans="1:10" ht="63" x14ac:dyDescent="0.25">
      <c r="A953" s="371">
        <v>44860</v>
      </c>
      <c r="B953" s="262" t="s">
        <v>4214</v>
      </c>
      <c r="C953" s="463" t="s">
        <v>2798</v>
      </c>
      <c r="D953" s="85" t="s">
        <v>4215</v>
      </c>
      <c r="E953" s="382">
        <v>952320</v>
      </c>
      <c r="F953" s="383">
        <v>2101200</v>
      </c>
      <c r="G953" s="374">
        <v>48344.99</v>
      </c>
      <c r="H953" s="374">
        <v>48000</v>
      </c>
      <c r="I953" s="429">
        <f t="shared" si="38"/>
        <v>-344.98999999999796</v>
      </c>
      <c r="J953" s="388">
        <f t="shared" si="39"/>
        <v>6172.0959999999468</v>
      </c>
    </row>
    <row r="954" spans="1:10" ht="63" x14ac:dyDescent="0.25">
      <c r="A954" s="371">
        <v>44862</v>
      </c>
      <c r="B954" s="262" t="s">
        <v>4216</v>
      </c>
      <c r="C954" s="474" t="s">
        <v>2934</v>
      </c>
      <c r="D954" s="85" t="s">
        <v>4217</v>
      </c>
      <c r="E954" s="382">
        <v>992750</v>
      </c>
      <c r="F954" s="383">
        <v>2101506</v>
      </c>
      <c r="G954" s="374">
        <v>49782.46</v>
      </c>
      <c r="H954" s="374">
        <v>50000</v>
      </c>
      <c r="I954" s="429">
        <f t="shared" si="38"/>
        <v>217.54000000000087</v>
      </c>
      <c r="J954" s="388">
        <f t="shared" si="39"/>
        <v>6389.6359999999477</v>
      </c>
    </row>
    <row r="955" spans="1:10" ht="63" x14ac:dyDescent="0.25">
      <c r="A955" s="371">
        <v>44862</v>
      </c>
      <c r="B955" s="262" t="s">
        <v>4218</v>
      </c>
      <c r="C955" s="474" t="s">
        <v>2934</v>
      </c>
      <c r="D955" s="85" t="s">
        <v>4219</v>
      </c>
      <c r="E955" s="382">
        <v>992750</v>
      </c>
      <c r="F955" s="383">
        <v>2101507</v>
      </c>
      <c r="G955" s="374">
        <v>47733.279999999999</v>
      </c>
      <c r="H955" s="374">
        <v>50000</v>
      </c>
      <c r="I955" s="429">
        <f t="shared" si="38"/>
        <v>2266.7200000000012</v>
      </c>
      <c r="J955" s="388">
        <f t="shared" si="39"/>
        <v>8656.3559999999488</v>
      </c>
    </row>
    <row r="956" spans="1:10" ht="63" x14ac:dyDescent="0.25">
      <c r="A956" s="371">
        <v>44862</v>
      </c>
      <c r="B956" s="262" t="s">
        <v>4220</v>
      </c>
      <c r="C956" s="463" t="s">
        <v>2798</v>
      </c>
      <c r="D956" s="85" t="s">
        <v>4221</v>
      </c>
      <c r="E956" s="382">
        <v>852905</v>
      </c>
      <c r="F956" s="383">
        <v>2101508</v>
      </c>
      <c r="G956" s="374">
        <v>46888.38</v>
      </c>
      <c r="H956" s="374">
        <v>43000</v>
      </c>
      <c r="I956" s="429">
        <f t="shared" si="38"/>
        <v>-3888.3799999999974</v>
      </c>
      <c r="J956" s="388">
        <f t="shared" si="39"/>
        <v>4767.9759999999515</v>
      </c>
    </row>
    <row r="957" spans="1:10" ht="63" x14ac:dyDescent="0.25">
      <c r="A957" s="371">
        <v>44866</v>
      </c>
      <c r="B957" s="482" t="s">
        <v>4228</v>
      </c>
      <c r="C957" s="474" t="s">
        <v>2934</v>
      </c>
      <c r="D957" s="85" t="s">
        <v>4229</v>
      </c>
      <c r="E957" s="382">
        <v>1006740</v>
      </c>
      <c r="F957" s="383">
        <v>2103314</v>
      </c>
      <c r="G957" s="374">
        <v>48343.79</v>
      </c>
      <c r="H957" s="374">
        <v>51000</v>
      </c>
      <c r="I957" s="429">
        <f t="shared" si="38"/>
        <v>2656.2099999999991</v>
      </c>
      <c r="J957" s="388">
        <f t="shared" si="39"/>
        <v>7424.1859999999506</v>
      </c>
    </row>
    <row r="958" spans="1:10" ht="63" x14ac:dyDescent="0.25">
      <c r="A958" s="371">
        <v>44868</v>
      </c>
      <c r="B958" s="482" t="s">
        <v>4230</v>
      </c>
      <c r="C958" s="474" t="s">
        <v>2934</v>
      </c>
      <c r="D958" s="85" t="s">
        <v>4231</v>
      </c>
      <c r="E958" s="382">
        <v>944880</v>
      </c>
      <c r="F958" s="383">
        <v>2103916</v>
      </c>
      <c r="G958" s="374">
        <v>47533.53</v>
      </c>
      <c r="H958" s="374">
        <v>48000</v>
      </c>
      <c r="I958" s="429">
        <f t="shared" si="38"/>
        <v>466.47000000000116</v>
      </c>
      <c r="J958" s="388">
        <f t="shared" si="39"/>
        <v>7890.6559999999517</v>
      </c>
    </row>
    <row r="959" spans="1:10" ht="63" x14ac:dyDescent="0.25">
      <c r="A959" s="371">
        <v>44869</v>
      </c>
      <c r="B959" s="482" t="s">
        <v>4234</v>
      </c>
      <c r="C959" s="474" t="s">
        <v>2934</v>
      </c>
      <c r="D959" s="85" t="s">
        <v>4235</v>
      </c>
      <c r="E959" s="382">
        <v>975500</v>
      </c>
      <c r="F959" s="383">
        <v>2104268</v>
      </c>
      <c r="G959" s="374">
        <v>48209.82</v>
      </c>
      <c r="H959" s="374">
        <v>50000</v>
      </c>
      <c r="I959" s="429">
        <f t="shared" si="38"/>
        <v>1790.1800000000003</v>
      </c>
      <c r="J959" s="388">
        <f t="shared" si="39"/>
        <v>9680.835999999952</v>
      </c>
    </row>
    <row r="960" spans="1:10" ht="63" x14ac:dyDescent="0.25">
      <c r="A960" s="371">
        <v>44869</v>
      </c>
      <c r="B960" s="482" t="s">
        <v>4222</v>
      </c>
      <c r="C960" s="463" t="s">
        <v>2798</v>
      </c>
      <c r="D960" s="85" t="s">
        <v>4223</v>
      </c>
      <c r="E960" s="382">
        <v>975500</v>
      </c>
      <c r="F960" s="383">
        <v>2104269</v>
      </c>
      <c r="G960" s="374">
        <v>48297.87</v>
      </c>
      <c r="H960" s="374">
        <v>50000</v>
      </c>
      <c r="I960" s="429">
        <f t="shared" si="38"/>
        <v>1702.1299999999974</v>
      </c>
      <c r="J960" s="388">
        <f t="shared" si="39"/>
        <v>11382.965999999949</v>
      </c>
    </row>
    <row r="961" spans="1:10" ht="63" x14ac:dyDescent="0.25">
      <c r="A961" s="371">
        <v>44873</v>
      </c>
      <c r="B961" s="482" t="s">
        <v>4238</v>
      </c>
      <c r="C961" s="474" t="s">
        <v>2934</v>
      </c>
      <c r="D961" s="85" t="s">
        <v>4239</v>
      </c>
      <c r="E961" s="382">
        <v>876870</v>
      </c>
      <c r="F961" s="383">
        <v>2106058</v>
      </c>
      <c r="G961" s="374">
        <v>50231.71</v>
      </c>
      <c r="H961" s="374">
        <v>45000</v>
      </c>
      <c r="I961" s="429">
        <f t="shared" si="38"/>
        <v>-5231.7099999999991</v>
      </c>
      <c r="J961" s="388">
        <f t="shared" si="39"/>
        <v>6151.2559999999503</v>
      </c>
    </row>
    <row r="962" spans="1:10" ht="63" x14ac:dyDescent="0.25">
      <c r="A962" s="371">
        <v>44873</v>
      </c>
      <c r="B962" s="482" t="s">
        <v>4240</v>
      </c>
      <c r="C962" s="474" t="s">
        <v>2934</v>
      </c>
      <c r="D962" s="85" t="s">
        <v>4241</v>
      </c>
      <c r="E962" s="382">
        <v>876870</v>
      </c>
      <c r="F962" s="383">
        <v>2106136</v>
      </c>
      <c r="G962" s="374">
        <v>49815.98</v>
      </c>
      <c r="H962" s="374">
        <v>45000</v>
      </c>
      <c r="I962" s="429">
        <f t="shared" si="38"/>
        <v>-4815.9800000000032</v>
      </c>
      <c r="J962" s="388">
        <f t="shared" si="39"/>
        <v>1335.2759999999471</v>
      </c>
    </row>
    <row r="963" spans="1:10" ht="63" x14ac:dyDescent="0.25">
      <c r="A963" s="371">
        <v>44875</v>
      </c>
      <c r="B963" s="482" t="s">
        <v>4253</v>
      </c>
      <c r="C963" s="474" t="s">
        <v>2934</v>
      </c>
      <c r="D963" s="85" t="s">
        <v>4244</v>
      </c>
      <c r="E963" s="382">
        <v>991440</v>
      </c>
      <c r="F963" s="455">
        <v>2106137</v>
      </c>
      <c r="G963" s="427">
        <v>50670.99</v>
      </c>
      <c r="H963" s="427">
        <v>51000</v>
      </c>
      <c r="I963" s="429">
        <f t="shared" si="38"/>
        <v>329.01000000000204</v>
      </c>
      <c r="J963" s="388">
        <f t="shared" si="39"/>
        <v>1664.2859999999491</v>
      </c>
    </row>
    <row r="964" spans="1:10" ht="63" x14ac:dyDescent="0.25">
      <c r="A964" s="371">
        <v>44875</v>
      </c>
      <c r="B964" s="482" t="s">
        <v>4224</v>
      </c>
      <c r="C964" s="463" t="s">
        <v>2798</v>
      </c>
      <c r="D964" s="85" t="s">
        <v>4225</v>
      </c>
      <c r="E964" s="382">
        <v>991440</v>
      </c>
      <c r="F964" s="383">
        <v>2106987</v>
      </c>
      <c r="G964" s="374">
        <v>50012.75</v>
      </c>
      <c r="H964" s="374">
        <v>51000</v>
      </c>
      <c r="I964" s="429">
        <f t="shared" si="38"/>
        <v>987.25</v>
      </c>
      <c r="J964" s="388">
        <f t="shared" si="39"/>
        <v>2651.5359999999491</v>
      </c>
    </row>
    <row r="965" spans="1:10" ht="63" x14ac:dyDescent="0.25">
      <c r="A965" s="371">
        <v>44879</v>
      </c>
      <c r="B965" s="482" t="s">
        <v>4254</v>
      </c>
      <c r="C965" s="474" t="s">
        <v>2934</v>
      </c>
      <c r="D965" s="85" t="s">
        <v>4255</v>
      </c>
      <c r="E965" s="382">
        <v>1072775</v>
      </c>
      <c r="F965" s="383">
        <v>2106988</v>
      </c>
      <c r="G965" s="374">
        <v>49552</v>
      </c>
      <c r="H965" s="374">
        <v>55000</v>
      </c>
      <c r="I965" s="429">
        <f t="shared" si="38"/>
        <v>5448</v>
      </c>
      <c r="J965" s="388">
        <f t="shared" si="39"/>
        <v>8099.5359999999491</v>
      </c>
    </row>
    <row r="966" spans="1:10" ht="63" x14ac:dyDescent="0.25">
      <c r="A966" s="371">
        <v>44880</v>
      </c>
      <c r="B966" s="482" t="s">
        <v>4266</v>
      </c>
      <c r="C966" s="474" t="s">
        <v>2934</v>
      </c>
      <c r="D966" s="85" t="s">
        <v>4267</v>
      </c>
      <c r="E966" s="382">
        <v>968000</v>
      </c>
      <c r="F966" s="383">
        <v>2108920</v>
      </c>
      <c r="G966" s="374">
        <v>49120.45</v>
      </c>
      <c r="H966" s="374">
        <v>50000</v>
      </c>
      <c r="I966" s="429">
        <f t="shared" si="38"/>
        <v>879.55000000000291</v>
      </c>
      <c r="J966" s="388">
        <f t="shared" si="39"/>
        <v>8979.085999999952</v>
      </c>
    </row>
    <row r="967" spans="1:10" ht="63" x14ac:dyDescent="0.25">
      <c r="A967" s="371">
        <v>44880</v>
      </c>
      <c r="B967" s="482" t="s">
        <v>4256</v>
      </c>
      <c r="C967" s="463" t="s">
        <v>2798</v>
      </c>
      <c r="D967" s="85" t="s">
        <v>4257</v>
      </c>
      <c r="E967" s="382">
        <v>968000</v>
      </c>
      <c r="F967" s="383">
        <v>2108921</v>
      </c>
      <c r="G967" s="374">
        <v>48974.83</v>
      </c>
      <c r="H967" s="374">
        <v>50000</v>
      </c>
      <c r="I967" s="429">
        <f t="shared" si="38"/>
        <v>1025.1699999999983</v>
      </c>
      <c r="J967" s="388">
        <f t="shared" si="39"/>
        <v>10004.25599999995</v>
      </c>
    </row>
    <row r="968" spans="1:10" ht="63" x14ac:dyDescent="0.25">
      <c r="A968" s="371">
        <v>44882</v>
      </c>
      <c r="B968" s="482" t="s">
        <v>4258</v>
      </c>
      <c r="C968" s="463" t="s">
        <v>2798</v>
      </c>
      <c r="D968" s="85" t="s">
        <v>4259</v>
      </c>
      <c r="E968" s="382">
        <v>973750</v>
      </c>
      <c r="F968" s="383">
        <v>2108922</v>
      </c>
      <c r="G968" s="374">
        <v>49193.27</v>
      </c>
      <c r="H968" s="374">
        <v>50000</v>
      </c>
      <c r="I968" s="429">
        <f t="shared" si="38"/>
        <v>806.7300000000032</v>
      </c>
      <c r="J968" s="388">
        <f t="shared" si="39"/>
        <v>10810.985999999953</v>
      </c>
    </row>
    <row r="969" spans="1:10" ht="63" x14ac:dyDescent="0.25">
      <c r="A969" s="371">
        <v>44883</v>
      </c>
      <c r="B969" s="482" t="s">
        <v>4268</v>
      </c>
      <c r="C969" s="474" t="s">
        <v>2934</v>
      </c>
      <c r="D969" s="85" t="s">
        <v>4261</v>
      </c>
      <c r="E969" s="382">
        <v>974500</v>
      </c>
      <c r="F969" s="383">
        <v>2108923</v>
      </c>
      <c r="G969" s="374">
        <v>48278.559999999998</v>
      </c>
      <c r="H969" s="374">
        <v>50000</v>
      </c>
      <c r="I969" s="429">
        <f t="shared" si="38"/>
        <v>1721.4400000000023</v>
      </c>
      <c r="J969" s="388">
        <f t="shared" si="39"/>
        <v>12532.425999999956</v>
      </c>
    </row>
    <row r="970" spans="1:10" ht="63" x14ac:dyDescent="0.25">
      <c r="A970" s="371">
        <v>44887</v>
      </c>
      <c r="B970" s="482" t="s">
        <v>4269</v>
      </c>
      <c r="C970" s="474" t="s">
        <v>2934</v>
      </c>
      <c r="D970" s="85" t="s">
        <v>4270</v>
      </c>
      <c r="E970" s="382">
        <v>875250</v>
      </c>
      <c r="F970" s="383">
        <v>2111044</v>
      </c>
      <c r="G970" s="374">
        <v>43549.97</v>
      </c>
      <c r="H970" s="374">
        <v>45000</v>
      </c>
      <c r="I970" s="429">
        <f t="shared" si="38"/>
        <v>1450.0299999999988</v>
      </c>
      <c r="J970" s="388">
        <f t="shared" si="39"/>
        <v>13982.455999999955</v>
      </c>
    </row>
    <row r="971" spans="1:10" ht="63" x14ac:dyDescent="0.25">
      <c r="A971" s="371">
        <v>44887</v>
      </c>
      <c r="B971" s="482" t="s">
        <v>4272</v>
      </c>
      <c r="C971" s="474" t="s">
        <v>2934</v>
      </c>
      <c r="D971" s="85" t="s">
        <v>4273</v>
      </c>
      <c r="E971" s="382">
        <v>875250</v>
      </c>
      <c r="F971" s="383">
        <v>2111045</v>
      </c>
      <c r="G971" s="374">
        <v>43741.62</v>
      </c>
      <c r="H971" s="374">
        <v>45000</v>
      </c>
      <c r="I971" s="429">
        <f t="shared" si="38"/>
        <v>1258.3799999999974</v>
      </c>
      <c r="J971" s="388">
        <f t="shared" si="39"/>
        <v>15240.835999999952</v>
      </c>
    </row>
    <row r="972" spans="1:10" ht="63" x14ac:dyDescent="0.25">
      <c r="A972" s="371">
        <v>44888</v>
      </c>
      <c r="B972" s="482" t="s">
        <v>4260</v>
      </c>
      <c r="C972" s="463" t="s">
        <v>2798</v>
      </c>
      <c r="D972" s="85" t="s">
        <v>4271</v>
      </c>
      <c r="E972" s="382">
        <v>815220</v>
      </c>
      <c r="F972" s="383">
        <v>2111540</v>
      </c>
      <c r="G972" s="374">
        <v>45575.34</v>
      </c>
      <c r="H972" s="374">
        <v>42000</v>
      </c>
      <c r="I972" s="429">
        <f t="shared" si="38"/>
        <v>-3575.3399999999965</v>
      </c>
      <c r="J972" s="388">
        <f t="shared" si="39"/>
        <v>11665.495999999956</v>
      </c>
    </row>
    <row r="973" spans="1:10" ht="63" x14ac:dyDescent="0.25">
      <c r="A973" s="371">
        <v>44890</v>
      </c>
      <c r="B973" s="482" t="s">
        <v>4278</v>
      </c>
      <c r="C973" s="474" t="s">
        <v>2934</v>
      </c>
      <c r="D973" s="85" t="s">
        <v>4279</v>
      </c>
      <c r="E973" s="382">
        <v>815010</v>
      </c>
      <c r="F973" s="383">
        <v>2111873</v>
      </c>
      <c r="G973" s="374">
        <v>40942.639999999999</v>
      </c>
      <c r="H973" s="374">
        <v>42000</v>
      </c>
      <c r="I973" s="429">
        <f t="shared" si="38"/>
        <v>1057.3600000000006</v>
      </c>
      <c r="J973" s="388">
        <f t="shared" si="39"/>
        <v>12722.855999999956</v>
      </c>
    </row>
    <row r="974" spans="1:10" ht="63" x14ac:dyDescent="0.25">
      <c r="A974" s="371">
        <v>44890</v>
      </c>
      <c r="B974" s="482" t="s">
        <v>4276</v>
      </c>
      <c r="C974" s="474" t="s">
        <v>2934</v>
      </c>
      <c r="D974" s="85" t="s">
        <v>4277</v>
      </c>
      <c r="E974" s="382">
        <v>815010</v>
      </c>
      <c r="F974" s="383">
        <v>2111874</v>
      </c>
      <c r="G974" s="374">
        <v>40887.03</v>
      </c>
      <c r="H974" s="374">
        <v>42000</v>
      </c>
      <c r="I974" s="429">
        <f t="shared" si="38"/>
        <v>1112.9700000000012</v>
      </c>
      <c r="J974" s="388">
        <f t="shared" si="39"/>
        <v>13835.825999999957</v>
      </c>
    </row>
    <row r="975" spans="1:10" ht="63" x14ac:dyDescent="0.25">
      <c r="A975" s="371">
        <v>44894</v>
      </c>
      <c r="B975" s="482" t="s">
        <v>4282</v>
      </c>
      <c r="C975" s="463" t="s">
        <v>2798</v>
      </c>
      <c r="D975" s="85" t="s">
        <v>4283</v>
      </c>
      <c r="E975" s="382">
        <v>889410</v>
      </c>
      <c r="F975" s="383">
        <v>2114320</v>
      </c>
      <c r="G975" s="374">
        <v>41349.550000000003</v>
      </c>
      <c r="H975" s="374">
        <v>46000</v>
      </c>
      <c r="I975" s="429">
        <f t="shared" si="38"/>
        <v>4650.4499999999971</v>
      </c>
      <c r="J975" s="388">
        <f t="shared" si="39"/>
        <v>18486.275999999954</v>
      </c>
    </row>
    <row r="976" spans="1:10" ht="63" x14ac:dyDescent="0.25">
      <c r="A976" s="371">
        <v>44894</v>
      </c>
      <c r="B976" s="482" t="s">
        <v>4280</v>
      </c>
      <c r="C976" s="463" t="s">
        <v>2798</v>
      </c>
      <c r="D976" s="85" t="s">
        <v>4281</v>
      </c>
      <c r="E976" s="382">
        <v>889410</v>
      </c>
      <c r="F976" s="383">
        <v>2113851</v>
      </c>
      <c r="G976" s="374">
        <v>43121.86</v>
      </c>
      <c r="H976" s="374">
        <v>46000</v>
      </c>
      <c r="I976" s="429">
        <f t="shared" si="38"/>
        <v>2878.1399999999994</v>
      </c>
      <c r="J976" s="388">
        <f t="shared" si="39"/>
        <v>21364.415999999954</v>
      </c>
    </row>
    <row r="977" spans="1:10" ht="63" x14ac:dyDescent="0.25">
      <c r="A977" s="371">
        <v>44896</v>
      </c>
      <c r="B977" s="484" t="s">
        <v>4284</v>
      </c>
      <c r="C977" s="463" t="s">
        <v>2798</v>
      </c>
      <c r="D977" s="85" t="s">
        <v>4285</v>
      </c>
      <c r="E977" s="382">
        <v>882510</v>
      </c>
      <c r="F977" s="383">
        <v>2113852</v>
      </c>
      <c r="G977" s="374">
        <v>41091.730000000003</v>
      </c>
      <c r="H977" s="374">
        <v>46000</v>
      </c>
      <c r="I977" s="429">
        <f t="shared" si="38"/>
        <v>4908.2699999999968</v>
      </c>
      <c r="J977" s="388">
        <f t="shared" si="39"/>
        <v>26272.685999999951</v>
      </c>
    </row>
    <row r="978" spans="1:10" ht="63" x14ac:dyDescent="0.25">
      <c r="A978" s="371">
        <v>44897</v>
      </c>
      <c r="B978" s="484" t="s">
        <v>4290</v>
      </c>
      <c r="C978" s="474" t="s">
        <v>2934</v>
      </c>
      <c r="D978" s="85" t="s">
        <v>4291</v>
      </c>
      <c r="E978" s="382">
        <v>719465</v>
      </c>
      <c r="F978" s="383">
        <v>2114512</v>
      </c>
      <c r="G978" s="374">
        <v>40576.269999999997</v>
      </c>
      <c r="H978" s="374">
        <v>37000</v>
      </c>
      <c r="I978" s="429">
        <f t="shared" si="38"/>
        <v>-3576.2699999999968</v>
      </c>
      <c r="J978" s="388">
        <f t="shared" si="39"/>
        <v>22696.415999999954</v>
      </c>
    </row>
    <row r="979" spans="1:10" ht="63" x14ac:dyDescent="0.25">
      <c r="A979" s="371">
        <v>44897</v>
      </c>
      <c r="B979" s="484" t="s">
        <v>4288</v>
      </c>
      <c r="C979" s="474" t="s">
        <v>2934</v>
      </c>
      <c r="D979" s="85" t="s">
        <v>4289</v>
      </c>
      <c r="E979" s="382">
        <v>719465</v>
      </c>
      <c r="F979" s="383">
        <v>2114513</v>
      </c>
      <c r="G979" s="374">
        <v>40564.53</v>
      </c>
      <c r="H979" s="374">
        <v>37000</v>
      </c>
      <c r="I979" s="429">
        <f t="shared" si="38"/>
        <v>-3564.5299999999988</v>
      </c>
      <c r="J979" s="388">
        <f t="shared" si="39"/>
        <v>19131.885999999955</v>
      </c>
    </row>
    <row r="980" spans="1:10" ht="63" x14ac:dyDescent="0.25">
      <c r="A980" s="371">
        <v>44900</v>
      </c>
      <c r="B980" s="484" t="s">
        <v>4292</v>
      </c>
      <c r="C980" s="474" t="s">
        <v>2934</v>
      </c>
      <c r="D980" s="85" t="s">
        <v>4295</v>
      </c>
      <c r="E980" s="382">
        <v>732600</v>
      </c>
      <c r="F980" s="383">
        <v>2114514</v>
      </c>
      <c r="G980" s="374">
        <v>40672.07</v>
      </c>
      <c r="H980" s="374">
        <v>37000</v>
      </c>
      <c r="I980" s="429">
        <f t="shared" si="38"/>
        <v>-3672.0699999999997</v>
      </c>
      <c r="J980" s="388">
        <f t="shared" si="39"/>
        <v>15459.815999999955</v>
      </c>
    </row>
    <row r="981" spans="1:10" ht="63" x14ac:dyDescent="0.25">
      <c r="A981" s="371">
        <v>44901</v>
      </c>
      <c r="B981" s="484" t="s">
        <v>4314</v>
      </c>
      <c r="C981" s="474" t="s">
        <v>2934</v>
      </c>
      <c r="D981" s="85" t="s">
        <v>4312</v>
      </c>
      <c r="E981" s="382">
        <v>710640</v>
      </c>
      <c r="F981" s="383">
        <v>2116427</v>
      </c>
      <c r="G981" s="374">
        <v>42604.72</v>
      </c>
      <c r="H981" s="374">
        <v>36000</v>
      </c>
      <c r="I981" s="429">
        <f t="shared" si="38"/>
        <v>-6604.7200000000012</v>
      </c>
      <c r="J981" s="388">
        <f t="shared" si="39"/>
        <v>8855.0959999999541</v>
      </c>
    </row>
    <row r="982" spans="1:10" ht="63" x14ac:dyDescent="0.25">
      <c r="A982" s="371">
        <v>44901</v>
      </c>
      <c r="B982" s="484" t="s">
        <v>4313</v>
      </c>
      <c r="C982" s="474" t="s">
        <v>2934</v>
      </c>
      <c r="D982" s="85" t="s">
        <v>4315</v>
      </c>
      <c r="E982" s="382">
        <v>710640</v>
      </c>
      <c r="F982" s="383">
        <v>2116428</v>
      </c>
      <c r="G982" s="374">
        <v>42500.53</v>
      </c>
      <c r="H982" s="374">
        <v>36000</v>
      </c>
      <c r="I982" s="429">
        <f t="shared" si="38"/>
        <v>-6500.5299999999988</v>
      </c>
      <c r="J982" s="388">
        <f t="shared" si="39"/>
        <v>2354.5659999999552</v>
      </c>
    </row>
    <row r="983" spans="1:10" ht="63" x14ac:dyDescent="0.25">
      <c r="A983" s="371">
        <v>44901</v>
      </c>
      <c r="B983" s="484" t="s">
        <v>4296</v>
      </c>
      <c r="C983" s="463" t="s">
        <v>2798</v>
      </c>
      <c r="D983" s="85" t="s">
        <v>4297</v>
      </c>
      <c r="E983" s="382">
        <v>792400</v>
      </c>
      <c r="F983" s="383">
        <v>2116429</v>
      </c>
      <c r="G983" s="374">
        <v>42921.39</v>
      </c>
      <c r="H983" s="374">
        <v>40000</v>
      </c>
      <c r="I983" s="429">
        <f t="shared" si="38"/>
        <v>-2921.3899999999994</v>
      </c>
      <c r="J983" s="388">
        <f t="shared" si="39"/>
        <v>-566.82400000004418</v>
      </c>
    </row>
    <row r="984" spans="1:10" ht="63" x14ac:dyDescent="0.25">
      <c r="A984" s="371">
        <v>44902</v>
      </c>
      <c r="B984" s="484" t="s">
        <v>4316</v>
      </c>
      <c r="C984" s="474" t="s">
        <v>2934</v>
      </c>
      <c r="D984" s="85" t="s">
        <v>4317</v>
      </c>
      <c r="E984" s="382">
        <v>828240</v>
      </c>
      <c r="F984" s="383">
        <v>2116430</v>
      </c>
      <c r="G984" s="374">
        <v>43046.01</v>
      </c>
      <c r="H984" s="374">
        <v>42000</v>
      </c>
      <c r="I984" s="429">
        <f t="shared" si="38"/>
        <v>-1046.010000000002</v>
      </c>
      <c r="J984" s="388">
        <f t="shared" si="39"/>
        <v>-1612.8340000000462</v>
      </c>
    </row>
    <row r="985" spans="1:10" ht="63" x14ac:dyDescent="0.25">
      <c r="A985" s="371">
        <v>44903</v>
      </c>
      <c r="B985" s="484" t="s">
        <v>4318</v>
      </c>
      <c r="C985" s="474" t="s">
        <v>2934</v>
      </c>
      <c r="D985" s="85" t="s">
        <v>4319</v>
      </c>
      <c r="E985" s="382">
        <v>826980</v>
      </c>
      <c r="F985" s="383">
        <v>2116431</v>
      </c>
      <c r="G985" s="374">
        <v>44053.78</v>
      </c>
      <c r="H985" s="374">
        <v>42000</v>
      </c>
      <c r="I985" s="429">
        <f t="shared" si="38"/>
        <v>-2053.7799999999988</v>
      </c>
      <c r="J985" s="388">
        <f t="shared" si="39"/>
        <v>-3666.6140000000451</v>
      </c>
    </row>
    <row r="986" spans="1:10" ht="63" x14ac:dyDescent="0.25">
      <c r="A986" s="371">
        <v>44903</v>
      </c>
      <c r="B986" s="484" t="s">
        <v>4325</v>
      </c>
      <c r="C986" s="474" t="s">
        <v>2934</v>
      </c>
      <c r="D986" s="85" t="s">
        <v>4320</v>
      </c>
      <c r="E986" s="382">
        <v>826980</v>
      </c>
      <c r="F986" s="383">
        <v>2116432</v>
      </c>
      <c r="G986" s="374">
        <v>44213.17</v>
      </c>
      <c r="H986" s="374">
        <v>42000</v>
      </c>
      <c r="I986" s="429">
        <f t="shared" si="38"/>
        <v>-2213.1699999999983</v>
      </c>
      <c r="J986" s="388">
        <f t="shared" si="39"/>
        <v>-5879.7840000000433</v>
      </c>
    </row>
    <row r="987" spans="1:10" ht="63" x14ac:dyDescent="0.25">
      <c r="A987" s="371">
        <v>44904</v>
      </c>
      <c r="B987" s="484" t="s">
        <v>4326</v>
      </c>
      <c r="C987" s="474" t="s">
        <v>2934</v>
      </c>
      <c r="D987" s="85" t="s">
        <v>4321</v>
      </c>
      <c r="E987" s="382">
        <v>930130</v>
      </c>
      <c r="F987" s="383">
        <v>2117525</v>
      </c>
      <c r="G987" s="374">
        <v>42368.24</v>
      </c>
      <c r="H987" s="374">
        <v>47000</v>
      </c>
      <c r="I987" s="429">
        <f t="shared" si="38"/>
        <v>4631.760000000002</v>
      </c>
      <c r="J987" s="388">
        <f t="shared" si="39"/>
        <v>-1248.0240000000413</v>
      </c>
    </row>
    <row r="988" spans="1:10" ht="63" x14ac:dyDescent="0.25">
      <c r="A988" s="371">
        <v>44908</v>
      </c>
      <c r="B988" s="484" t="s">
        <v>4327</v>
      </c>
      <c r="C988" s="474" t="s">
        <v>2934</v>
      </c>
      <c r="D988" s="85" t="s">
        <v>4322</v>
      </c>
      <c r="E988" s="382">
        <f>854840+79520</f>
        <v>934360</v>
      </c>
      <c r="F988" s="383">
        <v>2117526</v>
      </c>
      <c r="G988" s="374">
        <v>42267.19</v>
      </c>
      <c r="H988" s="374">
        <v>47000</v>
      </c>
      <c r="I988" s="429">
        <f t="shared" si="38"/>
        <v>4732.8099999999977</v>
      </c>
      <c r="J988" s="388">
        <f t="shared" si="39"/>
        <v>3484.7859999999564</v>
      </c>
    </row>
    <row r="989" spans="1:10" ht="63" x14ac:dyDescent="0.25">
      <c r="A989" s="371">
        <v>44908</v>
      </c>
      <c r="B989" s="484" t="s">
        <v>4328</v>
      </c>
      <c r="C989" s="474" t="s">
        <v>2934</v>
      </c>
      <c r="D989" s="85" t="s">
        <v>4323</v>
      </c>
      <c r="E989" s="382">
        <v>854840</v>
      </c>
      <c r="F989" s="383">
        <v>2118754</v>
      </c>
      <c r="G989" s="374">
        <v>41098.92</v>
      </c>
      <c r="H989" s="374">
        <v>43000</v>
      </c>
      <c r="I989" s="429">
        <f t="shared" si="38"/>
        <v>1901.0800000000017</v>
      </c>
      <c r="J989" s="388">
        <f t="shared" si="39"/>
        <v>5385.8659999999581</v>
      </c>
    </row>
    <row r="990" spans="1:10" ht="63" x14ac:dyDescent="0.25">
      <c r="A990" s="371">
        <v>44908</v>
      </c>
      <c r="B990" s="484" t="s">
        <v>4329</v>
      </c>
      <c r="C990" s="474" t="s">
        <v>2934</v>
      </c>
      <c r="D990" s="85" t="s">
        <v>4324</v>
      </c>
      <c r="E990" s="382">
        <v>854840</v>
      </c>
      <c r="F990" s="383">
        <v>2118200</v>
      </c>
      <c r="G990" s="374">
        <v>41167.67</v>
      </c>
      <c r="H990" s="374">
        <v>43000</v>
      </c>
      <c r="I990" s="429">
        <f t="shared" si="38"/>
        <v>1832.3300000000017</v>
      </c>
      <c r="J990" s="388">
        <f t="shared" si="39"/>
        <v>7218.1959999999599</v>
      </c>
    </row>
    <row r="991" spans="1:10" ht="63" x14ac:dyDescent="0.25">
      <c r="A991" s="371">
        <v>44909</v>
      </c>
      <c r="B991" s="484" t="s">
        <v>4332</v>
      </c>
      <c r="C991" s="474" t="s">
        <v>2934</v>
      </c>
      <c r="D991" s="85" t="s">
        <v>4333</v>
      </c>
      <c r="E991" s="382">
        <v>843660</v>
      </c>
      <c r="F991" s="383">
        <v>2118201</v>
      </c>
      <c r="G991" s="374">
        <v>40458.589999999997</v>
      </c>
      <c r="H991" s="374">
        <v>43000</v>
      </c>
      <c r="I991" s="429">
        <f t="shared" si="38"/>
        <v>2541.4100000000035</v>
      </c>
      <c r="J991" s="388">
        <f t="shared" si="39"/>
        <v>9759.6059999999634</v>
      </c>
    </row>
    <row r="992" spans="1:10" ht="65.25" customHeight="1" x14ac:dyDescent="0.25">
      <c r="A992" s="371">
        <v>44909</v>
      </c>
      <c r="B992" s="484" t="s">
        <v>4298</v>
      </c>
      <c r="C992" s="463" t="s">
        <v>2798</v>
      </c>
      <c r="D992" s="85" t="s">
        <v>4299</v>
      </c>
      <c r="E992" s="382">
        <v>784800</v>
      </c>
      <c r="F992" s="383">
        <v>2118755</v>
      </c>
      <c r="G992" s="374">
        <v>41623.360000000001</v>
      </c>
      <c r="H992" s="374">
        <v>40000</v>
      </c>
      <c r="I992" s="429">
        <f t="shared" si="38"/>
        <v>-1623.3600000000006</v>
      </c>
      <c r="J992" s="388">
        <f t="shared" si="39"/>
        <v>8136.2459999999628</v>
      </c>
    </row>
    <row r="993" spans="1:10" ht="63" x14ac:dyDescent="0.25">
      <c r="A993" s="371">
        <v>44909</v>
      </c>
      <c r="B993" s="484" t="s">
        <v>4300</v>
      </c>
      <c r="C993" s="463" t="s">
        <v>2798</v>
      </c>
      <c r="D993" s="85" t="s">
        <v>4301</v>
      </c>
      <c r="E993" s="382">
        <v>784800</v>
      </c>
      <c r="F993" s="383">
        <v>2118756</v>
      </c>
      <c r="G993" s="374">
        <v>41169.629999999997</v>
      </c>
      <c r="H993" s="374">
        <v>40000</v>
      </c>
      <c r="I993" s="429">
        <f t="shared" si="38"/>
        <v>-1169.6299999999974</v>
      </c>
      <c r="J993" s="388">
        <f t="shared" si="39"/>
        <v>6966.6159999999654</v>
      </c>
    </row>
    <row r="994" spans="1:10" ht="63" x14ac:dyDescent="0.25">
      <c r="A994" s="371">
        <v>44910</v>
      </c>
      <c r="B994" s="484" t="s">
        <v>4306</v>
      </c>
      <c r="C994" s="463" t="s">
        <v>2798</v>
      </c>
      <c r="D994" s="85" t="s">
        <v>4307</v>
      </c>
      <c r="E994" s="382">
        <v>842562.5</v>
      </c>
      <c r="F994" s="383">
        <v>2119673</v>
      </c>
      <c r="G994" s="374">
        <v>41440.769999999997</v>
      </c>
      <c r="H994" s="374">
        <v>42500</v>
      </c>
      <c r="I994" s="429">
        <f t="shared" si="38"/>
        <v>1059.2300000000032</v>
      </c>
      <c r="J994" s="388">
        <f t="shared" si="39"/>
        <v>8025.8459999999686</v>
      </c>
    </row>
    <row r="995" spans="1:10" ht="63" x14ac:dyDescent="0.25">
      <c r="A995" s="371">
        <v>44910</v>
      </c>
      <c r="B995" s="484" t="s">
        <v>4308</v>
      </c>
      <c r="C995" s="463" t="s">
        <v>2798</v>
      </c>
      <c r="D995" s="85" t="s">
        <v>4309</v>
      </c>
      <c r="E995" s="382">
        <v>842562.5</v>
      </c>
      <c r="F995" s="383">
        <v>2118757</v>
      </c>
      <c r="G995" s="374">
        <v>41001.07</v>
      </c>
      <c r="H995" s="374">
        <v>42500</v>
      </c>
      <c r="I995" s="429">
        <f t="shared" si="38"/>
        <v>1498.9300000000003</v>
      </c>
      <c r="J995" s="388">
        <f t="shared" si="39"/>
        <v>9524.7759999999689</v>
      </c>
    </row>
    <row r="996" spans="1:10" ht="63" x14ac:dyDescent="0.25">
      <c r="A996" s="371">
        <v>44911</v>
      </c>
      <c r="B996" s="484" t="s">
        <v>4336</v>
      </c>
      <c r="C996" s="474" t="s">
        <v>2934</v>
      </c>
      <c r="D996" s="85" t="s">
        <v>4337</v>
      </c>
      <c r="E996" s="382">
        <v>813440</v>
      </c>
      <c r="F996" s="383">
        <v>2120376</v>
      </c>
      <c r="G996" s="374">
        <v>40079.81</v>
      </c>
      <c r="H996" s="374">
        <v>41000</v>
      </c>
      <c r="I996" s="429">
        <f t="shared" si="38"/>
        <v>920.19000000000233</v>
      </c>
      <c r="J996" s="388">
        <f t="shared" si="39"/>
        <v>10444.965999999971</v>
      </c>
    </row>
    <row r="997" spans="1:10" ht="63" x14ac:dyDescent="0.25">
      <c r="A997" s="371">
        <v>44911</v>
      </c>
      <c r="B997" s="484" t="s">
        <v>4338</v>
      </c>
      <c r="C997" s="474" t="s">
        <v>2934</v>
      </c>
      <c r="D997" s="85" t="s">
        <v>4339</v>
      </c>
      <c r="E997" s="382">
        <v>813440</v>
      </c>
      <c r="F997" s="383">
        <v>2120377</v>
      </c>
      <c r="G997" s="374">
        <v>40329.65</v>
      </c>
      <c r="H997" s="374">
        <v>41000</v>
      </c>
      <c r="I997" s="429">
        <f t="shared" si="38"/>
        <v>670.34999999999854</v>
      </c>
      <c r="J997" s="388">
        <f t="shared" si="39"/>
        <v>11115.31599999997</v>
      </c>
    </row>
    <row r="998" spans="1:10" ht="65.25" customHeight="1" x14ac:dyDescent="0.25">
      <c r="A998" s="371">
        <v>44911</v>
      </c>
      <c r="B998" s="484" t="s">
        <v>4334</v>
      </c>
      <c r="C998" s="474" t="s">
        <v>2934</v>
      </c>
      <c r="D998" s="85" t="s">
        <v>4335</v>
      </c>
      <c r="E998" s="382">
        <v>872960</v>
      </c>
      <c r="F998" s="383">
        <v>2119827</v>
      </c>
      <c r="G998" s="374">
        <v>43391.95</v>
      </c>
      <c r="H998" s="374">
        <v>44000</v>
      </c>
      <c r="I998" s="429">
        <f t="shared" si="38"/>
        <v>608.05000000000291</v>
      </c>
      <c r="J998" s="388">
        <f t="shared" si="39"/>
        <v>11723.365999999973</v>
      </c>
    </row>
    <row r="999" spans="1:10" ht="63" x14ac:dyDescent="0.25">
      <c r="A999" s="371">
        <v>44914</v>
      </c>
      <c r="B999" s="484" t="s">
        <v>4340</v>
      </c>
      <c r="C999" s="474" t="s">
        <v>2934</v>
      </c>
      <c r="D999" s="85" t="s">
        <v>4341</v>
      </c>
      <c r="E999" s="382">
        <v>791400</v>
      </c>
      <c r="F999" s="383">
        <v>2120378</v>
      </c>
      <c r="G999" s="374">
        <v>39456.699999999997</v>
      </c>
      <c r="H999" s="374">
        <v>40000</v>
      </c>
      <c r="I999" s="429">
        <f t="shared" si="38"/>
        <v>543.30000000000291</v>
      </c>
      <c r="J999" s="388">
        <f t="shared" si="39"/>
        <v>12266.665999999976</v>
      </c>
    </row>
    <row r="1000" spans="1:10" ht="63" x14ac:dyDescent="0.25">
      <c r="A1000" s="371">
        <v>44915</v>
      </c>
      <c r="B1000" s="484" t="s">
        <v>4358</v>
      </c>
      <c r="C1000" s="474" t="s">
        <v>2934</v>
      </c>
      <c r="D1000" s="355" t="s">
        <v>4359</v>
      </c>
      <c r="E1000" s="382">
        <v>750690</v>
      </c>
      <c r="F1000" s="383">
        <v>2121338</v>
      </c>
      <c r="G1000" s="374">
        <v>41121.550000000003</v>
      </c>
      <c r="H1000" s="374">
        <v>38000</v>
      </c>
      <c r="I1000" s="429">
        <f t="shared" si="38"/>
        <v>-3121.5500000000029</v>
      </c>
      <c r="J1000" s="388">
        <f t="shared" si="39"/>
        <v>9145.1159999999727</v>
      </c>
    </row>
    <row r="1001" spans="1:10" ht="63" x14ac:dyDescent="0.25">
      <c r="A1001" s="371">
        <v>44915</v>
      </c>
      <c r="B1001" s="484" t="s">
        <v>4347</v>
      </c>
      <c r="C1001" s="474" t="s">
        <v>2934</v>
      </c>
      <c r="D1001" s="355" t="s">
        <v>4348</v>
      </c>
      <c r="E1001" s="382">
        <v>750690</v>
      </c>
      <c r="F1001" s="383">
        <v>2121710</v>
      </c>
      <c r="G1001" s="374">
        <v>41897.129999999997</v>
      </c>
      <c r="H1001" s="374">
        <v>38000</v>
      </c>
      <c r="I1001" s="429">
        <f t="shared" si="38"/>
        <v>-3897.1299999999974</v>
      </c>
      <c r="J1001" s="388">
        <f t="shared" si="39"/>
        <v>5247.9859999999753</v>
      </c>
    </row>
    <row r="1002" spans="1:10" ht="63" x14ac:dyDescent="0.25">
      <c r="A1002" s="371">
        <v>44915</v>
      </c>
      <c r="B1002" s="484" t="s">
        <v>4349</v>
      </c>
      <c r="C1002" s="474" t="s">
        <v>2934</v>
      </c>
      <c r="D1002" s="85" t="s">
        <v>4350</v>
      </c>
      <c r="E1002" s="382">
        <v>750690</v>
      </c>
      <c r="F1002" s="383">
        <v>2122566</v>
      </c>
      <c r="G1002" s="374">
        <v>39410.18</v>
      </c>
      <c r="H1002" s="374">
        <v>38000</v>
      </c>
      <c r="I1002" s="429">
        <f t="shared" si="38"/>
        <v>-1410.1800000000003</v>
      </c>
      <c r="J1002" s="388">
        <f t="shared" si="39"/>
        <v>3837.805999999975</v>
      </c>
    </row>
    <row r="1003" spans="1:10" ht="63" x14ac:dyDescent="0.25">
      <c r="A1003" s="371">
        <v>44922</v>
      </c>
      <c r="B1003" s="484" t="s">
        <v>4354</v>
      </c>
      <c r="C1003" s="463" t="s">
        <v>2798</v>
      </c>
      <c r="D1003" s="85" t="s">
        <v>4355</v>
      </c>
      <c r="E1003" s="382">
        <v>805100</v>
      </c>
      <c r="F1003" s="383">
        <v>2122567</v>
      </c>
      <c r="G1003" s="374">
        <v>39019.089999999997</v>
      </c>
      <c r="H1003" s="374">
        <v>41500</v>
      </c>
      <c r="I1003" s="429">
        <f t="shared" si="38"/>
        <v>2480.9100000000035</v>
      </c>
      <c r="J1003" s="388">
        <f t="shared" si="39"/>
        <v>6318.7159999999785</v>
      </c>
    </row>
    <row r="1004" spans="1:10" ht="63" x14ac:dyDescent="0.25">
      <c r="A1004" s="371">
        <v>44922</v>
      </c>
      <c r="B1004" s="484" t="s">
        <v>4360</v>
      </c>
      <c r="C1004" s="463" t="s">
        <v>2798</v>
      </c>
      <c r="D1004" s="85" t="s">
        <v>4361</v>
      </c>
      <c r="E1004" s="382">
        <v>838285</v>
      </c>
      <c r="F1004" s="383">
        <v>2123690</v>
      </c>
      <c r="G1004" s="374">
        <v>39582.54</v>
      </c>
      <c r="H1004" s="374">
        <v>43000</v>
      </c>
      <c r="I1004" s="429">
        <f t="shared" si="38"/>
        <v>3417.4599999999991</v>
      </c>
      <c r="J1004" s="388">
        <f t="shared" si="39"/>
        <v>9736.1759999999776</v>
      </c>
    </row>
    <row r="1005" spans="1:10" ht="63" x14ac:dyDescent="0.25">
      <c r="A1005" s="371">
        <v>44922</v>
      </c>
      <c r="B1005" s="484" t="s">
        <v>4362</v>
      </c>
      <c r="C1005" s="463" t="s">
        <v>2798</v>
      </c>
      <c r="D1005" s="85" t="s">
        <v>4363</v>
      </c>
      <c r="E1005" s="382">
        <v>838285</v>
      </c>
      <c r="F1005" s="383">
        <v>2123691</v>
      </c>
      <c r="G1005" s="374">
        <v>39867.46</v>
      </c>
      <c r="H1005" s="374">
        <v>43000</v>
      </c>
      <c r="I1005" s="429">
        <f t="shared" si="38"/>
        <v>3132.5400000000009</v>
      </c>
      <c r="J1005" s="388">
        <f t="shared" si="39"/>
        <v>12868.715999999979</v>
      </c>
    </row>
    <row r="1006" spans="1:10" ht="63" x14ac:dyDescent="0.25">
      <c r="A1006" s="371">
        <v>44923</v>
      </c>
      <c r="B1006" s="484" t="s">
        <v>4364</v>
      </c>
      <c r="C1006" s="463" t="s">
        <v>2798</v>
      </c>
      <c r="D1006" s="85" t="s">
        <v>4365</v>
      </c>
      <c r="E1006" s="382">
        <v>777400</v>
      </c>
      <c r="F1006" s="383">
        <v>2123692</v>
      </c>
      <c r="G1006" s="374">
        <v>40442.54</v>
      </c>
      <c r="H1006" s="374">
        <v>40000</v>
      </c>
      <c r="I1006" s="429">
        <f t="shared" si="38"/>
        <v>-442.54000000000087</v>
      </c>
      <c r="J1006" s="388">
        <f t="shared" si="39"/>
        <v>12426.175999999978</v>
      </c>
    </row>
    <row r="1007" spans="1:10" ht="78.75" x14ac:dyDescent="0.25">
      <c r="A1007" s="371">
        <v>44925</v>
      </c>
      <c r="B1007" s="484" t="s">
        <v>4371</v>
      </c>
      <c r="C1007" s="463" t="s">
        <v>2798</v>
      </c>
      <c r="D1007" s="355" t="s">
        <v>4368</v>
      </c>
      <c r="E1007" s="382">
        <v>680750</v>
      </c>
      <c r="F1007" s="383">
        <v>2126428</v>
      </c>
      <c r="G1007" s="374">
        <v>38063.660000000003</v>
      </c>
      <c r="H1007" s="374">
        <v>35000</v>
      </c>
      <c r="I1007" s="429">
        <f t="shared" si="38"/>
        <v>-3063.6600000000035</v>
      </c>
      <c r="J1007" s="388">
        <f t="shared" si="39"/>
        <v>9362.5159999999742</v>
      </c>
    </row>
    <row r="1008" spans="1:10" ht="46.5" x14ac:dyDescent="0.25">
      <c r="A1008" s="371">
        <v>44937</v>
      </c>
      <c r="B1008" s="484" t="s">
        <v>4369</v>
      </c>
      <c r="C1008" s="463"/>
      <c r="D1008" s="355" t="s">
        <v>4370</v>
      </c>
      <c r="E1008" s="382">
        <v>0</v>
      </c>
      <c r="F1008" s="383">
        <v>93754</v>
      </c>
      <c r="G1008" s="374"/>
      <c r="H1008" s="374">
        <v>-707.52</v>
      </c>
      <c r="I1008" s="429">
        <f t="shared" si="38"/>
        <v>-707.52</v>
      </c>
      <c r="J1008" s="388">
        <f t="shared" si="39"/>
        <v>8654.9959999999737</v>
      </c>
    </row>
    <row r="1009" spans="1:10" ht="63" x14ac:dyDescent="0.25">
      <c r="A1009" s="371">
        <v>44925</v>
      </c>
      <c r="B1009" s="484" t="s">
        <v>4366</v>
      </c>
      <c r="C1009" s="463" t="s">
        <v>2798</v>
      </c>
      <c r="D1009" s="85" t="s">
        <v>4367</v>
      </c>
      <c r="E1009" s="382">
        <v>680750</v>
      </c>
      <c r="F1009" s="383">
        <v>2124980</v>
      </c>
      <c r="G1009" s="374">
        <v>39141.68</v>
      </c>
      <c r="H1009" s="374">
        <v>35000</v>
      </c>
      <c r="I1009" s="429">
        <f t="shared" si="38"/>
        <v>-4141.68</v>
      </c>
      <c r="J1009" s="388">
        <f t="shared" si="39"/>
        <v>4513.3159999999734</v>
      </c>
    </row>
    <row r="1010" spans="1:10" ht="21" x14ac:dyDescent="0.25">
      <c r="A1010" s="457"/>
      <c r="B1010" s="273"/>
      <c r="C1010" s="487"/>
      <c r="D1010" s="86"/>
      <c r="E1010" s="488"/>
      <c r="F1010" s="400"/>
      <c r="G1010" s="401"/>
      <c r="H1010" s="401"/>
      <c r="I1010" s="402">
        <f t="shared" si="38"/>
        <v>0</v>
      </c>
      <c r="J1010" s="388">
        <f t="shared" si="39"/>
        <v>4513.3159999999734</v>
      </c>
    </row>
    <row r="1011" spans="1:10" ht="63" x14ac:dyDescent="0.25">
      <c r="A1011" s="371">
        <v>44929</v>
      </c>
      <c r="B1011" s="484" t="s">
        <v>4372</v>
      </c>
      <c r="C1011" s="463" t="s">
        <v>2798</v>
      </c>
      <c r="D1011" s="85" t="s">
        <v>4373</v>
      </c>
      <c r="E1011" s="382">
        <v>836350</v>
      </c>
      <c r="F1011" s="383">
        <v>2126153</v>
      </c>
      <c r="G1011" s="374">
        <v>38687.120000000003</v>
      </c>
      <c r="H1011" s="374">
        <v>43000</v>
      </c>
      <c r="I1011" s="429">
        <f t="shared" si="38"/>
        <v>4312.8799999999974</v>
      </c>
      <c r="J1011" s="388">
        <f t="shared" si="39"/>
        <v>8826.1959999999708</v>
      </c>
    </row>
    <row r="1012" spans="1:10" ht="63" x14ac:dyDescent="0.25">
      <c r="A1012" s="371">
        <v>44929</v>
      </c>
      <c r="B1012" s="484" t="s">
        <v>4374</v>
      </c>
      <c r="C1012" s="463" t="s">
        <v>2798</v>
      </c>
      <c r="D1012" s="85" t="s">
        <v>4375</v>
      </c>
      <c r="E1012" s="382">
        <v>836350</v>
      </c>
      <c r="F1012" s="383">
        <v>2126154</v>
      </c>
      <c r="G1012" s="374">
        <v>38080.089999999997</v>
      </c>
      <c r="H1012" s="374">
        <v>43000</v>
      </c>
      <c r="I1012" s="429">
        <f t="shared" si="38"/>
        <v>4919.9100000000035</v>
      </c>
      <c r="J1012" s="388">
        <f t="shared" si="39"/>
        <v>13746.105999999974</v>
      </c>
    </row>
    <row r="1013" spans="1:10" ht="63" x14ac:dyDescent="0.25">
      <c r="A1013" s="371">
        <v>44932</v>
      </c>
      <c r="B1013" s="484" t="s">
        <v>4382</v>
      </c>
      <c r="C1013" s="474" t="s">
        <v>2934</v>
      </c>
      <c r="D1013" s="85" t="s">
        <v>4383</v>
      </c>
      <c r="E1013" s="382">
        <v>576900</v>
      </c>
      <c r="F1013" s="383">
        <v>2127263</v>
      </c>
      <c r="G1013" s="374">
        <v>35918.69</v>
      </c>
      <c r="H1013" s="374">
        <v>30000</v>
      </c>
      <c r="I1013" s="429">
        <f t="shared" si="38"/>
        <v>-5918.6900000000023</v>
      </c>
      <c r="J1013" s="388">
        <f t="shared" si="39"/>
        <v>7827.415999999972</v>
      </c>
    </row>
    <row r="1014" spans="1:10" ht="63" x14ac:dyDescent="0.25">
      <c r="A1014" s="371">
        <v>44936</v>
      </c>
      <c r="B1014" s="484" t="s">
        <v>4390</v>
      </c>
      <c r="C1014" s="474" t="s">
        <v>2934</v>
      </c>
      <c r="D1014" s="85" t="s">
        <v>4391</v>
      </c>
      <c r="E1014" s="382">
        <v>612800</v>
      </c>
      <c r="F1014" s="383">
        <v>2128490</v>
      </c>
      <c r="G1014" s="374">
        <v>35126.01</v>
      </c>
      <c r="H1014" s="374">
        <v>32000</v>
      </c>
      <c r="I1014" s="429">
        <f t="shared" si="38"/>
        <v>-3126.010000000002</v>
      </c>
      <c r="J1014" s="388">
        <f t="shared" si="39"/>
        <v>4701.4059999999699</v>
      </c>
    </row>
    <row r="1015" spans="1:10" ht="63" x14ac:dyDescent="0.25">
      <c r="A1015" s="371">
        <v>44936</v>
      </c>
      <c r="B1015" s="484" t="s">
        <v>4392</v>
      </c>
      <c r="C1015" s="474" t="s">
        <v>2934</v>
      </c>
      <c r="D1015" s="85" t="s">
        <v>4393</v>
      </c>
      <c r="E1015" s="382">
        <v>612800</v>
      </c>
      <c r="F1015" s="383">
        <v>2128491</v>
      </c>
      <c r="G1015" s="374">
        <v>33382.639999999999</v>
      </c>
      <c r="H1015" s="374">
        <v>32000</v>
      </c>
      <c r="I1015" s="429">
        <f t="shared" si="38"/>
        <v>-1382.6399999999994</v>
      </c>
      <c r="J1015" s="388">
        <f t="shared" si="39"/>
        <v>3318.7659999999705</v>
      </c>
    </row>
    <row r="1016" spans="1:10" ht="63" x14ac:dyDescent="0.25">
      <c r="A1016" s="371">
        <v>44938</v>
      </c>
      <c r="B1016" s="484" t="s">
        <v>4386</v>
      </c>
      <c r="C1016" s="463" t="s">
        <v>2798</v>
      </c>
      <c r="D1016" s="85" t="s">
        <v>4387</v>
      </c>
      <c r="E1016" s="382">
        <v>626769</v>
      </c>
      <c r="F1016" s="383">
        <v>2129370</v>
      </c>
      <c r="G1016" s="374">
        <v>34550.65</v>
      </c>
      <c r="H1016" s="374">
        <v>33000</v>
      </c>
      <c r="I1016" s="429">
        <f t="shared" si="38"/>
        <v>-1550.6500000000015</v>
      </c>
      <c r="J1016" s="388">
        <f t="shared" si="39"/>
        <v>1768.1159999999691</v>
      </c>
    </row>
    <row r="1017" spans="1:10" ht="63" x14ac:dyDescent="0.25">
      <c r="A1017" s="371">
        <v>44939</v>
      </c>
      <c r="B1017" s="484" t="s">
        <v>4394</v>
      </c>
      <c r="C1017" s="474" t="s">
        <v>2934</v>
      </c>
      <c r="D1017" s="85" t="s">
        <v>4395</v>
      </c>
      <c r="E1017" s="382">
        <v>717630</v>
      </c>
      <c r="F1017" s="383">
        <v>2129733</v>
      </c>
      <c r="G1017" s="374">
        <v>34901.89</v>
      </c>
      <c r="H1017" s="374">
        <v>38000</v>
      </c>
      <c r="I1017" s="429">
        <f t="shared" si="38"/>
        <v>3098.1100000000006</v>
      </c>
      <c r="J1017" s="388">
        <f t="shared" si="39"/>
        <v>4866.2259999999696</v>
      </c>
    </row>
    <row r="1018" spans="1:10" ht="60" x14ac:dyDescent="0.25">
      <c r="A1018" s="371">
        <v>44939</v>
      </c>
      <c r="B1018" s="484" t="s">
        <v>4388</v>
      </c>
      <c r="C1018" s="463" t="s">
        <v>2798</v>
      </c>
      <c r="D1018" s="85" t="s">
        <v>4389</v>
      </c>
      <c r="E1018" s="382">
        <v>717630</v>
      </c>
      <c r="F1018" s="383">
        <v>2129734</v>
      </c>
      <c r="G1018" s="374">
        <v>35043.519999999997</v>
      </c>
      <c r="H1018" s="374">
        <v>38000</v>
      </c>
      <c r="I1018" s="429">
        <f t="shared" si="38"/>
        <v>2956.4800000000032</v>
      </c>
      <c r="J1018" s="388">
        <f t="shared" si="39"/>
        <v>7822.7059999999728</v>
      </c>
    </row>
    <row r="1019" spans="1:10" ht="60" x14ac:dyDescent="0.25">
      <c r="A1019" s="371">
        <v>44943</v>
      </c>
      <c r="B1019" s="484" t="s">
        <v>4398</v>
      </c>
      <c r="C1019" s="474" t="s">
        <v>2934</v>
      </c>
      <c r="D1019" s="85" t="s">
        <v>4399</v>
      </c>
      <c r="E1019" s="382">
        <v>620730</v>
      </c>
      <c r="F1019" s="383">
        <v>2131365</v>
      </c>
      <c r="G1019" s="374">
        <v>36168.61</v>
      </c>
      <c r="H1019" s="374">
        <v>33000</v>
      </c>
      <c r="I1019" s="429">
        <f t="shared" si="38"/>
        <v>-3168.6100000000006</v>
      </c>
      <c r="J1019" s="388">
        <f t="shared" si="39"/>
        <v>4654.0959999999723</v>
      </c>
    </row>
    <row r="1020" spans="1:10" ht="60" x14ac:dyDescent="0.25">
      <c r="A1020" s="371">
        <v>44943</v>
      </c>
      <c r="B1020" s="484" t="s">
        <v>4406</v>
      </c>
      <c r="C1020" s="474" t="s">
        <v>2934</v>
      </c>
      <c r="D1020" s="85" t="s">
        <v>4407</v>
      </c>
      <c r="E1020" s="382">
        <v>620730</v>
      </c>
      <c r="F1020" s="383">
        <v>2132336</v>
      </c>
      <c r="G1020" s="374">
        <v>36874.379999999997</v>
      </c>
      <c r="H1020" s="374">
        <v>33000</v>
      </c>
      <c r="I1020" s="429">
        <f t="shared" si="38"/>
        <v>-3874.3799999999974</v>
      </c>
      <c r="J1020" s="388">
        <f t="shared" si="39"/>
        <v>779.71599999997488</v>
      </c>
    </row>
    <row r="1021" spans="1:10" ht="60" x14ac:dyDescent="0.25">
      <c r="A1021" s="371">
        <v>44950</v>
      </c>
      <c r="B1021" s="484" t="s">
        <v>4408</v>
      </c>
      <c r="C1021" s="474" t="s">
        <v>2934</v>
      </c>
      <c r="D1021" s="85" t="s">
        <v>4409</v>
      </c>
      <c r="E1021" s="382">
        <v>677988</v>
      </c>
      <c r="F1021" s="383">
        <v>2134321</v>
      </c>
      <c r="G1021" s="374">
        <v>38153.24</v>
      </c>
      <c r="H1021" s="374">
        <v>36000</v>
      </c>
      <c r="I1021" s="429">
        <f t="shared" si="38"/>
        <v>-2153.239999999998</v>
      </c>
      <c r="J1021" s="388">
        <f t="shared" si="39"/>
        <v>-1373.5240000000231</v>
      </c>
    </row>
    <row r="1022" spans="1:10" ht="60" x14ac:dyDescent="0.25">
      <c r="A1022" s="371">
        <v>44950</v>
      </c>
      <c r="B1022" s="484" t="s">
        <v>4410</v>
      </c>
      <c r="C1022" s="474" t="s">
        <v>2934</v>
      </c>
      <c r="D1022" s="85" t="s">
        <v>4411</v>
      </c>
      <c r="E1022" s="382">
        <v>677988</v>
      </c>
      <c r="F1022" s="383">
        <v>2134322</v>
      </c>
      <c r="G1022" s="374">
        <v>38390.75</v>
      </c>
      <c r="H1022" s="374">
        <v>36000</v>
      </c>
      <c r="I1022" s="429">
        <f t="shared" si="38"/>
        <v>-2390.75</v>
      </c>
      <c r="J1022" s="388">
        <f t="shared" si="39"/>
        <v>-3764.2740000000231</v>
      </c>
    </row>
    <row r="1023" spans="1:10" ht="60" x14ac:dyDescent="0.25">
      <c r="A1023" s="371">
        <v>44952</v>
      </c>
      <c r="B1023" s="484" t="s">
        <v>4414</v>
      </c>
      <c r="C1023" s="474" t="s">
        <v>2934</v>
      </c>
      <c r="D1023" s="85" t="s">
        <v>4415</v>
      </c>
      <c r="E1023" s="382">
        <v>715730</v>
      </c>
      <c r="F1023" s="383">
        <v>2134698</v>
      </c>
      <c r="G1023" s="374">
        <v>37475.1</v>
      </c>
      <c r="H1023" s="374">
        <v>38000</v>
      </c>
      <c r="I1023" s="429">
        <f t="shared" si="38"/>
        <v>524.90000000000146</v>
      </c>
      <c r="J1023" s="388">
        <f t="shared" si="39"/>
        <v>-3239.3740000000216</v>
      </c>
    </row>
    <row r="1024" spans="1:10" ht="60" x14ac:dyDescent="0.25">
      <c r="A1024" s="371">
        <v>44953</v>
      </c>
      <c r="B1024" s="484" t="s">
        <v>4416</v>
      </c>
      <c r="C1024" s="474" t="s">
        <v>2934</v>
      </c>
      <c r="D1024" s="85" t="s">
        <v>4417</v>
      </c>
      <c r="E1024" s="382">
        <v>771210</v>
      </c>
      <c r="F1024" s="383">
        <v>2134965</v>
      </c>
      <c r="G1024" s="374">
        <v>36459.01</v>
      </c>
      <c r="H1024" s="374">
        <v>41000</v>
      </c>
      <c r="I1024" s="429">
        <f t="shared" si="38"/>
        <v>4540.989999999998</v>
      </c>
      <c r="J1024" s="388">
        <f t="shared" si="39"/>
        <v>1301.6159999999763</v>
      </c>
    </row>
    <row r="1025" spans="1:10" ht="60" x14ac:dyDescent="0.25">
      <c r="A1025" s="371">
        <v>44953</v>
      </c>
      <c r="B1025" s="484" t="s">
        <v>4418</v>
      </c>
      <c r="C1025" s="474" t="s">
        <v>2934</v>
      </c>
      <c r="D1025" s="85" t="s">
        <v>4419</v>
      </c>
      <c r="E1025" s="382">
        <v>771210</v>
      </c>
      <c r="F1025" s="383">
        <v>2134966</v>
      </c>
      <c r="G1025" s="374">
        <v>36664.370000000003</v>
      </c>
      <c r="H1025" s="374">
        <v>41000</v>
      </c>
      <c r="I1025" s="429">
        <f t="shared" si="38"/>
        <v>4335.6299999999974</v>
      </c>
      <c r="J1025" s="388">
        <f t="shared" si="39"/>
        <v>5637.2459999999737</v>
      </c>
    </row>
    <row r="1026" spans="1:10" ht="66" customHeight="1" x14ac:dyDescent="0.25">
      <c r="A1026" s="371">
        <v>44957</v>
      </c>
      <c r="B1026" s="484" t="s">
        <v>4422</v>
      </c>
      <c r="C1026" s="474" t="s">
        <v>2934</v>
      </c>
      <c r="D1026" s="85" t="s">
        <v>4423</v>
      </c>
      <c r="E1026" s="382">
        <v>657405</v>
      </c>
      <c r="F1026" s="383">
        <v>2136952</v>
      </c>
      <c r="G1026" s="374">
        <v>35826.629999999997</v>
      </c>
      <c r="H1026" s="374">
        <v>35000</v>
      </c>
      <c r="I1026" s="429">
        <f t="shared" si="38"/>
        <v>-826.62999999999738</v>
      </c>
      <c r="J1026" s="388">
        <f t="shared" si="39"/>
        <v>4810.6159999999763</v>
      </c>
    </row>
    <row r="1027" spans="1:10" ht="64.5" customHeight="1" x14ac:dyDescent="0.25">
      <c r="A1027" s="371">
        <v>44957</v>
      </c>
      <c r="B1027" s="484" t="s">
        <v>4424</v>
      </c>
      <c r="C1027" s="474" t="s">
        <v>2934</v>
      </c>
      <c r="D1027" s="85" t="s">
        <v>4425</v>
      </c>
      <c r="E1027" s="382">
        <v>657405</v>
      </c>
      <c r="F1027" s="383">
        <v>2136953</v>
      </c>
      <c r="G1027" s="374">
        <v>35620.449999999997</v>
      </c>
      <c r="H1027" s="374">
        <v>35000</v>
      </c>
      <c r="I1027" s="429">
        <f t="shared" si="38"/>
        <v>-620.44999999999709</v>
      </c>
      <c r="J1027" s="388">
        <f t="shared" si="39"/>
        <v>4190.1659999999792</v>
      </c>
    </row>
    <row r="1028" spans="1:10" ht="60" x14ac:dyDescent="0.25">
      <c r="A1028" s="371">
        <v>44959</v>
      </c>
      <c r="B1028" s="497" t="s">
        <v>4426</v>
      </c>
      <c r="C1028" s="474" t="s">
        <v>2934</v>
      </c>
      <c r="D1028" s="85" t="s">
        <v>4427</v>
      </c>
      <c r="E1028" s="382">
        <v>670500</v>
      </c>
      <c r="F1028" s="383">
        <v>2136954</v>
      </c>
      <c r="G1028" s="374">
        <v>36418.85</v>
      </c>
      <c r="H1028" s="374">
        <v>36000</v>
      </c>
      <c r="I1028" s="429">
        <f t="shared" si="38"/>
        <v>-418.84999999999854</v>
      </c>
      <c r="J1028" s="388">
        <f t="shared" si="39"/>
        <v>3771.3159999999807</v>
      </c>
    </row>
    <row r="1029" spans="1:10" ht="60" x14ac:dyDescent="0.25">
      <c r="A1029" s="371">
        <v>44960</v>
      </c>
      <c r="B1029" s="497" t="s">
        <v>4430</v>
      </c>
      <c r="C1029" s="474" t="s">
        <v>2934</v>
      </c>
      <c r="D1029" s="85" t="s">
        <v>4431</v>
      </c>
      <c r="E1029" s="382">
        <v>622380</v>
      </c>
      <c r="F1029" s="383">
        <v>2138163</v>
      </c>
      <c r="G1029" s="374">
        <v>36232.949999999997</v>
      </c>
      <c r="H1029" s="374">
        <v>33000</v>
      </c>
      <c r="I1029" s="429">
        <f t="shared" si="38"/>
        <v>-3232.9499999999971</v>
      </c>
      <c r="J1029" s="388">
        <f t="shared" si="39"/>
        <v>538.36599999998361</v>
      </c>
    </row>
    <row r="1030" spans="1:10" ht="60" x14ac:dyDescent="0.25">
      <c r="A1030" s="371">
        <v>44964</v>
      </c>
      <c r="B1030" s="497" t="s">
        <v>4438</v>
      </c>
      <c r="C1030" s="474" t="s">
        <v>2934</v>
      </c>
      <c r="D1030" s="85" t="s">
        <v>4439</v>
      </c>
      <c r="E1030" s="382">
        <v>707810</v>
      </c>
      <c r="F1030" s="383">
        <v>2139191</v>
      </c>
      <c r="G1030" s="374">
        <v>35578.019999999997</v>
      </c>
      <c r="H1030" s="374">
        <v>37000</v>
      </c>
      <c r="I1030" s="429">
        <f t="shared" si="38"/>
        <v>1421.9800000000032</v>
      </c>
      <c r="J1030" s="388">
        <f t="shared" si="39"/>
        <v>1960.3459999999868</v>
      </c>
    </row>
    <row r="1031" spans="1:10" ht="60" x14ac:dyDescent="0.25">
      <c r="A1031" s="371">
        <v>44964</v>
      </c>
      <c r="B1031" s="497" t="s">
        <v>4440</v>
      </c>
      <c r="C1031" s="474" t="s">
        <v>2934</v>
      </c>
      <c r="D1031" s="85" t="s">
        <v>4441</v>
      </c>
      <c r="E1031" s="382">
        <v>707810</v>
      </c>
      <c r="F1031" s="383">
        <v>2139192</v>
      </c>
      <c r="G1031" s="374">
        <v>35773.33</v>
      </c>
      <c r="H1031" s="374">
        <v>37000</v>
      </c>
      <c r="I1031" s="429">
        <f t="shared" si="38"/>
        <v>1226.6699999999983</v>
      </c>
      <c r="J1031" s="388">
        <f t="shared" si="39"/>
        <v>3187.0159999999851</v>
      </c>
    </row>
    <row r="1032" spans="1:10" ht="60" x14ac:dyDescent="0.25">
      <c r="A1032" s="371">
        <v>44966</v>
      </c>
      <c r="B1032" s="497" t="s">
        <v>4442</v>
      </c>
      <c r="C1032" s="474" t="s">
        <v>2934</v>
      </c>
      <c r="D1032" s="85" t="s">
        <v>4443</v>
      </c>
      <c r="E1032" s="382">
        <v>680400</v>
      </c>
      <c r="F1032" s="383">
        <v>2139600</v>
      </c>
      <c r="G1032" s="374">
        <v>35527.839999999997</v>
      </c>
      <c r="H1032" s="374">
        <v>36000</v>
      </c>
      <c r="I1032" s="429">
        <f t="shared" si="38"/>
        <v>472.16000000000349</v>
      </c>
      <c r="J1032" s="388">
        <f t="shared" si="39"/>
        <v>3659.1759999999886</v>
      </c>
    </row>
    <row r="1033" spans="1:10" ht="60" x14ac:dyDescent="0.25">
      <c r="A1033" s="371">
        <v>44967</v>
      </c>
      <c r="B1033" s="497" t="s">
        <v>4444</v>
      </c>
      <c r="C1033" s="474" t="s">
        <v>2934</v>
      </c>
      <c r="D1033" s="85" t="s">
        <v>4445</v>
      </c>
      <c r="E1033" s="382">
        <v>695526</v>
      </c>
      <c r="F1033" s="383">
        <v>2141632</v>
      </c>
      <c r="G1033" s="374">
        <v>36578.81</v>
      </c>
      <c r="H1033" s="374">
        <v>37000</v>
      </c>
      <c r="I1033" s="429">
        <f t="shared" si="38"/>
        <v>421.19000000000233</v>
      </c>
      <c r="J1033" s="388">
        <f t="shared" si="39"/>
        <v>4080.3659999999909</v>
      </c>
    </row>
    <row r="1034" spans="1:10" ht="60" x14ac:dyDescent="0.25">
      <c r="A1034" s="371">
        <v>44971</v>
      </c>
      <c r="B1034" s="497" t="s">
        <v>4452</v>
      </c>
      <c r="C1034" s="474" t="s">
        <v>2934</v>
      </c>
      <c r="D1034" s="85" t="s">
        <v>4453</v>
      </c>
      <c r="E1034" s="382">
        <v>650650</v>
      </c>
      <c r="F1034" s="383">
        <v>2414106</v>
      </c>
      <c r="G1034" s="374">
        <v>38120.120000000003</v>
      </c>
      <c r="H1034" s="374">
        <v>35000</v>
      </c>
      <c r="I1034" s="429">
        <f t="shared" si="38"/>
        <v>-3120.1200000000026</v>
      </c>
      <c r="J1034" s="388">
        <f t="shared" si="39"/>
        <v>960.24599999998827</v>
      </c>
    </row>
    <row r="1035" spans="1:10" ht="60" x14ac:dyDescent="0.25">
      <c r="A1035" s="371">
        <v>44971</v>
      </c>
      <c r="B1035" s="497" t="s">
        <v>4446</v>
      </c>
      <c r="C1035" s="474" t="s">
        <v>2934</v>
      </c>
      <c r="D1035" s="85" t="s">
        <v>4447</v>
      </c>
      <c r="E1035" s="382">
        <v>650650</v>
      </c>
      <c r="F1035" s="383">
        <v>2141407</v>
      </c>
      <c r="G1035" s="374">
        <v>38603.32</v>
      </c>
      <c r="H1035" s="374">
        <v>35000</v>
      </c>
      <c r="I1035" s="429">
        <f t="shared" si="38"/>
        <v>-3603.3199999999997</v>
      </c>
      <c r="J1035" s="388">
        <f t="shared" si="39"/>
        <v>-2643.0740000000114</v>
      </c>
    </row>
    <row r="1036" spans="1:10" ht="60" x14ac:dyDescent="0.25">
      <c r="A1036" s="371">
        <v>44973</v>
      </c>
      <c r="B1036" s="497" t="s">
        <v>4454</v>
      </c>
      <c r="C1036" s="474" t="s">
        <v>2934</v>
      </c>
      <c r="D1036" s="85" t="s">
        <v>4455</v>
      </c>
      <c r="E1036" s="382">
        <v>705850</v>
      </c>
      <c r="F1036" s="383">
        <v>2142575</v>
      </c>
      <c r="G1036" s="374">
        <v>34936.75</v>
      </c>
      <c r="H1036" s="374">
        <v>38000</v>
      </c>
      <c r="I1036" s="429">
        <f t="shared" si="38"/>
        <v>3063.25</v>
      </c>
      <c r="J1036" s="388">
        <f t="shared" si="39"/>
        <v>420.17599999998856</v>
      </c>
    </row>
    <row r="1037" spans="1:10" ht="60" x14ac:dyDescent="0.25">
      <c r="A1037" s="371">
        <v>44974</v>
      </c>
      <c r="B1037" s="497" t="s">
        <v>4456</v>
      </c>
      <c r="C1037" s="474" t="s">
        <v>2934</v>
      </c>
      <c r="D1037" s="85" t="s">
        <v>4457</v>
      </c>
      <c r="E1037" s="382">
        <v>779520</v>
      </c>
      <c r="F1037" s="383">
        <v>2142430</v>
      </c>
      <c r="G1037" s="374">
        <v>35047.050000000003</v>
      </c>
      <c r="H1037" s="374">
        <v>42000</v>
      </c>
      <c r="I1037" s="429">
        <f t="shared" si="38"/>
        <v>6952.9499999999971</v>
      </c>
      <c r="J1037" s="388">
        <f t="shared" si="39"/>
        <v>7373.1259999999857</v>
      </c>
    </row>
    <row r="1038" spans="1:10" ht="21" x14ac:dyDescent="0.25">
      <c r="A1038" s="371"/>
      <c r="B1038" s="364"/>
      <c r="C1038" s="474"/>
      <c r="D1038" s="85"/>
      <c r="E1038" s="382"/>
      <c r="F1038" s="383"/>
      <c r="G1038" s="374"/>
      <c r="H1038" s="374"/>
      <c r="I1038" s="429">
        <f t="shared" si="38"/>
        <v>0</v>
      </c>
      <c r="J1038" s="388">
        <f t="shared" si="39"/>
        <v>7373.1259999999857</v>
      </c>
    </row>
    <row r="1039" spans="1:10" ht="21" x14ac:dyDescent="0.25">
      <c r="A1039" s="371"/>
      <c r="B1039" s="364"/>
      <c r="C1039" s="474"/>
      <c r="D1039" s="85"/>
      <c r="E1039" s="382"/>
      <c r="F1039" s="383"/>
      <c r="G1039" s="374"/>
      <c r="H1039" s="374"/>
      <c r="I1039" s="429">
        <f t="shared" si="38"/>
        <v>0</v>
      </c>
      <c r="J1039" s="388">
        <f t="shared" si="39"/>
        <v>7373.1259999999857</v>
      </c>
    </row>
    <row r="1040" spans="1:10" ht="21" x14ac:dyDescent="0.25">
      <c r="A1040" s="371"/>
      <c r="B1040" s="364"/>
      <c r="C1040" s="474"/>
      <c r="D1040" s="85"/>
      <c r="E1040" s="382"/>
      <c r="F1040" s="383"/>
      <c r="G1040" s="374"/>
      <c r="H1040" s="374"/>
      <c r="I1040" s="429">
        <f t="shared" si="38"/>
        <v>0</v>
      </c>
      <c r="J1040" s="388">
        <f t="shared" si="39"/>
        <v>7373.1259999999857</v>
      </c>
    </row>
    <row r="1041" spans="1:10" ht="21" x14ac:dyDescent="0.25">
      <c r="A1041" s="371"/>
      <c r="B1041" s="364"/>
      <c r="C1041" s="474"/>
      <c r="D1041" s="85"/>
      <c r="E1041" s="382"/>
      <c r="F1041" s="383"/>
      <c r="G1041" s="374"/>
      <c r="H1041" s="374"/>
      <c r="I1041" s="429">
        <f t="shared" si="38"/>
        <v>0</v>
      </c>
      <c r="J1041" s="388">
        <f t="shared" si="39"/>
        <v>7373.1259999999857</v>
      </c>
    </row>
    <row r="1042" spans="1:10" ht="21" x14ac:dyDescent="0.25">
      <c r="A1042" s="371"/>
      <c r="B1042" s="364"/>
      <c r="C1042" s="474"/>
      <c r="D1042" s="85"/>
      <c r="E1042" s="382"/>
      <c r="F1042" s="383"/>
      <c r="G1042" s="374"/>
      <c r="H1042" s="374"/>
      <c r="I1042" s="429">
        <f t="shared" si="38"/>
        <v>0</v>
      </c>
      <c r="J1042" s="388">
        <f t="shared" si="39"/>
        <v>7373.1259999999857</v>
      </c>
    </row>
    <row r="1043" spans="1:10" ht="21" x14ac:dyDescent="0.25">
      <c r="A1043" s="371"/>
      <c r="B1043" s="364"/>
      <c r="C1043" s="474"/>
      <c r="D1043" s="85"/>
      <c r="E1043" s="382"/>
      <c r="F1043" s="383"/>
      <c r="G1043" s="374"/>
      <c r="H1043" s="374"/>
      <c r="I1043" s="429">
        <f t="shared" si="38"/>
        <v>0</v>
      </c>
      <c r="J1043" s="388">
        <f t="shared" si="39"/>
        <v>7373.1259999999857</v>
      </c>
    </row>
    <row r="1044" spans="1:10" ht="21" x14ac:dyDescent="0.25">
      <c r="A1044" s="371"/>
      <c r="B1044" s="364"/>
      <c r="C1044" s="474"/>
      <c r="D1044" s="85"/>
      <c r="E1044" s="382"/>
      <c r="F1044" s="383"/>
      <c r="G1044" s="374"/>
      <c r="H1044" s="374"/>
      <c r="I1044" s="429">
        <f t="shared" si="38"/>
        <v>0</v>
      </c>
      <c r="J1044" s="388">
        <f t="shared" si="39"/>
        <v>7373.1259999999857</v>
      </c>
    </row>
    <row r="1045" spans="1:10" ht="21" x14ac:dyDescent="0.25">
      <c r="A1045" s="371"/>
      <c r="B1045" s="364"/>
      <c r="C1045" s="474"/>
      <c r="D1045" s="85"/>
      <c r="E1045" s="382"/>
      <c r="F1045" s="383"/>
      <c r="G1045" s="374"/>
      <c r="H1045" s="374"/>
      <c r="I1045" s="429">
        <f t="shared" si="38"/>
        <v>0</v>
      </c>
      <c r="J1045" s="388">
        <f t="shared" si="39"/>
        <v>7373.1259999999857</v>
      </c>
    </row>
    <row r="1046" spans="1:10" ht="21" x14ac:dyDescent="0.25">
      <c r="A1046" s="371"/>
      <c r="B1046" s="364"/>
      <c r="C1046" s="474"/>
      <c r="D1046" s="85"/>
      <c r="E1046" s="382"/>
      <c r="F1046" s="383"/>
      <c r="G1046" s="374"/>
      <c r="H1046" s="374"/>
      <c r="I1046" s="429">
        <f t="shared" si="38"/>
        <v>0</v>
      </c>
      <c r="J1046" s="388">
        <f t="shared" si="39"/>
        <v>7373.1259999999857</v>
      </c>
    </row>
    <row r="1047" spans="1:10" ht="21" x14ac:dyDescent="0.25">
      <c r="A1047" s="371"/>
      <c r="B1047" s="364"/>
      <c r="C1047" s="474"/>
      <c r="D1047" s="85"/>
      <c r="E1047" s="382"/>
      <c r="F1047" s="383"/>
      <c r="G1047" s="374"/>
      <c r="H1047" s="374"/>
      <c r="I1047" s="429">
        <f t="shared" si="38"/>
        <v>0</v>
      </c>
      <c r="J1047" s="388">
        <f t="shared" si="39"/>
        <v>7373.1259999999857</v>
      </c>
    </row>
    <row r="1048" spans="1:10" ht="21" x14ac:dyDescent="0.25">
      <c r="A1048" s="371"/>
      <c r="B1048" s="364"/>
      <c r="C1048" s="474"/>
      <c r="D1048" s="85"/>
      <c r="E1048" s="382"/>
      <c r="F1048" s="383"/>
      <c r="G1048" s="374"/>
      <c r="H1048" s="374"/>
      <c r="I1048" s="429">
        <f t="shared" si="38"/>
        <v>0</v>
      </c>
      <c r="J1048" s="388">
        <f t="shared" si="39"/>
        <v>7373.1259999999857</v>
      </c>
    </row>
    <row r="1049" spans="1:10" ht="21" x14ac:dyDescent="0.25">
      <c r="A1049" s="371"/>
      <c r="B1049" s="364"/>
      <c r="C1049" s="474"/>
      <c r="D1049" s="85"/>
      <c r="E1049" s="382"/>
      <c r="F1049" s="383"/>
      <c r="G1049" s="374"/>
      <c r="H1049" s="374"/>
      <c r="I1049" s="429">
        <f t="shared" si="38"/>
        <v>0</v>
      </c>
      <c r="J1049" s="388">
        <f t="shared" si="39"/>
        <v>7373.1259999999857</v>
      </c>
    </row>
    <row r="1050" spans="1:10" ht="21" x14ac:dyDescent="0.25">
      <c r="A1050" s="371"/>
      <c r="B1050" s="364"/>
      <c r="C1050" s="474"/>
      <c r="D1050" s="85"/>
      <c r="E1050" s="382"/>
      <c r="F1050" s="383"/>
      <c r="G1050" s="374"/>
      <c r="H1050" s="374"/>
      <c r="I1050" s="429">
        <f t="shared" si="38"/>
        <v>0</v>
      </c>
      <c r="J1050" s="388">
        <f t="shared" si="39"/>
        <v>7373.1259999999857</v>
      </c>
    </row>
    <row r="1051" spans="1:10" ht="21" x14ac:dyDescent="0.25">
      <c r="A1051" s="371"/>
      <c r="B1051" s="364"/>
      <c r="C1051" s="474"/>
      <c r="D1051" s="85"/>
      <c r="E1051" s="382"/>
      <c r="F1051" s="383"/>
      <c r="G1051" s="374"/>
      <c r="H1051" s="374"/>
      <c r="I1051" s="429">
        <f t="shared" si="38"/>
        <v>0</v>
      </c>
      <c r="J1051" s="388">
        <f t="shared" si="39"/>
        <v>7373.1259999999857</v>
      </c>
    </row>
    <row r="1052" spans="1:10" ht="21" x14ac:dyDescent="0.25">
      <c r="A1052" s="371"/>
      <c r="B1052" s="364"/>
      <c r="C1052" s="474"/>
      <c r="D1052" s="85"/>
      <c r="E1052" s="382"/>
      <c r="F1052" s="383"/>
      <c r="G1052" s="374"/>
      <c r="H1052" s="374"/>
      <c r="I1052" s="429">
        <f t="shared" si="38"/>
        <v>0</v>
      </c>
      <c r="J1052" s="388">
        <f t="shared" si="39"/>
        <v>7373.1259999999857</v>
      </c>
    </row>
    <row r="1053" spans="1:10" ht="21" x14ac:dyDescent="0.25">
      <c r="A1053" s="371"/>
      <c r="B1053" s="364"/>
      <c r="C1053" s="474"/>
      <c r="D1053" s="85"/>
      <c r="E1053" s="382"/>
      <c r="F1053" s="383"/>
      <c r="G1053" s="374"/>
      <c r="H1053" s="374"/>
      <c r="I1053" s="429">
        <f t="shared" si="38"/>
        <v>0</v>
      </c>
      <c r="J1053" s="388">
        <f t="shared" si="39"/>
        <v>7373.1259999999857</v>
      </c>
    </row>
    <row r="1054" spans="1:10" ht="21" x14ac:dyDescent="0.35">
      <c r="A1054" s="371"/>
      <c r="B1054" s="364"/>
      <c r="C1054" s="478"/>
      <c r="D1054" s="85"/>
      <c r="E1054" s="382"/>
      <c r="F1054" s="383"/>
      <c r="G1054" s="374"/>
      <c r="H1054" s="374"/>
      <c r="I1054" s="429">
        <f t="shared" si="38"/>
        <v>0</v>
      </c>
      <c r="J1054" s="388">
        <f t="shared" si="39"/>
        <v>7373.1259999999857</v>
      </c>
    </row>
    <row r="1055" spans="1:10" ht="21" x14ac:dyDescent="0.35">
      <c r="A1055" s="371"/>
      <c r="B1055" s="364"/>
      <c r="C1055" s="471"/>
      <c r="D1055" s="85"/>
      <c r="E1055" s="382"/>
      <c r="F1055" s="383"/>
      <c r="G1055" s="374"/>
      <c r="H1055" s="374"/>
      <c r="I1055" s="429">
        <f t="shared" si="38"/>
        <v>0</v>
      </c>
      <c r="J1055" s="388">
        <f t="shared" si="39"/>
        <v>7373.1259999999857</v>
      </c>
    </row>
    <row r="1056" spans="1:10" ht="21" x14ac:dyDescent="0.35">
      <c r="A1056" s="371"/>
      <c r="B1056" s="364"/>
      <c r="C1056" s="471"/>
      <c r="D1056" s="85"/>
      <c r="E1056" s="382"/>
      <c r="F1056" s="383"/>
      <c r="G1056" s="374"/>
      <c r="H1056" s="374"/>
      <c r="I1056" s="429">
        <f t="shared" si="36"/>
        <v>0</v>
      </c>
      <c r="J1056" s="388">
        <f t="shared" ref="J1056" si="40">J1055+I1056</f>
        <v>7373.1259999999857</v>
      </c>
    </row>
    <row r="1057" spans="1:10" ht="21" x14ac:dyDescent="0.35">
      <c r="A1057" s="371"/>
      <c r="B1057" s="364"/>
      <c r="C1057" s="471"/>
      <c r="D1057" s="85"/>
      <c r="E1057" s="382"/>
      <c r="F1057" s="383"/>
      <c r="G1057" s="374"/>
      <c r="H1057" s="374"/>
      <c r="I1057" s="429">
        <f t="shared" si="36"/>
        <v>0</v>
      </c>
      <c r="J1057" s="388">
        <f t="shared" si="37"/>
        <v>7373.1259999999857</v>
      </c>
    </row>
    <row r="1058" spans="1:10" ht="21" x14ac:dyDescent="0.35">
      <c r="A1058" s="371"/>
      <c r="B1058" s="364"/>
      <c r="C1058" s="471"/>
      <c r="D1058" s="85"/>
      <c r="E1058" s="382"/>
      <c r="F1058" s="383"/>
      <c r="G1058" s="374"/>
      <c r="H1058" s="374"/>
      <c r="I1058" s="429"/>
      <c r="J1058" s="388">
        <f t="shared" si="37"/>
        <v>7373.1259999999857</v>
      </c>
    </row>
    <row r="1059" spans="1:10" ht="21" x14ac:dyDescent="0.35">
      <c r="A1059" s="371"/>
      <c r="B1059" s="27"/>
      <c r="C1059" s="369"/>
      <c r="D1059" s="85"/>
      <c r="E1059" s="382"/>
      <c r="F1059" s="383"/>
      <c r="G1059" s="374"/>
      <c r="H1059" s="374"/>
      <c r="I1059" s="429">
        <f t="shared" si="36"/>
        <v>0</v>
      </c>
      <c r="J1059" s="388">
        <f t="shared" si="37"/>
        <v>7373.1259999999857</v>
      </c>
    </row>
    <row r="1060" spans="1:10" ht="21.75" thickBot="1" x14ac:dyDescent="0.4">
      <c r="A1060" s="371"/>
      <c r="B1060" s="48"/>
      <c r="C1060" s="369"/>
      <c r="D1060" s="85"/>
      <c r="E1060" s="382"/>
      <c r="F1060" s="464"/>
      <c r="G1060" s="374"/>
      <c r="H1060" s="374"/>
      <c r="I1060" s="386">
        <f t="shared" si="27"/>
        <v>0</v>
      </c>
      <c r="J1060" s="388">
        <f t="shared" si="26"/>
        <v>7373.1259999999857</v>
      </c>
    </row>
    <row r="1061" spans="1:10" ht="16.5" thickBot="1" x14ac:dyDescent="0.3">
      <c r="A1061" s="371"/>
      <c r="D1061" s="85"/>
      <c r="E1061" s="382"/>
      <c r="F1061" s="151"/>
      <c r="G1061" s="374"/>
      <c r="H1061" s="374"/>
      <c r="I1061" s="386">
        <f t="shared" ref="I1061" si="41">H1061-G1061</f>
        <v>0</v>
      </c>
    </row>
    <row r="1062" spans="1:10" x14ac:dyDescent="0.25">
      <c r="A1062" s="371"/>
      <c r="D1062" s="85"/>
      <c r="E1062" s="382"/>
      <c r="F1062" s="515" t="s">
        <v>638</v>
      </c>
      <c r="G1062" s="516"/>
      <c r="H1062" s="519">
        <f>SUM(I3:I1061)</f>
        <v>7892.1159999999909</v>
      </c>
      <c r="I1062" s="520"/>
    </row>
    <row r="1063" spans="1:10" ht="16.5" thickBot="1" x14ac:dyDescent="0.3">
      <c r="A1063" s="371"/>
      <c r="D1063" s="85"/>
      <c r="E1063" s="382"/>
      <c r="F1063" s="517"/>
      <c r="G1063" s="518"/>
      <c r="H1063" s="521"/>
      <c r="I1063" s="522"/>
    </row>
    <row r="1064" spans="1:10" x14ac:dyDescent="0.25">
      <c r="A1064" s="371"/>
      <c r="D1064" s="85"/>
      <c r="E1064" s="382"/>
      <c r="F1064" s="151"/>
      <c r="G1064" s="374"/>
      <c r="H1064" s="374"/>
      <c r="I1064" s="374"/>
    </row>
  </sheetData>
  <sortState ref="A877:I878">
    <sortCondition ref="D877:D878"/>
  </sortState>
  <mergeCells count="3">
    <mergeCell ref="E1:H1"/>
    <mergeCell ref="F1062:G1063"/>
    <mergeCell ref="H1062:I1063"/>
  </mergeCells>
  <phoneticPr fontId="27" type="noConversion"/>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45"/>
  <sheetViews>
    <sheetView topLeftCell="A28" workbookViewId="0">
      <selection activeCell="B44" sqref="B44"/>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2.7109375" style="71" customWidth="1"/>
    <col min="9" max="9" width="12.7109375" bestFit="1" customWidth="1"/>
    <col min="10" max="10" width="14.28515625" customWidth="1"/>
  </cols>
  <sheetData>
    <row r="1" spans="1:14" ht="18.75" x14ac:dyDescent="0.3">
      <c r="B1" s="70" t="s">
        <v>476</v>
      </c>
      <c r="D1" s="77" t="s">
        <v>518</v>
      </c>
    </row>
    <row r="2" spans="1:14" ht="15.75" thickBot="1" x14ac:dyDescent="0.3"/>
    <row r="3" spans="1:14" ht="32.25" thickBot="1" x14ac:dyDescent="0.3">
      <c r="D3" s="142"/>
      <c r="E3" s="143"/>
      <c r="F3" s="15" t="s">
        <v>2</v>
      </c>
      <c r="G3" s="146" t="s">
        <v>1306</v>
      </c>
      <c r="H3" s="28" t="s">
        <v>4</v>
      </c>
      <c r="I3" s="126" t="s">
        <v>1293</v>
      </c>
      <c r="J3" s="145" t="s">
        <v>1294</v>
      </c>
      <c r="K3" s="42"/>
      <c r="N3" s="144"/>
    </row>
    <row r="4" spans="1:14" ht="40.5" thickTop="1" x14ac:dyDescent="0.3">
      <c r="A4" s="2">
        <v>42272</v>
      </c>
      <c r="B4" s="147" t="s">
        <v>1309</v>
      </c>
      <c r="D4" s="72" t="s">
        <v>1307</v>
      </c>
      <c r="E4" s="51">
        <v>507300</v>
      </c>
      <c r="F4" s="10" t="s">
        <v>1308</v>
      </c>
      <c r="G4" s="72">
        <v>30108.98</v>
      </c>
      <c r="H4" s="9">
        <v>30000</v>
      </c>
      <c r="I4" s="11">
        <f t="shared" ref="I4:I44" si="0">H4-G4</f>
        <v>-108.97999999999956</v>
      </c>
      <c r="J4" s="76">
        <f t="shared" ref="J4" si="1">I4</f>
        <v>-108.97999999999956</v>
      </c>
    </row>
    <row r="5" spans="1:14" ht="18.75" x14ac:dyDescent="0.3">
      <c r="A5" s="2"/>
      <c r="B5" s="48"/>
      <c r="D5" s="72"/>
      <c r="E5" s="51"/>
      <c r="F5" s="10"/>
      <c r="G5" s="72"/>
      <c r="H5" s="9"/>
      <c r="I5" s="11">
        <f t="shared" si="0"/>
        <v>0</v>
      </c>
      <c r="J5" s="76">
        <f>J4+I5</f>
        <v>-108.97999999999956</v>
      </c>
    </row>
    <row r="6" spans="1:14" ht="27" x14ac:dyDescent="0.3">
      <c r="A6" s="2">
        <v>42279</v>
      </c>
      <c r="B6" s="65" t="s">
        <v>477</v>
      </c>
      <c r="D6" s="69" t="s">
        <v>478</v>
      </c>
      <c r="E6" s="72">
        <v>509790</v>
      </c>
      <c r="F6" s="74" t="s">
        <v>479</v>
      </c>
      <c r="G6" s="73">
        <v>32366.43</v>
      </c>
      <c r="H6" s="9">
        <v>30000</v>
      </c>
      <c r="I6" s="11">
        <f t="shared" si="0"/>
        <v>-2366.4300000000003</v>
      </c>
      <c r="J6" s="76">
        <f t="shared" ref="J6:J44" si="2">J5+I6</f>
        <v>-2475.41</v>
      </c>
    </row>
    <row r="7" spans="1:14" ht="18.75" x14ac:dyDescent="0.3">
      <c r="A7" s="2"/>
      <c r="B7" s="48"/>
      <c r="D7" s="72"/>
      <c r="E7" s="51"/>
      <c r="F7" s="10"/>
      <c r="G7" s="72"/>
      <c r="H7" s="9"/>
      <c r="I7" s="11">
        <f t="shared" si="0"/>
        <v>0</v>
      </c>
      <c r="J7" s="76">
        <f t="shared" si="2"/>
        <v>-2475.41</v>
      </c>
    </row>
    <row r="8" spans="1:14" ht="27" x14ac:dyDescent="0.3">
      <c r="A8" s="2">
        <v>42285</v>
      </c>
      <c r="B8" s="65" t="s">
        <v>484</v>
      </c>
      <c r="D8" s="72" t="s">
        <v>483</v>
      </c>
      <c r="E8" s="51">
        <v>596160</v>
      </c>
      <c r="F8" s="69" t="s">
        <v>487</v>
      </c>
      <c r="G8" s="72">
        <v>32972.79</v>
      </c>
      <c r="H8" s="9">
        <v>36000</v>
      </c>
      <c r="I8" s="11">
        <f t="shared" si="0"/>
        <v>3027.2099999999991</v>
      </c>
      <c r="J8" s="76">
        <f t="shared" si="2"/>
        <v>551.79999999999927</v>
      </c>
    </row>
    <row r="9" spans="1:14" ht="18.75" x14ac:dyDescent="0.3">
      <c r="A9" s="2"/>
      <c r="B9" s="48"/>
      <c r="D9" s="72"/>
      <c r="E9" s="51"/>
      <c r="F9" s="10"/>
      <c r="G9" s="72"/>
      <c r="H9" s="9"/>
      <c r="I9" s="11">
        <f t="shared" si="0"/>
        <v>0</v>
      </c>
      <c r="J9" s="76">
        <f t="shared" si="2"/>
        <v>551.79999999999927</v>
      </c>
    </row>
    <row r="10" spans="1:14" ht="27" x14ac:dyDescent="0.3">
      <c r="A10" s="2">
        <v>42293</v>
      </c>
      <c r="B10" s="65" t="s">
        <v>493</v>
      </c>
      <c r="D10" s="72" t="s">
        <v>494</v>
      </c>
      <c r="E10" s="51">
        <v>593208</v>
      </c>
      <c r="F10" s="69" t="s">
        <v>495</v>
      </c>
      <c r="G10" s="72">
        <v>35373.29</v>
      </c>
      <c r="H10" s="9">
        <v>36000</v>
      </c>
      <c r="I10" s="11">
        <f t="shared" si="0"/>
        <v>626.70999999999913</v>
      </c>
      <c r="J10" s="76">
        <f t="shared" si="2"/>
        <v>1178.5099999999984</v>
      </c>
    </row>
    <row r="11" spans="1:14" ht="18.75" x14ac:dyDescent="0.3">
      <c r="A11" s="2"/>
      <c r="B11" s="48"/>
      <c r="D11" s="72"/>
      <c r="E11" s="51"/>
      <c r="F11" s="10"/>
      <c r="G11" s="72"/>
      <c r="H11" s="9"/>
      <c r="I11" s="11">
        <f t="shared" si="0"/>
        <v>0</v>
      </c>
      <c r="J11" s="76">
        <f t="shared" si="2"/>
        <v>1178.5099999999984</v>
      </c>
    </row>
    <row r="12" spans="1:14" ht="27" x14ac:dyDescent="0.3">
      <c r="A12" s="2">
        <v>42300</v>
      </c>
      <c r="B12" s="65" t="s">
        <v>493</v>
      </c>
      <c r="D12" s="72" t="s">
        <v>505</v>
      </c>
      <c r="E12" s="51">
        <v>547140</v>
      </c>
      <c r="F12" s="10" t="s">
        <v>506</v>
      </c>
      <c r="G12" s="72">
        <v>28547.68</v>
      </c>
      <c r="H12" s="9">
        <v>33000</v>
      </c>
      <c r="I12" s="11">
        <f t="shared" si="0"/>
        <v>4452.32</v>
      </c>
      <c r="J12" s="76">
        <f t="shared" si="2"/>
        <v>5630.8299999999981</v>
      </c>
    </row>
    <row r="13" spans="1:14" ht="18.75" x14ac:dyDescent="0.3">
      <c r="A13" s="2"/>
      <c r="B13" s="48"/>
      <c r="D13" s="72"/>
      <c r="E13" s="51"/>
      <c r="F13" s="10"/>
      <c r="G13" s="72"/>
      <c r="H13" s="9"/>
      <c r="I13" s="11">
        <f t="shared" si="0"/>
        <v>0</v>
      </c>
      <c r="J13" s="76">
        <f t="shared" si="2"/>
        <v>5630.8299999999981</v>
      </c>
    </row>
    <row r="14" spans="1:14" ht="27" x14ac:dyDescent="0.3">
      <c r="A14" s="2">
        <v>42307</v>
      </c>
      <c r="B14" s="65" t="s">
        <v>515</v>
      </c>
      <c r="D14" s="72" t="s">
        <v>516</v>
      </c>
      <c r="E14" s="51">
        <v>414375</v>
      </c>
      <c r="F14" s="10" t="s">
        <v>517</v>
      </c>
      <c r="G14" s="72">
        <v>28382.49</v>
      </c>
      <c r="H14" s="9">
        <v>25000</v>
      </c>
      <c r="I14" s="11">
        <f t="shared" si="0"/>
        <v>-3382.4900000000016</v>
      </c>
      <c r="J14" s="76">
        <f t="shared" si="2"/>
        <v>2248.3399999999965</v>
      </c>
    </row>
    <row r="15" spans="1:14" ht="18.75" x14ac:dyDescent="0.3">
      <c r="A15" s="2"/>
      <c r="B15" s="48"/>
      <c r="D15" s="72"/>
      <c r="E15" s="51"/>
      <c r="F15" s="10"/>
      <c r="G15" s="72"/>
      <c r="H15" s="9"/>
      <c r="I15" s="11">
        <f t="shared" si="0"/>
        <v>0</v>
      </c>
      <c r="J15" s="76">
        <f t="shared" si="2"/>
        <v>2248.3399999999965</v>
      </c>
    </row>
    <row r="16" spans="1:14" ht="27" x14ac:dyDescent="0.3">
      <c r="A16" s="2">
        <v>42314</v>
      </c>
      <c r="B16" s="38" t="s">
        <v>525</v>
      </c>
      <c r="D16" s="72" t="s">
        <v>526</v>
      </c>
      <c r="E16" s="51">
        <v>540448</v>
      </c>
      <c r="F16" s="10">
        <v>730534</v>
      </c>
      <c r="G16" s="72">
        <v>29585.01</v>
      </c>
      <c r="H16" s="9">
        <v>32000</v>
      </c>
      <c r="I16" s="11">
        <f t="shared" si="0"/>
        <v>2414.9900000000016</v>
      </c>
      <c r="J16" s="76">
        <f t="shared" si="2"/>
        <v>4663.3299999999981</v>
      </c>
    </row>
    <row r="17" spans="1:10" ht="18.75" x14ac:dyDescent="0.3">
      <c r="A17" s="2"/>
      <c r="B17" s="48"/>
      <c r="D17" s="72"/>
      <c r="E17" s="51"/>
      <c r="F17" s="10"/>
      <c r="G17" s="72"/>
      <c r="H17" s="9"/>
      <c r="I17" s="11">
        <f t="shared" si="0"/>
        <v>0</v>
      </c>
      <c r="J17" s="76">
        <f t="shared" si="2"/>
        <v>4663.3299999999981</v>
      </c>
    </row>
    <row r="18" spans="1:10" ht="27" x14ac:dyDescent="0.3">
      <c r="A18" s="2">
        <v>42321</v>
      </c>
      <c r="B18" s="38" t="s">
        <v>538</v>
      </c>
      <c r="D18" s="72" t="s">
        <v>544</v>
      </c>
      <c r="E18" s="51">
        <v>486301</v>
      </c>
      <c r="F18" s="10">
        <v>731511</v>
      </c>
      <c r="G18" s="72">
        <v>30053.65</v>
      </c>
      <c r="H18" s="9">
        <v>29000</v>
      </c>
      <c r="I18" s="11">
        <f t="shared" si="0"/>
        <v>-1053.6500000000015</v>
      </c>
      <c r="J18" s="76">
        <f t="shared" si="2"/>
        <v>3609.6799999999967</v>
      </c>
    </row>
    <row r="19" spans="1:10" ht="18.75" x14ac:dyDescent="0.3">
      <c r="A19" s="2"/>
      <c r="B19" s="48"/>
      <c r="D19" s="72"/>
      <c r="E19" s="51"/>
      <c r="F19" s="10"/>
      <c r="G19" s="72"/>
      <c r="H19" s="9"/>
      <c r="I19" s="11">
        <f t="shared" si="0"/>
        <v>0</v>
      </c>
      <c r="J19" s="76">
        <f t="shared" si="2"/>
        <v>3609.6799999999967</v>
      </c>
    </row>
    <row r="20" spans="1:10" ht="27" x14ac:dyDescent="0.3">
      <c r="A20" s="2">
        <v>42326</v>
      </c>
      <c r="B20" s="38" t="s">
        <v>543</v>
      </c>
      <c r="D20" s="72" t="s">
        <v>545</v>
      </c>
      <c r="E20" s="51">
        <v>470400</v>
      </c>
      <c r="F20" s="10">
        <v>732345</v>
      </c>
      <c r="G20" s="72">
        <v>29968.639999999999</v>
      </c>
      <c r="H20" s="9">
        <v>28000</v>
      </c>
      <c r="I20" s="11">
        <f t="shared" si="0"/>
        <v>-1968.6399999999994</v>
      </c>
      <c r="J20" s="76">
        <f t="shared" si="2"/>
        <v>1641.0399999999972</v>
      </c>
    </row>
    <row r="21" spans="1:10" ht="18.75" x14ac:dyDescent="0.3">
      <c r="A21" s="2"/>
      <c r="B21" s="48"/>
      <c r="D21" s="72"/>
      <c r="E21" s="51"/>
      <c r="F21" s="10"/>
      <c r="G21" s="72"/>
      <c r="H21" s="9"/>
      <c r="I21" s="11">
        <f t="shared" si="0"/>
        <v>0</v>
      </c>
      <c r="J21" s="76">
        <f t="shared" si="2"/>
        <v>1641.0399999999972</v>
      </c>
    </row>
    <row r="22" spans="1:10" ht="27" x14ac:dyDescent="0.3">
      <c r="A22" s="78">
        <v>42333</v>
      </c>
      <c r="B22" s="38" t="s">
        <v>552</v>
      </c>
      <c r="D22" s="72" t="s">
        <v>553</v>
      </c>
      <c r="E22" s="51">
        <v>498300</v>
      </c>
      <c r="F22" s="10">
        <v>732874</v>
      </c>
      <c r="G22" s="72">
        <v>30288.12</v>
      </c>
      <c r="H22" s="9">
        <v>30000</v>
      </c>
      <c r="I22" s="11">
        <f t="shared" si="0"/>
        <v>-288.11999999999898</v>
      </c>
      <c r="J22" s="76">
        <f t="shared" si="2"/>
        <v>1352.9199999999983</v>
      </c>
    </row>
    <row r="23" spans="1:10" ht="18.75" x14ac:dyDescent="0.3">
      <c r="A23" s="78"/>
      <c r="B23" s="48"/>
      <c r="D23" s="72"/>
      <c r="E23" s="51"/>
      <c r="F23" s="10"/>
      <c r="G23" s="72"/>
      <c r="H23" s="9"/>
      <c r="I23" s="11">
        <f t="shared" si="0"/>
        <v>0</v>
      </c>
      <c r="J23" s="76">
        <f t="shared" si="2"/>
        <v>1352.9199999999983</v>
      </c>
    </row>
    <row r="24" spans="1:10" ht="27" x14ac:dyDescent="0.3">
      <c r="A24" s="78">
        <v>42335</v>
      </c>
      <c r="B24" s="38" t="s">
        <v>556</v>
      </c>
      <c r="D24" s="72" t="s">
        <v>557</v>
      </c>
      <c r="E24" s="51">
        <v>497700</v>
      </c>
      <c r="F24" s="10">
        <v>733448</v>
      </c>
      <c r="G24" s="72">
        <v>31222.39</v>
      </c>
      <c r="H24" s="9">
        <v>30000</v>
      </c>
      <c r="I24" s="11">
        <f t="shared" si="0"/>
        <v>-1222.3899999999994</v>
      </c>
      <c r="J24" s="76">
        <f t="shared" si="2"/>
        <v>130.52999999999884</v>
      </c>
    </row>
    <row r="25" spans="1:10" ht="18.75" x14ac:dyDescent="0.3">
      <c r="A25" s="78"/>
      <c r="B25" s="48"/>
      <c r="D25" s="72"/>
      <c r="E25" s="51"/>
      <c r="F25" s="10"/>
      <c r="G25" s="72"/>
      <c r="H25" s="9"/>
      <c r="I25" s="11">
        <f t="shared" si="0"/>
        <v>0</v>
      </c>
      <c r="J25" s="76">
        <f t="shared" si="2"/>
        <v>130.52999999999884</v>
      </c>
    </row>
    <row r="26" spans="1:10" ht="27" x14ac:dyDescent="0.3">
      <c r="A26" s="78">
        <v>42338</v>
      </c>
      <c r="B26" s="38" t="s">
        <v>564</v>
      </c>
      <c r="D26" s="72" t="s">
        <v>565</v>
      </c>
      <c r="E26" s="51">
        <v>515685</v>
      </c>
      <c r="F26" s="10">
        <v>733861</v>
      </c>
      <c r="G26" s="72">
        <v>32576.53</v>
      </c>
      <c r="H26" s="9">
        <v>31000</v>
      </c>
      <c r="I26" s="11">
        <f t="shared" si="0"/>
        <v>-1576.5299999999988</v>
      </c>
      <c r="J26" s="76">
        <f t="shared" si="2"/>
        <v>-1446</v>
      </c>
    </row>
    <row r="27" spans="1:10" ht="18.75" x14ac:dyDescent="0.3">
      <c r="A27" s="78"/>
      <c r="B27" s="48"/>
      <c r="D27" s="72"/>
      <c r="E27" s="51"/>
      <c r="F27" s="10"/>
      <c r="G27" s="72"/>
      <c r="H27" s="9"/>
      <c r="I27" s="11">
        <f t="shared" si="0"/>
        <v>0</v>
      </c>
      <c r="J27" s="76">
        <f t="shared" si="2"/>
        <v>-1446</v>
      </c>
    </row>
    <row r="28" spans="1:10" ht="30.75" x14ac:dyDescent="0.3">
      <c r="A28" s="78">
        <v>42342</v>
      </c>
      <c r="B28" s="79" t="s">
        <v>572</v>
      </c>
      <c r="D28" s="72" t="s">
        <v>573</v>
      </c>
      <c r="E28" s="51">
        <v>529920</v>
      </c>
      <c r="F28" s="10">
        <v>734289</v>
      </c>
      <c r="G28" s="72">
        <v>33584.230000000003</v>
      </c>
      <c r="H28" s="9">
        <v>32000</v>
      </c>
      <c r="I28" s="11">
        <f t="shared" si="0"/>
        <v>-1584.2300000000032</v>
      </c>
      <c r="J28" s="76">
        <f t="shared" si="2"/>
        <v>-3030.2300000000032</v>
      </c>
    </row>
    <row r="29" spans="1:10" ht="18.75" x14ac:dyDescent="0.3">
      <c r="A29" s="78"/>
      <c r="B29" s="48"/>
      <c r="D29" s="72"/>
      <c r="E29" s="51"/>
      <c r="F29" s="10"/>
      <c r="G29" s="72"/>
      <c r="H29" s="9"/>
      <c r="I29" s="11">
        <f t="shared" si="0"/>
        <v>0</v>
      </c>
      <c r="J29" s="76">
        <f t="shared" si="2"/>
        <v>-3030.2300000000032</v>
      </c>
    </row>
    <row r="30" spans="1:10" ht="30.75" x14ac:dyDescent="0.3">
      <c r="A30" s="78">
        <v>42347</v>
      </c>
      <c r="B30" s="79" t="s">
        <v>576</v>
      </c>
      <c r="D30" s="72" t="s">
        <v>577</v>
      </c>
      <c r="E30" s="51">
        <v>679880</v>
      </c>
      <c r="F30" s="10">
        <v>735077</v>
      </c>
      <c r="G30" s="72">
        <v>32932.239999999998</v>
      </c>
      <c r="H30" s="9">
        <v>40000</v>
      </c>
      <c r="I30" s="11">
        <f t="shared" si="0"/>
        <v>7067.760000000002</v>
      </c>
      <c r="J30" s="76">
        <f t="shared" si="2"/>
        <v>4037.5299999999988</v>
      </c>
    </row>
    <row r="31" spans="1:10" ht="18.75" x14ac:dyDescent="0.3">
      <c r="A31" s="78"/>
      <c r="B31" s="48"/>
      <c r="D31" s="72"/>
      <c r="E31" s="51"/>
      <c r="F31" s="10"/>
      <c r="G31" s="72"/>
      <c r="H31" s="9"/>
      <c r="I31" s="11">
        <f t="shared" si="0"/>
        <v>0</v>
      </c>
      <c r="J31" s="76">
        <f t="shared" si="2"/>
        <v>4037.5299999999988</v>
      </c>
    </row>
    <row r="32" spans="1:10" ht="30.75" x14ac:dyDescent="0.3">
      <c r="A32" s="78">
        <v>42347</v>
      </c>
      <c r="B32" s="79" t="s">
        <v>584</v>
      </c>
      <c r="D32" s="72" t="s">
        <v>585</v>
      </c>
      <c r="E32" s="51">
        <v>695920</v>
      </c>
      <c r="F32" s="10">
        <v>735495</v>
      </c>
      <c r="G32" s="72">
        <v>34175.15</v>
      </c>
      <c r="H32" s="9">
        <v>40000</v>
      </c>
      <c r="I32" s="11">
        <f t="shared" si="0"/>
        <v>5824.8499999999985</v>
      </c>
      <c r="J32" s="76">
        <f t="shared" si="2"/>
        <v>9862.3799999999974</v>
      </c>
    </row>
    <row r="33" spans="1:11" ht="18.75" x14ac:dyDescent="0.3">
      <c r="A33" s="78"/>
      <c r="B33" s="48"/>
      <c r="D33" s="72"/>
      <c r="E33" s="51"/>
      <c r="F33" s="10"/>
      <c r="G33" s="72"/>
      <c r="H33" s="9"/>
      <c r="I33" s="11">
        <f t="shared" si="0"/>
        <v>0</v>
      </c>
      <c r="J33" s="76">
        <f t="shared" si="2"/>
        <v>9862.3799999999974</v>
      </c>
    </row>
    <row r="34" spans="1:11" ht="30.75" x14ac:dyDescent="0.3">
      <c r="A34" s="78">
        <v>42354</v>
      </c>
      <c r="B34" s="79" t="s">
        <v>590</v>
      </c>
      <c r="D34" s="72" t="s">
        <v>591</v>
      </c>
      <c r="E34" s="51">
        <v>516450</v>
      </c>
      <c r="F34" s="10">
        <v>735922</v>
      </c>
      <c r="G34" s="72">
        <v>30972.29</v>
      </c>
      <c r="H34" s="9">
        <v>30000</v>
      </c>
      <c r="I34" s="11">
        <f t="shared" si="0"/>
        <v>-972.29000000000087</v>
      </c>
      <c r="J34" s="76">
        <f t="shared" si="2"/>
        <v>8890.0899999999965</v>
      </c>
    </row>
    <row r="35" spans="1:11" ht="18.75" x14ac:dyDescent="0.3">
      <c r="A35" s="78"/>
      <c r="B35" s="48"/>
      <c r="D35" s="72"/>
      <c r="E35" s="51"/>
      <c r="F35" s="10"/>
      <c r="G35" s="72"/>
      <c r="H35" s="9"/>
      <c r="I35" s="11">
        <f t="shared" si="0"/>
        <v>0</v>
      </c>
      <c r="J35" s="76">
        <f t="shared" si="2"/>
        <v>8890.0899999999965</v>
      </c>
    </row>
    <row r="36" spans="1:11" ht="30.75" x14ac:dyDescent="0.3">
      <c r="A36" s="78">
        <v>42355</v>
      </c>
      <c r="B36" s="79" t="s">
        <v>597</v>
      </c>
      <c r="D36" s="72" t="s">
        <v>596</v>
      </c>
      <c r="E36" s="51">
        <v>516000</v>
      </c>
      <c r="F36" s="10">
        <v>736619</v>
      </c>
      <c r="G36" s="72">
        <v>24940.400000000001</v>
      </c>
      <c r="H36" s="9">
        <v>30000</v>
      </c>
      <c r="I36" s="11">
        <f t="shared" si="0"/>
        <v>5059.5999999999985</v>
      </c>
      <c r="J36" s="76">
        <f t="shared" si="2"/>
        <v>13949.689999999995</v>
      </c>
    </row>
    <row r="37" spans="1:11" ht="18.75" x14ac:dyDescent="0.3">
      <c r="A37" s="78"/>
      <c r="B37" s="48"/>
      <c r="D37" s="72"/>
      <c r="E37" s="51"/>
      <c r="F37" s="10"/>
      <c r="G37" s="72"/>
      <c r="H37" s="9"/>
      <c r="I37" s="11">
        <f t="shared" si="0"/>
        <v>0</v>
      </c>
      <c r="J37" s="76">
        <f t="shared" si="2"/>
        <v>13949.689999999995</v>
      </c>
    </row>
    <row r="38" spans="1:11" ht="30.75" x14ac:dyDescent="0.3">
      <c r="A38" s="78">
        <v>42359</v>
      </c>
      <c r="B38" s="79" t="s">
        <v>612</v>
      </c>
      <c r="D38" s="72" t="s">
        <v>613</v>
      </c>
      <c r="E38" s="51">
        <v>343860</v>
      </c>
      <c r="F38" s="10">
        <v>736850</v>
      </c>
      <c r="G38" s="72">
        <v>24616.03</v>
      </c>
      <c r="H38" s="9">
        <v>20000</v>
      </c>
      <c r="I38" s="11">
        <f t="shared" si="0"/>
        <v>-4616.0299999999988</v>
      </c>
      <c r="J38" s="76">
        <f t="shared" si="2"/>
        <v>9333.6599999999962</v>
      </c>
    </row>
    <row r="39" spans="1:11" ht="18.75" x14ac:dyDescent="0.3">
      <c r="A39" s="78"/>
      <c r="B39" s="48"/>
      <c r="D39" s="72"/>
      <c r="E39" s="51"/>
      <c r="F39" s="10"/>
      <c r="G39" s="72"/>
      <c r="H39" s="9"/>
      <c r="I39" s="11">
        <f t="shared" si="0"/>
        <v>0</v>
      </c>
      <c r="J39" s="76">
        <f t="shared" si="2"/>
        <v>9333.6599999999962</v>
      </c>
    </row>
    <row r="40" spans="1:11" ht="30.75" x14ac:dyDescent="0.3">
      <c r="A40" s="78">
        <v>42359</v>
      </c>
      <c r="B40" s="79" t="s">
        <v>615</v>
      </c>
      <c r="D40" s="80" t="s">
        <v>614</v>
      </c>
      <c r="E40" s="51">
        <v>448890</v>
      </c>
      <c r="F40" s="10">
        <v>737331</v>
      </c>
      <c r="G40" s="72">
        <v>25437.05</v>
      </c>
      <c r="H40" s="9">
        <v>26000</v>
      </c>
      <c r="I40" s="11">
        <f t="shared" si="0"/>
        <v>562.95000000000073</v>
      </c>
      <c r="J40" s="76">
        <f t="shared" si="2"/>
        <v>9896.6099999999969</v>
      </c>
    </row>
    <row r="41" spans="1:11" ht="18.75" x14ac:dyDescent="0.3">
      <c r="A41" s="78"/>
      <c r="B41" s="48"/>
      <c r="D41" s="72"/>
      <c r="E41" s="51"/>
      <c r="F41" s="10"/>
      <c r="G41" s="72"/>
      <c r="H41" s="9"/>
      <c r="I41" s="11">
        <f t="shared" si="0"/>
        <v>0</v>
      </c>
      <c r="J41" s="76">
        <f t="shared" si="2"/>
        <v>9896.6099999999969</v>
      </c>
    </row>
    <row r="42" spans="1:11" ht="30.75" x14ac:dyDescent="0.3">
      <c r="A42" s="78">
        <v>42367</v>
      </c>
      <c r="B42" s="79" t="s">
        <v>627</v>
      </c>
      <c r="D42" s="80" t="s">
        <v>614</v>
      </c>
      <c r="E42" s="51">
        <v>345500</v>
      </c>
      <c r="F42" s="10">
        <v>737763</v>
      </c>
      <c r="G42" s="72">
        <v>25907.23</v>
      </c>
      <c r="H42" s="9">
        <v>20000</v>
      </c>
      <c r="I42" s="11">
        <f t="shared" si="0"/>
        <v>-5907.23</v>
      </c>
      <c r="J42" s="76">
        <f t="shared" si="2"/>
        <v>3989.3799999999974</v>
      </c>
    </row>
    <row r="43" spans="1:11" ht="18.75" x14ac:dyDescent="0.3">
      <c r="A43" s="78"/>
      <c r="B43" s="48"/>
      <c r="D43" s="72"/>
      <c r="E43" s="51"/>
      <c r="F43" s="10"/>
      <c r="G43" s="72"/>
      <c r="H43" s="9"/>
      <c r="I43" s="11">
        <f t="shared" si="0"/>
        <v>0</v>
      </c>
      <c r="J43" s="76">
        <f t="shared" si="2"/>
        <v>3989.3799999999974</v>
      </c>
    </row>
    <row r="44" spans="1:11" ht="19.5" thickBot="1" x14ac:dyDescent="0.35">
      <c r="A44" s="78"/>
      <c r="B44" s="48"/>
      <c r="D44" s="72"/>
      <c r="E44" s="51"/>
      <c r="F44" s="10"/>
      <c r="G44" s="72"/>
      <c r="H44" s="9"/>
      <c r="I44" s="11">
        <f t="shared" si="0"/>
        <v>0</v>
      </c>
      <c r="J44" s="76">
        <f t="shared" si="2"/>
        <v>3989.3799999999974</v>
      </c>
    </row>
    <row r="45" spans="1:11" ht="19.5" thickBot="1" x14ac:dyDescent="0.35">
      <c r="I45" s="148">
        <f>SUM(I4:I44)</f>
        <v>3989.3799999999974</v>
      </c>
      <c r="K45" s="141" t="s">
        <v>1305</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72"/>
  <sheetViews>
    <sheetView topLeftCell="A162" workbookViewId="0">
      <selection activeCell="B168" sqref="B168"/>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7.85546875" style="71" bestFit="1" customWidth="1"/>
    <col min="8" max="8" width="17.85546875" bestFit="1" customWidth="1"/>
    <col min="9" max="9" width="13.5703125" bestFit="1" customWidth="1"/>
    <col min="10" max="10" width="16.5703125" customWidth="1"/>
  </cols>
  <sheetData>
    <row r="1" spans="1:10" ht="18.75" x14ac:dyDescent="0.3">
      <c r="B1" s="70" t="s">
        <v>476</v>
      </c>
      <c r="D1" s="77" t="s">
        <v>518</v>
      </c>
    </row>
    <row r="2" spans="1:10" ht="15.75" thickBot="1" x14ac:dyDescent="0.3"/>
    <row r="3" spans="1:10" ht="32.25" thickBot="1" x14ac:dyDescent="0.3">
      <c r="F3" s="15" t="s">
        <v>2</v>
      </c>
      <c r="G3" s="146" t="s">
        <v>1306</v>
      </c>
      <c r="H3" s="28" t="s">
        <v>4</v>
      </c>
      <c r="I3" s="126" t="s">
        <v>1293</v>
      </c>
      <c r="J3" s="145" t="s">
        <v>1294</v>
      </c>
    </row>
    <row r="4" spans="1:10" ht="40.5" thickTop="1" x14ac:dyDescent="0.3">
      <c r="A4" s="2">
        <v>42272</v>
      </c>
      <c r="B4" s="147" t="s">
        <v>1309</v>
      </c>
      <c r="D4" s="72" t="s">
        <v>1307</v>
      </c>
      <c r="E4" s="51">
        <v>507300</v>
      </c>
      <c r="F4" s="10" t="s">
        <v>1308</v>
      </c>
      <c r="G4" s="72">
        <v>30108.98</v>
      </c>
      <c r="H4" s="9">
        <v>30000</v>
      </c>
      <c r="I4" s="11">
        <f t="shared" ref="I4" si="0">H4-G4</f>
        <v>-108.97999999999956</v>
      </c>
      <c r="J4" s="76">
        <f t="shared" ref="J4" si="1">I4</f>
        <v>-108.97999999999956</v>
      </c>
    </row>
    <row r="5" spans="1:10" ht="18.75" x14ac:dyDescent="0.3">
      <c r="A5" s="2"/>
      <c r="B5" s="48"/>
      <c r="D5" s="72"/>
      <c r="E5" s="51"/>
      <c r="F5" s="10"/>
      <c r="G5" s="72"/>
      <c r="H5" s="9"/>
      <c r="I5" s="11">
        <f t="shared" ref="I5:I170" si="2">H5-G5</f>
        <v>0</v>
      </c>
      <c r="J5" s="76">
        <f>J4+I5</f>
        <v>-108.97999999999956</v>
      </c>
    </row>
    <row r="6" spans="1:10" ht="27" x14ac:dyDescent="0.3">
      <c r="A6" s="2">
        <v>42279</v>
      </c>
      <c r="B6" s="65" t="s">
        <v>477</v>
      </c>
      <c r="D6" s="69" t="s">
        <v>478</v>
      </c>
      <c r="E6" s="72">
        <v>509790</v>
      </c>
      <c r="F6" s="74" t="s">
        <v>479</v>
      </c>
      <c r="G6" s="73">
        <v>32366.43</v>
      </c>
      <c r="H6" s="9">
        <v>30000</v>
      </c>
      <c r="I6" s="11">
        <f t="shared" si="2"/>
        <v>-2366.4300000000003</v>
      </c>
      <c r="J6" s="76">
        <f t="shared" ref="J6:J69" si="3">J5+I6</f>
        <v>-2475.41</v>
      </c>
    </row>
    <row r="7" spans="1:10" ht="18.75" x14ac:dyDescent="0.3">
      <c r="A7" s="2"/>
      <c r="B7" s="48"/>
      <c r="D7" s="72"/>
      <c r="E7" s="51"/>
      <c r="F7" s="10"/>
      <c r="G7" s="72"/>
      <c r="H7" s="9"/>
      <c r="I7" s="11">
        <f t="shared" si="2"/>
        <v>0</v>
      </c>
      <c r="J7" s="76">
        <f t="shared" si="3"/>
        <v>-2475.41</v>
      </c>
    </row>
    <row r="8" spans="1:10" ht="27" x14ac:dyDescent="0.3">
      <c r="A8" s="2">
        <v>42285</v>
      </c>
      <c r="B8" s="65" t="s">
        <v>484</v>
      </c>
      <c r="D8" s="72" t="s">
        <v>483</v>
      </c>
      <c r="E8" s="51">
        <v>596160</v>
      </c>
      <c r="F8" s="69" t="s">
        <v>487</v>
      </c>
      <c r="G8" s="72">
        <v>32972.79</v>
      </c>
      <c r="H8" s="9">
        <v>36000</v>
      </c>
      <c r="I8" s="11">
        <f t="shared" si="2"/>
        <v>3027.2099999999991</v>
      </c>
      <c r="J8" s="76">
        <f t="shared" si="3"/>
        <v>551.79999999999927</v>
      </c>
    </row>
    <row r="9" spans="1:10" ht="18.75" x14ac:dyDescent="0.3">
      <c r="A9" s="2"/>
      <c r="B9" s="48"/>
      <c r="D9" s="72"/>
      <c r="E9" s="51"/>
      <c r="F9" s="10"/>
      <c r="G9" s="72"/>
      <c r="H9" s="9"/>
      <c r="I9" s="11">
        <f t="shared" si="2"/>
        <v>0</v>
      </c>
      <c r="J9" s="76">
        <f t="shared" si="3"/>
        <v>551.79999999999927</v>
      </c>
    </row>
    <row r="10" spans="1:10" ht="27" x14ac:dyDescent="0.3">
      <c r="A10" s="2">
        <v>42293</v>
      </c>
      <c r="B10" s="65" t="s">
        <v>493</v>
      </c>
      <c r="D10" s="72" t="s">
        <v>494</v>
      </c>
      <c r="E10" s="51">
        <v>593208</v>
      </c>
      <c r="F10" s="69" t="s">
        <v>495</v>
      </c>
      <c r="G10" s="72">
        <v>35373.29</v>
      </c>
      <c r="H10" s="9">
        <v>36000</v>
      </c>
      <c r="I10" s="11">
        <f t="shared" si="2"/>
        <v>626.70999999999913</v>
      </c>
      <c r="J10" s="76">
        <f t="shared" si="3"/>
        <v>1178.5099999999984</v>
      </c>
    </row>
    <row r="11" spans="1:10" ht="18.75" x14ac:dyDescent="0.3">
      <c r="A11" s="2"/>
      <c r="B11" s="48"/>
      <c r="D11" s="72"/>
      <c r="E11" s="51"/>
      <c r="F11" s="10"/>
      <c r="G11" s="72"/>
      <c r="H11" s="9"/>
      <c r="I11" s="11">
        <f t="shared" si="2"/>
        <v>0</v>
      </c>
      <c r="J11" s="76">
        <f t="shared" si="3"/>
        <v>1178.5099999999984</v>
      </c>
    </row>
    <row r="12" spans="1:10" ht="27" x14ac:dyDescent="0.3">
      <c r="A12" s="2">
        <v>42300</v>
      </c>
      <c r="B12" s="65" t="s">
        <v>493</v>
      </c>
      <c r="D12" s="72" t="s">
        <v>505</v>
      </c>
      <c r="E12" s="51">
        <v>547140</v>
      </c>
      <c r="F12" s="10" t="s">
        <v>506</v>
      </c>
      <c r="G12" s="72">
        <v>28547.68</v>
      </c>
      <c r="H12" s="9">
        <v>33000</v>
      </c>
      <c r="I12" s="11">
        <f t="shared" si="2"/>
        <v>4452.32</v>
      </c>
      <c r="J12" s="76">
        <f t="shared" si="3"/>
        <v>5630.8299999999981</v>
      </c>
    </row>
    <row r="13" spans="1:10" ht="18.75" x14ac:dyDescent="0.3">
      <c r="A13" s="2"/>
      <c r="B13" s="48"/>
      <c r="D13" s="72"/>
      <c r="E13" s="51"/>
      <c r="F13" s="10"/>
      <c r="G13" s="72"/>
      <c r="H13" s="9"/>
      <c r="I13" s="11">
        <f t="shared" si="2"/>
        <v>0</v>
      </c>
      <c r="J13" s="76">
        <f t="shared" si="3"/>
        <v>5630.8299999999981</v>
      </c>
    </row>
    <row r="14" spans="1:10" ht="27" x14ac:dyDescent="0.3">
      <c r="A14" s="2">
        <v>42307</v>
      </c>
      <c r="B14" s="65" t="s">
        <v>515</v>
      </c>
      <c r="D14" s="72" t="s">
        <v>516</v>
      </c>
      <c r="E14" s="51">
        <v>414375</v>
      </c>
      <c r="F14" s="10" t="s">
        <v>517</v>
      </c>
      <c r="G14" s="72">
        <v>28382.49</v>
      </c>
      <c r="H14" s="9">
        <v>25000</v>
      </c>
      <c r="I14" s="11">
        <f t="shared" si="2"/>
        <v>-3382.4900000000016</v>
      </c>
      <c r="J14" s="76">
        <f t="shared" si="3"/>
        <v>2248.3399999999965</v>
      </c>
    </row>
    <row r="15" spans="1:10" ht="18.75" x14ac:dyDescent="0.3">
      <c r="A15" s="2"/>
      <c r="B15" s="48"/>
      <c r="D15" s="72"/>
      <c r="E15" s="51"/>
      <c r="F15" s="10"/>
      <c r="G15" s="72"/>
      <c r="H15" s="9"/>
      <c r="I15" s="11">
        <f t="shared" si="2"/>
        <v>0</v>
      </c>
      <c r="J15" s="76">
        <f t="shared" si="3"/>
        <v>2248.3399999999965</v>
      </c>
    </row>
    <row r="16" spans="1:10" ht="27" x14ac:dyDescent="0.3">
      <c r="A16" s="2">
        <v>42314</v>
      </c>
      <c r="B16" s="38" t="s">
        <v>525</v>
      </c>
      <c r="D16" s="72" t="s">
        <v>526</v>
      </c>
      <c r="E16" s="51">
        <v>540448</v>
      </c>
      <c r="F16" s="10">
        <v>730534</v>
      </c>
      <c r="G16" s="72">
        <v>29585.01</v>
      </c>
      <c r="H16" s="9">
        <v>32000</v>
      </c>
      <c r="I16" s="11">
        <f t="shared" si="2"/>
        <v>2414.9900000000016</v>
      </c>
      <c r="J16" s="76">
        <f t="shared" si="3"/>
        <v>4663.3299999999981</v>
      </c>
    </row>
    <row r="17" spans="1:10" ht="18.75" x14ac:dyDescent="0.3">
      <c r="A17" s="2"/>
      <c r="B17" s="48"/>
      <c r="D17" s="72"/>
      <c r="E17" s="51"/>
      <c r="F17" s="10"/>
      <c r="G17" s="72"/>
      <c r="H17" s="9"/>
      <c r="I17" s="11">
        <f t="shared" si="2"/>
        <v>0</v>
      </c>
      <c r="J17" s="76">
        <f t="shared" si="3"/>
        <v>4663.3299999999981</v>
      </c>
    </row>
    <row r="18" spans="1:10" ht="27" x14ac:dyDescent="0.3">
      <c r="A18" s="2">
        <v>42321</v>
      </c>
      <c r="B18" s="38" t="s">
        <v>538</v>
      </c>
      <c r="D18" s="72" t="s">
        <v>544</v>
      </c>
      <c r="E18" s="51">
        <v>486301</v>
      </c>
      <c r="F18" s="10">
        <v>731511</v>
      </c>
      <c r="G18" s="72">
        <v>30053.65</v>
      </c>
      <c r="H18" s="9">
        <v>29000</v>
      </c>
      <c r="I18" s="11">
        <f t="shared" si="2"/>
        <v>-1053.6500000000015</v>
      </c>
      <c r="J18" s="76">
        <f t="shared" si="3"/>
        <v>3609.6799999999967</v>
      </c>
    </row>
    <row r="19" spans="1:10" ht="18.75" x14ac:dyDescent="0.3">
      <c r="A19" s="2"/>
      <c r="B19" s="48"/>
      <c r="D19" s="72"/>
      <c r="E19" s="51"/>
      <c r="F19" s="10"/>
      <c r="G19" s="72"/>
      <c r="H19" s="9"/>
      <c r="I19" s="11">
        <f t="shared" si="2"/>
        <v>0</v>
      </c>
      <c r="J19" s="76">
        <f t="shared" si="3"/>
        <v>3609.6799999999967</v>
      </c>
    </row>
    <row r="20" spans="1:10" ht="27" x14ac:dyDescent="0.3">
      <c r="A20" s="2">
        <v>42326</v>
      </c>
      <c r="B20" s="38" t="s">
        <v>543</v>
      </c>
      <c r="D20" s="72" t="s">
        <v>545</v>
      </c>
      <c r="E20" s="51">
        <v>470400</v>
      </c>
      <c r="F20" s="10">
        <v>732345</v>
      </c>
      <c r="G20" s="72">
        <v>29968.639999999999</v>
      </c>
      <c r="H20" s="9">
        <v>28000</v>
      </c>
      <c r="I20" s="11">
        <f t="shared" si="2"/>
        <v>-1968.6399999999994</v>
      </c>
      <c r="J20" s="76">
        <f t="shared" si="3"/>
        <v>1641.0399999999972</v>
      </c>
    </row>
    <row r="21" spans="1:10" ht="18.75" x14ac:dyDescent="0.3">
      <c r="A21" s="2"/>
      <c r="B21" s="48"/>
      <c r="D21" s="72"/>
      <c r="E21" s="51"/>
      <c r="F21" s="10"/>
      <c r="G21" s="72"/>
      <c r="H21" s="9"/>
      <c r="I21" s="11">
        <f t="shared" si="2"/>
        <v>0</v>
      </c>
      <c r="J21" s="76">
        <f t="shared" si="3"/>
        <v>1641.0399999999972</v>
      </c>
    </row>
    <row r="22" spans="1:10" ht="27" x14ac:dyDescent="0.3">
      <c r="A22" s="78">
        <v>42333</v>
      </c>
      <c r="B22" s="38" t="s">
        <v>552</v>
      </c>
      <c r="D22" s="72" t="s">
        <v>553</v>
      </c>
      <c r="E22" s="51">
        <v>498300</v>
      </c>
      <c r="F22" s="10">
        <v>732874</v>
      </c>
      <c r="G22" s="72">
        <v>30288.12</v>
      </c>
      <c r="H22" s="9">
        <v>30000</v>
      </c>
      <c r="I22" s="11">
        <f t="shared" si="2"/>
        <v>-288.11999999999898</v>
      </c>
      <c r="J22" s="76">
        <f t="shared" si="3"/>
        <v>1352.9199999999983</v>
      </c>
    </row>
    <row r="23" spans="1:10" ht="18.75" x14ac:dyDescent="0.3">
      <c r="A23" s="78"/>
      <c r="B23" s="48"/>
      <c r="D23" s="72"/>
      <c r="E23" s="51"/>
      <c r="F23" s="10"/>
      <c r="G23" s="72"/>
      <c r="H23" s="9"/>
      <c r="I23" s="11">
        <f t="shared" si="2"/>
        <v>0</v>
      </c>
      <c r="J23" s="76">
        <f t="shared" si="3"/>
        <v>1352.9199999999983</v>
      </c>
    </row>
    <row r="24" spans="1:10" ht="27" x14ac:dyDescent="0.3">
      <c r="A24" s="78">
        <v>42335</v>
      </c>
      <c r="B24" s="38" t="s">
        <v>556</v>
      </c>
      <c r="D24" s="72" t="s">
        <v>557</v>
      </c>
      <c r="E24" s="51">
        <v>497700</v>
      </c>
      <c r="F24" s="10">
        <v>733448</v>
      </c>
      <c r="G24" s="72">
        <v>31222.39</v>
      </c>
      <c r="H24" s="9">
        <v>30000</v>
      </c>
      <c r="I24" s="11">
        <f t="shared" si="2"/>
        <v>-1222.3899999999994</v>
      </c>
      <c r="J24" s="76">
        <f t="shared" si="3"/>
        <v>130.52999999999884</v>
      </c>
    </row>
    <row r="25" spans="1:10" ht="18.75" x14ac:dyDescent="0.3">
      <c r="A25" s="78"/>
      <c r="B25" s="48"/>
      <c r="D25" s="72"/>
      <c r="E25" s="51"/>
      <c r="F25" s="10"/>
      <c r="G25" s="72"/>
      <c r="H25" s="9"/>
      <c r="I25" s="11">
        <f t="shared" si="2"/>
        <v>0</v>
      </c>
      <c r="J25" s="76">
        <f t="shared" si="3"/>
        <v>130.52999999999884</v>
      </c>
    </row>
    <row r="26" spans="1:10" ht="27" x14ac:dyDescent="0.3">
      <c r="A26" s="78">
        <v>42338</v>
      </c>
      <c r="B26" s="38" t="s">
        <v>564</v>
      </c>
      <c r="D26" s="72" t="s">
        <v>565</v>
      </c>
      <c r="E26" s="51">
        <v>515685</v>
      </c>
      <c r="F26" s="10">
        <v>733861</v>
      </c>
      <c r="G26" s="72">
        <v>32576.53</v>
      </c>
      <c r="H26" s="9">
        <v>31000</v>
      </c>
      <c r="I26" s="11">
        <f t="shared" si="2"/>
        <v>-1576.5299999999988</v>
      </c>
      <c r="J26" s="76">
        <f t="shared" si="3"/>
        <v>-1446</v>
      </c>
    </row>
    <row r="27" spans="1:10" ht="18.75" x14ac:dyDescent="0.3">
      <c r="A27" s="78"/>
      <c r="B27" s="48"/>
      <c r="D27" s="72"/>
      <c r="E27" s="51"/>
      <c r="F27" s="10"/>
      <c r="G27" s="72"/>
      <c r="H27" s="9"/>
      <c r="I27" s="11">
        <f t="shared" si="2"/>
        <v>0</v>
      </c>
      <c r="J27" s="76">
        <f t="shared" si="3"/>
        <v>-1446</v>
      </c>
    </row>
    <row r="28" spans="1:10" ht="30.75" x14ac:dyDescent="0.3">
      <c r="A28" s="78">
        <v>42342</v>
      </c>
      <c r="B28" s="79" t="s">
        <v>572</v>
      </c>
      <c r="D28" s="72" t="s">
        <v>573</v>
      </c>
      <c r="E28" s="51">
        <v>529920</v>
      </c>
      <c r="F28" s="10">
        <v>734289</v>
      </c>
      <c r="G28" s="72">
        <v>33584.230000000003</v>
      </c>
      <c r="H28" s="9">
        <v>32000</v>
      </c>
      <c r="I28" s="11">
        <f t="shared" si="2"/>
        <v>-1584.2300000000032</v>
      </c>
      <c r="J28" s="76">
        <f t="shared" si="3"/>
        <v>-3030.2300000000032</v>
      </c>
    </row>
    <row r="29" spans="1:10" ht="18.75" x14ac:dyDescent="0.3">
      <c r="A29" s="78"/>
      <c r="B29" s="48"/>
      <c r="D29" s="72"/>
      <c r="E29" s="51"/>
      <c r="F29" s="10"/>
      <c r="G29" s="72"/>
      <c r="H29" s="9"/>
      <c r="I29" s="11">
        <f t="shared" si="2"/>
        <v>0</v>
      </c>
      <c r="J29" s="76">
        <f t="shared" si="3"/>
        <v>-3030.2300000000032</v>
      </c>
    </row>
    <row r="30" spans="1:10" ht="30.75" x14ac:dyDescent="0.3">
      <c r="A30" s="78">
        <v>42347</v>
      </c>
      <c r="B30" s="79" t="s">
        <v>576</v>
      </c>
      <c r="D30" s="72" t="s">
        <v>577</v>
      </c>
      <c r="E30" s="51">
        <v>679880</v>
      </c>
      <c r="F30" s="10">
        <v>735077</v>
      </c>
      <c r="G30" s="72">
        <v>32932.239999999998</v>
      </c>
      <c r="H30" s="9">
        <v>40000</v>
      </c>
      <c r="I30" s="11">
        <f t="shared" si="2"/>
        <v>7067.760000000002</v>
      </c>
      <c r="J30" s="76">
        <f t="shared" si="3"/>
        <v>4037.5299999999988</v>
      </c>
    </row>
    <row r="31" spans="1:10" ht="18.75" x14ac:dyDescent="0.3">
      <c r="A31" s="78"/>
      <c r="B31" s="48"/>
      <c r="D31" s="72"/>
      <c r="E31" s="51"/>
      <c r="F31" s="10"/>
      <c r="G31" s="72"/>
      <c r="H31" s="9"/>
      <c r="I31" s="11">
        <f t="shared" si="2"/>
        <v>0</v>
      </c>
      <c r="J31" s="76">
        <f t="shared" si="3"/>
        <v>4037.5299999999988</v>
      </c>
    </row>
    <row r="32" spans="1:10" ht="30.75" x14ac:dyDescent="0.3">
      <c r="A32" s="78">
        <v>42347</v>
      </c>
      <c r="B32" s="79" t="s">
        <v>584</v>
      </c>
      <c r="D32" s="72" t="s">
        <v>585</v>
      </c>
      <c r="E32" s="51">
        <v>695920</v>
      </c>
      <c r="F32" s="10">
        <v>735495</v>
      </c>
      <c r="G32" s="72">
        <v>34175.15</v>
      </c>
      <c r="H32" s="9">
        <v>40000</v>
      </c>
      <c r="I32" s="11">
        <f t="shared" si="2"/>
        <v>5824.8499999999985</v>
      </c>
      <c r="J32" s="76">
        <f t="shared" si="3"/>
        <v>9862.3799999999974</v>
      </c>
    </row>
    <row r="33" spans="1:10" ht="18.75" x14ac:dyDescent="0.3">
      <c r="A33" s="78"/>
      <c r="B33" s="48"/>
      <c r="D33" s="72"/>
      <c r="E33" s="51"/>
      <c r="F33" s="10"/>
      <c r="G33" s="72"/>
      <c r="H33" s="9"/>
      <c r="I33" s="11">
        <f t="shared" si="2"/>
        <v>0</v>
      </c>
      <c r="J33" s="76">
        <f t="shared" si="3"/>
        <v>9862.3799999999974</v>
      </c>
    </row>
    <row r="34" spans="1:10" ht="30.75" x14ac:dyDescent="0.3">
      <c r="A34" s="78">
        <v>42354</v>
      </c>
      <c r="B34" s="79" t="s">
        <v>590</v>
      </c>
      <c r="D34" s="72" t="s">
        <v>591</v>
      </c>
      <c r="E34" s="51">
        <v>516450</v>
      </c>
      <c r="F34" s="10">
        <v>735922</v>
      </c>
      <c r="G34" s="72">
        <v>30972.29</v>
      </c>
      <c r="H34" s="9">
        <v>30000</v>
      </c>
      <c r="I34" s="11">
        <f t="shared" si="2"/>
        <v>-972.29000000000087</v>
      </c>
      <c r="J34" s="76">
        <f t="shared" si="3"/>
        <v>8890.0899999999965</v>
      </c>
    </row>
    <row r="35" spans="1:10" ht="18.75" x14ac:dyDescent="0.3">
      <c r="A35" s="78"/>
      <c r="B35" s="48"/>
      <c r="D35" s="72"/>
      <c r="E35" s="51"/>
      <c r="F35" s="10"/>
      <c r="G35" s="72"/>
      <c r="H35" s="9"/>
      <c r="I35" s="11">
        <f t="shared" si="2"/>
        <v>0</v>
      </c>
      <c r="J35" s="76">
        <f t="shared" si="3"/>
        <v>8890.0899999999965</v>
      </c>
    </row>
    <row r="36" spans="1:10" ht="30.75" x14ac:dyDescent="0.3">
      <c r="A36" s="78">
        <v>42355</v>
      </c>
      <c r="B36" s="79" t="s">
        <v>597</v>
      </c>
      <c r="D36" s="72" t="s">
        <v>596</v>
      </c>
      <c r="E36" s="51">
        <v>516000</v>
      </c>
      <c r="F36" s="10">
        <v>736619</v>
      </c>
      <c r="G36" s="72">
        <v>24940.400000000001</v>
      </c>
      <c r="H36" s="9">
        <v>30000</v>
      </c>
      <c r="I36" s="11">
        <f t="shared" si="2"/>
        <v>5059.5999999999985</v>
      </c>
      <c r="J36" s="76">
        <f t="shared" si="3"/>
        <v>13949.689999999995</v>
      </c>
    </row>
    <row r="37" spans="1:10" ht="18.75" x14ac:dyDescent="0.3">
      <c r="A37" s="78"/>
      <c r="B37" s="48"/>
      <c r="D37" s="72"/>
      <c r="E37" s="51"/>
      <c r="F37" s="10"/>
      <c r="G37" s="72"/>
      <c r="H37" s="9"/>
      <c r="I37" s="11">
        <f t="shared" si="2"/>
        <v>0</v>
      </c>
      <c r="J37" s="76">
        <f t="shared" si="3"/>
        <v>13949.689999999995</v>
      </c>
    </row>
    <row r="38" spans="1:10" ht="30.75" x14ac:dyDescent="0.3">
      <c r="A38" s="78">
        <v>42359</v>
      </c>
      <c r="B38" s="79" t="s">
        <v>612</v>
      </c>
      <c r="D38" s="80" t="s">
        <v>613</v>
      </c>
      <c r="E38" s="51">
        <v>343860</v>
      </c>
      <c r="F38" s="10">
        <v>736850</v>
      </c>
      <c r="G38" s="72">
        <v>24616.03</v>
      </c>
      <c r="H38" s="9">
        <v>20000</v>
      </c>
      <c r="I38" s="11">
        <f t="shared" si="2"/>
        <v>-4616.0299999999988</v>
      </c>
      <c r="J38" s="76">
        <f t="shared" si="3"/>
        <v>9333.6599999999962</v>
      </c>
    </row>
    <row r="39" spans="1:10" ht="18.75" x14ac:dyDescent="0.3">
      <c r="A39" s="78"/>
      <c r="B39" s="48"/>
      <c r="D39" s="72"/>
      <c r="E39" s="51"/>
      <c r="F39" s="10"/>
      <c r="G39" s="72"/>
      <c r="H39" s="9"/>
      <c r="I39" s="11">
        <f t="shared" si="2"/>
        <v>0</v>
      </c>
      <c r="J39" s="76">
        <f t="shared" si="3"/>
        <v>9333.6599999999962</v>
      </c>
    </row>
    <row r="40" spans="1:10" ht="30.75" x14ac:dyDescent="0.3">
      <c r="A40" s="78">
        <v>42359</v>
      </c>
      <c r="B40" s="79" t="s">
        <v>615</v>
      </c>
      <c r="D40" s="80" t="s">
        <v>614</v>
      </c>
      <c r="E40" s="51">
        <v>448890</v>
      </c>
      <c r="F40" s="10">
        <v>737331</v>
      </c>
      <c r="G40" s="72">
        <v>25437.05</v>
      </c>
      <c r="H40" s="9">
        <v>26000</v>
      </c>
      <c r="I40" s="11">
        <f t="shared" si="2"/>
        <v>562.95000000000073</v>
      </c>
      <c r="J40" s="76">
        <f t="shared" si="3"/>
        <v>9896.6099999999969</v>
      </c>
    </row>
    <row r="41" spans="1:10" ht="18.75" x14ac:dyDescent="0.3">
      <c r="A41" s="78"/>
      <c r="B41" s="48"/>
      <c r="D41" s="72"/>
      <c r="E41" s="51"/>
      <c r="F41" s="10"/>
      <c r="G41" s="72"/>
      <c r="H41" s="9"/>
      <c r="I41" s="11">
        <f t="shared" si="2"/>
        <v>0</v>
      </c>
      <c r="J41" s="76">
        <f t="shared" si="3"/>
        <v>9896.6099999999969</v>
      </c>
    </row>
    <row r="42" spans="1:10" ht="30.75" x14ac:dyDescent="0.3">
      <c r="A42" s="78">
        <v>42367</v>
      </c>
      <c r="B42" s="79" t="s">
        <v>627</v>
      </c>
      <c r="D42" s="72" t="s">
        <v>626</v>
      </c>
      <c r="E42" s="51">
        <v>345500</v>
      </c>
      <c r="F42" s="10">
        <v>737763</v>
      </c>
      <c r="G42" s="72">
        <v>25907.23</v>
      </c>
      <c r="H42" s="9">
        <v>20000</v>
      </c>
      <c r="I42" s="11">
        <f t="shared" si="2"/>
        <v>-5907.23</v>
      </c>
      <c r="J42" s="149">
        <f t="shared" si="3"/>
        <v>3989.3799999999974</v>
      </c>
    </row>
    <row r="43" spans="1:10" ht="18.75" x14ac:dyDescent="0.3">
      <c r="A43" s="78"/>
      <c r="B43" s="48"/>
      <c r="D43" s="72"/>
      <c r="E43" s="51"/>
      <c r="F43" s="10"/>
      <c r="G43" s="72"/>
      <c r="H43" s="9"/>
      <c r="I43" s="11">
        <f t="shared" si="2"/>
        <v>0</v>
      </c>
      <c r="J43" s="149">
        <f t="shared" si="3"/>
        <v>3989.3799999999974</v>
      </c>
    </row>
    <row r="44" spans="1:10" ht="30.75" x14ac:dyDescent="0.3">
      <c r="A44" s="78">
        <v>42375</v>
      </c>
      <c r="B44" s="82" t="s">
        <v>632</v>
      </c>
      <c r="D44" s="72" t="s">
        <v>633</v>
      </c>
      <c r="E44" s="51">
        <v>367395</v>
      </c>
      <c r="F44" s="10">
        <v>738229</v>
      </c>
      <c r="G44" s="72">
        <v>25402.639999999999</v>
      </c>
      <c r="H44" s="9">
        <v>21000</v>
      </c>
      <c r="I44" s="11">
        <f t="shared" si="2"/>
        <v>-4402.6399999999994</v>
      </c>
      <c r="J44" s="76">
        <f t="shared" si="3"/>
        <v>-413.26000000000204</v>
      </c>
    </row>
    <row r="45" spans="1:10" ht="18.75" x14ac:dyDescent="0.3">
      <c r="A45" s="78"/>
      <c r="B45" s="48"/>
      <c r="D45" s="72"/>
      <c r="E45" s="51"/>
      <c r="F45" s="10"/>
      <c r="G45" s="72"/>
      <c r="H45" s="9"/>
      <c r="I45" s="11">
        <f t="shared" si="2"/>
        <v>0</v>
      </c>
      <c r="J45" s="76">
        <f t="shared" si="3"/>
        <v>-413.26000000000204</v>
      </c>
    </row>
    <row r="46" spans="1:10" ht="30.75" x14ac:dyDescent="0.3">
      <c r="A46" s="78">
        <v>42375</v>
      </c>
      <c r="B46" s="82" t="s">
        <v>634</v>
      </c>
      <c r="D46" s="72" t="s">
        <v>646</v>
      </c>
      <c r="E46" s="51">
        <v>437375</v>
      </c>
      <c r="F46" s="10">
        <v>738650</v>
      </c>
      <c r="G46" s="72">
        <v>26803.32</v>
      </c>
      <c r="H46" s="9">
        <v>25000</v>
      </c>
      <c r="I46" s="11">
        <f t="shared" si="2"/>
        <v>-1803.3199999999997</v>
      </c>
      <c r="J46" s="76">
        <f t="shared" si="3"/>
        <v>-2216.5800000000017</v>
      </c>
    </row>
    <row r="47" spans="1:10" ht="18.75" x14ac:dyDescent="0.3">
      <c r="A47" s="78"/>
      <c r="B47" s="48"/>
      <c r="D47" s="72"/>
      <c r="E47" s="51"/>
      <c r="F47" s="10"/>
      <c r="G47" s="72"/>
      <c r="H47" s="9"/>
      <c r="I47" s="11">
        <f t="shared" si="2"/>
        <v>0</v>
      </c>
      <c r="J47" s="76">
        <f t="shared" si="3"/>
        <v>-2216.5800000000017</v>
      </c>
    </row>
    <row r="48" spans="1:10" ht="30.75" x14ac:dyDescent="0.3">
      <c r="A48" s="78">
        <v>42382</v>
      </c>
      <c r="B48" s="82" t="s">
        <v>645</v>
      </c>
      <c r="D48" s="72" t="s">
        <v>647</v>
      </c>
      <c r="E48" s="51">
        <v>498960</v>
      </c>
      <c r="F48" s="10">
        <v>739122</v>
      </c>
      <c r="G48" s="72">
        <v>26808.62</v>
      </c>
      <c r="H48" s="9">
        <v>28000</v>
      </c>
      <c r="I48" s="11">
        <f t="shared" si="2"/>
        <v>1191.380000000001</v>
      </c>
      <c r="J48" s="76">
        <f t="shared" si="3"/>
        <v>-1025.2000000000007</v>
      </c>
    </row>
    <row r="49" spans="1:10" ht="18.75" x14ac:dyDescent="0.3">
      <c r="A49" s="78"/>
      <c r="B49" s="48"/>
      <c r="D49" s="72"/>
      <c r="E49" s="51"/>
      <c r="F49" s="10"/>
      <c r="G49" s="72"/>
      <c r="H49" s="9"/>
      <c r="I49" s="11">
        <f t="shared" si="2"/>
        <v>0</v>
      </c>
      <c r="J49" s="76">
        <f t="shared" si="3"/>
        <v>-1025.2000000000007</v>
      </c>
    </row>
    <row r="50" spans="1:10" ht="30.75" x14ac:dyDescent="0.3">
      <c r="A50" s="78">
        <v>42384</v>
      </c>
      <c r="B50" s="82" t="s">
        <v>651</v>
      </c>
      <c r="D50" s="72" t="s">
        <v>652</v>
      </c>
      <c r="E50" s="51">
        <v>548340</v>
      </c>
      <c r="F50" s="10">
        <v>739537</v>
      </c>
      <c r="G50" s="72">
        <v>28031.02</v>
      </c>
      <c r="H50" s="9">
        <v>30000</v>
      </c>
      <c r="I50" s="11">
        <f t="shared" si="2"/>
        <v>1968.9799999999996</v>
      </c>
      <c r="J50" s="76">
        <f t="shared" si="3"/>
        <v>943.77999999999884</v>
      </c>
    </row>
    <row r="51" spans="1:10" ht="18.75" x14ac:dyDescent="0.3">
      <c r="A51" s="78"/>
      <c r="B51" s="48"/>
      <c r="D51" s="72"/>
      <c r="E51" s="51"/>
      <c r="F51" s="10"/>
      <c r="G51" s="72"/>
      <c r="H51" s="9"/>
      <c r="I51" s="11">
        <f t="shared" si="2"/>
        <v>0</v>
      </c>
      <c r="J51" s="76">
        <f t="shared" si="3"/>
        <v>943.77999999999884</v>
      </c>
    </row>
    <row r="52" spans="1:10" ht="30.75" x14ac:dyDescent="0.3">
      <c r="A52" s="78">
        <v>42389</v>
      </c>
      <c r="B52" s="82" t="s">
        <v>660</v>
      </c>
      <c r="D52" s="72" t="s">
        <v>661</v>
      </c>
      <c r="E52" s="51">
        <v>546930</v>
      </c>
      <c r="F52" s="10">
        <v>739960</v>
      </c>
      <c r="G52" s="72">
        <v>28691.7</v>
      </c>
      <c r="H52" s="9">
        <v>30000</v>
      </c>
      <c r="I52" s="11">
        <f t="shared" si="2"/>
        <v>1308.2999999999993</v>
      </c>
      <c r="J52" s="76">
        <f t="shared" si="3"/>
        <v>2252.0799999999981</v>
      </c>
    </row>
    <row r="53" spans="1:10" ht="18.75" x14ac:dyDescent="0.3">
      <c r="A53" s="78"/>
      <c r="B53" s="48"/>
      <c r="D53" s="72"/>
      <c r="E53" s="51"/>
      <c r="F53" s="10"/>
      <c r="G53" s="72"/>
      <c r="H53" s="9"/>
      <c r="I53" s="11">
        <f t="shared" si="2"/>
        <v>0</v>
      </c>
      <c r="J53" s="76">
        <f t="shared" si="3"/>
        <v>2252.0799999999981</v>
      </c>
    </row>
    <row r="54" spans="1:10" ht="30.75" x14ac:dyDescent="0.3">
      <c r="A54" s="78">
        <v>42391</v>
      </c>
      <c r="B54" s="82" t="s">
        <v>670</v>
      </c>
      <c r="D54" s="72" t="s">
        <v>671</v>
      </c>
      <c r="E54" s="51">
        <v>556110</v>
      </c>
      <c r="F54" s="10">
        <v>740373</v>
      </c>
      <c r="G54" s="72">
        <v>29144.34</v>
      </c>
      <c r="H54" s="9">
        <v>30000</v>
      </c>
      <c r="I54" s="11">
        <f t="shared" si="2"/>
        <v>855.65999999999985</v>
      </c>
      <c r="J54" s="76">
        <f t="shared" si="3"/>
        <v>3107.739999999998</v>
      </c>
    </row>
    <row r="55" spans="1:10" ht="18.75" x14ac:dyDescent="0.3">
      <c r="A55" s="78"/>
      <c r="B55" s="48"/>
      <c r="D55" s="72"/>
      <c r="E55" s="51"/>
      <c r="F55" s="10"/>
      <c r="G55" s="72"/>
      <c r="H55" s="9"/>
      <c r="I55" s="11">
        <f t="shared" si="2"/>
        <v>0</v>
      </c>
      <c r="J55" s="76">
        <f t="shared" si="3"/>
        <v>3107.739999999998</v>
      </c>
    </row>
    <row r="56" spans="1:10" ht="30.75" x14ac:dyDescent="0.3">
      <c r="A56" s="78">
        <v>42395</v>
      </c>
      <c r="B56" s="82" t="s">
        <v>674</v>
      </c>
      <c r="D56" s="72" t="s">
        <v>675</v>
      </c>
      <c r="E56" s="51">
        <v>538820</v>
      </c>
      <c r="F56" s="10">
        <v>740374</v>
      </c>
      <c r="G56" s="72">
        <v>28960.2</v>
      </c>
      <c r="H56" s="9">
        <v>29000</v>
      </c>
      <c r="I56" s="11">
        <f t="shared" si="2"/>
        <v>39.799999999999272</v>
      </c>
      <c r="J56" s="76">
        <f t="shared" si="3"/>
        <v>3147.5399999999972</v>
      </c>
    </row>
    <row r="57" spans="1:10" ht="18.75" x14ac:dyDescent="0.3">
      <c r="A57" s="78"/>
      <c r="B57" s="85"/>
      <c r="D57" s="72"/>
      <c r="E57" s="51"/>
      <c r="F57" s="10"/>
      <c r="G57" s="72"/>
      <c r="H57" s="9"/>
      <c r="I57" s="11">
        <f t="shared" si="2"/>
        <v>0</v>
      </c>
      <c r="J57" s="76">
        <f t="shared" si="3"/>
        <v>3147.5399999999972</v>
      </c>
    </row>
    <row r="58" spans="1:10" ht="30.75" x14ac:dyDescent="0.3">
      <c r="A58" s="78">
        <v>42395</v>
      </c>
      <c r="B58" s="82" t="s">
        <v>684</v>
      </c>
      <c r="D58" s="72" t="s">
        <v>685</v>
      </c>
      <c r="E58" s="51">
        <v>511980</v>
      </c>
      <c r="F58" s="10">
        <v>741181</v>
      </c>
      <c r="G58" s="72">
        <v>28691.57</v>
      </c>
      <c r="H58" s="9">
        <v>28000</v>
      </c>
      <c r="I58" s="11">
        <f t="shared" si="2"/>
        <v>-691.56999999999971</v>
      </c>
      <c r="J58" s="76">
        <f t="shared" si="3"/>
        <v>2455.9699999999975</v>
      </c>
    </row>
    <row r="59" spans="1:10" ht="18.75" x14ac:dyDescent="0.3">
      <c r="A59" s="78"/>
      <c r="B59" s="85"/>
      <c r="D59" s="72"/>
      <c r="E59" s="51"/>
      <c r="F59" s="10"/>
      <c r="G59" s="72"/>
      <c r="H59" s="9"/>
      <c r="I59" s="11">
        <f t="shared" si="2"/>
        <v>0</v>
      </c>
      <c r="J59" s="76">
        <f t="shared" si="3"/>
        <v>2455.9699999999975</v>
      </c>
    </row>
    <row r="60" spans="1:10" ht="30.75" x14ac:dyDescent="0.3">
      <c r="A60" s="78">
        <v>42403</v>
      </c>
      <c r="B60" s="86" t="s">
        <v>689</v>
      </c>
      <c r="D60" s="72" t="s">
        <v>690</v>
      </c>
      <c r="E60" s="51">
        <v>534180</v>
      </c>
      <c r="F60" s="10">
        <v>741622</v>
      </c>
      <c r="G60" s="72">
        <v>29850.65</v>
      </c>
      <c r="H60" s="9">
        <v>29000</v>
      </c>
      <c r="I60" s="11">
        <f t="shared" si="2"/>
        <v>-850.65000000000146</v>
      </c>
      <c r="J60" s="76">
        <f t="shared" si="3"/>
        <v>1605.3199999999961</v>
      </c>
    </row>
    <row r="61" spans="1:10" ht="18.75" x14ac:dyDescent="0.3">
      <c r="A61" s="78"/>
      <c r="B61" s="85"/>
      <c r="D61" s="72"/>
      <c r="E61" s="51"/>
      <c r="F61" s="10"/>
      <c r="G61" s="72"/>
      <c r="H61" s="9"/>
      <c r="I61" s="11">
        <f t="shared" si="2"/>
        <v>0</v>
      </c>
      <c r="J61" s="76">
        <f t="shared" si="3"/>
        <v>1605.3199999999961</v>
      </c>
    </row>
    <row r="62" spans="1:10" ht="30.75" x14ac:dyDescent="0.3">
      <c r="A62" s="78">
        <v>42405</v>
      </c>
      <c r="B62" s="86" t="s">
        <v>696</v>
      </c>
      <c r="D62" s="72" t="s">
        <v>695</v>
      </c>
      <c r="E62" s="51">
        <v>526930</v>
      </c>
      <c r="F62" s="10">
        <v>741841</v>
      </c>
      <c r="G62" s="72">
        <v>28744.69</v>
      </c>
      <c r="H62" s="9">
        <v>29000</v>
      </c>
      <c r="I62" s="11">
        <f t="shared" si="2"/>
        <v>255.31000000000131</v>
      </c>
      <c r="J62" s="76">
        <f t="shared" si="3"/>
        <v>1860.6299999999974</v>
      </c>
    </row>
    <row r="63" spans="1:10" ht="18.75" x14ac:dyDescent="0.3">
      <c r="A63" s="78"/>
      <c r="B63" s="85"/>
      <c r="D63" s="72"/>
      <c r="E63" s="51"/>
      <c r="F63" s="10"/>
      <c r="G63" s="72"/>
      <c r="H63" s="9"/>
      <c r="I63" s="11">
        <f t="shared" si="2"/>
        <v>0</v>
      </c>
      <c r="J63" s="76">
        <f t="shared" si="3"/>
        <v>1860.6299999999974</v>
      </c>
    </row>
    <row r="64" spans="1:10" ht="30.75" x14ac:dyDescent="0.3">
      <c r="A64" s="78">
        <v>42410</v>
      </c>
      <c r="B64" s="86" t="s">
        <v>696</v>
      </c>
      <c r="D64" s="72" t="s">
        <v>705</v>
      </c>
      <c r="E64" s="51">
        <v>565800</v>
      </c>
      <c r="F64" s="10">
        <v>742464</v>
      </c>
      <c r="G64" s="72">
        <v>29106.54</v>
      </c>
      <c r="H64" s="9">
        <v>30000</v>
      </c>
      <c r="I64" s="11">
        <f t="shared" si="2"/>
        <v>893.45999999999913</v>
      </c>
      <c r="J64" s="76">
        <f t="shared" si="3"/>
        <v>2754.0899999999965</v>
      </c>
    </row>
    <row r="65" spans="1:10" ht="18.75" x14ac:dyDescent="0.3">
      <c r="A65" s="78"/>
      <c r="B65" s="85"/>
      <c r="D65" s="72"/>
      <c r="E65" s="51"/>
      <c r="F65" s="10"/>
      <c r="G65" s="72"/>
      <c r="H65" s="9"/>
      <c r="I65" s="11">
        <f t="shared" si="2"/>
        <v>0</v>
      </c>
      <c r="J65" s="76">
        <f t="shared" si="3"/>
        <v>2754.0899999999965</v>
      </c>
    </row>
    <row r="66" spans="1:10" ht="30.75" x14ac:dyDescent="0.3">
      <c r="A66" s="78">
        <v>42412</v>
      </c>
      <c r="B66" s="86" t="s">
        <v>713</v>
      </c>
      <c r="D66" s="72" t="s">
        <v>712</v>
      </c>
      <c r="E66" s="51">
        <v>574200</v>
      </c>
      <c r="F66" s="10">
        <v>742697</v>
      </c>
      <c r="G66" s="72">
        <v>28592.09</v>
      </c>
      <c r="H66" s="9">
        <v>30000</v>
      </c>
      <c r="I66" s="11">
        <f t="shared" si="2"/>
        <v>1407.9099999999999</v>
      </c>
      <c r="J66" s="76">
        <f t="shared" si="3"/>
        <v>4161.9999999999964</v>
      </c>
    </row>
    <row r="67" spans="1:10" ht="18.75" x14ac:dyDescent="0.3">
      <c r="A67" s="78"/>
      <c r="B67" s="85"/>
      <c r="D67" s="72"/>
      <c r="E67" s="51"/>
      <c r="F67" s="10"/>
      <c r="G67" s="72"/>
      <c r="H67" s="9"/>
      <c r="I67" s="11">
        <f t="shared" si="2"/>
        <v>0</v>
      </c>
      <c r="J67" s="76">
        <f t="shared" si="3"/>
        <v>4161.9999999999964</v>
      </c>
    </row>
    <row r="68" spans="1:10" ht="30.75" x14ac:dyDescent="0.3">
      <c r="A68" s="78">
        <v>42417</v>
      </c>
      <c r="B68" s="86" t="s">
        <v>716</v>
      </c>
      <c r="D68" s="72" t="s">
        <v>717</v>
      </c>
      <c r="E68" s="51">
        <v>545635</v>
      </c>
      <c r="F68" s="10">
        <v>743306</v>
      </c>
      <c r="G68" s="72">
        <v>27769.58</v>
      </c>
      <c r="H68" s="9">
        <v>29000</v>
      </c>
      <c r="I68" s="11">
        <f t="shared" si="2"/>
        <v>1230.4199999999983</v>
      </c>
      <c r="J68" s="76">
        <f t="shared" si="3"/>
        <v>5392.4199999999946</v>
      </c>
    </row>
    <row r="69" spans="1:10" ht="18.75" x14ac:dyDescent="0.3">
      <c r="A69" s="78"/>
      <c r="B69" s="85"/>
      <c r="D69" s="72"/>
      <c r="E69" s="51"/>
      <c r="F69" s="10"/>
      <c r="G69" s="72"/>
      <c r="H69" s="9"/>
      <c r="I69" s="11">
        <f t="shared" si="2"/>
        <v>0</v>
      </c>
      <c r="J69" s="76">
        <f t="shared" si="3"/>
        <v>5392.4199999999946</v>
      </c>
    </row>
    <row r="70" spans="1:10" ht="30.75" x14ac:dyDescent="0.3">
      <c r="A70" s="78">
        <v>42419</v>
      </c>
      <c r="B70" s="86" t="s">
        <v>728</v>
      </c>
      <c r="D70" s="72" t="s">
        <v>727</v>
      </c>
      <c r="E70" s="51">
        <v>526930</v>
      </c>
      <c r="F70" s="10">
        <v>743534</v>
      </c>
      <c r="G70" s="72">
        <v>27438.77</v>
      </c>
      <c r="H70" s="9">
        <v>29000</v>
      </c>
      <c r="I70" s="11">
        <f t="shared" si="2"/>
        <v>1561.2299999999996</v>
      </c>
      <c r="J70" s="76">
        <f t="shared" ref="J70:J133" si="4">J69+I70</f>
        <v>6953.6499999999942</v>
      </c>
    </row>
    <row r="71" spans="1:10" ht="18.75" x14ac:dyDescent="0.3">
      <c r="A71" s="78"/>
      <c r="B71" s="85"/>
      <c r="D71" s="72"/>
      <c r="E71" s="51"/>
      <c r="F71" s="10"/>
      <c r="G71" s="72"/>
      <c r="H71" s="9"/>
      <c r="I71" s="11">
        <f t="shared" si="2"/>
        <v>0</v>
      </c>
      <c r="J71" s="76">
        <f t="shared" si="4"/>
        <v>6953.6499999999942</v>
      </c>
    </row>
    <row r="72" spans="1:10" ht="30.75" x14ac:dyDescent="0.3">
      <c r="A72" s="78">
        <v>42424</v>
      </c>
      <c r="B72" s="86" t="s">
        <v>731</v>
      </c>
      <c r="D72" s="72" t="s">
        <v>732</v>
      </c>
      <c r="E72" s="51">
        <v>403480</v>
      </c>
      <c r="F72" s="10">
        <v>744090</v>
      </c>
      <c r="G72" s="72">
        <v>27606.33</v>
      </c>
      <c r="H72" s="9">
        <v>22000</v>
      </c>
      <c r="I72" s="11">
        <f t="shared" si="2"/>
        <v>-5606.3300000000017</v>
      </c>
      <c r="J72" s="76">
        <f t="shared" si="4"/>
        <v>1347.3199999999924</v>
      </c>
    </row>
    <row r="73" spans="1:10" ht="18.75" x14ac:dyDescent="0.3">
      <c r="A73" s="78"/>
      <c r="B73" s="85"/>
      <c r="D73" s="72"/>
      <c r="E73" s="51"/>
      <c r="F73" s="10"/>
      <c r="G73" s="72"/>
      <c r="H73" s="9"/>
      <c r="I73" s="11">
        <f t="shared" si="2"/>
        <v>0</v>
      </c>
      <c r="J73" s="76">
        <f t="shared" si="4"/>
        <v>1347.3199999999924</v>
      </c>
    </row>
    <row r="74" spans="1:10" ht="30.75" x14ac:dyDescent="0.3">
      <c r="A74" s="78">
        <v>42426</v>
      </c>
      <c r="B74" s="86" t="s">
        <v>737</v>
      </c>
      <c r="D74" s="72" t="s">
        <v>738</v>
      </c>
      <c r="E74" s="51">
        <v>490590</v>
      </c>
      <c r="F74" s="10">
        <v>744342</v>
      </c>
      <c r="G74" s="72">
        <v>27094.11</v>
      </c>
      <c r="H74" s="9">
        <v>27000</v>
      </c>
      <c r="I74" s="11">
        <f t="shared" si="2"/>
        <v>-94.110000000000582</v>
      </c>
      <c r="J74" s="76">
        <f t="shared" si="4"/>
        <v>1253.2099999999919</v>
      </c>
    </row>
    <row r="75" spans="1:10" ht="18.75" x14ac:dyDescent="0.3">
      <c r="A75" s="78"/>
      <c r="B75" s="85"/>
      <c r="D75" s="72"/>
      <c r="E75" s="51"/>
      <c r="F75" s="10"/>
      <c r="G75" s="72"/>
      <c r="H75" s="9"/>
      <c r="I75" s="11">
        <f t="shared" si="2"/>
        <v>0</v>
      </c>
      <c r="J75" s="76">
        <f t="shared" si="4"/>
        <v>1253.2099999999919</v>
      </c>
    </row>
    <row r="76" spans="1:10" ht="30.75" x14ac:dyDescent="0.3">
      <c r="A76" s="78">
        <v>42431</v>
      </c>
      <c r="B76" s="87" t="s">
        <v>751</v>
      </c>
      <c r="D76" s="72" t="s">
        <v>752</v>
      </c>
      <c r="E76" s="51">
        <v>488160</v>
      </c>
      <c r="F76" s="10">
        <v>745004</v>
      </c>
      <c r="G76" s="72">
        <v>28074.55</v>
      </c>
      <c r="H76" s="9">
        <v>27000</v>
      </c>
      <c r="I76" s="11">
        <f t="shared" si="2"/>
        <v>-1074.5499999999993</v>
      </c>
      <c r="J76" s="76">
        <f t="shared" si="4"/>
        <v>178.65999999999258</v>
      </c>
    </row>
    <row r="77" spans="1:10" ht="18.75" x14ac:dyDescent="0.3">
      <c r="A77" s="78"/>
      <c r="B77" s="85"/>
      <c r="D77" s="72"/>
      <c r="E77" s="51"/>
      <c r="F77" s="10"/>
      <c r="G77" s="72"/>
      <c r="H77" s="9"/>
      <c r="I77" s="11">
        <f t="shared" si="2"/>
        <v>0</v>
      </c>
      <c r="J77" s="76">
        <f t="shared" si="4"/>
        <v>178.65999999999258</v>
      </c>
    </row>
    <row r="78" spans="1:10" ht="30.75" x14ac:dyDescent="0.3">
      <c r="A78" s="78">
        <v>42436</v>
      </c>
      <c r="B78" s="87" t="s">
        <v>762</v>
      </c>
      <c r="D78" s="72" t="s">
        <v>761</v>
      </c>
      <c r="E78" s="51">
        <v>490325</v>
      </c>
      <c r="F78" s="10">
        <v>745417</v>
      </c>
      <c r="G78" s="72">
        <v>28331.279999999999</v>
      </c>
      <c r="H78" s="9">
        <v>27500</v>
      </c>
      <c r="I78" s="11">
        <f t="shared" si="2"/>
        <v>-831.27999999999884</v>
      </c>
      <c r="J78" s="76">
        <f t="shared" si="4"/>
        <v>-652.62000000000626</v>
      </c>
    </row>
    <row r="79" spans="1:10" ht="18.75" x14ac:dyDescent="0.3">
      <c r="A79" s="78"/>
      <c r="B79" s="85"/>
      <c r="D79" s="72"/>
      <c r="E79" s="51"/>
      <c r="F79" s="10"/>
      <c r="G79" s="72"/>
      <c r="H79" s="9"/>
      <c r="I79" s="11">
        <f t="shared" si="2"/>
        <v>0</v>
      </c>
      <c r="J79" s="76">
        <f t="shared" si="4"/>
        <v>-652.62000000000626</v>
      </c>
    </row>
    <row r="80" spans="1:10" ht="30.75" x14ac:dyDescent="0.3">
      <c r="A80" s="78">
        <v>42438</v>
      </c>
      <c r="B80" s="87" t="s">
        <v>769</v>
      </c>
      <c r="D80" s="72" t="s">
        <v>770</v>
      </c>
      <c r="E80" s="51">
        <v>500640</v>
      </c>
      <c r="F80" s="10">
        <v>745858</v>
      </c>
      <c r="G80" s="72">
        <v>28664.9</v>
      </c>
      <c r="H80" s="9">
        <v>28000</v>
      </c>
      <c r="I80" s="11">
        <f t="shared" si="2"/>
        <v>-664.90000000000146</v>
      </c>
      <c r="J80" s="76">
        <f t="shared" si="4"/>
        <v>-1317.5200000000077</v>
      </c>
    </row>
    <row r="81" spans="1:10" ht="18.75" x14ac:dyDescent="0.3">
      <c r="A81" s="78"/>
      <c r="B81" s="85"/>
      <c r="D81" s="72"/>
      <c r="E81" s="51"/>
      <c r="F81" s="10"/>
      <c r="G81" s="72"/>
      <c r="H81" s="9"/>
      <c r="I81" s="11">
        <f t="shared" si="2"/>
        <v>0</v>
      </c>
      <c r="J81" s="76">
        <f t="shared" si="4"/>
        <v>-1317.5200000000077</v>
      </c>
    </row>
    <row r="82" spans="1:10" ht="30.75" x14ac:dyDescent="0.3">
      <c r="A82" s="78">
        <v>42440</v>
      </c>
      <c r="B82" s="87" t="s">
        <v>772</v>
      </c>
      <c r="D82" s="72" t="s">
        <v>771</v>
      </c>
      <c r="E82" s="51">
        <v>515040</v>
      </c>
      <c r="F82" s="10">
        <v>746257</v>
      </c>
      <c r="G82" s="72">
        <v>27938.58</v>
      </c>
      <c r="H82" s="9">
        <v>29000</v>
      </c>
      <c r="I82" s="11">
        <f t="shared" si="2"/>
        <v>1061.4199999999983</v>
      </c>
      <c r="J82" s="76">
        <f t="shared" si="4"/>
        <v>-256.10000000000946</v>
      </c>
    </row>
    <row r="83" spans="1:10" ht="18.75" x14ac:dyDescent="0.3">
      <c r="A83" s="78"/>
      <c r="B83" s="85"/>
      <c r="D83" s="72"/>
      <c r="E83" s="51"/>
      <c r="F83" s="10"/>
      <c r="G83" s="72"/>
      <c r="H83" s="9"/>
      <c r="I83" s="11">
        <f t="shared" si="2"/>
        <v>0</v>
      </c>
      <c r="J83" s="76">
        <f t="shared" si="4"/>
        <v>-256.10000000000946</v>
      </c>
    </row>
    <row r="84" spans="1:10" ht="30.75" x14ac:dyDescent="0.3">
      <c r="A84" s="78">
        <v>42440</v>
      </c>
      <c r="B84" s="87" t="s">
        <v>774</v>
      </c>
      <c r="D84" s="72" t="s">
        <v>773</v>
      </c>
      <c r="E84" s="51">
        <v>515910</v>
      </c>
      <c r="F84" s="10">
        <v>746258</v>
      </c>
      <c r="G84" s="72">
        <v>28086.91</v>
      </c>
      <c r="H84" s="9">
        <v>29000</v>
      </c>
      <c r="I84" s="11">
        <f t="shared" si="2"/>
        <v>913.09000000000015</v>
      </c>
      <c r="J84" s="76">
        <f t="shared" si="4"/>
        <v>656.98999999999069</v>
      </c>
    </row>
    <row r="85" spans="1:10" ht="18.75" x14ac:dyDescent="0.3">
      <c r="A85" s="78"/>
      <c r="B85" s="85"/>
      <c r="D85" s="72"/>
      <c r="E85" s="51"/>
      <c r="F85" s="10"/>
      <c r="G85" s="72"/>
      <c r="H85" s="9"/>
      <c r="I85" s="11">
        <f t="shared" si="2"/>
        <v>0</v>
      </c>
      <c r="J85" s="76">
        <f t="shared" si="4"/>
        <v>656.98999999999069</v>
      </c>
    </row>
    <row r="86" spans="1:10" ht="30.75" x14ac:dyDescent="0.3">
      <c r="A86" s="78">
        <v>42446</v>
      </c>
      <c r="B86" s="87" t="s">
        <v>784</v>
      </c>
      <c r="D86" s="72" t="s">
        <v>783</v>
      </c>
      <c r="E86" s="51">
        <v>523330</v>
      </c>
      <c r="F86" s="10">
        <v>746944</v>
      </c>
      <c r="G86" s="72">
        <v>25941.08</v>
      </c>
      <c r="H86" s="9">
        <v>29500</v>
      </c>
      <c r="I86" s="11">
        <f t="shared" si="2"/>
        <v>3558.9199999999983</v>
      </c>
      <c r="J86" s="76">
        <f t="shared" si="4"/>
        <v>4215.9099999999889</v>
      </c>
    </row>
    <row r="87" spans="1:10" ht="18.75" x14ac:dyDescent="0.3">
      <c r="A87" s="78"/>
      <c r="B87" s="85"/>
      <c r="D87" s="72"/>
      <c r="E87" s="51"/>
      <c r="F87" s="10"/>
      <c r="G87" s="72"/>
      <c r="H87" s="9"/>
      <c r="I87" s="11">
        <f t="shared" si="2"/>
        <v>0</v>
      </c>
      <c r="J87" s="76">
        <f t="shared" si="4"/>
        <v>4215.9099999999889</v>
      </c>
    </row>
    <row r="88" spans="1:10" ht="30.75" x14ac:dyDescent="0.3">
      <c r="A88" s="78">
        <v>42452</v>
      </c>
      <c r="B88" s="87" t="s">
        <v>793</v>
      </c>
      <c r="D88" s="72" t="s">
        <v>794</v>
      </c>
      <c r="E88" s="51">
        <v>416856</v>
      </c>
      <c r="F88" s="10">
        <v>747536</v>
      </c>
      <c r="G88" s="72">
        <v>25637.4</v>
      </c>
      <c r="H88" s="9">
        <v>24000</v>
      </c>
      <c r="I88" s="11">
        <f t="shared" si="2"/>
        <v>-1637.4000000000015</v>
      </c>
      <c r="J88" s="76">
        <f t="shared" si="4"/>
        <v>2578.5099999999875</v>
      </c>
    </row>
    <row r="89" spans="1:10" ht="18.75" x14ac:dyDescent="0.3">
      <c r="A89" s="78"/>
      <c r="B89" s="85"/>
      <c r="D89" s="72"/>
      <c r="E89" s="51"/>
      <c r="F89" s="10"/>
      <c r="G89" s="72"/>
      <c r="H89" s="9"/>
      <c r="I89" s="11">
        <f t="shared" si="2"/>
        <v>0</v>
      </c>
      <c r="J89" s="76">
        <f t="shared" si="4"/>
        <v>2578.5099999999875</v>
      </c>
    </row>
    <row r="90" spans="1:10" ht="30.75" x14ac:dyDescent="0.3">
      <c r="A90" s="78">
        <v>42452</v>
      </c>
      <c r="B90" s="87" t="s">
        <v>749</v>
      </c>
      <c r="D90" s="72" t="s">
        <v>750</v>
      </c>
      <c r="E90" s="51">
        <v>434750</v>
      </c>
      <c r="F90" s="10">
        <v>747917</v>
      </c>
      <c r="G90" s="72">
        <v>26342.34</v>
      </c>
      <c r="H90" s="9">
        <v>25000</v>
      </c>
      <c r="I90" s="11">
        <f t="shared" si="2"/>
        <v>-1342.3400000000001</v>
      </c>
      <c r="J90" s="76">
        <f t="shared" si="4"/>
        <v>1236.1699999999873</v>
      </c>
    </row>
    <row r="91" spans="1:10" ht="18.75" x14ac:dyDescent="0.3">
      <c r="A91" s="78"/>
      <c r="B91" s="85"/>
      <c r="D91" s="72"/>
      <c r="E91" s="51"/>
      <c r="F91" s="10"/>
      <c r="G91" s="72"/>
      <c r="H91" s="9"/>
      <c r="I91" s="11">
        <f t="shared" si="2"/>
        <v>0</v>
      </c>
      <c r="J91" s="76">
        <f t="shared" si="4"/>
        <v>1236.1699999999873</v>
      </c>
    </row>
    <row r="92" spans="1:10" ht="30.75" x14ac:dyDescent="0.3">
      <c r="A92" s="78">
        <v>42459</v>
      </c>
      <c r="B92" s="87" t="s">
        <v>797</v>
      </c>
      <c r="D92" s="72" t="s">
        <v>798</v>
      </c>
      <c r="E92" s="51">
        <v>452400</v>
      </c>
      <c r="F92" s="10">
        <v>748385</v>
      </c>
      <c r="G92" s="72">
        <v>27098.9</v>
      </c>
      <c r="H92" s="9">
        <v>26000</v>
      </c>
      <c r="I92" s="11">
        <f t="shared" si="2"/>
        <v>-1098.9000000000015</v>
      </c>
      <c r="J92" s="76">
        <f t="shared" si="4"/>
        <v>137.26999999998588</v>
      </c>
    </row>
    <row r="93" spans="1:10" ht="18.75" x14ac:dyDescent="0.3">
      <c r="A93" s="78"/>
      <c r="B93" s="85"/>
      <c r="D93" s="72"/>
      <c r="E93" s="51"/>
      <c r="F93" s="10"/>
      <c r="G93" s="72"/>
      <c r="H93" s="9"/>
      <c r="I93" s="11">
        <f t="shared" si="2"/>
        <v>0</v>
      </c>
      <c r="J93" s="76">
        <f t="shared" si="4"/>
        <v>137.26999999998588</v>
      </c>
    </row>
    <row r="94" spans="1:10" ht="30.75" x14ac:dyDescent="0.3">
      <c r="A94" s="78">
        <v>42460</v>
      </c>
      <c r="B94" s="87" t="s">
        <v>805</v>
      </c>
      <c r="D94" s="72" t="s">
        <v>806</v>
      </c>
      <c r="E94" s="51">
        <v>464670</v>
      </c>
      <c r="F94" s="10">
        <v>748740</v>
      </c>
      <c r="G94" s="72">
        <v>27320.22</v>
      </c>
      <c r="H94" s="9">
        <v>27000</v>
      </c>
      <c r="I94" s="11">
        <f t="shared" si="2"/>
        <v>-320.22000000000116</v>
      </c>
      <c r="J94" s="76">
        <f t="shared" si="4"/>
        <v>-182.95000000001528</v>
      </c>
    </row>
    <row r="95" spans="1:10" ht="18.75" x14ac:dyDescent="0.3">
      <c r="A95" s="78"/>
      <c r="B95" s="85"/>
      <c r="D95" s="72"/>
      <c r="E95" s="51"/>
      <c r="F95" s="10"/>
      <c r="G95" s="72"/>
      <c r="H95" s="9"/>
      <c r="I95" s="11">
        <f t="shared" si="2"/>
        <v>0</v>
      </c>
      <c r="J95" s="76">
        <f t="shared" si="4"/>
        <v>-182.95000000001528</v>
      </c>
    </row>
    <row r="96" spans="1:10" ht="30.75" x14ac:dyDescent="0.3">
      <c r="A96" s="78">
        <v>42466</v>
      </c>
      <c r="B96" s="88" t="s">
        <v>826</v>
      </c>
      <c r="D96" s="72" t="s">
        <v>825</v>
      </c>
      <c r="E96" s="51">
        <v>508725</v>
      </c>
      <c r="F96" s="10">
        <v>749252</v>
      </c>
      <c r="G96" s="72">
        <v>27631.58</v>
      </c>
      <c r="H96" s="9">
        <v>28500</v>
      </c>
      <c r="I96" s="11">
        <f t="shared" si="2"/>
        <v>868.41999999999825</v>
      </c>
      <c r="J96" s="76">
        <f t="shared" si="4"/>
        <v>685.46999999998297</v>
      </c>
    </row>
    <row r="97" spans="1:10" ht="18.75" x14ac:dyDescent="0.3">
      <c r="A97" s="78"/>
      <c r="B97" s="85"/>
      <c r="D97" s="72"/>
      <c r="E97" s="51"/>
      <c r="F97" s="10"/>
      <c r="G97" s="72"/>
      <c r="H97" s="9"/>
      <c r="I97" s="11">
        <f t="shared" si="2"/>
        <v>0</v>
      </c>
      <c r="J97" s="76">
        <f t="shared" si="4"/>
        <v>685.46999999998297</v>
      </c>
    </row>
    <row r="98" spans="1:10" ht="30.75" x14ac:dyDescent="0.3">
      <c r="A98" s="78">
        <v>42468</v>
      </c>
      <c r="B98" s="88" t="s">
        <v>810</v>
      </c>
      <c r="D98" s="72" t="s">
        <v>809</v>
      </c>
      <c r="E98" s="51">
        <v>516055</v>
      </c>
      <c r="F98" s="10">
        <v>749606</v>
      </c>
      <c r="G98" s="72">
        <v>27462.57</v>
      </c>
      <c r="H98" s="9">
        <v>29000</v>
      </c>
      <c r="I98" s="11">
        <f t="shared" si="2"/>
        <v>1537.4300000000003</v>
      </c>
      <c r="J98" s="76">
        <f t="shared" si="4"/>
        <v>2222.8999999999833</v>
      </c>
    </row>
    <row r="99" spans="1:10" ht="18.75" x14ac:dyDescent="0.3">
      <c r="A99" s="78"/>
      <c r="B99" s="85"/>
      <c r="D99" s="72"/>
      <c r="E99" s="51"/>
      <c r="F99" s="10"/>
      <c r="G99" s="72"/>
      <c r="H99" s="9"/>
      <c r="I99" s="11">
        <f t="shared" si="2"/>
        <v>0</v>
      </c>
      <c r="J99" s="76">
        <f t="shared" si="4"/>
        <v>2222.8999999999833</v>
      </c>
    </row>
    <row r="100" spans="1:10" ht="30.75" x14ac:dyDescent="0.3">
      <c r="A100" s="78">
        <v>42473</v>
      </c>
      <c r="B100" s="88" t="s">
        <v>816</v>
      </c>
      <c r="D100" s="72" t="s">
        <v>815</v>
      </c>
      <c r="E100" s="51">
        <v>508370</v>
      </c>
      <c r="F100" s="10">
        <v>750034</v>
      </c>
      <c r="G100" s="72">
        <v>30797.24</v>
      </c>
      <c r="H100" s="9">
        <v>29000</v>
      </c>
      <c r="I100" s="11">
        <f t="shared" si="2"/>
        <v>-1797.2400000000016</v>
      </c>
      <c r="J100" s="76">
        <f t="shared" si="4"/>
        <v>425.65999999998166</v>
      </c>
    </row>
    <row r="101" spans="1:10" ht="18.75" x14ac:dyDescent="0.3">
      <c r="A101" s="78"/>
      <c r="B101" s="85"/>
      <c r="D101" s="72"/>
      <c r="E101" s="51"/>
      <c r="F101" s="10"/>
      <c r="G101" s="72"/>
      <c r="H101" s="9"/>
      <c r="I101" s="11">
        <f t="shared" si="2"/>
        <v>0</v>
      </c>
      <c r="J101" s="76">
        <f t="shared" si="4"/>
        <v>425.65999999998166</v>
      </c>
    </row>
    <row r="102" spans="1:10" ht="30.75" x14ac:dyDescent="0.3">
      <c r="A102" s="78">
        <v>42475</v>
      </c>
      <c r="B102" s="88" t="s">
        <v>817</v>
      </c>
      <c r="D102" s="72" t="s">
        <v>818</v>
      </c>
      <c r="E102" s="51">
        <v>505470</v>
      </c>
      <c r="F102" s="10">
        <v>750604</v>
      </c>
      <c r="G102" s="72">
        <v>32416.5</v>
      </c>
      <c r="H102" s="9">
        <v>29000</v>
      </c>
      <c r="I102" s="11">
        <f t="shared" si="2"/>
        <v>-3416.5</v>
      </c>
      <c r="J102" s="76">
        <f t="shared" si="4"/>
        <v>-2990.8400000000183</v>
      </c>
    </row>
    <row r="103" spans="1:10" ht="18.75" x14ac:dyDescent="0.3">
      <c r="A103" s="78"/>
      <c r="B103" s="85"/>
      <c r="D103" s="72"/>
      <c r="E103" s="51"/>
      <c r="F103" s="10"/>
      <c r="G103" s="72"/>
      <c r="H103" s="9"/>
      <c r="I103" s="11">
        <f t="shared" si="2"/>
        <v>0</v>
      </c>
      <c r="J103" s="76">
        <f t="shared" si="4"/>
        <v>-2990.8400000000183</v>
      </c>
    </row>
    <row r="104" spans="1:10" ht="30.75" x14ac:dyDescent="0.3">
      <c r="A104" s="78">
        <v>42480</v>
      </c>
      <c r="B104" s="88" t="s">
        <v>841</v>
      </c>
      <c r="D104" s="72" t="s">
        <v>842</v>
      </c>
      <c r="E104" s="51">
        <v>555040</v>
      </c>
      <c r="F104" s="10">
        <v>750948</v>
      </c>
      <c r="G104" s="72">
        <v>33098.49</v>
      </c>
      <c r="H104" s="9">
        <v>32000</v>
      </c>
      <c r="I104" s="11">
        <f t="shared" si="2"/>
        <v>-1098.489999999998</v>
      </c>
      <c r="J104" s="76">
        <f t="shared" si="4"/>
        <v>-4089.3300000000163</v>
      </c>
    </row>
    <row r="105" spans="1:10" ht="18.75" x14ac:dyDescent="0.3">
      <c r="A105" s="78"/>
      <c r="B105" s="85"/>
      <c r="D105" s="72"/>
      <c r="E105" s="51"/>
      <c r="F105" s="10"/>
      <c r="G105" s="72"/>
      <c r="H105" s="9"/>
      <c r="I105" s="11">
        <f t="shared" si="2"/>
        <v>0</v>
      </c>
      <c r="J105" s="76">
        <f t="shared" si="4"/>
        <v>-4089.3300000000163</v>
      </c>
    </row>
    <row r="106" spans="1:10" ht="30.75" x14ac:dyDescent="0.3">
      <c r="A106" s="78">
        <v>42482</v>
      </c>
      <c r="B106" s="88" t="s">
        <v>853</v>
      </c>
      <c r="D106" s="72" t="s">
        <v>854</v>
      </c>
      <c r="E106" s="51">
        <v>559520</v>
      </c>
      <c r="F106" s="10">
        <v>751315</v>
      </c>
      <c r="G106" s="72">
        <v>33909.53</v>
      </c>
      <c r="H106" s="9">
        <v>32000</v>
      </c>
      <c r="I106" s="11">
        <f t="shared" si="2"/>
        <v>-1909.5299999999988</v>
      </c>
      <c r="J106" s="76">
        <f t="shared" si="4"/>
        <v>-5998.8600000000151</v>
      </c>
    </row>
    <row r="107" spans="1:10" ht="18.75" x14ac:dyDescent="0.3">
      <c r="A107" s="78"/>
      <c r="B107" s="85"/>
      <c r="D107" s="72"/>
      <c r="E107" s="51"/>
      <c r="F107" s="10"/>
      <c r="G107" s="72"/>
      <c r="H107" s="9"/>
      <c r="I107" s="11">
        <f t="shared" si="2"/>
        <v>0</v>
      </c>
      <c r="J107" s="76">
        <f t="shared" si="4"/>
        <v>-5998.8600000000151</v>
      </c>
    </row>
    <row r="108" spans="1:10" ht="30.75" x14ac:dyDescent="0.3">
      <c r="A108" s="78">
        <v>42487</v>
      </c>
      <c r="B108" s="88" t="s">
        <v>863</v>
      </c>
      <c r="D108" s="72" t="s">
        <v>859</v>
      </c>
      <c r="E108" s="51">
        <v>664240</v>
      </c>
      <c r="F108" s="10">
        <v>751606</v>
      </c>
      <c r="G108" s="72">
        <v>33988.019999999997</v>
      </c>
      <c r="H108" s="9">
        <v>38000</v>
      </c>
      <c r="I108" s="11">
        <f t="shared" si="2"/>
        <v>4011.9800000000032</v>
      </c>
      <c r="J108" s="76">
        <f t="shared" si="4"/>
        <v>-1986.8800000000119</v>
      </c>
    </row>
    <row r="109" spans="1:10" ht="18.75" x14ac:dyDescent="0.3">
      <c r="A109" s="78"/>
      <c r="B109" s="85"/>
      <c r="D109" s="72"/>
      <c r="E109" s="51"/>
      <c r="F109" s="10"/>
      <c r="G109" s="72"/>
      <c r="H109" s="9"/>
      <c r="I109" s="11">
        <f t="shared" si="2"/>
        <v>0</v>
      </c>
      <c r="J109" s="76">
        <f t="shared" si="4"/>
        <v>-1986.8800000000119</v>
      </c>
    </row>
    <row r="110" spans="1:10" ht="30.75" x14ac:dyDescent="0.3">
      <c r="A110" s="78">
        <v>42489</v>
      </c>
      <c r="B110" s="88" t="s">
        <v>865</v>
      </c>
      <c r="D110" s="72" t="s">
        <v>864</v>
      </c>
      <c r="E110" s="51">
        <v>655880</v>
      </c>
      <c r="F110" s="10">
        <v>752148</v>
      </c>
      <c r="G110" s="72">
        <v>33461</v>
      </c>
      <c r="H110" s="9">
        <v>38000</v>
      </c>
      <c r="I110" s="11">
        <f t="shared" si="2"/>
        <v>4539</v>
      </c>
      <c r="J110" s="76">
        <f t="shared" si="4"/>
        <v>2552.1199999999881</v>
      </c>
    </row>
    <row r="111" spans="1:10" ht="18.75" x14ac:dyDescent="0.3">
      <c r="A111" s="78"/>
      <c r="B111" s="85"/>
      <c r="D111" s="72"/>
      <c r="E111" s="51"/>
      <c r="F111" s="10"/>
      <c r="G111" s="72"/>
      <c r="H111" s="9"/>
      <c r="I111" s="11">
        <f t="shared" si="2"/>
        <v>0</v>
      </c>
      <c r="J111" s="76">
        <f t="shared" si="4"/>
        <v>2552.1199999999881</v>
      </c>
    </row>
    <row r="112" spans="1:10" ht="30.75" x14ac:dyDescent="0.3">
      <c r="A112" s="78">
        <v>42494</v>
      </c>
      <c r="B112" s="95" t="s">
        <v>870</v>
      </c>
      <c r="D112" s="72" t="s">
        <v>871</v>
      </c>
      <c r="E112" s="51">
        <v>533250</v>
      </c>
      <c r="F112" s="10">
        <v>752423</v>
      </c>
      <c r="G112" s="72">
        <v>34067.050000000003</v>
      </c>
      <c r="H112" s="9">
        <v>30000</v>
      </c>
      <c r="I112" s="11">
        <f t="shared" si="2"/>
        <v>-4067.0500000000029</v>
      </c>
      <c r="J112" s="76">
        <f t="shared" si="4"/>
        <v>-1514.9300000000148</v>
      </c>
    </row>
    <row r="113" spans="1:10" ht="18.75" x14ac:dyDescent="0.3">
      <c r="A113" s="78"/>
      <c r="B113" s="85"/>
      <c r="D113" s="72"/>
      <c r="E113" s="51"/>
      <c r="F113" s="10"/>
      <c r="G113" s="72"/>
      <c r="H113" s="9"/>
      <c r="I113" s="11">
        <f t="shared" si="2"/>
        <v>0</v>
      </c>
      <c r="J113" s="76">
        <f t="shared" si="4"/>
        <v>-1514.9300000000148</v>
      </c>
    </row>
    <row r="114" spans="1:10" ht="30.75" x14ac:dyDescent="0.3">
      <c r="A114" s="78">
        <v>42496</v>
      </c>
      <c r="B114" s="95" t="s">
        <v>873</v>
      </c>
      <c r="D114" s="72" t="s">
        <v>872</v>
      </c>
      <c r="E114" s="51">
        <v>608226</v>
      </c>
      <c r="F114" s="10">
        <v>752990</v>
      </c>
      <c r="G114" s="72">
        <v>33329.82</v>
      </c>
      <c r="H114" s="9">
        <v>34000</v>
      </c>
      <c r="I114" s="11">
        <f t="shared" si="2"/>
        <v>670.18000000000029</v>
      </c>
      <c r="J114" s="76">
        <f t="shared" si="4"/>
        <v>-844.75000000001455</v>
      </c>
    </row>
    <row r="115" spans="1:10" ht="18.75" x14ac:dyDescent="0.3">
      <c r="A115" s="78"/>
      <c r="B115" s="85"/>
      <c r="D115" s="72"/>
      <c r="E115" s="51"/>
      <c r="F115" s="10"/>
      <c r="G115" s="72"/>
      <c r="H115" s="9"/>
      <c r="I115" s="11">
        <f t="shared" si="2"/>
        <v>0</v>
      </c>
      <c r="J115" s="76">
        <f t="shared" si="4"/>
        <v>-844.75000000001455</v>
      </c>
    </row>
    <row r="116" spans="1:10" ht="30.75" x14ac:dyDescent="0.3">
      <c r="A116" s="78">
        <v>42496</v>
      </c>
      <c r="B116" s="95" t="s">
        <v>891</v>
      </c>
      <c r="D116" s="72" t="s">
        <v>892</v>
      </c>
      <c r="E116" s="51">
        <v>592680</v>
      </c>
      <c r="F116" s="10">
        <v>753278</v>
      </c>
      <c r="G116" s="72">
        <v>32488.87</v>
      </c>
      <c r="H116" s="9">
        <v>33000</v>
      </c>
      <c r="I116" s="11">
        <f t="shared" si="2"/>
        <v>511.13000000000102</v>
      </c>
      <c r="J116" s="76">
        <f t="shared" si="4"/>
        <v>-333.62000000001353</v>
      </c>
    </row>
    <row r="117" spans="1:10" ht="18.75" x14ac:dyDescent="0.3">
      <c r="A117" s="78"/>
      <c r="B117" s="85"/>
      <c r="D117" s="72"/>
      <c r="E117" s="51"/>
      <c r="F117" s="10"/>
      <c r="G117" s="72"/>
      <c r="H117" s="9"/>
      <c r="I117" s="11">
        <f t="shared" si="2"/>
        <v>0</v>
      </c>
      <c r="J117" s="76">
        <f t="shared" si="4"/>
        <v>-333.62000000001353</v>
      </c>
    </row>
    <row r="118" spans="1:10" ht="30.75" x14ac:dyDescent="0.3">
      <c r="A118" s="78">
        <v>42503</v>
      </c>
      <c r="B118" s="95" t="s">
        <v>902</v>
      </c>
      <c r="D118" s="72" t="s">
        <v>901</v>
      </c>
      <c r="E118" s="51">
        <v>599940</v>
      </c>
      <c r="F118" s="10">
        <v>753820</v>
      </c>
      <c r="G118" s="72">
        <v>31110.99</v>
      </c>
      <c r="H118" s="9">
        <v>33000</v>
      </c>
      <c r="I118" s="11">
        <f t="shared" si="2"/>
        <v>1889.0099999999984</v>
      </c>
      <c r="J118" s="76">
        <f t="shared" si="4"/>
        <v>1555.3899999999849</v>
      </c>
    </row>
    <row r="119" spans="1:10" ht="18.75" x14ac:dyDescent="0.3">
      <c r="A119" s="78"/>
      <c r="B119" s="85"/>
      <c r="D119" s="72"/>
      <c r="E119" s="51"/>
      <c r="F119" s="10"/>
      <c r="G119" s="72"/>
      <c r="H119" s="9"/>
      <c r="I119" s="11">
        <f t="shared" si="2"/>
        <v>0</v>
      </c>
      <c r="J119" s="76">
        <f t="shared" si="4"/>
        <v>1555.3899999999849</v>
      </c>
    </row>
    <row r="120" spans="1:10" ht="30.75" x14ac:dyDescent="0.3">
      <c r="A120" s="78">
        <v>42508</v>
      </c>
      <c r="B120" s="95" t="s">
        <v>880</v>
      </c>
      <c r="D120" s="72" t="s">
        <v>881</v>
      </c>
      <c r="E120" s="51">
        <v>606870</v>
      </c>
      <c r="F120" s="10">
        <v>754086</v>
      </c>
      <c r="G120" s="72">
        <v>30498.01</v>
      </c>
      <c r="H120" s="9">
        <v>33000</v>
      </c>
      <c r="I120" s="11">
        <f t="shared" si="2"/>
        <v>2501.9900000000016</v>
      </c>
      <c r="J120" s="76">
        <f t="shared" si="4"/>
        <v>4057.3799999999865</v>
      </c>
    </row>
    <row r="121" spans="1:10" ht="18.75" x14ac:dyDescent="0.3">
      <c r="A121" s="78"/>
      <c r="B121" s="85"/>
      <c r="D121" s="72"/>
      <c r="E121" s="51"/>
      <c r="F121" s="10"/>
      <c r="G121" s="72"/>
      <c r="H121" s="9"/>
      <c r="I121" s="11">
        <f t="shared" si="2"/>
        <v>0</v>
      </c>
      <c r="J121" s="76">
        <f t="shared" si="4"/>
        <v>4057.3799999999865</v>
      </c>
    </row>
    <row r="122" spans="1:10" ht="30.75" x14ac:dyDescent="0.3">
      <c r="A122" s="78">
        <v>42510</v>
      </c>
      <c r="B122" s="95" t="s">
        <v>915</v>
      </c>
      <c r="D122" s="72" t="s">
        <v>916</v>
      </c>
      <c r="E122" s="51">
        <v>589760</v>
      </c>
      <c r="F122" s="10">
        <v>754639</v>
      </c>
      <c r="G122" s="72">
        <v>30915.23</v>
      </c>
      <c r="H122" s="9">
        <v>32000</v>
      </c>
      <c r="I122" s="11">
        <f t="shared" si="2"/>
        <v>1084.7700000000004</v>
      </c>
      <c r="J122" s="76">
        <f t="shared" si="4"/>
        <v>5142.1499999999869</v>
      </c>
    </row>
    <row r="123" spans="1:10" ht="18.75" x14ac:dyDescent="0.3">
      <c r="A123" s="78"/>
      <c r="B123" s="85"/>
      <c r="D123" s="72"/>
      <c r="E123" s="51"/>
      <c r="F123" s="10"/>
      <c r="G123" s="72"/>
      <c r="H123" s="9"/>
      <c r="I123" s="11">
        <f t="shared" si="2"/>
        <v>0</v>
      </c>
      <c r="J123" s="76">
        <f t="shared" si="4"/>
        <v>5142.1499999999869</v>
      </c>
    </row>
    <row r="124" spans="1:10" ht="30.75" x14ac:dyDescent="0.3">
      <c r="A124" s="78">
        <v>42508</v>
      </c>
      <c r="B124" s="95" t="s">
        <v>882</v>
      </c>
      <c r="D124" s="72" t="s">
        <v>883</v>
      </c>
      <c r="E124" s="51">
        <v>607530</v>
      </c>
      <c r="F124" s="10">
        <v>754902</v>
      </c>
      <c r="G124" s="72">
        <v>31723.919999999998</v>
      </c>
      <c r="H124" s="9">
        <v>33000</v>
      </c>
      <c r="I124" s="11">
        <f t="shared" si="2"/>
        <v>1276.0800000000017</v>
      </c>
      <c r="J124" s="76">
        <f t="shared" si="4"/>
        <v>6418.2299999999886</v>
      </c>
    </row>
    <row r="125" spans="1:10" ht="18.75" x14ac:dyDescent="0.3">
      <c r="A125" s="78"/>
      <c r="B125" s="85"/>
      <c r="D125" s="72"/>
      <c r="E125" s="51"/>
      <c r="F125" s="10"/>
      <c r="G125" s="72"/>
      <c r="H125" s="9"/>
      <c r="I125" s="11">
        <f t="shared" si="2"/>
        <v>0</v>
      </c>
      <c r="J125" s="76">
        <f t="shared" si="4"/>
        <v>6418.2299999999886</v>
      </c>
    </row>
    <row r="126" spans="1:10" ht="30.75" x14ac:dyDescent="0.3">
      <c r="A126" s="78">
        <v>42517</v>
      </c>
      <c r="B126" s="95" t="s">
        <v>927</v>
      </c>
      <c r="D126" s="72" t="s">
        <v>928</v>
      </c>
      <c r="E126" s="51">
        <v>555150</v>
      </c>
      <c r="F126" s="10">
        <v>755277</v>
      </c>
      <c r="G126" s="72">
        <v>31561.360000000001</v>
      </c>
      <c r="H126" s="9">
        <v>30000</v>
      </c>
      <c r="I126" s="11">
        <f t="shared" si="2"/>
        <v>-1561.3600000000006</v>
      </c>
      <c r="J126" s="76">
        <f t="shared" si="4"/>
        <v>4856.8699999999881</v>
      </c>
    </row>
    <row r="127" spans="1:10" ht="18.75" x14ac:dyDescent="0.3">
      <c r="A127" s="78"/>
      <c r="B127" s="85"/>
      <c r="D127" s="72"/>
      <c r="E127" s="51"/>
      <c r="F127" s="10"/>
      <c r="G127" s="72"/>
      <c r="H127" s="9"/>
      <c r="I127" s="11">
        <f t="shared" si="2"/>
        <v>0</v>
      </c>
      <c r="J127" s="76">
        <f t="shared" si="4"/>
        <v>4856.8699999999881</v>
      </c>
    </row>
    <row r="128" spans="1:10" ht="30.75" x14ac:dyDescent="0.3">
      <c r="A128" s="78">
        <v>42531</v>
      </c>
      <c r="B128" s="98" t="s">
        <v>947</v>
      </c>
      <c r="D128" s="72" t="s">
        <v>948</v>
      </c>
      <c r="E128" s="51">
        <v>571020</v>
      </c>
      <c r="F128" s="10">
        <v>756839</v>
      </c>
      <c r="G128" s="72">
        <v>33181.449999999997</v>
      </c>
      <c r="H128" s="9">
        <v>31000</v>
      </c>
      <c r="I128" s="11">
        <f t="shared" si="2"/>
        <v>-2181.4499999999971</v>
      </c>
      <c r="J128" s="76">
        <f t="shared" si="4"/>
        <v>2675.419999999991</v>
      </c>
    </row>
    <row r="129" spans="1:10" ht="18.75" x14ac:dyDescent="0.3">
      <c r="A129" s="78"/>
      <c r="B129" s="85"/>
      <c r="D129" s="72"/>
      <c r="E129" s="51"/>
      <c r="F129" s="10"/>
      <c r="G129" s="72"/>
      <c r="H129" s="9"/>
      <c r="I129" s="11">
        <f t="shared" si="2"/>
        <v>0</v>
      </c>
      <c r="J129" s="76">
        <f t="shared" si="4"/>
        <v>2675.419999999991</v>
      </c>
    </row>
    <row r="130" spans="1:10" ht="30.75" x14ac:dyDescent="0.3">
      <c r="A130" s="78">
        <v>42531</v>
      </c>
      <c r="B130" s="98" t="s">
        <v>945</v>
      </c>
      <c r="D130" s="72" t="s">
        <v>946</v>
      </c>
      <c r="E130" s="51">
        <v>563270</v>
      </c>
      <c r="F130" s="10">
        <v>756840</v>
      </c>
      <c r="G130" s="72">
        <v>33507.08</v>
      </c>
      <c r="H130" s="9">
        <v>31000</v>
      </c>
      <c r="I130" s="11">
        <f t="shared" si="2"/>
        <v>-2507.0800000000017</v>
      </c>
      <c r="J130" s="76">
        <f t="shared" si="4"/>
        <v>168.33999999998923</v>
      </c>
    </row>
    <row r="131" spans="1:10" ht="18.75" x14ac:dyDescent="0.3">
      <c r="A131" s="78"/>
      <c r="B131" s="85"/>
      <c r="D131" s="72"/>
      <c r="E131" s="51"/>
      <c r="F131" s="10"/>
      <c r="G131" s="72"/>
      <c r="H131" s="9"/>
      <c r="I131" s="11">
        <f t="shared" si="2"/>
        <v>0</v>
      </c>
      <c r="J131" s="76">
        <f t="shared" si="4"/>
        <v>168.33999999998923</v>
      </c>
    </row>
    <row r="132" spans="1:10" ht="30.75" x14ac:dyDescent="0.3">
      <c r="A132" s="78">
        <v>42538</v>
      </c>
      <c r="B132" s="98" t="s">
        <v>955</v>
      </c>
      <c r="D132" s="72" t="s">
        <v>954</v>
      </c>
      <c r="E132" s="51">
        <v>644130</v>
      </c>
      <c r="F132" s="10">
        <v>757670</v>
      </c>
      <c r="G132" s="72">
        <v>35567.42</v>
      </c>
      <c r="H132" s="9">
        <v>34000</v>
      </c>
      <c r="I132" s="11">
        <f t="shared" si="2"/>
        <v>-1567.4199999999983</v>
      </c>
      <c r="J132" s="76">
        <f t="shared" si="4"/>
        <v>-1399.080000000009</v>
      </c>
    </row>
    <row r="133" spans="1:10" ht="18.75" x14ac:dyDescent="0.3">
      <c r="A133" s="78"/>
      <c r="B133" s="85"/>
      <c r="D133" s="72"/>
      <c r="E133" s="51"/>
      <c r="F133" s="10"/>
      <c r="G133" s="72"/>
      <c r="H133" s="9"/>
      <c r="I133" s="11">
        <f t="shared" si="2"/>
        <v>0</v>
      </c>
      <c r="J133" s="76">
        <f t="shared" si="4"/>
        <v>-1399.080000000009</v>
      </c>
    </row>
    <row r="134" spans="1:10" ht="30.75" x14ac:dyDescent="0.3">
      <c r="A134" s="78">
        <v>42568</v>
      </c>
      <c r="B134" s="98" t="s">
        <v>956</v>
      </c>
      <c r="D134" s="72" t="s">
        <v>957</v>
      </c>
      <c r="E134" s="51">
        <v>644130</v>
      </c>
      <c r="F134" s="10">
        <v>757836</v>
      </c>
      <c r="G134" s="72">
        <v>35122.46</v>
      </c>
      <c r="H134" s="9">
        <v>34000</v>
      </c>
      <c r="I134" s="11">
        <f t="shared" si="2"/>
        <v>-1122.4599999999991</v>
      </c>
      <c r="J134" s="76">
        <f t="shared" ref="J134:J170" si="5">J133+I134</f>
        <v>-2521.5400000000081</v>
      </c>
    </row>
    <row r="135" spans="1:10" ht="18.75" x14ac:dyDescent="0.3">
      <c r="A135" s="78"/>
      <c r="B135" s="85"/>
      <c r="D135" s="72"/>
      <c r="E135" s="51"/>
      <c r="F135" s="10"/>
      <c r="G135" s="72"/>
      <c r="H135" s="9"/>
      <c r="I135" s="11">
        <f t="shared" si="2"/>
        <v>0</v>
      </c>
      <c r="J135" s="76">
        <f t="shared" si="5"/>
        <v>-2521.5400000000081</v>
      </c>
    </row>
    <row r="136" spans="1:10" ht="30.75" x14ac:dyDescent="0.3">
      <c r="A136" s="78">
        <v>42545</v>
      </c>
      <c r="B136" s="98" t="s">
        <v>968</v>
      </c>
      <c r="D136" s="72" t="s">
        <v>967</v>
      </c>
      <c r="E136" s="51">
        <v>686350</v>
      </c>
      <c r="F136" s="10">
        <v>758485</v>
      </c>
      <c r="G136" s="72">
        <v>36961.31</v>
      </c>
      <c r="H136" s="9">
        <v>37000</v>
      </c>
      <c r="I136" s="11">
        <f t="shared" si="2"/>
        <v>38.690000000002328</v>
      </c>
      <c r="J136" s="76">
        <f t="shared" si="5"/>
        <v>-2482.8500000000058</v>
      </c>
    </row>
    <row r="137" spans="1:10" ht="18.75" x14ac:dyDescent="0.3">
      <c r="A137" s="78"/>
      <c r="B137" s="85"/>
      <c r="D137" s="72"/>
      <c r="E137" s="51"/>
      <c r="F137" s="10"/>
      <c r="G137" s="72"/>
      <c r="H137" s="9"/>
      <c r="I137" s="11">
        <f t="shared" si="2"/>
        <v>0</v>
      </c>
      <c r="J137" s="76">
        <f t="shared" si="5"/>
        <v>-2482.8500000000058</v>
      </c>
    </row>
    <row r="138" spans="1:10" ht="30.75" x14ac:dyDescent="0.3">
      <c r="A138" s="78">
        <v>42545</v>
      </c>
      <c r="B138" s="98" t="s">
        <v>969</v>
      </c>
      <c r="D138" s="72" t="s">
        <v>970</v>
      </c>
      <c r="E138" s="51">
        <v>681540</v>
      </c>
      <c r="F138" s="10">
        <v>758486</v>
      </c>
      <c r="G138" s="72">
        <v>37006</v>
      </c>
      <c r="H138" s="9">
        <v>37000</v>
      </c>
      <c r="I138" s="11">
        <f t="shared" si="2"/>
        <v>-6</v>
      </c>
      <c r="J138" s="76">
        <f t="shared" si="5"/>
        <v>-2488.8500000000058</v>
      </c>
    </row>
    <row r="139" spans="1:10" ht="18.75" x14ac:dyDescent="0.3">
      <c r="A139" s="78"/>
      <c r="B139" s="85"/>
      <c r="D139" s="72"/>
      <c r="E139" s="51"/>
      <c r="F139" s="10"/>
      <c r="G139" s="72"/>
      <c r="H139" s="9"/>
      <c r="I139" s="11">
        <f t="shared" si="2"/>
        <v>0</v>
      </c>
      <c r="J139" s="76">
        <f t="shared" si="5"/>
        <v>-2488.8500000000058</v>
      </c>
    </row>
    <row r="140" spans="1:10" ht="45.75" x14ac:dyDescent="0.3">
      <c r="A140" s="78">
        <v>42551</v>
      </c>
      <c r="B140" s="98" t="s">
        <v>987</v>
      </c>
      <c r="D140" s="72" t="s">
        <v>986</v>
      </c>
      <c r="E140" s="51">
        <v>742400</v>
      </c>
      <c r="F140" s="10">
        <v>759328</v>
      </c>
      <c r="G140" s="72">
        <f>37331.22</f>
        <v>37331.22</v>
      </c>
      <c r="H140" s="9">
        <v>40000</v>
      </c>
      <c r="I140" s="11">
        <f t="shared" si="2"/>
        <v>2668.7799999999988</v>
      </c>
      <c r="J140" s="76">
        <f t="shared" si="5"/>
        <v>179.92999999999302</v>
      </c>
    </row>
    <row r="141" spans="1:10" ht="18.75" x14ac:dyDescent="0.3">
      <c r="A141" s="78"/>
      <c r="B141" s="85"/>
      <c r="D141" s="72" t="s">
        <v>1310</v>
      </c>
      <c r="E141" s="51"/>
      <c r="F141" s="10"/>
      <c r="G141" s="72"/>
      <c r="H141" s="9">
        <v>1000</v>
      </c>
      <c r="I141" s="11">
        <f t="shared" si="2"/>
        <v>1000</v>
      </c>
      <c r="J141" s="76">
        <f t="shared" si="5"/>
        <v>1179.929999999993</v>
      </c>
    </row>
    <row r="142" spans="1:10" ht="30.75" x14ac:dyDescent="0.3">
      <c r="A142" s="78">
        <v>42559</v>
      </c>
      <c r="B142" s="100" t="s">
        <v>1002</v>
      </c>
      <c r="D142" s="72" t="s">
        <v>1003</v>
      </c>
      <c r="E142" s="51">
        <v>713260</v>
      </c>
      <c r="F142" s="10">
        <v>760165</v>
      </c>
      <c r="G142" s="72">
        <v>37738.730000000003</v>
      </c>
      <c r="H142" s="9">
        <v>38000</v>
      </c>
      <c r="I142" s="11">
        <f t="shared" si="2"/>
        <v>261.2699999999968</v>
      </c>
      <c r="J142" s="76">
        <f t="shared" si="5"/>
        <v>1441.1999999999898</v>
      </c>
    </row>
    <row r="143" spans="1:10" ht="18.75" x14ac:dyDescent="0.3">
      <c r="A143" s="78"/>
      <c r="B143" s="85"/>
      <c r="D143" s="72"/>
      <c r="E143" s="51"/>
      <c r="F143" s="10"/>
      <c r="G143" s="72"/>
      <c r="H143" s="9"/>
      <c r="I143" s="11">
        <f t="shared" si="2"/>
        <v>0</v>
      </c>
      <c r="J143" s="76">
        <f t="shared" si="5"/>
        <v>1441.1999999999898</v>
      </c>
    </row>
    <row r="144" spans="1:10" ht="30.75" x14ac:dyDescent="0.3">
      <c r="A144" s="78">
        <v>42566</v>
      </c>
      <c r="B144" s="100" t="s">
        <v>1012</v>
      </c>
      <c r="D144" s="72" t="s">
        <v>1013</v>
      </c>
      <c r="E144" s="51">
        <v>697490</v>
      </c>
      <c r="F144" s="10">
        <v>761018</v>
      </c>
      <c r="G144" s="72">
        <v>39121.94</v>
      </c>
      <c r="H144" s="9">
        <v>38000</v>
      </c>
      <c r="I144" s="11">
        <f t="shared" si="2"/>
        <v>-1121.9400000000023</v>
      </c>
      <c r="J144" s="76">
        <f t="shared" si="5"/>
        <v>319.25999999998749</v>
      </c>
    </row>
    <row r="145" spans="1:10" ht="18.75" x14ac:dyDescent="0.3">
      <c r="A145" s="78"/>
      <c r="B145" s="85"/>
      <c r="D145" s="72"/>
      <c r="E145" s="51"/>
      <c r="F145" s="10"/>
      <c r="G145" s="72"/>
      <c r="H145" s="9"/>
      <c r="I145" s="11">
        <f t="shared" si="2"/>
        <v>0</v>
      </c>
      <c r="J145" s="76">
        <f t="shared" si="5"/>
        <v>319.25999999998749</v>
      </c>
    </row>
    <row r="146" spans="1:10" ht="30.75" x14ac:dyDescent="0.3">
      <c r="A146" s="78">
        <v>42573</v>
      </c>
      <c r="B146" s="100" t="s">
        <v>1027</v>
      </c>
      <c r="D146" s="72" t="s">
        <v>1028</v>
      </c>
      <c r="E146" s="51">
        <v>746520</v>
      </c>
      <c r="F146" s="10">
        <v>761849</v>
      </c>
      <c r="G146" s="72">
        <v>33980.82</v>
      </c>
      <c r="H146" s="9">
        <v>40000</v>
      </c>
      <c r="I146" s="11">
        <f t="shared" si="2"/>
        <v>6019.18</v>
      </c>
      <c r="J146" s="76">
        <f t="shared" si="5"/>
        <v>6338.4399999999878</v>
      </c>
    </row>
    <row r="147" spans="1:10" ht="18.75" x14ac:dyDescent="0.3">
      <c r="A147" s="78"/>
      <c r="B147" s="85"/>
      <c r="D147" s="72"/>
      <c r="E147" s="51"/>
      <c r="F147" s="10"/>
      <c r="G147" s="72"/>
      <c r="H147" s="9"/>
      <c r="I147" s="11">
        <f t="shared" si="2"/>
        <v>0</v>
      </c>
      <c r="J147" s="76">
        <f t="shared" si="5"/>
        <v>6338.4399999999878</v>
      </c>
    </row>
    <row r="148" spans="1:10" ht="30.75" x14ac:dyDescent="0.3">
      <c r="A148" s="78">
        <v>42580</v>
      </c>
      <c r="B148" s="100" t="s">
        <v>1033</v>
      </c>
      <c r="D148" s="72" t="s">
        <v>1034</v>
      </c>
      <c r="E148" s="51">
        <v>660100</v>
      </c>
      <c r="F148" s="10">
        <v>762713</v>
      </c>
      <c r="G148" s="72">
        <v>30831.49</v>
      </c>
      <c r="H148" s="9">
        <v>35000</v>
      </c>
      <c r="I148" s="11">
        <f t="shared" si="2"/>
        <v>4168.5099999999984</v>
      </c>
      <c r="J148" s="76">
        <f t="shared" si="5"/>
        <v>10506.949999999986</v>
      </c>
    </row>
    <row r="149" spans="1:10" ht="18.75" x14ac:dyDescent="0.3">
      <c r="A149" s="78"/>
      <c r="B149" s="85"/>
      <c r="D149" s="72"/>
      <c r="E149" s="51"/>
      <c r="F149" s="10"/>
      <c r="G149" s="72"/>
      <c r="H149" s="9"/>
      <c r="I149" s="11">
        <f t="shared" si="2"/>
        <v>0</v>
      </c>
      <c r="J149" s="76">
        <f t="shared" si="5"/>
        <v>10506.949999999986</v>
      </c>
    </row>
    <row r="150" spans="1:10" ht="30.75" x14ac:dyDescent="0.3">
      <c r="A150" s="78">
        <v>42587</v>
      </c>
      <c r="B150" s="86" t="s">
        <v>1080</v>
      </c>
      <c r="D150" s="72" t="s">
        <v>1053</v>
      </c>
      <c r="E150" s="51">
        <v>568140</v>
      </c>
      <c r="F150" s="10">
        <v>763524</v>
      </c>
      <c r="G150" s="72">
        <v>30706.959999999999</v>
      </c>
      <c r="H150" s="9">
        <v>30000</v>
      </c>
      <c r="I150" s="11">
        <f t="shared" si="2"/>
        <v>-706.95999999999913</v>
      </c>
      <c r="J150" s="76">
        <f t="shared" si="5"/>
        <v>9799.989999999987</v>
      </c>
    </row>
    <row r="151" spans="1:10" ht="18.75" x14ac:dyDescent="0.3">
      <c r="A151" s="78">
        <v>42592</v>
      </c>
      <c r="B151" s="85" t="s">
        <v>1312</v>
      </c>
      <c r="D151" s="72" t="s">
        <v>1311</v>
      </c>
      <c r="E151" s="51"/>
      <c r="F151" s="10"/>
      <c r="G151" s="72"/>
      <c r="H151" s="9">
        <v>240</v>
      </c>
      <c r="I151" s="11">
        <f t="shared" si="2"/>
        <v>240</v>
      </c>
      <c r="J151" s="76">
        <f t="shared" si="5"/>
        <v>10039.989999999987</v>
      </c>
    </row>
    <row r="152" spans="1:10" ht="30.75" x14ac:dyDescent="0.3">
      <c r="A152" s="78">
        <v>42594</v>
      </c>
      <c r="B152" s="86" t="s">
        <v>1060</v>
      </c>
      <c r="D152" s="72" t="s">
        <v>1061</v>
      </c>
      <c r="E152" s="51">
        <v>459250</v>
      </c>
      <c r="F152" s="10">
        <v>764380</v>
      </c>
      <c r="G152" s="72">
        <v>33241.879999999997</v>
      </c>
      <c r="H152" s="9">
        <v>25000</v>
      </c>
      <c r="I152" s="11">
        <f t="shared" si="2"/>
        <v>-8241.8799999999974</v>
      </c>
      <c r="J152" s="76">
        <f t="shared" si="5"/>
        <v>1798.1099999999897</v>
      </c>
    </row>
    <row r="153" spans="1:10" ht="18.75" x14ac:dyDescent="0.3">
      <c r="A153" s="78"/>
      <c r="B153" s="85"/>
      <c r="D153" s="72"/>
      <c r="E153" s="51"/>
      <c r="F153" s="10"/>
      <c r="G153" s="72"/>
      <c r="H153" s="9"/>
      <c r="I153" s="11">
        <f t="shared" si="2"/>
        <v>0</v>
      </c>
      <c r="J153" s="76">
        <f t="shared" si="5"/>
        <v>1798.1099999999897</v>
      </c>
    </row>
    <row r="154" spans="1:10" ht="30.75" x14ac:dyDescent="0.3">
      <c r="A154" s="78">
        <v>42601</v>
      </c>
      <c r="B154" s="86" t="s">
        <v>1072</v>
      </c>
      <c r="D154" s="72" t="s">
        <v>1073</v>
      </c>
      <c r="E154" s="51">
        <v>542400</v>
      </c>
      <c r="F154" s="10">
        <v>765234</v>
      </c>
      <c r="G154" s="72">
        <v>34977.39</v>
      </c>
      <c r="H154" s="9">
        <v>30000</v>
      </c>
      <c r="I154" s="11">
        <f t="shared" si="2"/>
        <v>-4977.3899999999994</v>
      </c>
      <c r="J154" s="76">
        <f t="shared" si="5"/>
        <v>-3179.2800000000097</v>
      </c>
    </row>
    <row r="155" spans="1:10" ht="18.75" x14ac:dyDescent="0.3">
      <c r="A155" s="78"/>
      <c r="B155" s="85"/>
      <c r="D155" s="72"/>
      <c r="E155" s="51"/>
      <c r="F155" s="10"/>
      <c r="G155" s="72"/>
      <c r="H155" s="9"/>
      <c r="I155" s="11">
        <f t="shared" si="2"/>
        <v>0</v>
      </c>
      <c r="J155" s="76">
        <f t="shared" si="5"/>
        <v>-3179.2800000000097</v>
      </c>
    </row>
    <row r="156" spans="1:10" ht="30.75" x14ac:dyDescent="0.3">
      <c r="A156" s="78">
        <v>42608</v>
      </c>
      <c r="B156" s="86" t="s">
        <v>1090</v>
      </c>
      <c r="D156" s="72" t="s">
        <v>1089</v>
      </c>
      <c r="E156" s="51">
        <v>740000</v>
      </c>
      <c r="F156" s="10">
        <v>766110</v>
      </c>
      <c r="G156" s="72">
        <v>36741.730000000003</v>
      </c>
      <c r="H156" s="9">
        <v>40000</v>
      </c>
      <c r="I156" s="11">
        <f t="shared" si="2"/>
        <v>3258.2699999999968</v>
      </c>
      <c r="J156" s="76">
        <f t="shared" si="5"/>
        <v>78.989999999987049</v>
      </c>
    </row>
    <row r="157" spans="1:10" ht="18.75" x14ac:dyDescent="0.3">
      <c r="A157" s="78">
        <v>42605</v>
      </c>
      <c r="B157" s="85" t="s">
        <v>1313</v>
      </c>
      <c r="D157" s="72" t="s">
        <v>1314</v>
      </c>
      <c r="E157" s="51"/>
      <c r="F157" s="10"/>
      <c r="G157" s="72"/>
      <c r="H157" s="9">
        <v>300</v>
      </c>
      <c r="I157" s="11">
        <f t="shared" si="2"/>
        <v>300</v>
      </c>
      <c r="J157" s="76">
        <f t="shared" si="5"/>
        <v>378.98999999998705</v>
      </c>
    </row>
    <row r="158" spans="1:10" ht="30.75" x14ac:dyDescent="0.3">
      <c r="A158" s="78">
        <v>42615</v>
      </c>
      <c r="B158" s="103" t="s">
        <v>1100</v>
      </c>
      <c r="D158" s="72" t="s">
        <v>1101</v>
      </c>
      <c r="E158" s="51">
        <v>690420</v>
      </c>
      <c r="F158" s="10">
        <v>767007</v>
      </c>
      <c r="G158" s="72">
        <v>36175.15</v>
      </c>
      <c r="H158" s="9">
        <v>37000</v>
      </c>
      <c r="I158" s="11">
        <f t="shared" si="2"/>
        <v>824.84999999999854</v>
      </c>
      <c r="J158" s="76">
        <f t="shared" si="5"/>
        <v>1203.8399999999856</v>
      </c>
    </row>
    <row r="159" spans="1:10" ht="18.75" x14ac:dyDescent="0.3">
      <c r="A159" s="78"/>
      <c r="B159" s="85"/>
      <c r="D159" s="72"/>
      <c r="E159" s="51"/>
      <c r="F159" s="10"/>
      <c r="G159" s="72"/>
      <c r="H159" s="9"/>
      <c r="I159" s="11">
        <f t="shared" si="2"/>
        <v>0</v>
      </c>
      <c r="J159" s="76">
        <f t="shared" si="5"/>
        <v>1203.8399999999856</v>
      </c>
    </row>
    <row r="160" spans="1:10" ht="30.75" x14ac:dyDescent="0.3">
      <c r="A160" s="78">
        <v>42622</v>
      </c>
      <c r="B160" s="103" t="s">
        <v>1116</v>
      </c>
      <c r="D160" s="72" t="s">
        <v>1117</v>
      </c>
      <c r="E160" s="51">
        <v>699580</v>
      </c>
      <c r="F160" s="10">
        <v>767575</v>
      </c>
      <c r="G160" s="72">
        <v>39548.879999999997</v>
      </c>
      <c r="H160" s="9">
        <v>38000</v>
      </c>
      <c r="I160" s="11">
        <f t="shared" si="2"/>
        <v>-1548.8799999999974</v>
      </c>
      <c r="J160" s="76">
        <f t="shared" si="5"/>
        <v>-345.04000000001179</v>
      </c>
    </row>
    <row r="161" spans="1:11" ht="18.75" x14ac:dyDescent="0.3">
      <c r="A161" s="78"/>
      <c r="B161" s="85"/>
      <c r="D161" s="72"/>
      <c r="E161" s="51"/>
      <c r="F161" s="10"/>
      <c r="G161" s="72"/>
      <c r="H161" s="9"/>
      <c r="I161" s="11">
        <f t="shared" si="2"/>
        <v>0</v>
      </c>
      <c r="J161" s="76">
        <f t="shared" si="5"/>
        <v>-345.04000000001179</v>
      </c>
    </row>
    <row r="162" spans="1:11" ht="30.75" x14ac:dyDescent="0.3">
      <c r="A162" s="78">
        <v>42628</v>
      </c>
      <c r="B162" s="103" t="s">
        <v>1130</v>
      </c>
      <c r="D162" s="72" t="s">
        <v>1131</v>
      </c>
      <c r="E162" s="51">
        <v>694008</v>
      </c>
      <c r="F162" s="151" t="s">
        <v>1132</v>
      </c>
      <c r="G162" s="72">
        <v>66857.06</v>
      </c>
      <c r="H162" s="9">
        <v>36000</v>
      </c>
      <c r="I162" s="11">
        <f t="shared" si="2"/>
        <v>-30857.059999999998</v>
      </c>
      <c r="J162" s="76">
        <f t="shared" si="5"/>
        <v>-31202.100000000009</v>
      </c>
    </row>
    <row r="163" spans="1:11" ht="18.75" x14ac:dyDescent="0.3">
      <c r="A163" s="78"/>
      <c r="B163" s="85"/>
      <c r="D163" s="72"/>
      <c r="E163" s="51"/>
      <c r="F163" s="10"/>
      <c r="G163" s="72"/>
      <c r="H163" s="9">
        <v>35670.379999999997</v>
      </c>
      <c r="I163" s="11">
        <f t="shared" si="2"/>
        <v>35670.379999999997</v>
      </c>
      <c r="J163" s="76">
        <f t="shared" si="5"/>
        <v>4468.2799999999879</v>
      </c>
    </row>
    <row r="164" spans="1:11" ht="30.75" x14ac:dyDescent="0.3">
      <c r="A164" s="78">
        <v>42636</v>
      </c>
      <c r="B164" s="103" t="s">
        <v>1145</v>
      </c>
      <c r="D164" s="72" t="s">
        <v>1146</v>
      </c>
      <c r="E164" s="51">
        <v>612622</v>
      </c>
      <c r="F164" s="10">
        <v>769427</v>
      </c>
      <c r="G164" s="72">
        <v>28974.84</v>
      </c>
      <c r="H164" s="9">
        <v>31000</v>
      </c>
      <c r="I164" s="11">
        <f t="shared" si="2"/>
        <v>2025.1599999999999</v>
      </c>
      <c r="J164" s="76">
        <f t="shared" si="5"/>
        <v>6493.4399999999878</v>
      </c>
    </row>
    <row r="165" spans="1:11" ht="18.75" x14ac:dyDescent="0.3">
      <c r="A165" s="78"/>
      <c r="B165" s="85"/>
      <c r="D165" s="72"/>
      <c r="E165" s="51"/>
      <c r="F165" s="10"/>
      <c r="G165" s="72"/>
      <c r="H165" s="9"/>
      <c r="I165" s="11">
        <f t="shared" si="2"/>
        <v>0</v>
      </c>
      <c r="J165" s="76">
        <f t="shared" si="5"/>
        <v>6493.4399999999878</v>
      </c>
    </row>
    <row r="166" spans="1:11" ht="30.75" x14ac:dyDescent="0.3">
      <c r="A166" s="78">
        <v>42755</v>
      </c>
      <c r="B166" s="88" t="s">
        <v>1343</v>
      </c>
      <c r="D166" s="72" t="s">
        <v>1342</v>
      </c>
      <c r="E166" s="51">
        <v>403522</v>
      </c>
      <c r="F166" s="10">
        <v>784089</v>
      </c>
      <c r="G166" s="72">
        <v>28091</v>
      </c>
      <c r="H166" s="9">
        <v>18500</v>
      </c>
      <c r="I166" s="11">
        <f t="shared" si="2"/>
        <v>-9591</v>
      </c>
      <c r="J166" s="76">
        <f t="shared" si="5"/>
        <v>-3097.5600000000122</v>
      </c>
    </row>
    <row r="167" spans="1:11" ht="18.75" x14ac:dyDescent="0.3">
      <c r="A167" s="78"/>
      <c r="B167" s="85"/>
      <c r="D167" s="72"/>
      <c r="E167" s="51"/>
      <c r="F167" s="10"/>
      <c r="G167" s="72"/>
      <c r="H167" s="9"/>
      <c r="I167" s="11">
        <f t="shared" si="2"/>
        <v>0</v>
      </c>
      <c r="J167" s="76">
        <f t="shared" si="5"/>
        <v>-3097.5600000000122</v>
      </c>
    </row>
    <row r="168" spans="1:11" ht="30.75" x14ac:dyDescent="0.3">
      <c r="A168" s="78">
        <v>42762</v>
      </c>
      <c r="B168" s="88" t="s">
        <v>1352</v>
      </c>
      <c r="D168" s="72" t="s">
        <v>1342</v>
      </c>
      <c r="E168" s="51">
        <v>65349.22</v>
      </c>
      <c r="F168" s="10">
        <v>784089</v>
      </c>
      <c r="G168" s="72"/>
      <c r="H168" s="9">
        <v>3097.56</v>
      </c>
      <c r="I168" s="11">
        <f t="shared" si="2"/>
        <v>3097.56</v>
      </c>
      <c r="J168" s="76">
        <f t="shared" si="5"/>
        <v>-1.2278178473934531E-11</v>
      </c>
    </row>
    <row r="169" spans="1:11" ht="18.75" x14ac:dyDescent="0.3">
      <c r="A169" s="78"/>
      <c r="B169" s="85"/>
      <c r="D169" s="72"/>
      <c r="E169" s="51"/>
      <c r="F169" s="10"/>
      <c r="G169" s="72"/>
      <c r="H169" s="9"/>
      <c r="I169" s="11">
        <f t="shared" si="2"/>
        <v>0</v>
      </c>
      <c r="J169" s="76">
        <f t="shared" si="5"/>
        <v>-1.2278178473934531E-11</v>
      </c>
    </row>
    <row r="170" spans="1:11" ht="19.5" thickBot="1" x14ac:dyDescent="0.35">
      <c r="A170" s="78"/>
      <c r="B170" s="85"/>
      <c r="D170" s="72"/>
      <c r="E170" s="51"/>
      <c r="F170" s="10"/>
      <c r="G170" s="72"/>
      <c r="H170" s="9"/>
      <c r="I170" s="11">
        <f t="shared" si="2"/>
        <v>0</v>
      </c>
      <c r="J170" s="76">
        <f t="shared" si="5"/>
        <v>-1.2278178473934531E-11</v>
      </c>
    </row>
    <row r="171" spans="1:11" ht="19.5" thickBot="1" x14ac:dyDescent="0.35">
      <c r="G171" s="148">
        <f t="shared" ref="G171:H171" si="6">SUM(G4:G170)</f>
        <v>2560307.94</v>
      </c>
      <c r="H171" s="148">
        <f t="shared" si="6"/>
        <v>2560307.94</v>
      </c>
      <c r="I171" s="148">
        <f>SUM(I4:I170)</f>
        <v>-1.2278178473934531E-11</v>
      </c>
      <c r="J171" s="150"/>
    </row>
    <row r="172" spans="1:11" ht="21" x14ac:dyDescent="0.35">
      <c r="K172" s="155" t="s">
        <v>1305</v>
      </c>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603"/>
  <sheetViews>
    <sheetView tabSelected="1" topLeftCell="A524" zoomScale="115" zoomScaleNormal="115" workbookViewId="0">
      <pane xSplit="1" topLeftCell="B1" activePane="topRight" state="frozen"/>
      <selection activeCell="A182" sqref="A182"/>
      <selection pane="topRight" activeCell="B530" sqref="B530"/>
    </sheetView>
  </sheetViews>
  <sheetFormatPr baseColWidth="10" defaultRowHeight="15" x14ac:dyDescent="0.25"/>
  <cols>
    <col min="1" max="1" width="11.42578125" style="288"/>
    <col min="2" max="2" width="66.140625" customWidth="1"/>
    <col min="3" max="3" width="9.28515625" style="91" customWidth="1"/>
    <col min="4" max="4" width="11.42578125" style="91"/>
    <col min="5" max="5" width="14" bestFit="1" customWidth="1"/>
    <col min="7" max="7" width="13.5703125" customWidth="1"/>
    <col min="9" max="9" width="14.5703125" customWidth="1"/>
    <col min="10" max="10" width="13.85546875" customWidth="1"/>
    <col min="11" max="11" width="12.7109375" bestFit="1" customWidth="1"/>
    <col min="12" max="12" width="14.42578125" bestFit="1" customWidth="1"/>
  </cols>
  <sheetData>
    <row r="1" spans="1:10" ht="19.5" thickBot="1" x14ac:dyDescent="0.35">
      <c r="A1" s="282"/>
      <c r="B1" s="156" t="s">
        <v>1359</v>
      </c>
      <c r="C1" s="157"/>
      <c r="D1" s="161"/>
      <c r="E1" s="523" t="s">
        <v>1315</v>
      </c>
      <c r="F1" s="523"/>
      <c r="G1" s="523"/>
      <c r="H1" s="523"/>
      <c r="I1" s="9"/>
    </row>
    <row r="2" spans="1:10" ht="32.25" thickBot="1" x14ac:dyDescent="0.3">
      <c r="A2" s="283"/>
      <c r="B2" s="13" t="s">
        <v>0</v>
      </c>
      <c r="C2" s="90"/>
      <c r="D2" s="162"/>
      <c r="E2" s="22" t="s">
        <v>1</v>
      </c>
      <c r="F2" s="15" t="s">
        <v>2</v>
      </c>
      <c r="G2" s="14" t="s">
        <v>3</v>
      </c>
      <c r="H2" s="28" t="s">
        <v>4</v>
      </c>
      <c r="I2" s="126" t="s">
        <v>1293</v>
      </c>
      <c r="J2" s="130" t="s">
        <v>1294</v>
      </c>
    </row>
    <row r="3" spans="1:10" ht="20.25" thickTop="1" thickBot="1" x14ac:dyDescent="0.35">
      <c r="A3" s="284">
        <v>42736</v>
      </c>
      <c r="B3" s="83" t="s">
        <v>637</v>
      </c>
      <c r="D3" s="69"/>
      <c r="E3" s="51"/>
      <c r="F3" s="16"/>
      <c r="G3" s="9"/>
      <c r="H3" s="9"/>
      <c r="I3" s="84">
        <v>0</v>
      </c>
      <c r="J3" s="127">
        <f>I3</f>
        <v>0</v>
      </c>
    </row>
    <row r="4" spans="1:10" ht="15.75" x14ac:dyDescent="0.25">
      <c r="A4" s="282"/>
      <c r="B4" s="48"/>
      <c r="D4" s="69"/>
      <c r="E4" s="51"/>
      <c r="F4" s="16"/>
      <c r="G4" s="9"/>
      <c r="H4" s="9"/>
      <c r="I4" s="11">
        <f t="shared" ref="I4:I71" si="0">H4-G4</f>
        <v>0</v>
      </c>
      <c r="J4" s="152">
        <f>J3+I4</f>
        <v>0</v>
      </c>
    </row>
    <row r="5" spans="1:10" ht="33.75" customHeight="1" x14ac:dyDescent="0.25">
      <c r="A5" s="282">
        <v>42766</v>
      </c>
      <c r="B5" s="158" t="s">
        <v>1360</v>
      </c>
      <c r="D5" s="69" t="s">
        <v>1361</v>
      </c>
      <c r="E5" s="51">
        <v>728350</v>
      </c>
      <c r="F5" s="16" t="s">
        <v>1362</v>
      </c>
      <c r="G5" s="9">
        <v>28528.240000000002</v>
      </c>
      <c r="H5" s="9">
        <v>35000</v>
      </c>
      <c r="I5" s="11">
        <f t="shared" si="0"/>
        <v>6471.7599999999984</v>
      </c>
      <c r="J5" s="128">
        <f t="shared" ref="J5:J12" si="1">J4+I5</f>
        <v>6471.7599999999984</v>
      </c>
    </row>
    <row r="6" spans="1:10" ht="36.75" customHeight="1" x14ac:dyDescent="0.25">
      <c r="A6" s="282">
        <v>42773</v>
      </c>
      <c r="B6" s="160" t="s">
        <v>1397</v>
      </c>
      <c r="D6" s="69" t="s">
        <v>1370</v>
      </c>
      <c r="E6" s="51">
        <v>517750</v>
      </c>
      <c r="F6" s="16" t="s">
        <v>1371</v>
      </c>
      <c r="G6" s="9">
        <v>29562.04</v>
      </c>
      <c r="H6" s="9">
        <v>25000</v>
      </c>
      <c r="I6" s="11">
        <f t="shared" si="0"/>
        <v>-4562.0400000000009</v>
      </c>
      <c r="J6" s="128">
        <f t="shared" si="1"/>
        <v>1909.7199999999975</v>
      </c>
    </row>
    <row r="7" spans="1:10" ht="39" customHeight="1" x14ac:dyDescent="0.25">
      <c r="A7" s="282">
        <v>42780</v>
      </c>
      <c r="B7" s="160" t="s">
        <v>1381</v>
      </c>
      <c r="D7" s="69" t="s">
        <v>1382</v>
      </c>
      <c r="E7" s="51">
        <v>674520</v>
      </c>
      <c r="F7" s="16" t="s">
        <v>1383</v>
      </c>
      <c r="G7" s="9">
        <v>27979.68</v>
      </c>
      <c r="H7" s="9">
        <v>33000</v>
      </c>
      <c r="I7" s="11">
        <f t="shared" si="0"/>
        <v>5020.32</v>
      </c>
      <c r="J7" s="128">
        <f t="shared" si="1"/>
        <v>6930.0399999999972</v>
      </c>
    </row>
    <row r="8" spans="1:10" ht="42.75" customHeight="1" x14ac:dyDescent="0.25">
      <c r="A8" s="282">
        <v>42786</v>
      </c>
      <c r="B8" s="160" t="s">
        <v>1392</v>
      </c>
      <c r="D8" s="69" t="s">
        <v>1393</v>
      </c>
      <c r="E8" s="51">
        <v>511300</v>
      </c>
      <c r="F8" s="16" t="s">
        <v>1394</v>
      </c>
      <c r="G8" s="9">
        <v>26628.18</v>
      </c>
      <c r="H8" s="9">
        <v>25000</v>
      </c>
      <c r="I8" s="11">
        <f t="shared" si="0"/>
        <v>-1628.1800000000003</v>
      </c>
      <c r="J8" s="128">
        <f t="shared" si="1"/>
        <v>5301.8599999999969</v>
      </c>
    </row>
    <row r="9" spans="1:10" ht="40.5" customHeight="1" x14ac:dyDescent="0.25">
      <c r="A9" s="282">
        <v>42794</v>
      </c>
      <c r="B9" s="165" t="s">
        <v>1404</v>
      </c>
      <c r="D9" s="69" t="s">
        <v>1405</v>
      </c>
      <c r="E9" s="51">
        <v>516906</v>
      </c>
      <c r="F9" s="16" t="s">
        <v>1406</v>
      </c>
      <c r="G9" s="9">
        <v>26792.67</v>
      </c>
      <c r="H9" s="9">
        <v>26000</v>
      </c>
      <c r="I9" s="11">
        <f t="shared" si="0"/>
        <v>-792.66999999999825</v>
      </c>
      <c r="J9" s="128">
        <f t="shared" si="1"/>
        <v>4509.1899999999987</v>
      </c>
    </row>
    <row r="10" spans="1:10" ht="42.75" customHeight="1" x14ac:dyDescent="0.25">
      <c r="A10" s="282">
        <v>42795</v>
      </c>
      <c r="B10" s="164" t="s">
        <v>1407</v>
      </c>
      <c r="D10" s="69" t="s">
        <v>1408</v>
      </c>
      <c r="E10" s="51">
        <v>500250</v>
      </c>
      <c r="F10" s="16" t="s">
        <v>1409</v>
      </c>
      <c r="G10" s="9">
        <v>27532.16</v>
      </c>
      <c r="H10" s="9">
        <v>25000</v>
      </c>
      <c r="I10" s="11">
        <f t="shared" si="0"/>
        <v>-2532.16</v>
      </c>
      <c r="J10" s="128">
        <f t="shared" si="1"/>
        <v>1977.0299999999988</v>
      </c>
    </row>
    <row r="11" spans="1:10" ht="38.25" customHeight="1" x14ac:dyDescent="0.25">
      <c r="A11" s="282">
        <v>42801</v>
      </c>
      <c r="B11" s="164" t="s">
        <v>1414</v>
      </c>
      <c r="D11" s="69" t="s">
        <v>1415</v>
      </c>
      <c r="E11" s="51">
        <v>591600</v>
      </c>
      <c r="F11" s="16" t="s">
        <v>1416</v>
      </c>
      <c r="G11" s="9">
        <v>29216.58</v>
      </c>
      <c r="H11" s="9">
        <v>30000</v>
      </c>
      <c r="I11" s="11">
        <f t="shared" si="0"/>
        <v>783.41999999999825</v>
      </c>
      <c r="J11" s="128">
        <f t="shared" si="1"/>
        <v>2760.4499999999971</v>
      </c>
    </row>
    <row r="12" spans="1:10" ht="38.25" customHeight="1" x14ac:dyDescent="0.25">
      <c r="A12" s="282">
        <v>42802</v>
      </c>
      <c r="B12" s="164" t="s">
        <v>1417</v>
      </c>
      <c r="D12" s="69" t="s">
        <v>1418</v>
      </c>
      <c r="E12" s="51">
        <v>552160</v>
      </c>
      <c r="F12" s="16" t="s">
        <v>1419</v>
      </c>
      <c r="G12" s="9">
        <v>28948.47</v>
      </c>
      <c r="H12" s="9">
        <v>28000</v>
      </c>
      <c r="I12" s="11">
        <f t="shared" si="0"/>
        <v>-948.47000000000116</v>
      </c>
      <c r="J12" s="128">
        <f t="shared" si="1"/>
        <v>1811.9799999999959</v>
      </c>
    </row>
    <row r="13" spans="1:10" ht="38.25" customHeight="1" x14ac:dyDescent="0.25">
      <c r="A13" s="282">
        <v>42808</v>
      </c>
      <c r="B13" s="164" t="s">
        <v>1428</v>
      </c>
      <c r="D13" s="69" t="s">
        <v>1430</v>
      </c>
      <c r="E13" s="51">
        <v>619132.5</v>
      </c>
      <c r="F13" s="16" t="s">
        <v>1431</v>
      </c>
      <c r="G13" s="9">
        <v>30190.74</v>
      </c>
      <c r="H13" s="9">
        <v>31500</v>
      </c>
      <c r="I13" s="11">
        <f t="shared" ref="I13" si="2">H13-G13</f>
        <v>1309.2599999999984</v>
      </c>
      <c r="J13" s="128">
        <f t="shared" ref="J13:J78" si="3">J12+I13</f>
        <v>3121.2399999999943</v>
      </c>
    </row>
    <row r="14" spans="1:10" ht="40.5" customHeight="1" x14ac:dyDescent="0.25">
      <c r="A14" s="282">
        <v>42808</v>
      </c>
      <c r="B14" s="164" t="s">
        <v>1429</v>
      </c>
      <c r="D14" s="69" t="s">
        <v>1426</v>
      </c>
      <c r="E14" s="51">
        <v>619132.5</v>
      </c>
      <c r="F14" s="16" t="s">
        <v>1427</v>
      </c>
      <c r="G14" s="9">
        <v>30120.29</v>
      </c>
      <c r="H14" s="9">
        <v>31500</v>
      </c>
      <c r="I14" s="11">
        <f t="shared" si="0"/>
        <v>1379.7099999999991</v>
      </c>
      <c r="J14" s="128">
        <f t="shared" si="3"/>
        <v>4500.9499999999935</v>
      </c>
    </row>
    <row r="15" spans="1:10" ht="37.5" customHeight="1" x14ac:dyDescent="0.25">
      <c r="A15" s="282">
        <v>42815</v>
      </c>
      <c r="B15" s="164" t="s">
        <v>1438</v>
      </c>
      <c r="D15" s="69" t="s">
        <v>1436</v>
      </c>
      <c r="E15" s="51">
        <v>634953</v>
      </c>
      <c r="F15" s="16" t="s">
        <v>1437</v>
      </c>
      <c r="G15" s="9">
        <v>30066.91</v>
      </c>
      <c r="H15" s="9">
        <v>33000</v>
      </c>
      <c r="I15" s="11">
        <f t="shared" si="0"/>
        <v>2933.09</v>
      </c>
      <c r="J15" s="128">
        <f t="shared" si="3"/>
        <v>7434.0399999999936</v>
      </c>
    </row>
    <row r="16" spans="1:10" ht="36" customHeight="1" x14ac:dyDescent="0.25">
      <c r="A16" s="282">
        <v>42815</v>
      </c>
      <c r="B16" s="164" t="s">
        <v>1441</v>
      </c>
      <c r="D16" s="69" t="s">
        <v>1439</v>
      </c>
      <c r="E16" s="51">
        <v>577230</v>
      </c>
      <c r="F16" s="16" t="s">
        <v>1440</v>
      </c>
      <c r="G16" s="9">
        <v>29673.58</v>
      </c>
      <c r="H16" s="9">
        <v>30000</v>
      </c>
      <c r="I16" s="11">
        <f t="shared" si="0"/>
        <v>326.41999999999825</v>
      </c>
      <c r="J16" s="128">
        <f t="shared" si="3"/>
        <v>7760.4599999999919</v>
      </c>
    </row>
    <row r="17" spans="1:13" ht="30.75" customHeight="1" x14ac:dyDescent="0.25">
      <c r="A17" s="282">
        <v>42822</v>
      </c>
      <c r="B17" s="164" t="s">
        <v>1448</v>
      </c>
      <c r="D17" s="69" t="s">
        <v>1449</v>
      </c>
      <c r="E17" s="51">
        <v>545287</v>
      </c>
      <c r="F17" s="16" t="s">
        <v>1450</v>
      </c>
      <c r="G17" s="9">
        <v>27113.15</v>
      </c>
      <c r="H17" s="9">
        <v>29000</v>
      </c>
      <c r="I17" s="11">
        <f t="shared" si="0"/>
        <v>1886.8499999999985</v>
      </c>
      <c r="J17" s="128">
        <f t="shared" si="3"/>
        <v>9647.3099999999904</v>
      </c>
    </row>
    <row r="18" spans="1:13" ht="36" customHeight="1" x14ac:dyDescent="0.25">
      <c r="A18" s="282">
        <v>42824</v>
      </c>
      <c r="B18" s="164" t="s">
        <v>1453</v>
      </c>
      <c r="D18" s="69" t="s">
        <v>1451</v>
      </c>
      <c r="E18" s="51">
        <v>529480</v>
      </c>
      <c r="F18" s="16" t="s">
        <v>1452</v>
      </c>
      <c r="G18" s="9">
        <v>26672.05</v>
      </c>
      <c r="H18" s="9">
        <v>28000</v>
      </c>
      <c r="I18" s="11">
        <f t="shared" si="0"/>
        <v>1327.9500000000007</v>
      </c>
      <c r="J18" s="128">
        <f t="shared" si="3"/>
        <v>10975.259999999991</v>
      </c>
    </row>
    <row r="19" spans="1:13" ht="39" customHeight="1" x14ac:dyDescent="0.25">
      <c r="A19" s="282">
        <v>42825</v>
      </c>
      <c r="B19" s="164" t="s">
        <v>1455</v>
      </c>
      <c r="D19" s="69" t="s">
        <v>1454</v>
      </c>
      <c r="E19" s="51">
        <v>490620</v>
      </c>
      <c r="F19" s="16" t="s">
        <v>1440</v>
      </c>
      <c r="G19" s="9">
        <v>27048.07</v>
      </c>
      <c r="H19" s="9">
        <v>26000</v>
      </c>
      <c r="I19" s="11">
        <f t="shared" si="0"/>
        <v>-1048.0699999999997</v>
      </c>
      <c r="J19" s="128">
        <f t="shared" si="3"/>
        <v>9927.1899999999914</v>
      </c>
    </row>
    <row r="20" spans="1:13" ht="41.25" customHeight="1" x14ac:dyDescent="0.25">
      <c r="A20" s="282">
        <v>42829</v>
      </c>
      <c r="B20" s="165" t="s">
        <v>1461</v>
      </c>
      <c r="D20" s="69" t="s">
        <v>1462</v>
      </c>
      <c r="E20" s="51">
        <v>454224</v>
      </c>
      <c r="F20" s="16" t="s">
        <v>1463</v>
      </c>
      <c r="G20" s="9">
        <v>27139.08</v>
      </c>
      <c r="H20" s="9">
        <v>24000</v>
      </c>
      <c r="I20" s="11">
        <f t="shared" si="0"/>
        <v>-3139.0800000000017</v>
      </c>
      <c r="J20" s="128">
        <f t="shared" si="3"/>
        <v>6788.1099999999897</v>
      </c>
      <c r="M20">
        <f>431.1*40</f>
        <v>17244</v>
      </c>
    </row>
    <row r="21" spans="1:13" ht="33" customHeight="1" x14ac:dyDescent="0.25">
      <c r="A21" s="282">
        <v>42830</v>
      </c>
      <c r="B21" s="165" t="s">
        <v>1466</v>
      </c>
      <c r="D21" s="69" t="s">
        <v>1467</v>
      </c>
      <c r="E21" s="51">
        <v>450768</v>
      </c>
      <c r="F21" s="16" t="s">
        <v>1468</v>
      </c>
      <c r="G21" s="9">
        <v>28089.07</v>
      </c>
      <c r="H21" s="9">
        <v>24000</v>
      </c>
      <c r="I21" s="11">
        <f t="shared" si="0"/>
        <v>-4089.0699999999997</v>
      </c>
      <c r="J21" s="128">
        <f t="shared" si="3"/>
        <v>2699.03999999999</v>
      </c>
      <c r="M21">
        <f>410.2*40</f>
        <v>16408</v>
      </c>
    </row>
    <row r="22" spans="1:13" ht="34.5" customHeight="1" x14ac:dyDescent="0.25">
      <c r="A22" s="282">
        <v>42836</v>
      </c>
      <c r="B22" s="165" t="s">
        <v>1471</v>
      </c>
      <c r="D22" s="69" t="s">
        <v>1472</v>
      </c>
      <c r="E22" s="51">
        <v>506034</v>
      </c>
      <c r="F22" s="16" t="s">
        <v>1473</v>
      </c>
      <c r="G22" s="9">
        <v>27974.99</v>
      </c>
      <c r="H22" s="9">
        <v>27000</v>
      </c>
      <c r="I22" s="11">
        <f t="shared" si="0"/>
        <v>-974.9900000000016</v>
      </c>
      <c r="J22" s="128">
        <f t="shared" si="3"/>
        <v>1724.0499999999884</v>
      </c>
      <c r="M22">
        <f>98.2*39</f>
        <v>3829.8</v>
      </c>
    </row>
    <row r="23" spans="1:13" ht="41.25" customHeight="1" x14ac:dyDescent="0.25">
      <c r="A23" s="282">
        <v>42837</v>
      </c>
      <c r="B23" s="165" t="s">
        <v>1474</v>
      </c>
      <c r="D23" s="69" t="s">
        <v>1475</v>
      </c>
      <c r="E23" s="51">
        <v>516257.5</v>
      </c>
      <c r="F23" s="16" t="s">
        <v>1476</v>
      </c>
      <c r="G23" s="9">
        <v>28014.2</v>
      </c>
      <c r="H23" s="9">
        <v>27500</v>
      </c>
      <c r="I23" s="11">
        <f t="shared" si="0"/>
        <v>-514.20000000000073</v>
      </c>
      <c r="J23" s="128">
        <f t="shared" si="3"/>
        <v>1209.8499999999876</v>
      </c>
    </row>
    <row r="24" spans="1:13" ht="39" customHeight="1" x14ac:dyDescent="0.25">
      <c r="A24" s="282">
        <v>42837</v>
      </c>
      <c r="B24" s="165" t="s">
        <v>1477</v>
      </c>
      <c r="D24" s="69" t="s">
        <v>1478</v>
      </c>
      <c r="E24" s="51">
        <v>516257.5</v>
      </c>
      <c r="F24" s="16" t="s">
        <v>1427</v>
      </c>
      <c r="G24" s="9">
        <v>28283.71</v>
      </c>
      <c r="H24" s="9">
        <v>27500</v>
      </c>
      <c r="I24" s="11">
        <f t="shared" si="0"/>
        <v>-783.70999999999913</v>
      </c>
      <c r="J24" s="128">
        <f t="shared" si="3"/>
        <v>426.1399999999885</v>
      </c>
    </row>
    <row r="25" spans="1:13" ht="38.25" customHeight="1" x14ac:dyDescent="0.25">
      <c r="A25" s="282">
        <v>42843</v>
      </c>
      <c r="B25" s="165" t="s">
        <v>1483</v>
      </c>
      <c r="D25" s="69" t="s">
        <v>1484</v>
      </c>
      <c r="E25" s="51">
        <v>546340</v>
      </c>
      <c r="F25" s="16" t="s">
        <v>1485</v>
      </c>
      <c r="G25" s="9">
        <v>29315.32</v>
      </c>
      <c r="H25" s="9">
        <v>29500</v>
      </c>
      <c r="I25" s="11">
        <f t="shared" si="0"/>
        <v>184.68000000000029</v>
      </c>
      <c r="J25" s="128">
        <f t="shared" si="3"/>
        <v>610.8199999999888</v>
      </c>
    </row>
    <row r="26" spans="1:13" ht="35.25" customHeight="1" x14ac:dyDescent="0.25">
      <c r="A26" s="282">
        <v>42844</v>
      </c>
      <c r="B26" s="165" t="s">
        <v>1486</v>
      </c>
      <c r="D26" s="69" t="s">
        <v>1487</v>
      </c>
      <c r="E26" s="51">
        <v>546428.5</v>
      </c>
      <c r="F26" s="16" t="s">
        <v>1488</v>
      </c>
      <c r="G26" s="9">
        <v>29743.45</v>
      </c>
      <c r="H26" s="9">
        <v>29500</v>
      </c>
      <c r="I26" s="11">
        <f t="shared" si="0"/>
        <v>-243.45000000000073</v>
      </c>
      <c r="J26" s="128">
        <f t="shared" si="3"/>
        <v>367.36999999998807</v>
      </c>
    </row>
    <row r="27" spans="1:13" ht="43.5" customHeight="1" x14ac:dyDescent="0.25">
      <c r="A27" s="282">
        <v>42846</v>
      </c>
      <c r="B27" s="165" t="s">
        <v>1491</v>
      </c>
      <c r="D27" s="69" t="s">
        <v>1492</v>
      </c>
      <c r="E27" s="51">
        <v>564750</v>
      </c>
      <c r="F27" s="16" t="s">
        <v>1493</v>
      </c>
      <c r="G27" s="9">
        <v>30427.32</v>
      </c>
      <c r="H27" s="9">
        <v>30000</v>
      </c>
      <c r="I27" s="11">
        <f t="shared" si="0"/>
        <v>-427.31999999999971</v>
      </c>
      <c r="J27" s="128">
        <f t="shared" si="3"/>
        <v>-59.950000000011642</v>
      </c>
    </row>
    <row r="28" spans="1:13" ht="34.5" customHeight="1" x14ac:dyDescent="0.25">
      <c r="A28" s="282">
        <v>42851</v>
      </c>
      <c r="B28" s="165" t="s">
        <v>1496</v>
      </c>
      <c r="D28" s="69">
        <v>32610</v>
      </c>
      <c r="E28" s="51">
        <v>578460</v>
      </c>
      <c r="F28" s="16" t="s">
        <v>1497</v>
      </c>
      <c r="G28" s="9">
        <v>30453.87</v>
      </c>
      <c r="H28" s="9">
        <v>31000</v>
      </c>
      <c r="I28" s="11">
        <f t="shared" si="0"/>
        <v>546.13000000000102</v>
      </c>
      <c r="J28" s="128">
        <f t="shared" si="3"/>
        <v>486.17999999998938</v>
      </c>
    </row>
    <row r="29" spans="1:13" ht="36" customHeight="1" x14ac:dyDescent="0.25">
      <c r="A29" s="282">
        <v>42853</v>
      </c>
      <c r="B29" s="165" t="s">
        <v>1498</v>
      </c>
      <c r="D29" s="69">
        <v>32632</v>
      </c>
      <c r="E29" s="51">
        <v>589372</v>
      </c>
      <c r="F29" s="16" t="s">
        <v>1499</v>
      </c>
      <c r="G29" s="9">
        <v>30235.759999999998</v>
      </c>
      <c r="H29" s="9">
        <v>31000</v>
      </c>
      <c r="I29" s="11">
        <f t="shared" si="0"/>
        <v>764.2400000000016</v>
      </c>
      <c r="J29" s="128">
        <f t="shared" si="3"/>
        <v>1250.419999999991</v>
      </c>
    </row>
    <row r="30" spans="1:13" ht="41.25" customHeight="1" x14ac:dyDescent="0.25">
      <c r="A30" s="282">
        <v>42857</v>
      </c>
      <c r="B30" s="168" t="s">
        <v>1505</v>
      </c>
      <c r="D30" s="69">
        <v>32633</v>
      </c>
      <c r="E30" s="51">
        <v>606368</v>
      </c>
      <c r="F30" s="16" t="s">
        <v>1506</v>
      </c>
      <c r="G30" s="9">
        <v>31829.03</v>
      </c>
      <c r="H30" s="9">
        <v>32000</v>
      </c>
      <c r="I30" s="11">
        <f t="shared" si="0"/>
        <v>170.97000000000116</v>
      </c>
      <c r="J30" s="128">
        <f t="shared" si="3"/>
        <v>1421.3899999999921</v>
      </c>
    </row>
    <row r="31" spans="1:13" ht="39.75" customHeight="1" x14ac:dyDescent="0.25">
      <c r="A31" s="282">
        <v>42858</v>
      </c>
      <c r="B31" s="168" t="s">
        <v>1526</v>
      </c>
      <c r="D31" s="69">
        <v>60879</v>
      </c>
      <c r="E31" s="51">
        <v>602240</v>
      </c>
      <c r="F31" s="16" t="s">
        <v>1507</v>
      </c>
      <c r="G31" s="9">
        <v>31423.66</v>
      </c>
      <c r="H31" s="9">
        <v>32000</v>
      </c>
      <c r="I31" s="11">
        <f t="shared" si="0"/>
        <v>576.34000000000015</v>
      </c>
      <c r="J31" s="128">
        <f t="shared" si="3"/>
        <v>1997.7299999999923</v>
      </c>
    </row>
    <row r="32" spans="1:13" ht="39.75" customHeight="1" x14ac:dyDescent="0.25">
      <c r="A32" s="282">
        <v>42858</v>
      </c>
      <c r="B32" s="168" t="s">
        <v>1528</v>
      </c>
      <c r="D32" s="69">
        <v>81550</v>
      </c>
      <c r="E32" s="51">
        <v>601920</v>
      </c>
      <c r="F32" s="16" t="s">
        <v>1527</v>
      </c>
      <c r="G32" s="9">
        <v>32827.629999999997</v>
      </c>
      <c r="H32" s="9">
        <v>32000</v>
      </c>
      <c r="I32" s="11">
        <f t="shared" si="0"/>
        <v>-827.62999999999738</v>
      </c>
      <c r="J32" s="128">
        <f t="shared" si="3"/>
        <v>1170.0999999999949</v>
      </c>
    </row>
    <row r="33" spans="1:11" ht="33.75" customHeight="1" x14ac:dyDescent="0.25">
      <c r="A33" s="282">
        <v>42859</v>
      </c>
      <c r="B33" s="168" t="s">
        <v>1517</v>
      </c>
      <c r="D33" s="69">
        <v>32635</v>
      </c>
      <c r="E33" s="51">
        <v>603855</v>
      </c>
      <c r="F33" s="16" t="s">
        <v>1516</v>
      </c>
      <c r="G33" s="9">
        <v>32317.86</v>
      </c>
      <c r="H33" s="9">
        <v>31500</v>
      </c>
      <c r="I33" s="11">
        <f t="shared" si="0"/>
        <v>-817.86000000000058</v>
      </c>
      <c r="J33" s="128">
        <f t="shared" si="3"/>
        <v>352.23999999999432</v>
      </c>
    </row>
    <row r="34" spans="1:11" ht="36" customHeight="1" x14ac:dyDescent="0.25">
      <c r="A34" s="282">
        <v>42865</v>
      </c>
      <c r="B34" s="168" t="s">
        <v>1519</v>
      </c>
      <c r="D34" s="69">
        <v>32636</v>
      </c>
      <c r="E34" s="51">
        <v>599760</v>
      </c>
      <c r="F34" s="16" t="s">
        <v>1518</v>
      </c>
      <c r="G34" s="9">
        <v>32196.51</v>
      </c>
      <c r="H34" s="9">
        <v>31500</v>
      </c>
      <c r="I34" s="11">
        <f t="shared" si="0"/>
        <v>-696.5099999999984</v>
      </c>
      <c r="J34" s="128">
        <f t="shared" si="3"/>
        <v>-344.27000000000407</v>
      </c>
    </row>
    <row r="35" spans="1:11" ht="33" customHeight="1" x14ac:dyDescent="0.25">
      <c r="A35" s="282">
        <v>42871</v>
      </c>
      <c r="B35" s="168" t="s">
        <v>1530</v>
      </c>
      <c r="D35" s="69">
        <v>32637</v>
      </c>
      <c r="E35" s="51">
        <v>616770</v>
      </c>
      <c r="F35" s="16" t="s">
        <v>1529</v>
      </c>
      <c r="G35" s="9">
        <v>32909.72</v>
      </c>
      <c r="H35" s="9">
        <v>33000</v>
      </c>
      <c r="I35" s="11">
        <f t="shared" si="0"/>
        <v>90.279999999998836</v>
      </c>
      <c r="J35" s="128">
        <f t="shared" si="3"/>
        <v>-253.99000000000524</v>
      </c>
    </row>
    <row r="36" spans="1:11" ht="36" customHeight="1" x14ac:dyDescent="0.25">
      <c r="A36" s="282">
        <v>42872</v>
      </c>
      <c r="B36" s="168" t="s">
        <v>1531</v>
      </c>
      <c r="D36" s="69">
        <v>32638</v>
      </c>
      <c r="E36" s="51">
        <v>634168</v>
      </c>
      <c r="F36" s="16" t="s">
        <v>1485</v>
      </c>
      <c r="G36" s="9">
        <v>31541.56</v>
      </c>
      <c r="H36" s="9">
        <v>34000</v>
      </c>
      <c r="I36" s="11">
        <f t="shared" si="0"/>
        <v>2458.4399999999987</v>
      </c>
      <c r="J36" s="128">
        <f t="shared" si="3"/>
        <v>2204.4499999999935</v>
      </c>
    </row>
    <row r="37" spans="1:11" ht="39" x14ac:dyDescent="0.25">
      <c r="A37" s="282">
        <v>42878</v>
      </c>
      <c r="B37" s="168" t="s">
        <v>1540</v>
      </c>
      <c r="D37" s="69">
        <v>32639</v>
      </c>
      <c r="E37" s="51">
        <v>614724</v>
      </c>
      <c r="F37" s="16" t="s">
        <v>1506</v>
      </c>
      <c r="G37" s="9">
        <v>32782.89</v>
      </c>
      <c r="H37" s="9">
        <v>33000</v>
      </c>
      <c r="I37" s="11">
        <f t="shared" si="0"/>
        <v>217.11000000000058</v>
      </c>
      <c r="J37" s="128">
        <f t="shared" si="3"/>
        <v>2421.559999999994</v>
      </c>
    </row>
    <row r="38" spans="1:11" ht="36.75" customHeight="1" x14ac:dyDescent="0.25">
      <c r="A38" s="282">
        <v>42879</v>
      </c>
      <c r="B38" s="168" t="s">
        <v>1541</v>
      </c>
      <c r="D38" s="69">
        <v>32640</v>
      </c>
      <c r="E38" s="51">
        <v>597056</v>
      </c>
      <c r="F38" s="16" t="s">
        <v>1542</v>
      </c>
      <c r="G38" s="9">
        <v>33963.15</v>
      </c>
      <c r="H38" s="9">
        <v>32000</v>
      </c>
      <c r="I38" s="11">
        <f t="shared" si="0"/>
        <v>-1963.1500000000015</v>
      </c>
      <c r="J38" s="128">
        <f t="shared" si="3"/>
        <v>458.40999999999258</v>
      </c>
    </row>
    <row r="39" spans="1:11" ht="39.75" customHeight="1" x14ac:dyDescent="0.25">
      <c r="A39" s="282">
        <v>42885</v>
      </c>
      <c r="B39" s="168" t="s">
        <v>1549</v>
      </c>
      <c r="D39" s="69">
        <v>90287</v>
      </c>
      <c r="E39" s="51">
        <v>649005</v>
      </c>
      <c r="F39" s="16" t="s">
        <v>1550</v>
      </c>
      <c r="G39" s="9">
        <v>32465.82</v>
      </c>
      <c r="H39" s="9">
        <v>35000</v>
      </c>
      <c r="I39" s="11">
        <f t="shared" si="0"/>
        <v>2534.1800000000003</v>
      </c>
      <c r="J39" s="128">
        <f t="shared" si="3"/>
        <v>2992.5899999999929</v>
      </c>
    </row>
    <row r="40" spans="1:11" ht="39" x14ac:dyDescent="0.25">
      <c r="A40" s="282">
        <v>42886</v>
      </c>
      <c r="B40" s="168" t="s">
        <v>1551</v>
      </c>
      <c r="D40" s="69">
        <v>90328</v>
      </c>
      <c r="E40" s="51">
        <v>654220</v>
      </c>
      <c r="F40" s="16" t="s">
        <v>1406</v>
      </c>
      <c r="G40" s="9">
        <v>31071.759999999998</v>
      </c>
      <c r="H40" s="9">
        <v>35000</v>
      </c>
      <c r="I40" s="11">
        <f t="shared" si="0"/>
        <v>3928.2400000000016</v>
      </c>
      <c r="J40" s="128">
        <f t="shared" si="3"/>
        <v>6920.8299999999945</v>
      </c>
    </row>
    <row r="41" spans="1:11" ht="36.75" customHeight="1" x14ac:dyDescent="0.25">
      <c r="A41" s="282">
        <v>42892</v>
      </c>
      <c r="B41" s="171" t="s">
        <v>1559</v>
      </c>
      <c r="D41" s="69">
        <v>90329</v>
      </c>
      <c r="E41" s="51">
        <v>554130</v>
      </c>
      <c r="F41" s="16" t="s">
        <v>1558</v>
      </c>
      <c r="G41" s="9">
        <v>29384.67</v>
      </c>
      <c r="H41" s="9">
        <v>30000</v>
      </c>
      <c r="I41" s="11">
        <f t="shared" si="0"/>
        <v>615.33000000000175</v>
      </c>
      <c r="J41" s="128">
        <f t="shared" si="3"/>
        <v>7536.1599999999962</v>
      </c>
    </row>
    <row r="42" spans="1:11" ht="36" customHeight="1" x14ac:dyDescent="0.25">
      <c r="A42" s="282">
        <v>42893</v>
      </c>
      <c r="B42" s="171" t="s">
        <v>1561</v>
      </c>
      <c r="D42" s="69">
        <v>90373</v>
      </c>
      <c r="E42" s="51">
        <v>554130</v>
      </c>
      <c r="F42" s="16" t="s">
        <v>1560</v>
      </c>
      <c r="G42" s="9">
        <v>30307.119999999999</v>
      </c>
      <c r="H42" s="9">
        <v>30000</v>
      </c>
      <c r="I42" s="11">
        <f t="shared" si="0"/>
        <v>-307.11999999999898</v>
      </c>
      <c r="J42" s="128">
        <f t="shared" si="3"/>
        <v>7229.0399999999972</v>
      </c>
    </row>
    <row r="43" spans="1:11" ht="40.5" x14ac:dyDescent="0.35">
      <c r="A43" s="282">
        <v>42899</v>
      </c>
      <c r="B43" s="171" t="s">
        <v>1568</v>
      </c>
      <c r="D43" s="69">
        <v>90331</v>
      </c>
      <c r="E43" s="51">
        <v>546180</v>
      </c>
      <c r="F43" s="16" t="s">
        <v>1569</v>
      </c>
      <c r="G43" s="9">
        <v>32882.85</v>
      </c>
      <c r="H43" s="9">
        <v>30000</v>
      </c>
      <c r="I43" s="11">
        <f t="shared" si="0"/>
        <v>-2882.8499999999985</v>
      </c>
      <c r="J43" s="175">
        <f t="shared" si="3"/>
        <v>4346.1899999999987</v>
      </c>
      <c r="K43" s="176" t="s">
        <v>1655</v>
      </c>
    </row>
    <row r="44" spans="1:11" ht="39" x14ac:dyDescent="0.25">
      <c r="A44" s="282">
        <v>42900</v>
      </c>
      <c r="B44" s="171" t="s">
        <v>1570</v>
      </c>
      <c r="D44" s="69">
        <v>90336</v>
      </c>
      <c r="E44" s="51">
        <v>544680</v>
      </c>
      <c r="F44" s="16" t="s">
        <v>1571</v>
      </c>
      <c r="G44" s="9">
        <v>32207.33</v>
      </c>
      <c r="H44" s="9">
        <v>30000</v>
      </c>
      <c r="I44" s="11">
        <f t="shared" si="0"/>
        <v>-2207.3300000000017</v>
      </c>
      <c r="J44" s="128">
        <f t="shared" si="3"/>
        <v>2138.8599999999969</v>
      </c>
    </row>
    <row r="45" spans="1:11" ht="39" x14ac:dyDescent="0.25">
      <c r="A45" s="282">
        <v>42906</v>
      </c>
      <c r="B45" s="171" t="s">
        <v>1574</v>
      </c>
      <c r="D45" s="69">
        <v>90338</v>
      </c>
      <c r="E45" s="51">
        <v>619275</v>
      </c>
      <c r="F45" s="16" t="s">
        <v>1575</v>
      </c>
      <c r="G45" s="9">
        <v>33421.769999999997</v>
      </c>
      <c r="H45" s="9">
        <v>34500</v>
      </c>
      <c r="I45" s="11">
        <f t="shared" si="0"/>
        <v>1078.2300000000032</v>
      </c>
      <c r="J45" s="128">
        <f t="shared" si="3"/>
        <v>3217.09</v>
      </c>
    </row>
    <row r="46" spans="1:11" ht="39" x14ac:dyDescent="0.25">
      <c r="A46" s="282">
        <v>42907</v>
      </c>
      <c r="B46" s="171" t="s">
        <v>1576</v>
      </c>
      <c r="D46" s="69">
        <v>90339</v>
      </c>
      <c r="E46" s="51">
        <v>619792.5</v>
      </c>
      <c r="F46" s="16" t="s">
        <v>1362</v>
      </c>
      <c r="G46" s="9">
        <v>33081.83</v>
      </c>
      <c r="H46" s="9">
        <v>34500</v>
      </c>
      <c r="I46" s="11">
        <f t="shared" si="0"/>
        <v>1418.1699999999983</v>
      </c>
      <c r="J46" s="128">
        <f t="shared" si="3"/>
        <v>4635.2599999999984</v>
      </c>
    </row>
    <row r="47" spans="1:11" ht="39" x14ac:dyDescent="0.25">
      <c r="A47" s="282">
        <v>42913</v>
      </c>
      <c r="B47" s="171" t="s">
        <v>1587</v>
      </c>
      <c r="D47" s="69" t="s">
        <v>1588</v>
      </c>
      <c r="E47" s="51">
        <v>611932</v>
      </c>
      <c r="F47" s="16" t="s">
        <v>1589</v>
      </c>
      <c r="G47" s="9">
        <v>35245.519999999997</v>
      </c>
      <c r="H47" s="9">
        <v>34000</v>
      </c>
      <c r="I47" s="11">
        <f t="shared" si="0"/>
        <v>-1245.5199999999968</v>
      </c>
      <c r="J47" s="128">
        <f t="shared" si="3"/>
        <v>3389.7400000000016</v>
      </c>
    </row>
    <row r="48" spans="1:11" ht="39" x14ac:dyDescent="0.25">
      <c r="A48" s="282">
        <v>42914</v>
      </c>
      <c r="B48" s="171" t="s">
        <v>1590</v>
      </c>
      <c r="D48" s="69" t="s">
        <v>1591</v>
      </c>
      <c r="E48" s="51">
        <v>608838</v>
      </c>
      <c r="F48" s="16" t="s">
        <v>1592</v>
      </c>
      <c r="G48" s="9">
        <v>35871.230000000003</v>
      </c>
      <c r="H48" s="9">
        <v>34000</v>
      </c>
      <c r="I48" s="11">
        <f t="shared" si="0"/>
        <v>-1871.2300000000032</v>
      </c>
      <c r="J48" s="128">
        <f t="shared" si="3"/>
        <v>1518.5099999999984</v>
      </c>
    </row>
    <row r="49" spans="1:11" ht="39" x14ac:dyDescent="0.25">
      <c r="A49" s="282">
        <v>42919</v>
      </c>
      <c r="B49" s="172" t="s">
        <v>1595</v>
      </c>
      <c r="D49" s="69" t="s">
        <v>1596</v>
      </c>
      <c r="E49" s="51">
        <v>638680</v>
      </c>
      <c r="F49" s="16" t="s">
        <v>1597</v>
      </c>
      <c r="G49" s="9">
        <v>37566.413999999997</v>
      </c>
      <c r="H49" s="9">
        <v>35000</v>
      </c>
      <c r="I49" s="11">
        <f t="shared" si="0"/>
        <v>-2566.413999999997</v>
      </c>
      <c r="J49" s="128">
        <f t="shared" si="3"/>
        <v>-1047.9039999999986</v>
      </c>
    </row>
    <row r="50" spans="1:11" ht="39" x14ac:dyDescent="0.25">
      <c r="A50" s="282">
        <v>42921</v>
      </c>
      <c r="B50" s="172" t="s">
        <v>1600</v>
      </c>
      <c r="D50" s="69" t="s">
        <v>1601</v>
      </c>
      <c r="E50" s="51">
        <v>680208</v>
      </c>
      <c r="F50" s="16" t="s">
        <v>1468</v>
      </c>
      <c r="G50" s="9">
        <v>38122.910000000003</v>
      </c>
      <c r="H50" s="9">
        <v>37000</v>
      </c>
      <c r="I50" s="11">
        <f t="shared" si="0"/>
        <v>-1122.9100000000035</v>
      </c>
      <c r="J50" s="128">
        <f t="shared" si="3"/>
        <v>-2170.8140000000021</v>
      </c>
    </row>
    <row r="51" spans="1:11" ht="39" x14ac:dyDescent="0.25">
      <c r="A51" s="282">
        <v>42927</v>
      </c>
      <c r="B51" s="172" t="s">
        <v>1606</v>
      </c>
      <c r="D51" s="69" t="s">
        <v>1607</v>
      </c>
      <c r="E51" s="51">
        <v>730539</v>
      </c>
      <c r="F51" s="16" t="s">
        <v>1362</v>
      </c>
      <c r="G51" s="9">
        <v>37593.71</v>
      </c>
      <c r="H51" s="9">
        <v>40500</v>
      </c>
      <c r="I51" s="11">
        <f t="shared" si="0"/>
        <v>2906.2900000000009</v>
      </c>
      <c r="J51" s="128">
        <f t="shared" si="3"/>
        <v>735.47599999999875</v>
      </c>
    </row>
    <row r="52" spans="1:11" ht="42" customHeight="1" x14ac:dyDescent="0.25">
      <c r="A52" s="282">
        <v>42927</v>
      </c>
      <c r="B52" s="172" t="s">
        <v>1608</v>
      </c>
      <c r="D52" s="69" t="s">
        <v>1609</v>
      </c>
      <c r="E52" s="51">
        <v>730539</v>
      </c>
      <c r="F52" s="16" t="s">
        <v>1610</v>
      </c>
      <c r="G52" s="9">
        <v>37884.9</v>
      </c>
      <c r="H52" s="9">
        <v>40500</v>
      </c>
      <c r="I52" s="11">
        <f t="shared" si="0"/>
        <v>2615.0999999999985</v>
      </c>
      <c r="J52" s="128">
        <f t="shared" si="3"/>
        <v>3350.5759999999973</v>
      </c>
    </row>
    <row r="53" spans="1:11" ht="35.25" customHeight="1" x14ac:dyDescent="0.25">
      <c r="A53" s="282">
        <v>42934</v>
      </c>
      <c r="B53" s="172" t="s">
        <v>1615</v>
      </c>
      <c r="D53" s="69" t="s">
        <v>1616</v>
      </c>
      <c r="E53" s="51">
        <v>721305</v>
      </c>
      <c r="F53" s="16" t="s">
        <v>1450</v>
      </c>
      <c r="G53" s="9">
        <v>37844.69</v>
      </c>
      <c r="H53" s="9">
        <v>40500</v>
      </c>
      <c r="I53" s="11">
        <f t="shared" si="0"/>
        <v>2655.3099999999977</v>
      </c>
      <c r="J53" s="128">
        <f t="shared" si="3"/>
        <v>6005.885999999995</v>
      </c>
    </row>
    <row r="54" spans="1:11" ht="39.75" customHeight="1" x14ac:dyDescent="0.25">
      <c r="A54" s="282">
        <v>42935</v>
      </c>
      <c r="B54" s="172" t="s">
        <v>1617</v>
      </c>
      <c r="D54" s="69" t="s">
        <v>1618</v>
      </c>
      <c r="E54" s="51">
        <v>721305</v>
      </c>
      <c r="F54" s="16" t="s">
        <v>1619</v>
      </c>
      <c r="G54" s="9">
        <v>38068.32</v>
      </c>
      <c r="H54" s="9">
        <v>40500</v>
      </c>
      <c r="I54" s="11">
        <f t="shared" si="0"/>
        <v>2431.6800000000003</v>
      </c>
      <c r="J54" s="128">
        <f t="shared" si="3"/>
        <v>8437.5659999999953</v>
      </c>
    </row>
    <row r="55" spans="1:11" ht="39" x14ac:dyDescent="0.25">
      <c r="A55" s="282">
        <v>42941</v>
      </c>
      <c r="B55" s="172" t="s">
        <v>1624</v>
      </c>
      <c r="D55" s="69" t="s">
        <v>1625</v>
      </c>
      <c r="E55" s="51">
        <v>666102</v>
      </c>
      <c r="F55" s="16" t="s">
        <v>1626</v>
      </c>
      <c r="G55" s="9">
        <v>35214.120000000003</v>
      </c>
      <c r="H55" s="9">
        <v>38000</v>
      </c>
      <c r="I55" s="11">
        <f t="shared" si="0"/>
        <v>2785.8799999999974</v>
      </c>
      <c r="J55" s="128">
        <f t="shared" si="3"/>
        <v>11223.445999999993</v>
      </c>
    </row>
    <row r="56" spans="1:11" ht="40.5" x14ac:dyDescent="0.35">
      <c r="A56" s="282">
        <v>42942</v>
      </c>
      <c r="B56" s="172" t="s">
        <v>1627</v>
      </c>
      <c r="D56" s="69" t="s">
        <v>1628</v>
      </c>
      <c r="E56" s="51">
        <v>667508</v>
      </c>
      <c r="F56" s="16" t="s">
        <v>1629</v>
      </c>
      <c r="G56" s="9">
        <v>33664.620000000003</v>
      </c>
      <c r="H56" s="9">
        <v>38000</v>
      </c>
      <c r="I56" s="11">
        <f t="shared" si="0"/>
        <v>4335.3799999999974</v>
      </c>
      <c r="J56" s="175">
        <f t="shared" si="3"/>
        <v>15558.82599999999</v>
      </c>
      <c r="K56" s="179" t="s">
        <v>1656</v>
      </c>
    </row>
    <row r="57" spans="1:11" ht="39" x14ac:dyDescent="0.25">
      <c r="A57" s="282">
        <v>42948</v>
      </c>
      <c r="B57" s="173" t="s">
        <v>1634</v>
      </c>
      <c r="D57" s="69" t="s">
        <v>1635</v>
      </c>
      <c r="E57" s="51">
        <v>682100</v>
      </c>
      <c r="F57" s="16" t="s">
        <v>1636</v>
      </c>
      <c r="G57" s="9">
        <v>32164.86</v>
      </c>
      <c r="H57" s="9">
        <v>38000</v>
      </c>
      <c r="I57" s="11">
        <f t="shared" si="0"/>
        <v>5835.1399999999994</v>
      </c>
      <c r="J57" s="128">
        <f t="shared" si="3"/>
        <v>21393.965999999989</v>
      </c>
    </row>
    <row r="58" spans="1:11" ht="39" x14ac:dyDescent="0.25">
      <c r="A58" s="282">
        <v>42949</v>
      </c>
      <c r="B58" s="173" t="s">
        <v>1637</v>
      </c>
      <c r="D58" s="69" t="s">
        <v>1644</v>
      </c>
      <c r="E58" s="51">
        <v>678680</v>
      </c>
      <c r="F58" s="16" t="s">
        <v>1638</v>
      </c>
      <c r="G58" s="9">
        <v>31738.17</v>
      </c>
      <c r="H58" s="9">
        <v>38000</v>
      </c>
      <c r="I58" s="11">
        <f t="shared" si="0"/>
        <v>6261.8300000000017</v>
      </c>
      <c r="J58" s="128">
        <f t="shared" si="3"/>
        <v>27655.795999999991</v>
      </c>
    </row>
    <row r="59" spans="1:11" ht="39" x14ac:dyDescent="0.25">
      <c r="A59" s="282">
        <v>42955</v>
      </c>
      <c r="B59" s="173" t="s">
        <v>1643</v>
      </c>
      <c r="D59" s="69" t="s">
        <v>1645</v>
      </c>
      <c r="E59" s="51">
        <v>358400</v>
      </c>
      <c r="F59" s="16" t="s">
        <v>1450</v>
      </c>
      <c r="G59" s="9">
        <v>31497.81</v>
      </c>
      <c r="H59" s="9">
        <v>20000</v>
      </c>
      <c r="I59" s="11">
        <f t="shared" si="0"/>
        <v>-11497.810000000001</v>
      </c>
      <c r="J59" s="128">
        <f t="shared" si="3"/>
        <v>16157.98599999999</v>
      </c>
    </row>
    <row r="60" spans="1:11" ht="39" x14ac:dyDescent="0.25">
      <c r="A60" s="282">
        <v>42956</v>
      </c>
      <c r="B60" s="173" t="s">
        <v>1646</v>
      </c>
      <c r="D60" s="69" t="s">
        <v>1647</v>
      </c>
      <c r="E60" s="51">
        <v>360300</v>
      </c>
      <c r="F60" s="16" t="s">
        <v>1648</v>
      </c>
      <c r="G60" s="9">
        <v>30506.12</v>
      </c>
      <c r="H60" s="9">
        <v>20000</v>
      </c>
      <c r="I60" s="11">
        <f t="shared" si="0"/>
        <v>-10506.119999999999</v>
      </c>
      <c r="J60" s="128">
        <f t="shared" si="3"/>
        <v>5651.8659999999909</v>
      </c>
    </row>
    <row r="61" spans="1:11" ht="35.25" customHeight="1" x14ac:dyDescent="0.25">
      <c r="A61" s="282">
        <v>42962</v>
      </c>
      <c r="B61" s="173" t="s">
        <v>1664</v>
      </c>
      <c r="D61" s="69" t="s">
        <v>1665</v>
      </c>
      <c r="E61" s="51">
        <v>500360</v>
      </c>
      <c r="F61" s="16" t="s">
        <v>1666</v>
      </c>
      <c r="G61" s="9">
        <v>31013.66</v>
      </c>
      <c r="H61" s="9">
        <v>28000</v>
      </c>
      <c r="I61" s="11">
        <f t="shared" si="0"/>
        <v>-3013.66</v>
      </c>
      <c r="J61" s="128">
        <f t="shared" si="3"/>
        <v>2638.205999999991</v>
      </c>
    </row>
    <row r="62" spans="1:11" ht="39" x14ac:dyDescent="0.25">
      <c r="A62" s="282">
        <v>42963</v>
      </c>
      <c r="B62" s="173" t="s">
        <v>1661</v>
      </c>
      <c r="D62" s="69" t="s">
        <v>1662</v>
      </c>
      <c r="E62" s="51">
        <v>536550</v>
      </c>
      <c r="F62" s="16" t="s">
        <v>1663</v>
      </c>
      <c r="G62" s="9">
        <v>31553.34</v>
      </c>
      <c r="H62" s="9">
        <v>30000</v>
      </c>
      <c r="I62" s="11">
        <f t="shared" si="0"/>
        <v>-1553.3400000000001</v>
      </c>
      <c r="J62" s="128">
        <f t="shared" si="3"/>
        <v>1084.8659999999909</v>
      </c>
    </row>
    <row r="63" spans="1:11" ht="33.75" customHeight="1" x14ac:dyDescent="0.25">
      <c r="A63" s="282">
        <v>42969</v>
      </c>
      <c r="B63" s="173" t="s">
        <v>1667</v>
      </c>
      <c r="D63" s="69" t="s">
        <v>1668</v>
      </c>
      <c r="E63" s="51">
        <v>550529</v>
      </c>
      <c r="F63" s="16" t="s">
        <v>1638</v>
      </c>
      <c r="G63" s="9">
        <v>32450.61</v>
      </c>
      <c r="H63" s="9">
        <v>31000</v>
      </c>
      <c r="I63" s="11">
        <f t="shared" si="0"/>
        <v>-1450.6100000000006</v>
      </c>
      <c r="J63" s="128">
        <f t="shared" si="3"/>
        <v>-365.74400000000969</v>
      </c>
    </row>
    <row r="64" spans="1:11" ht="39" x14ac:dyDescent="0.25">
      <c r="A64" s="282">
        <v>42817</v>
      </c>
      <c r="B64" s="173" t="s">
        <v>1669</v>
      </c>
      <c r="D64" s="69" t="s">
        <v>1670</v>
      </c>
      <c r="E64" s="51">
        <v>550064</v>
      </c>
      <c r="F64" s="16" t="s">
        <v>1569</v>
      </c>
      <c r="G64" s="9">
        <v>32801.22</v>
      </c>
      <c r="H64" s="9">
        <v>31000</v>
      </c>
      <c r="I64" s="11">
        <f t="shared" si="0"/>
        <v>-1801.2200000000012</v>
      </c>
      <c r="J64" s="128">
        <f t="shared" si="3"/>
        <v>-2166.9640000000109</v>
      </c>
    </row>
    <row r="65" spans="1:19" ht="35.25" customHeight="1" x14ac:dyDescent="0.25">
      <c r="A65" s="282">
        <v>42977</v>
      </c>
      <c r="B65" s="173" t="s">
        <v>1682</v>
      </c>
      <c r="D65" s="69" t="s">
        <v>1670</v>
      </c>
      <c r="E65" s="51">
        <v>36658.57</v>
      </c>
      <c r="F65" s="16" t="s">
        <v>1569</v>
      </c>
      <c r="G65" s="9">
        <v>0</v>
      </c>
      <c r="H65" s="9">
        <v>2166.96</v>
      </c>
      <c r="I65" s="180">
        <f t="shared" si="0"/>
        <v>2166.96</v>
      </c>
      <c r="J65" s="175">
        <f t="shared" si="3"/>
        <v>-4.000000010819349E-3</v>
      </c>
      <c r="K65" s="185" t="s">
        <v>1305</v>
      </c>
    </row>
    <row r="66" spans="1:19" ht="35.25" customHeight="1" x14ac:dyDescent="0.25">
      <c r="A66" s="282"/>
      <c r="B66" s="184"/>
      <c r="D66" s="69"/>
      <c r="E66" s="51"/>
      <c r="F66" s="16"/>
      <c r="G66" s="9"/>
      <c r="H66" s="9"/>
      <c r="I66" s="180">
        <f t="shared" ref="I66" si="4">H66-G66</f>
        <v>0</v>
      </c>
      <c r="J66" s="175">
        <f t="shared" ref="J66" si="5">J65+I66</f>
        <v>-4.000000010819349E-3</v>
      </c>
      <c r="K66" s="185"/>
    </row>
    <row r="67" spans="1:19" ht="39" x14ac:dyDescent="0.25">
      <c r="A67" s="282">
        <v>42983</v>
      </c>
      <c r="B67" s="183" t="s">
        <v>1683</v>
      </c>
      <c r="D67" s="69" t="s">
        <v>1681</v>
      </c>
      <c r="E67" s="51">
        <v>627130</v>
      </c>
      <c r="F67" s="16" t="s">
        <v>1527</v>
      </c>
      <c r="G67" s="9">
        <v>33830.79</v>
      </c>
      <c r="H67" s="9">
        <v>35000</v>
      </c>
      <c r="I67" s="11">
        <f t="shared" si="0"/>
        <v>1169.2099999999991</v>
      </c>
      <c r="J67" s="128">
        <f>J65+I67</f>
        <v>1169.2059999999883</v>
      </c>
    </row>
    <row r="68" spans="1:19" ht="39" x14ac:dyDescent="0.25">
      <c r="A68" s="282">
        <v>42984</v>
      </c>
      <c r="B68" s="183" t="s">
        <v>1684</v>
      </c>
      <c r="D68" s="69" t="s">
        <v>1689</v>
      </c>
      <c r="E68" s="51">
        <v>624785</v>
      </c>
      <c r="F68" s="16" t="s">
        <v>1427</v>
      </c>
      <c r="G68" s="9">
        <v>33484.699999999997</v>
      </c>
      <c r="H68" s="9">
        <v>35000</v>
      </c>
      <c r="I68" s="11">
        <f t="shared" si="0"/>
        <v>1515.3000000000029</v>
      </c>
      <c r="J68" s="128">
        <f t="shared" si="3"/>
        <v>2684.5059999999912</v>
      </c>
    </row>
    <row r="69" spans="1:19" ht="39" x14ac:dyDescent="0.25">
      <c r="A69" s="282">
        <v>42990</v>
      </c>
      <c r="B69" s="183" t="s">
        <v>1688</v>
      </c>
      <c r="D69" s="69" t="s">
        <v>1690</v>
      </c>
      <c r="E69" s="51">
        <v>567488</v>
      </c>
      <c r="F69" s="16" t="s">
        <v>1638</v>
      </c>
      <c r="G69" s="9">
        <v>32367.29</v>
      </c>
      <c r="H69" s="9">
        <v>32000</v>
      </c>
      <c r="I69" s="11">
        <f t="shared" si="0"/>
        <v>-367.29000000000087</v>
      </c>
      <c r="J69" s="128">
        <f t="shared" si="3"/>
        <v>2317.2159999999903</v>
      </c>
    </row>
    <row r="70" spans="1:19" ht="37.5" customHeight="1" x14ac:dyDescent="0.25">
      <c r="A70" s="282">
        <v>42991</v>
      </c>
      <c r="B70" s="183" t="s">
        <v>1691</v>
      </c>
      <c r="D70" s="69" t="s">
        <v>1690</v>
      </c>
      <c r="E70" s="51">
        <v>70720</v>
      </c>
      <c r="F70" s="16" t="s">
        <v>1638</v>
      </c>
      <c r="G70" s="9"/>
      <c r="H70" s="9">
        <v>4000</v>
      </c>
      <c r="I70" s="11">
        <f t="shared" si="0"/>
        <v>4000</v>
      </c>
      <c r="J70" s="128">
        <f t="shared" si="3"/>
        <v>6317.2159999999903</v>
      </c>
    </row>
    <row r="71" spans="1:19" ht="36.75" customHeight="1" x14ac:dyDescent="0.25">
      <c r="A71" s="282">
        <v>42991</v>
      </c>
      <c r="B71" s="183" t="s">
        <v>1692</v>
      </c>
      <c r="D71" s="69" t="s">
        <v>1693</v>
      </c>
      <c r="E71" s="51">
        <v>636480</v>
      </c>
      <c r="F71" s="16" t="s">
        <v>1569</v>
      </c>
      <c r="G71" s="9">
        <v>31976.86</v>
      </c>
      <c r="H71" s="9">
        <v>36000</v>
      </c>
      <c r="I71" s="11">
        <f t="shared" si="0"/>
        <v>4023.1399999999994</v>
      </c>
      <c r="J71" s="128">
        <f t="shared" si="3"/>
        <v>10340.355999999989</v>
      </c>
      <c r="K71" s="47"/>
      <c r="L71" s="47"/>
      <c r="M71" s="47"/>
      <c r="N71" s="47"/>
      <c r="O71" s="47"/>
      <c r="P71" s="47"/>
      <c r="Q71" s="47"/>
      <c r="R71" s="47"/>
      <c r="S71" s="47"/>
    </row>
    <row r="72" spans="1:19" ht="39" x14ac:dyDescent="0.25">
      <c r="A72" s="282">
        <v>42991</v>
      </c>
      <c r="B72" s="183" t="s">
        <v>1694</v>
      </c>
      <c r="D72" s="69" t="s">
        <v>1695</v>
      </c>
      <c r="E72" s="51">
        <v>636840</v>
      </c>
      <c r="F72" s="16" t="s">
        <v>1506</v>
      </c>
      <c r="G72" s="9">
        <v>31487.08</v>
      </c>
      <c r="H72" s="9">
        <v>36000</v>
      </c>
      <c r="I72" s="11">
        <f t="shared" ref="I72:I136" si="6">H72-G72</f>
        <v>4512.9199999999983</v>
      </c>
      <c r="J72" s="128">
        <f t="shared" si="3"/>
        <v>14853.275999999987</v>
      </c>
    </row>
    <row r="73" spans="1:19" ht="39" x14ac:dyDescent="0.25">
      <c r="A73" s="282">
        <v>42997</v>
      </c>
      <c r="B73" s="183" t="s">
        <v>1701</v>
      </c>
      <c r="D73" s="69" t="s">
        <v>1702</v>
      </c>
      <c r="E73" s="51">
        <v>497812</v>
      </c>
      <c r="F73" s="16" t="s">
        <v>1703</v>
      </c>
      <c r="G73" s="9">
        <v>28927</v>
      </c>
      <c r="H73" s="9">
        <v>28000</v>
      </c>
      <c r="I73" s="11">
        <f t="shared" si="6"/>
        <v>-927</v>
      </c>
      <c r="J73" s="128">
        <f t="shared" si="3"/>
        <v>13926.275999999987</v>
      </c>
    </row>
    <row r="74" spans="1:19" ht="39" x14ac:dyDescent="0.25">
      <c r="A74" s="282">
        <v>42998</v>
      </c>
      <c r="B74" s="183" t="s">
        <v>1704</v>
      </c>
      <c r="D74" s="69" t="s">
        <v>1705</v>
      </c>
      <c r="E74" s="51">
        <v>497812</v>
      </c>
      <c r="F74" s="16" t="s">
        <v>1636</v>
      </c>
      <c r="G74" s="9">
        <v>28003.43</v>
      </c>
      <c r="H74" s="9">
        <v>28000</v>
      </c>
      <c r="I74" s="11">
        <f t="shared" si="6"/>
        <v>-3.430000000000291</v>
      </c>
      <c r="J74" s="128">
        <f t="shared" si="3"/>
        <v>13922.845999999987</v>
      </c>
    </row>
    <row r="75" spans="1:19" ht="39" x14ac:dyDescent="0.25">
      <c r="A75" s="282">
        <v>43004</v>
      </c>
      <c r="B75" s="183" t="s">
        <v>1710</v>
      </c>
      <c r="D75" s="69" t="s">
        <v>1711</v>
      </c>
      <c r="E75" s="51">
        <v>497560</v>
      </c>
      <c r="F75" s="16" t="s">
        <v>1626</v>
      </c>
      <c r="G75" s="9">
        <v>27084.42</v>
      </c>
      <c r="H75" s="9">
        <v>28000</v>
      </c>
      <c r="I75" s="11">
        <f t="shared" si="6"/>
        <v>915.58000000000175</v>
      </c>
      <c r="J75" s="128">
        <f t="shared" si="3"/>
        <v>14838.425999999989</v>
      </c>
    </row>
    <row r="76" spans="1:19" ht="39" x14ac:dyDescent="0.25">
      <c r="A76" s="282">
        <v>43005</v>
      </c>
      <c r="B76" s="183" t="s">
        <v>1712</v>
      </c>
      <c r="D76" s="69" t="s">
        <v>1713</v>
      </c>
      <c r="E76" s="51">
        <v>363000</v>
      </c>
      <c r="F76" s="16" t="s">
        <v>1714</v>
      </c>
      <c r="G76" s="9">
        <v>28484.44</v>
      </c>
      <c r="H76" s="9">
        <v>20000</v>
      </c>
      <c r="I76" s="11">
        <f t="shared" si="6"/>
        <v>-8484.4399999999987</v>
      </c>
      <c r="J76" s="128">
        <f t="shared" si="3"/>
        <v>6353.9859999999899</v>
      </c>
    </row>
    <row r="77" spans="1:19" ht="39" x14ac:dyDescent="0.25">
      <c r="A77" s="282">
        <v>43011</v>
      </c>
      <c r="B77" s="187" t="s">
        <v>1721</v>
      </c>
      <c r="D77" s="69" t="s">
        <v>1722</v>
      </c>
      <c r="E77" s="51">
        <v>474188</v>
      </c>
      <c r="F77" s="16" t="s">
        <v>1723</v>
      </c>
      <c r="G77" s="9">
        <v>29023.78</v>
      </c>
      <c r="H77" s="9">
        <v>26000</v>
      </c>
      <c r="I77" s="11">
        <f t="shared" si="6"/>
        <v>-3023.7799999999988</v>
      </c>
      <c r="J77" s="128">
        <f t="shared" si="3"/>
        <v>3330.205999999991</v>
      </c>
    </row>
    <row r="78" spans="1:19" ht="39" x14ac:dyDescent="0.25">
      <c r="A78" s="282">
        <v>43012</v>
      </c>
      <c r="B78" s="187" t="s">
        <v>1724</v>
      </c>
      <c r="D78" s="69" t="s">
        <v>1725</v>
      </c>
      <c r="E78" s="51">
        <v>492453</v>
      </c>
      <c r="F78" s="16" t="s">
        <v>1507</v>
      </c>
      <c r="G78" s="9">
        <v>28988.77</v>
      </c>
      <c r="H78" s="9">
        <v>27000</v>
      </c>
      <c r="I78" s="11">
        <f t="shared" si="6"/>
        <v>-1988.7700000000004</v>
      </c>
      <c r="J78" s="128">
        <f t="shared" si="3"/>
        <v>1341.4359999999906</v>
      </c>
    </row>
    <row r="79" spans="1:19" ht="39" x14ac:dyDescent="0.25">
      <c r="A79" s="282">
        <v>43018</v>
      </c>
      <c r="B79" s="187" t="s">
        <v>1730</v>
      </c>
      <c r="D79" s="69" t="s">
        <v>1731</v>
      </c>
      <c r="E79" s="51">
        <v>567757.5</v>
      </c>
      <c r="F79" s="16" t="s">
        <v>1732</v>
      </c>
      <c r="G79" s="9">
        <v>29206</v>
      </c>
      <c r="H79" s="9">
        <v>30500</v>
      </c>
      <c r="I79" s="11">
        <f t="shared" si="6"/>
        <v>1294</v>
      </c>
      <c r="J79" s="128">
        <f t="shared" ref="J79:J142" si="7">J78+I79</f>
        <v>2635.4359999999906</v>
      </c>
    </row>
    <row r="80" spans="1:19" ht="39" x14ac:dyDescent="0.25">
      <c r="A80" s="282">
        <v>43019</v>
      </c>
      <c r="B80" s="187" t="s">
        <v>1733</v>
      </c>
      <c r="D80" s="69" t="s">
        <v>1734</v>
      </c>
      <c r="E80" s="51">
        <v>581622</v>
      </c>
      <c r="F80" s="16" t="s">
        <v>1409</v>
      </c>
      <c r="G80" s="9">
        <v>29191.599999999999</v>
      </c>
      <c r="H80" s="9">
        <v>31000</v>
      </c>
      <c r="I80" s="11">
        <f t="shared" si="6"/>
        <v>1808.4000000000015</v>
      </c>
      <c r="J80" s="128">
        <f t="shared" si="7"/>
        <v>4443.8359999999921</v>
      </c>
    </row>
    <row r="81" spans="1:10" ht="39" x14ac:dyDescent="0.25">
      <c r="A81" s="282">
        <v>43019</v>
      </c>
      <c r="B81" s="187" t="s">
        <v>1735</v>
      </c>
      <c r="D81" s="69" t="s">
        <v>1736</v>
      </c>
      <c r="E81" s="51">
        <v>581622</v>
      </c>
      <c r="F81" s="16" t="s">
        <v>1476</v>
      </c>
      <c r="G81" s="9">
        <v>31015.06</v>
      </c>
      <c r="H81" s="9">
        <v>31000</v>
      </c>
      <c r="I81" s="11">
        <f t="shared" si="6"/>
        <v>-15.06000000000131</v>
      </c>
      <c r="J81" s="128">
        <f t="shared" si="7"/>
        <v>4428.7759999999907</v>
      </c>
    </row>
    <row r="82" spans="1:10" ht="40.5" customHeight="1" x14ac:dyDescent="0.25">
      <c r="A82" s="282">
        <v>43026</v>
      </c>
      <c r="B82" s="187" t="s">
        <v>1744</v>
      </c>
      <c r="D82" s="69" t="s">
        <v>1745</v>
      </c>
      <c r="E82" s="51">
        <v>611072</v>
      </c>
      <c r="F82" s="16" t="s">
        <v>1746</v>
      </c>
      <c r="G82" s="9">
        <v>31999.7</v>
      </c>
      <c r="H82" s="9">
        <v>32000</v>
      </c>
      <c r="I82" s="11">
        <f t="shared" si="6"/>
        <v>0.2999999999992724</v>
      </c>
      <c r="J82" s="128">
        <f t="shared" si="7"/>
        <v>4429.07599999999</v>
      </c>
    </row>
    <row r="83" spans="1:10" ht="41.25" customHeight="1" x14ac:dyDescent="0.25">
      <c r="A83" s="282">
        <v>43026</v>
      </c>
      <c r="B83" s="187" t="s">
        <v>1742</v>
      </c>
      <c r="D83" s="69" t="s">
        <v>1751</v>
      </c>
      <c r="E83" s="51">
        <v>609665</v>
      </c>
      <c r="F83" s="16" t="s">
        <v>1741</v>
      </c>
      <c r="G83" s="9">
        <v>32471.1</v>
      </c>
      <c r="H83" s="9">
        <v>32000</v>
      </c>
      <c r="I83" s="11">
        <f t="shared" si="6"/>
        <v>-471.09999999999854</v>
      </c>
      <c r="J83" s="128">
        <f t="shared" si="7"/>
        <v>3957.9759999999915</v>
      </c>
    </row>
    <row r="84" spans="1:10" ht="45.75" customHeight="1" x14ac:dyDescent="0.25">
      <c r="A84" s="282">
        <v>43032</v>
      </c>
      <c r="B84" s="187" t="s">
        <v>1752</v>
      </c>
      <c r="D84" s="69" t="s">
        <v>1743</v>
      </c>
      <c r="E84" s="51">
        <v>636042</v>
      </c>
      <c r="F84" s="16" t="s">
        <v>1753</v>
      </c>
      <c r="G84" s="9">
        <v>33508.730000000003</v>
      </c>
      <c r="H84" s="9">
        <v>33000</v>
      </c>
      <c r="I84" s="11">
        <f t="shared" si="6"/>
        <v>-508.7300000000032</v>
      </c>
      <c r="J84" s="128">
        <f t="shared" si="7"/>
        <v>3449.2459999999883</v>
      </c>
    </row>
    <row r="85" spans="1:10" ht="45" customHeight="1" x14ac:dyDescent="0.25">
      <c r="A85" s="282">
        <v>43033</v>
      </c>
      <c r="B85" s="187" t="s">
        <v>1754</v>
      </c>
      <c r="D85" s="69" t="s">
        <v>1755</v>
      </c>
      <c r="E85" s="51">
        <v>644875</v>
      </c>
      <c r="F85" s="16" t="s">
        <v>1756</v>
      </c>
      <c r="G85" s="9">
        <v>34136.199999999997</v>
      </c>
      <c r="H85" s="9">
        <v>33500</v>
      </c>
      <c r="I85" s="11">
        <f t="shared" si="6"/>
        <v>-636.19999999999709</v>
      </c>
      <c r="J85" s="128">
        <f t="shared" si="7"/>
        <v>2813.0459999999912</v>
      </c>
    </row>
    <row r="86" spans="1:10" ht="44.25" customHeight="1" x14ac:dyDescent="0.25">
      <c r="A86" s="282">
        <v>43033</v>
      </c>
      <c r="B86" s="187" t="s">
        <v>1759</v>
      </c>
      <c r="D86" s="69" t="s">
        <v>1760</v>
      </c>
      <c r="E86" s="51">
        <v>638476.5</v>
      </c>
      <c r="F86" s="16" t="s">
        <v>1761</v>
      </c>
      <c r="G86" s="9">
        <v>33744.720000000001</v>
      </c>
      <c r="H86" s="9">
        <v>33500</v>
      </c>
      <c r="I86" s="11">
        <f t="shared" si="6"/>
        <v>-244.72000000000116</v>
      </c>
      <c r="J86" s="128">
        <f t="shared" si="7"/>
        <v>2568.32599999999</v>
      </c>
    </row>
    <row r="87" spans="1:10" ht="43.5" customHeight="1" x14ac:dyDescent="0.25">
      <c r="A87" s="282">
        <v>43046</v>
      </c>
      <c r="B87" s="165" t="s">
        <v>1771</v>
      </c>
      <c r="D87" s="69">
        <v>79412</v>
      </c>
      <c r="E87" s="51">
        <v>649706</v>
      </c>
      <c r="F87" s="16" t="s">
        <v>1589</v>
      </c>
      <c r="G87" s="9">
        <v>34133.1</v>
      </c>
      <c r="H87" s="9">
        <v>34000</v>
      </c>
      <c r="I87" s="11">
        <f t="shared" si="6"/>
        <v>-133.09999999999854</v>
      </c>
      <c r="J87" s="175">
        <f t="shared" si="7"/>
        <v>2435.2259999999915</v>
      </c>
    </row>
    <row r="88" spans="1:10" ht="39" x14ac:dyDescent="0.25">
      <c r="A88" s="282">
        <v>43047</v>
      </c>
      <c r="B88" s="165" t="s">
        <v>1772</v>
      </c>
      <c r="D88" s="69">
        <v>79414</v>
      </c>
      <c r="E88" s="51">
        <v>658501.5</v>
      </c>
      <c r="F88" s="16" t="s">
        <v>1773</v>
      </c>
      <c r="G88" s="9">
        <v>34330.120000000003</v>
      </c>
      <c r="H88" s="9">
        <v>34500</v>
      </c>
      <c r="I88" s="11">
        <f t="shared" si="6"/>
        <v>169.87999999999738</v>
      </c>
      <c r="J88" s="128">
        <f t="shared" si="7"/>
        <v>2605.1059999999889</v>
      </c>
    </row>
    <row r="89" spans="1:10" ht="39" x14ac:dyDescent="0.25">
      <c r="A89" s="282">
        <v>43053</v>
      </c>
      <c r="B89" s="165" t="s">
        <v>1776</v>
      </c>
      <c r="D89" s="69">
        <v>79415</v>
      </c>
      <c r="E89" s="51">
        <v>660951</v>
      </c>
      <c r="F89" s="16" t="s">
        <v>1777</v>
      </c>
      <c r="G89" s="9">
        <v>29613.55</v>
      </c>
      <c r="H89" s="9">
        <v>34500</v>
      </c>
      <c r="I89" s="11">
        <f t="shared" si="6"/>
        <v>4886.4500000000007</v>
      </c>
      <c r="J89" s="128">
        <f t="shared" si="7"/>
        <v>7491.5559999999896</v>
      </c>
    </row>
    <row r="90" spans="1:10" ht="39" x14ac:dyDescent="0.25">
      <c r="A90" s="282">
        <v>43053</v>
      </c>
      <c r="B90" s="165" t="s">
        <v>1778</v>
      </c>
      <c r="D90" s="69">
        <v>79416</v>
      </c>
      <c r="E90" s="51">
        <v>661675.5</v>
      </c>
      <c r="F90" s="16" t="s">
        <v>1463</v>
      </c>
      <c r="G90" s="9">
        <v>29785.39</v>
      </c>
      <c r="H90" s="9">
        <v>34500</v>
      </c>
      <c r="I90" s="11">
        <f t="shared" si="6"/>
        <v>4714.6100000000006</v>
      </c>
      <c r="J90" s="128">
        <f t="shared" si="7"/>
        <v>12206.16599999999</v>
      </c>
    </row>
    <row r="91" spans="1:10" ht="39" x14ac:dyDescent="0.25">
      <c r="A91" s="282">
        <v>43056</v>
      </c>
      <c r="B91" s="165" t="s">
        <v>1783</v>
      </c>
      <c r="D91" s="69">
        <v>79417</v>
      </c>
      <c r="E91" s="51">
        <v>479375</v>
      </c>
      <c r="F91" s="16" t="s">
        <v>1784</v>
      </c>
      <c r="G91" s="9">
        <v>28735.61</v>
      </c>
      <c r="H91" s="9">
        <v>25000</v>
      </c>
      <c r="I91" s="11">
        <f t="shared" si="6"/>
        <v>-3735.6100000000006</v>
      </c>
      <c r="J91" s="175">
        <f t="shared" si="7"/>
        <v>8470.5559999999896</v>
      </c>
    </row>
    <row r="92" spans="1:10" ht="32.25" customHeight="1" x14ac:dyDescent="0.25">
      <c r="A92" s="282">
        <v>43074</v>
      </c>
      <c r="B92" s="190" t="s">
        <v>1802</v>
      </c>
      <c r="D92" s="69" t="s">
        <v>1803</v>
      </c>
      <c r="E92" s="51">
        <v>564900</v>
      </c>
      <c r="F92" s="16" t="s">
        <v>1804</v>
      </c>
      <c r="G92" s="9">
        <v>32098.52</v>
      </c>
      <c r="H92" s="9">
        <v>30000</v>
      </c>
      <c r="I92" s="11">
        <f>H92-G92</f>
        <v>-2098.5200000000004</v>
      </c>
      <c r="J92" s="128">
        <f t="shared" si="7"/>
        <v>6372.0359999999891</v>
      </c>
    </row>
    <row r="93" spans="1:10" ht="33.75" customHeight="1" x14ac:dyDescent="0.25">
      <c r="A93" s="282">
        <v>43074</v>
      </c>
      <c r="B93" s="190" t="s">
        <v>1799</v>
      </c>
      <c r="D93" s="69" t="s">
        <v>1800</v>
      </c>
      <c r="E93" s="51">
        <v>564900</v>
      </c>
      <c r="F93" s="16" t="s">
        <v>1801</v>
      </c>
      <c r="G93" s="9">
        <v>32292.400000000001</v>
      </c>
      <c r="H93" s="9">
        <v>30000</v>
      </c>
      <c r="I93" s="11">
        <f>H93-G93</f>
        <v>-2292.4000000000015</v>
      </c>
      <c r="J93" s="128">
        <f t="shared" si="7"/>
        <v>4079.6359999999877</v>
      </c>
    </row>
    <row r="94" spans="1:10" ht="33" customHeight="1" x14ac:dyDescent="0.25">
      <c r="A94" s="282">
        <v>43084</v>
      </c>
      <c r="B94" s="190" t="s">
        <v>1821</v>
      </c>
      <c r="D94" s="69" t="s">
        <v>1822</v>
      </c>
      <c r="E94" s="51">
        <v>575700</v>
      </c>
      <c r="F94" s="16" t="s">
        <v>1773</v>
      </c>
      <c r="G94" s="9">
        <v>25813.07</v>
      </c>
      <c r="H94" s="9">
        <v>30000</v>
      </c>
      <c r="I94" s="11">
        <f t="shared" si="6"/>
        <v>4186.93</v>
      </c>
      <c r="J94" s="128">
        <f t="shared" si="7"/>
        <v>8266.565999999988</v>
      </c>
    </row>
    <row r="95" spans="1:10" ht="33.75" customHeight="1" x14ac:dyDescent="0.25">
      <c r="A95" s="282">
        <v>43089</v>
      </c>
      <c r="B95" s="190" t="s">
        <v>1827</v>
      </c>
      <c r="D95" s="69" t="s">
        <v>1828</v>
      </c>
      <c r="E95" s="51">
        <v>476000</v>
      </c>
      <c r="F95" s="16" t="s">
        <v>1452</v>
      </c>
      <c r="G95" s="9">
        <v>26158.74</v>
      </c>
      <c r="H95" s="9">
        <v>25000</v>
      </c>
      <c r="I95" s="11">
        <f t="shared" si="6"/>
        <v>-1158.7400000000016</v>
      </c>
      <c r="J95" s="128">
        <f t="shared" si="7"/>
        <v>7107.8259999999864</v>
      </c>
    </row>
    <row r="96" spans="1:10" ht="39" x14ac:dyDescent="0.25">
      <c r="A96" s="282">
        <v>43089</v>
      </c>
      <c r="B96" s="190" t="s">
        <v>1829</v>
      </c>
      <c r="D96" s="69" t="s">
        <v>1830</v>
      </c>
      <c r="E96" s="51">
        <v>481125</v>
      </c>
      <c r="F96" s="16" t="s">
        <v>1831</v>
      </c>
      <c r="G96" s="9">
        <v>25987.03</v>
      </c>
      <c r="H96" s="9">
        <v>25000</v>
      </c>
      <c r="I96" s="11">
        <f t="shared" si="6"/>
        <v>-987.02999999999884</v>
      </c>
      <c r="J96" s="128">
        <f t="shared" si="7"/>
        <v>6120.7959999999875</v>
      </c>
    </row>
    <row r="97" spans="1:10" ht="39" x14ac:dyDescent="0.25">
      <c r="A97" s="282">
        <v>43096</v>
      </c>
      <c r="B97" s="190" t="s">
        <v>1837</v>
      </c>
      <c r="D97" s="69" t="s">
        <v>1838</v>
      </c>
      <c r="E97" s="51">
        <v>494175</v>
      </c>
      <c r="F97" s="16" t="s">
        <v>1589</v>
      </c>
      <c r="G97" s="9">
        <v>27174.83</v>
      </c>
      <c r="H97" s="9">
        <v>25000</v>
      </c>
      <c r="I97" s="11">
        <f t="shared" si="6"/>
        <v>-2174.8300000000017</v>
      </c>
      <c r="J97" s="128">
        <f t="shared" si="7"/>
        <v>3945.9659999999858</v>
      </c>
    </row>
    <row r="98" spans="1:10" ht="34.5" customHeight="1" x14ac:dyDescent="0.25">
      <c r="A98" s="282">
        <v>43096</v>
      </c>
      <c r="B98" s="190" t="s">
        <v>1839</v>
      </c>
      <c r="D98" s="69" t="s">
        <v>1840</v>
      </c>
      <c r="E98" s="51">
        <v>494750</v>
      </c>
      <c r="F98" s="16" t="s">
        <v>1450</v>
      </c>
      <c r="G98" s="9">
        <v>27586.78</v>
      </c>
      <c r="H98" s="9">
        <v>25000</v>
      </c>
      <c r="I98" s="11">
        <f t="shared" si="6"/>
        <v>-2586.7799999999988</v>
      </c>
      <c r="J98" s="128">
        <f t="shared" si="7"/>
        <v>1359.185999999987</v>
      </c>
    </row>
    <row r="99" spans="1:10" ht="48.75" customHeight="1" x14ac:dyDescent="0.25">
      <c r="A99" s="282">
        <v>43109</v>
      </c>
      <c r="B99" s="191" t="s">
        <v>1849</v>
      </c>
      <c r="D99" s="69" t="s">
        <v>1848</v>
      </c>
      <c r="E99" s="51">
        <v>539700</v>
      </c>
      <c r="F99" s="16" t="s">
        <v>1847</v>
      </c>
      <c r="G99" s="9">
        <v>29183.759999999998</v>
      </c>
      <c r="H99" s="9">
        <v>28000</v>
      </c>
      <c r="I99" s="11">
        <f t="shared" si="6"/>
        <v>-1183.7599999999984</v>
      </c>
      <c r="J99" s="128">
        <f t="shared" si="7"/>
        <v>175.42599999998856</v>
      </c>
    </row>
    <row r="100" spans="1:10" ht="45" x14ac:dyDescent="0.25">
      <c r="A100" s="282">
        <v>43110</v>
      </c>
      <c r="B100" s="191" t="s">
        <v>1852</v>
      </c>
      <c r="D100" s="69" t="s">
        <v>1853</v>
      </c>
      <c r="E100" s="51">
        <v>539252</v>
      </c>
      <c r="F100" s="16" t="s">
        <v>1854</v>
      </c>
      <c r="G100" s="9">
        <v>30868.37</v>
      </c>
      <c r="H100" s="9">
        <v>28000</v>
      </c>
      <c r="I100" s="11">
        <f t="shared" si="6"/>
        <v>-2868.369999999999</v>
      </c>
      <c r="J100" s="128">
        <f t="shared" si="7"/>
        <v>-2692.9440000000104</v>
      </c>
    </row>
    <row r="101" spans="1:10" ht="45" x14ac:dyDescent="0.25">
      <c r="A101" s="282">
        <v>43116</v>
      </c>
      <c r="B101" s="191" t="s">
        <v>1859</v>
      </c>
      <c r="D101" s="69" t="s">
        <v>1860</v>
      </c>
      <c r="E101" s="51">
        <v>609856</v>
      </c>
      <c r="F101" s="16" t="s">
        <v>1861</v>
      </c>
      <c r="G101" s="9">
        <v>31408.94</v>
      </c>
      <c r="H101" s="9">
        <v>32000</v>
      </c>
      <c r="I101" s="11">
        <f t="shared" si="6"/>
        <v>591.06000000000131</v>
      </c>
      <c r="J101" s="128">
        <f t="shared" si="7"/>
        <v>-2101.8840000000091</v>
      </c>
    </row>
    <row r="102" spans="1:10" ht="45" x14ac:dyDescent="0.25">
      <c r="A102" s="282">
        <v>43123</v>
      </c>
      <c r="B102" s="191" t="s">
        <v>1865</v>
      </c>
      <c r="D102" s="69" t="s">
        <v>1866</v>
      </c>
      <c r="E102" s="51">
        <v>657195</v>
      </c>
      <c r="F102" s="16" t="s">
        <v>1867</v>
      </c>
      <c r="G102" s="9">
        <v>33144.050000000003</v>
      </c>
      <c r="H102" s="9">
        <v>35000</v>
      </c>
      <c r="I102" s="11">
        <f t="shared" si="6"/>
        <v>1855.9499999999971</v>
      </c>
      <c r="J102" s="128">
        <f t="shared" si="7"/>
        <v>-245.93400000001202</v>
      </c>
    </row>
    <row r="103" spans="1:10" ht="45" x14ac:dyDescent="0.25">
      <c r="A103" s="282">
        <v>43124</v>
      </c>
      <c r="B103" s="191" t="s">
        <v>1868</v>
      </c>
      <c r="D103" s="69" t="s">
        <v>1869</v>
      </c>
      <c r="E103" s="51">
        <v>619641</v>
      </c>
      <c r="F103" s="16" t="s">
        <v>1870</v>
      </c>
      <c r="G103" s="9">
        <v>32316.19</v>
      </c>
      <c r="H103" s="9">
        <v>33000</v>
      </c>
      <c r="I103" s="11">
        <f t="shared" si="6"/>
        <v>683.81000000000131</v>
      </c>
      <c r="J103" s="128">
        <f t="shared" si="7"/>
        <v>437.87599999998929</v>
      </c>
    </row>
    <row r="104" spans="1:10" ht="45" x14ac:dyDescent="0.25">
      <c r="A104" s="282">
        <v>43130</v>
      </c>
      <c r="B104" s="191" t="s">
        <v>1876</v>
      </c>
      <c r="D104" s="69" t="s">
        <v>1877</v>
      </c>
      <c r="E104" s="51">
        <v>638905.5</v>
      </c>
      <c r="F104" s="16" t="s">
        <v>1847</v>
      </c>
      <c r="G104" s="9">
        <v>29375.33</v>
      </c>
      <c r="H104" s="9">
        <v>34500</v>
      </c>
      <c r="I104" s="11">
        <f t="shared" si="6"/>
        <v>5124.6699999999983</v>
      </c>
      <c r="J104" s="128">
        <f t="shared" si="7"/>
        <v>5562.5459999999875</v>
      </c>
    </row>
    <row r="105" spans="1:10" ht="45" x14ac:dyDescent="0.25">
      <c r="A105" s="282">
        <v>43130</v>
      </c>
      <c r="B105" s="191" t="s">
        <v>1878</v>
      </c>
      <c r="D105" s="69" t="s">
        <v>1879</v>
      </c>
      <c r="E105" s="51">
        <v>638905.5</v>
      </c>
      <c r="F105" s="16" t="s">
        <v>1880</v>
      </c>
      <c r="G105" s="9">
        <v>29890.14</v>
      </c>
      <c r="H105" s="9">
        <v>34500</v>
      </c>
      <c r="I105" s="11">
        <f t="shared" si="6"/>
        <v>4609.8600000000006</v>
      </c>
      <c r="J105" s="128">
        <f t="shared" si="7"/>
        <v>10172.405999999988</v>
      </c>
    </row>
    <row r="106" spans="1:10" ht="45" x14ac:dyDescent="0.25">
      <c r="A106" s="282">
        <v>43151</v>
      </c>
      <c r="B106" s="193" t="s">
        <v>1901</v>
      </c>
      <c r="D106" s="69" t="s">
        <v>1902</v>
      </c>
      <c r="E106" s="51">
        <v>482170</v>
      </c>
      <c r="F106" s="16" t="s">
        <v>1362</v>
      </c>
      <c r="G106" s="9">
        <v>29474.66</v>
      </c>
      <c r="H106" s="9">
        <v>26000</v>
      </c>
      <c r="I106" s="11">
        <f t="shared" si="6"/>
        <v>-3474.66</v>
      </c>
      <c r="J106" s="128">
        <f t="shared" si="7"/>
        <v>6697.7459999999883</v>
      </c>
    </row>
    <row r="107" spans="1:10" ht="45" x14ac:dyDescent="0.25">
      <c r="A107" s="282">
        <v>43151</v>
      </c>
      <c r="B107" s="193" t="s">
        <v>1907</v>
      </c>
      <c r="D107" s="69" t="s">
        <v>1908</v>
      </c>
      <c r="E107" s="51">
        <v>482170</v>
      </c>
      <c r="F107" s="16" t="s">
        <v>1880</v>
      </c>
      <c r="G107" s="9">
        <v>30172.84</v>
      </c>
      <c r="H107" s="9">
        <v>26000</v>
      </c>
      <c r="I107" s="11">
        <f t="shared" si="6"/>
        <v>-4172.84</v>
      </c>
      <c r="J107" s="128">
        <f t="shared" si="7"/>
        <v>2524.9059999999881</v>
      </c>
    </row>
    <row r="108" spans="1:10" ht="45" x14ac:dyDescent="0.25">
      <c r="A108" s="282">
        <v>43159</v>
      </c>
      <c r="B108" s="193" t="s">
        <v>1909</v>
      </c>
      <c r="D108" s="69" t="s">
        <v>1910</v>
      </c>
      <c r="E108" s="51">
        <v>601728</v>
      </c>
      <c r="F108" s="16" t="s">
        <v>1761</v>
      </c>
      <c r="G108" s="9">
        <v>30570.71</v>
      </c>
      <c r="H108" s="9">
        <v>32000</v>
      </c>
      <c r="I108" s="11">
        <f t="shared" si="6"/>
        <v>1429.2900000000009</v>
      </c>
      <c r="J108" s="128">
        <f t="shared" si="7"/>
        <v>3954.195999999989</v>
      </c>
    </row>
    <row r="109" spans="1:10" ht="45" x14ac:dyDescent="0.25">
      <c r="A109" s="282">
        <v>43166</v>
      </c>
      <c r="B109" s="195" t="s">
        <v>1915</v>
      </c>
      <c r="D109" s="69" t="s">
        <v>1916</v>
      </c>
      <c r="E109" s="51">
        <v>584939</v>
      </c>
      <c r="F109" s="16" t="s">
        <v>1592</v>
      </c>
      <c r="G109" s="9">
        <v>28330.44</v>
      </c>
      <c r="H109" s="9">
        <v>31000</v>
      </c>
      <c r="I109" s="11">
        <f t="shared" si="6"/>
        <v>2669.5600000000013</v>
      </c>
      <c r="J109" s="128">
        <f t="shared" si="7"/>
        <v>6623.7559999999903</v>
      </c>
    </row>
    <row r="110" spans="1:10" ht="45" x14ac:dyDescent="0.25">
      <c r="A110" s="282">
        <v>43173</v>
      </c>
      <c r="B110" s="195" t="s">
        <v>1921</v>
      </c>
      <c r="D110" s="69" t="s">
        <v>1922</v>
      </c>
      <c r="E110" s="51">
        <v>513727.5</v>
      </c>
      <c r="F110" s="16" t="s">
        <v>1468</v>
      </c>
      <c r="G110" s="9">
        <v>26477.64</v>
      </c>
      <c r="H110" s="9">
        <v>27500</v>
      </c>
      <c r="I110" s="11">
        <f t="shared" si="6"/>
        <v>1022.3600000000006</v>
      </c>
      <c r="J110" s="128">
        <f t="shared" si="7"/>
        <v>7646.1159999999909</v>
      </c>
    </row>
    <row r="111" spans="1:10" ht="45" x14ac:dyDescent="0.25">
      <c r="A111" s="282">
        <v>43173</v>
      </c>
      <c r="B111" s="195" t="s">
        <v>1923</v>
      </c>
      <c r="D111" s="69" t="s">
        <v>1924</v>
      </c>
      <c r="E111" s="51">
        <v>513727.5</v>
      </c>
      <c r="F111" s="16" t="s">
        <v>1925</v>
      </c>
      <c r="G111" s="9">
        <v>26512.73</v>
      </c>
      <c r="H111" s="9">
        <v>27500</v>
      </c>
      <c r="I111" s="11">
        <f t="shared" si="6"/>
        <v>987.27000000000044</v>
      </c>
      <c r="J111" s="128">
        <f t="shared" si="7"/>
        <v>8633.3859999999913</v>
      </c>
    </row>
    <row r="112" spans="1:10" ht="45" x14ac:dyDescent="0.25">
      <c r="A112" s="282">
        <v>43180</v>
      </c>
      <c r="B112" s="195" t="s">
        <v>1930</v>
      </c>
      <c r="D112" s="69" t="s">
        <v>1931</v>
      </c>
      <c r="E112" s="51">
        <v>376400</v>
      </c>
      <c r="F112" s="16" t="s">
        <v>1932</v>
      </c>
      <c r="G112" s="9">
        <v>25489.81</v>
      </c>
      <c r="H112" s="9">
        <v>20000</v>
      </c>
      <c r="I112" s="11">
        <f t="shared" si="6"/>
        <v>-5489.8100000000013</v>
      </c>
      <c r="J112" s="128">
        <f t="shared" si="7"/>
        <v>3143.57599999999</v>
      </c>
    </row>
    <row r="113" spans="1:10" ht="45" x14ac:dyDescent="0.25">
      <c r="A113" s="282">
        <v>43186</v>
      </c>
      <c r="B113" s="195" t="s">
        <v>1937</v>
      </c>
      <c r="D113" s="69" t="s">
        <v>1938</v>
      </c>
      <c r="E113" s="51">
        <v>461500</v>
      </c>
      <c r="F113" s="16" t="s">
        <v>1714</v>
      </c>
      <c r="G113" s="9">
        <v>25578.53</v>
      </c>
      <c r="H113" s="9">
        <v>25000</v>
      </c>
      <c r="I113" s="11">
        <f t="shared" si="6"/>
        <v>-578.52999999999884</v>
      </c>
      <c r="J113" s="128">
        <f t="shared" si="7"/>
        <v>2565.0459999999912</v>
      </c>
    </row>
    <row r="114" spans="1:10" ht="45" x14ac:dyDescent="0.25">
      <c r="A114" s="282">
        <v>43186</v>
      </c>
      <c r="B114" s="195" t="s">
        <v>1939</v>
      </c>
      <c r="D114" s="69" t="s">
        <v>1940</v>
      </c>
      <c r="E114" s="51">
        <v>461500</v>
      </c>
      <c r="F114" s="16" t="s">
        <v>1941</v>
      </c>
      <c r="G114" s="9">
        <v>25943.68</v>
      </c>
      <c r="H114" s="9">
        <v>25000</v>
      </c>
      <c r="I114" s="11">
        <f t="shared" si="6"/>
        <v>-943.68000000000029</v>
      </c>
      <c r="J114" s="128">
        <f t="shared" si="7"/>
        <v>1621.3659999999909</v>
      </c>
    </row>
    <row r="115" spans="1:10" ht="45" x14ac:dyDescent="0.25">
      <c r="A115" s="282">
        <v>43193</v>
      </c>
      <c r="B115" s="196" t="s">
        <v>1946</v>
      </c>
      <c r="D115" s="69">
        <v>43772</v>
      </c>
      <c r="E115" s="51">
        <v>457500</v>
      </c>
      <c r="F115" s="16" t="s">
        <v>1569</v>
      </c>
      <c r="G115" s="9">
        <v>26537.64</v>
      </c>
      <c r="H115" s="9">
        <v>25000</v>
      </c>
      <c r="I115" s="11">
        <f t="shared" si="6"/>
        <v>-1537.6399999999994</v>
      </c>
      <c r="J115" s="128">
        <f t="shared" si="7"/>
        <v>83.725999999991473</v>
      </c>
    </row>
    <row r="116" spans="1:10" ht="45" x14ac:dyDescent="0.25">
      <c r="A116" s="282">
        <v>43194</v>
      </c>
      <c r="B116" s="196" t="s">
        <v>1947</v>
      </c>
      <c r="D116" s="69">
        <v>43791</v>
      </c>
      <c r="E116" s="51">
        <v>495207</v>
      </c>
      <c r="F116" s="16" t="s">
        <v>1542</v>
      </c>
      <c r="G116" s="9">
        <v>26655.82</v>
      </c>
      <c r="H116" s="9">
        <v>27000</v>
      </c>
      <c r="I116" s="11">
        <f t="shared" si="6"/>
        <v>344.18000000000029</v>
      </c>
      <c r="J116" s="128">
        <f t="shared" si="7"/>
        <v>427.90599999999176</v>
      </c>
    </row>
    <row r="117" spans="1:10" ht="45" x14ac:dyDescent="0.25">
      <c r="A117" s="282">
        <v>43201</v>
      </c>
      <c r="B117" s="196" t="s">
        <v>1952</v>
      </c>
      <c r="D117" s="69">
        <v>43792</v>
      </c>
      <c r="E117" s="51">
        <v>493830</v>
      </c>
      <c r="F117" s="16" t="s">
        <v>1476</v>
      </c>
      <c r="G117" s="9">
        <v>26541.21</v>
      </c>
      <c r="H117" s="9">
        <v>27000</v>
      </c>
      <c r="I117" s="11">
        <f t="shared" si="6"/>
        <v>458.79000000000087</v>
      </c>
      <c r="J117" s="128">
        <f t="shared" si="7"/>
        <v>886.69599999999264</v>
      </c>
    </row>
    <row r="118" spans="1:10" ht="45" x14ac:dyDescent="0.25">
      <c r="A118" s="282">
        <v>43201</v>
      </c>
      <c r="B118" s="196" t="s">
        <v>1953</v>
      </c>
      <c r="D118" s="69">
        <v>43793</v>
      </c>
      <c r="E118" s="51">
        <v>493830</v>
      </c>
      <c r="F118" s="16" t="s">
        <v>1954</v>
      </c>
      <c r="G118" s="9">
        <v>26499.43</v>
      </c>
      <c r="H118" s="9">
        <v>27000</v>
      </c>
      <c r="I118" s="11">
        <f t="shared" si="6"/>
        <v>500.56999999999971</v>
      </c>
      <c r="J118" s="128">
        <f t="shared" si="7"/>
        <v>1387.2659999999923</v>
      </c>
    </row>
    <row r="119" spans="1:10" ht="45" x14ac:dyDescent="0.25">
      <c r="A119" s="282">
        <v>43207</v>
      </c>
      <c r="B119" s="196" t="s">
        <v>1959</v>
      </c>
      <c r="D119" s="69">
        <v>43794</v>
      </c>
      <c r="E119" s="51">
        <v>506716</v>
      </c>
      <c r="F119" s="16" t="s">
        <v>1773</v>
      </c>
      <c r="G119" s="9">
        <v>27161.13</v>
      </c>
      <c r="H119" s="9">
        <v>28000</v>
      </c>
      <c r="I119" s="11">
        <f t="shared" si="6"/>
        <v>838.86999999999898</v>
      </c>
      <c r="J119" s="128">
        <f t="shared" si="7"/>
        <v>2226.1359999999913</v>
      </c>
    </row>
    <row r="120" spans="1:10" ht="45" x14ac:dyDescent="0.25">
      <c r="A120" s="282">
        <v>43208</v>
      </c>
      <c r="B120" s="196" t="s">
        <v>1960</v>
      </c>
      <c r="D120" s="69">
        <v>43795</v>
      </c>
      <c r="E120" s="51">
        <v>504420</v>
      </c>
      <c r="F120" s="16" t="s">
        <v>1961</v>
      </c>
      <c r="G120" s="9">
        <v>28267.65</v>
      </c>
      <c r="H120" s="9">
        <v>28000</v>
      </c>
      <c r="I120" s="11">
        <f t="shared" si="6"/>
        <v>-267.65000000000146</v>
      </c>
      <c r="J120" s="128">
        <f t="shared" si="7"/>
        <v>1958.4859999999899</v>
      </c>
    </row>
    <row r="121" spans="1:10" ht="45" x14ac:dyDescent="0.25">
      <c r="A121" s="282">
        <v>43214</v>
      </c>
      <c r="B121" s="196" t="s">
        <v>1966</v>
      </c>
      <c r="D121" s="69">
        <v>43796</v>
      </c>
      <c r="E121" s="51">
        <v>528360</v>
      </c>
      <c r="F121" s="16" t="s">
        <v>1468</v>
      </c>
      <c r="G121" s="9">
        <v>26972.99</v>
      </c>
      <c r="H121" s="9">
        <v>28000</v>
      </c>
      <c r="I121" s="11">
        <f t="shared" si="6"/>
        <v>1027.0099999999984</v>
      </c>
      <c r="J121" s="128">
        <f t="shared" si="7"/>
        <v>2985.4959999999883</v>
      </c>
    </row>
    <row r="122" spans="1:10" ht="45" x14ac:dyDescent="0.25">
      <c r="A122" s="282">
        <v>43215</v>
      </c>
      <c r="B122" s="196" t="s">
        <v>1967</v>
      </c>
      <c r="D122" s="69">
        <v>43797</v>
      </c>
      <c r="E122" s="51">
        <v>549463</v>
      </c>
      <c r="F122" s="16" t="s">
        <v>1968</v>
      </c>
      <c r="G122" s="9">
        <v>25769.61</v>
      </c>
      <c r="H122" s="9">
        <v>29000</v>
      </c>
      <c r="I122" s="11">
        <f t="shared" si="6"/>
        <v>3230.3899999999994</v>
      </c>
      <c r="J122" s="128">
        <f t="shared" si="7"/>
        <v>6215.8859999999877</v>
      </c>
    </row>
    <row r="123" spans="1:10" ht="45" x14ac:dyDescent="0.25">
      <c r="A123" s="282">
        <v>43220</v>
      </c>
      <c r="B123" s="196" t="s">
        <v>1972</v>
      </c>
      <c r="D123" s="69">
        <v>43798</v>
      </c>
      <c r="E123" s="51">
        <v>431940</v>
      </c>
      <c r="F123" s="16" t="s">
        <v>1973</v>
      </c>
      <c r="G123" s="9">
        <v>24787.94</v>
      </c>
      <c r="H123" s="9">
        <v>23000</v>
      </c>
      <c r="I123" s="11">
        <f t="shared" si="6"/>
        <v>-1787.9399999999987</v>
      </c>
      <c r="J123" s="128">
        <f t="shared" si="7"/>
        <v>4427.945999999989</v>
      </c>
    </row>
    <row r="124" spans="1:10" ht="45" x14ac:dyDescent="0.25">
      <c r="A124" s="282">
        <v>43222</v>
      </c>
      <c r="B124" s="198" t="s">
        <v>1974</v>
      </c>
      <c r="D124" s="69">
        <v>43799</v>
      </c>
      <c r="E124" s="51">
        <v>439070</v>
      </c>
      <c r="F124" s="16" t="s">
        <v>1723</v>
      </c>
      <c r="G124" s="9">
        <v>24772.720000000001</v>
      </c>
      <c r="H124" s="9">
        <v>23000</v>
      </c>
      <c r="I124" s="11">
        <f t="shared" si="6"/>
        <v>-1772.7200000000012</v>
      </c>
      <c r="J124" s="128">
        <f t="shared" si="7"/>
        <v>2655.2259999999878</v>
      </c>
    </row>
    <row r="125" spans="1:10" ht="45" x14ac:dyDescent="0.25">
      <c r="A125" s="282">
        <v>43229</v>
      </c>
      <c r="B125" s="198" t="s">
        <v>1980</v>
      </c>
      <c r="D125" s="69" t="s">
        <v>1981</v>
      </c>
      <c r="E125" s="51">
        <v>491225</v>
      </c>
      <c r="F125" s="16" t="s">
        <v>1773</v>
      </c>
      <c r="G125" s="9">
        <v>25611.91</v>
      </c>
      <c r="H125" s="9">
        <v>25000</v>
      </c>
      <c r="I125" s="11">
        <f t="shared" si="6"/>
        <v>-611.90999999999985</v>
      </c>
      <c r="J125" s="128">
        <f t="shared" si="7"/>
        <v>2043.315999999988</v>
      </c>
    </row>
    <row r="126" spans="1:10" ht="45" x14ac:dyDescent="0.25">
      <c r="A126" s="282">
        <v>43231</v>
      </c>
      <c r="B126" s="198" t="s">
        <v>1984</v>
      </c>
      <c r="D126" s="69" t="s">
        <v>1985</v>
      </c>
      <c r="E126" s="51">
        <v>490475</v>
      </c>
      <c r="F126" s="16" t="s">
        <v>1506</v>
      </c>
      <c r="G126" s="9">
        <v>24783.61</v>
      </c>
      <c r="H126" s="9">
        <v>25000</v>
      </c>
      <c r="I126" s="11">
        <f t="shared" si="6"/>
        <v>216.38999999999942</v>
      </c>
      <c r="J126" s="128">
        <f t="shared" si="7"/>
        <v>2259.7059999999874</v>
      </c>
    </row>
    <row r="127" spans="1:10" ht="45" x14ac:dyDescent="0.25">
      <c r="A127" s="282">
        <v>43236</v>
      </c>
      <c r="B127" s="198" t="s">
        <v>1988</v>
      </c>
      <c r="D127" s="69" t="s">
        <v>1989</v>
      </c>
      <c r="E127" s="51">
        <v>494675</v>
      </c>
      <c r="F127" s="16" t="s">
        <v>1746</v>
      </c>
      <c r="G127" s="9">
        <v>24932.03</v>
      </c>
      <c r="H127" s="9">
        <v>25000</v>
      </c>
      <c r="I127" s="11">
        <f t="shared" si="6"/>
        <v>67.970000000001164</v>
      </c>
      <c r="J127" s="128">
        <f t="shared" si="7"/>
        <v>2327.6759999999886</v>
      </c>
    </row>
    <row r="128" spans="1:10" ht="45" x14ac:dyDescent="0.25">
      <c r="A128" s="282">
        <v>43242</v>
      </c>
      <c r="B128" s="198" t="s">
        <v>1996</v>
      </c>
      <c r="D128" s="69" t="s">
        <v>1997</v>
      </c>
      <c r="E128" s="51">
        <v>507169.5</v>
      </c>
      <c r="F128" s="16" t="s">
        <v>1998</v>
      </c>
      <c r="G128" s="9">
        <v>26303.73</v>
      </c>
      <c r="H128" s="9">
        <v>25500</v>
      </c>
      <c r="I128" s="11">
        <f t="shared" si="6"/>
        <v>-803.72999999999956</v>
      </c>
      <c r="J128" s="128">
        <f t="shared" si="7"/>
        <v>1523.945999999989</v>
      </c>
    </row>
    <row r="129" spans="1:10" ht="45" x14ac:dyDescent="0.25">
      <c r="A129" s="282">
        <v>43243</v>
      </c>
      <c r="B129" s="198" t="s">
        <v>2003</v>
      </c>
      <c r="D129" s="69" t="s">
        <v>2004</v>
      </c>
      <c r="E129" s="51">
        <v>514020</v>
      </c>
      <c r="F129" s="16" t="s">
        <v>2005</v>
      </c>
      <c r="G129" s="9">
        <v>30561.34</v>
      </c>
      <c r="H129" s="9">
        <v>26000</v>
      </c>
      <c r="I129" s="11">
        <f t="shared" si="6"/>
        <v>-4561.34</v>
      </c>
      <c r="J129" s="128">
        <f t="shared" si="7"/>
        <v>-3037.3940000000111</v>
      </c>
    </row>
    <row r="130" spans="1:10" ht="45" x14ac:dyDescent="0.25">
      <c r="A130" s="282">
        <v>43249</v>
      </c>
      <c r="B130" s="198" t="s">
        <v>2006</v>
      </c>
      <c r="D130" s="69" t="s">
        <v>2007</v>
      </c>
      <c r="E130" s="51">
        <v>574635</v>
      </c>
      <c r="F130" s="16" t="s">
        <v>1847</v>
      </c>
      <c r="G130" s="9">
        <v>30668.13</v>
      </c>
      <c r="H130" s="9">
        <v>29000</v>
      </c>
      <c r="I130" s="11">
        <f t="shared" si="6"/>
        <v>-1668.130000000001</v>
      </c>
      <c r="J130" s="128">
        <f t="shared" si="7"/>
        <v>-4705.5240000000122</v>
      </c>
    </row>
    <row r="131" spans="1:10" ht="45" x14ac:dyDescent="0.25">
      <c r="A131" s="282">
        <v>43255</v>
      </c>
      <c r="B131" s="160" t="s">
        <v>2011</v>
      </c>
      <c r="D131" s="69" t="s">
        <v>2012</v>
      </c>
      <c r="E131" s="51">
        <v>680680</v>
      </c>
      <c r="F131" s="16" t="s">
        <v>1507</v>
      </c>
      <c r="G131" s="9">
        <v>30343.11</v>
      </c>
      <c r="H131" s="9">
        <v>34000</v>
      </c>
      <c r="I131" s="11">
        <f>H131-G131</f>
        <v>3656.8899999999994</v>
      </c>
      <c r="J131" s="128">
        <f t="shared" si="7"/>
        <v>-1048.6340000000127</v>
      </c>
    </row>
    <row r="132" spans="1:10" ht="45" x14ac:dyDescent="0.25">
      <c r="A132" s="282">
        <v>43255</v>
      </c>
      <c r="B132" s="160" t="s">
        <v>2009</v>
      </c>
      <c r="D132" s="69" t="s">
        <v>2010</v>
      </c>
      <c r="E132" s="51">
        <v>680680</v>
      </c>
      <c r="F132" s="16" t="s">
        <v>1362</v>
      </c>
      <c r="G132" s="9">
        <v>29726.9</v>
      </c>
      <c r="H132" s="9">
        <v>34000</v>
      </c>
      <c r="I132" s="11">
        <f>H132-G132</f>
        <v>4273.0999999999985</v>
      </c>
      <c r="J132" s="128">
        <f t="shared" si="7"/>
        <v>3224.4659999999858</v>
      </c>
    </row>
    <row r="133" spans="1:10" ht="45" x14ac:dyDescent="0.25">
      <c r="A133" s="282">
        <v>43262</v>
      </c>
      <c r="B133" s="160" t="s">
        <v>2020</v>
      </c>
      <c r="D133" s="69" t="s">
        <v>2021</v>
      </c>
      <c r="E133" s="51">
        <v>614970</v>
      </c>
      <c r="F133" s="16" t="s">
        <v>1773</v>
      </c>
      <c r="G133" s="9">
        <v>29678.43</v>
      </c>
      <c r="H133" s="9">
        <v>30000</v>
      </c>
      <c r="I133" s="11">
        <f t="shared" si="6"/>
        <v>321.56999999999971</v>
      </c>
      <c r="J133" s="128">
        <f t="shared" si="7"/>
        <v>3546.0359999999855</v>
      </c>
    </row>
    <row r="134" spans="1:10" ht="45" x14ac:dyDescent="0.25">
      <c r="A134" s="282">
        <v>43269</v>
      </c>
      <c r="B134" s="160" t="s">
        <v>2024</v>
      </c>
      <c r="D134" s="69" t="s">
        <v>2025</v>
      </c>
      <c r="E134" s="51">
        <v>597284</v>
      </c>
      <c r="F134" s="16" t="s">
        <v>2026</v>
      </c>
      <c r="G134" s="9">
        <v>29443.63</v>
      </c>
      <c r="H134" s="9">
        <v>29000</v>
      </c>
      <c r="I134" s="11">
        <f t="shared" si="6"/>
        <v>-443.63000000000102</v>
      </c>
      <c r="J134" s="128">
        <f t="shared" si="7"/>
        <v>3102.4059999999845</v>
      </c>
    </row>
    <row r="135" spans="1:10" ht="45" x14ac:dyDescent="0.25">
      <c r="A135" s="282">
        <v>43276</v>
      </c>
      <c r="B135" s="160" t="s">
        <v>2031</v>
      </c>
      <c r="D135" s="69" t="s">
        <v>2032</v>
      </c>
      <c r="E135" s="51">
        <v>583190</v>
      </c>
      <c r="F135" s="16" t="s">
        <v>2033</v>
      </c>
      <c r="G135" s="9">
        <v>33293.11</v>
      </c>
      <c r="H135" s="9">
        <v>29000</v>
      </c>
      <c r="I135" s="11">
        <f t="shared" si="6"/>
        <v>-4293.1100000000006</v>
      </c>
      <c r="J135" s="128">
        <f t="shared" si="7"/>
        <v>-1190.7040000000161</v>
      </c>
    </row>
    <row r="136" spans="1:10" ht="45" x14ac:dyDescent="0.25">
      <c r="A136" s="282">
        <v>43276</v>
      </c>
      <c r="B136" s="160" t="s">
        <v>2036</v>
      </c>
      <c r="D136" s="200" t="s">
        <v>2037</v>
      </c>
      <c r="E136" s="51">
        <v>583190</v>
      </c>
      <c r="F136" s="16" t="s">
        <v>1870</v>
      </c>
      <c r="G136" s="9">
        <v>29877.9</v>
      </c>
      <c r="H136" s="9">
        <v>29000</v>
      </c>
      <c r="I136" s="11">
        <f t="shared" si="6"/>
        <v>-877.90000000000146</v>
      </c>
      <c r="J136" s="128">
        <f t="shared" si="7"/>
        <v>-2068.6040000000175</v>
      </c>
    </row>
    <row r="137" spans="1:10" ht="45" x14ac:dyDescent="0.25">
      <c r="A137" s="282">
        <v>43283</v>
      </c>
      <c r="B137" s="191" t="s">
        <v>2040</v>
      </c>
      <c r="C137" s="69"/>
      <c r="D137" s="69" t="s">
        <v>2041</v>
      </c>
      <c r="E137" s="51">
        <v>635840</v>
      </c>
      <c r="F137" s="16" t="s">
        <v>2042</v>
      </c>
      <c r="G137" s="9">
        <v>26962.02</v>
      </c>
      <c r="H137" s="9">
        <v>32000</v>
      </c>
      <c r="I137" s="11">
        <f t="shared" ref="I137:I201" si="8">H137-G137</f>
        <v>5037.9799999999996</v>
      </c>
      <c r="J137" s="128">
        <f t="shared" si="7"/>
        <v>2969.375999999982</v>
      </c>
    </row>
    <row r="138" spans="1:10" ht="45" x14ac:dyDescent="0.25">
      <c r="A138" s="282">
        <v>43283</v>
      </c>
      <c r="B138" s="191" t="s">
        <v>2043</v>
      </c>
      <c r="C138" s="69"/>
      <c r="D138" s="69" t="s">
        <v>2044</v>
      </c>
      <c r="E138" s="51">
        <v>636768</v>
      </c>
      <c r="F138" s="16" t="s">
        <v>1954</v>
      </c>
      <c r="G138" s="9">
        <v>26812.04</v>
      </c>
      <c r="H138" s="9">
        <v>32000</v>
      </c>
      <c r="I138" s="11">
        <f t="shared" si="8"/>
        <v>5187.9599999999991</v>
      </c>
      <c r="J138" s="128">
        <f t="shared" si="7"/>
        <v>8157.3359999999811</v>
      </c>
    </row>
    <row r="139" spans="1:10" ht="45" x14ac:dyDescent="0.25">
      <c r="A139" s="282">
        <v>43284</v>
      </c>
      <c r="B139" s="191" t="s">
        <v>2047</v>
      </c>
      <c r="C139" s="69"/>
      <c r="D139" s="69" t="s">
        <v>2048</v>
      </c>
      <c r="E139" s="51">
        <v>450110</v>
      </c>
      <c r="F139" s="16" t="s">
        <v>1801</v>
      </c>
      <c r="G139" s="9">
        <v>25284.22</v>
      </c>
      <c r="H139" s="9">
        <v>23000</v>
      </c>
      <c r="I139" s="11">
        <f t="shared" si="8"/>
        <v>-2284.2200000000012</v>
      </c>
      <c r="J139" s="128">
        <f t="shared" si="7"/>
        <v>5873.11599999998</v>
      </c>
    </row>
    <row r="140" spans="1:10" ht="45" x14ac:dyDescent="0.25">
      <c r="A140" s="282">
        <v>43292</v>
      </c>
      <c r="B140" s="191" t="s">
        <v>2057</v>
      </c>
      <c r="C140" s="69"/>
      <c r="D140" s="69" t="s">
        <v>2058</v>
      </c>
      <c r="E140" s="51">
        <v>456168</v>
      </c>
      <c r="F140" s="16" t="s">
        <v>1476</v>
      </c>
      <c r="G140" s="9">
        <v>24951.86</v>
      </c>
      <c r="H140" s="9">
        <v>24000</v>
      </c>
      <c r="I140" s="11">
        <f t="shared" si="8"/>
        <v>-951.86000000000058</v>
      </c>
      <c r="J140" s="128">
        <f t="shared" si="7"/>
        <v>4921.2559999999794</v>
      </c>
    </row>
    <row r="141" spans="1:10" ht="45" x14ac:dyDescent="0.25">
      <c r="A141" s="282">
        <v>43292</v>
      </c>
      <c r="B141" s="191" t="s">
        <v>2056</v>
      </c>
      <c r="C141" s="69"/>
      <c r="D141" s="69" t="s">
        <v>2055</v>
      </c>
      <c r="E141" s="51">
        <v>456168</v>
      </c>
      <c r="F141" s="16" t="s">
        <v>1440</v>
      </c>
      <c r="G141" s="9">
        <v>24930.77</v>
      </c>
      <c r="H141" s="9">
        <v>24000</v>
      </c>
      <c r="I141" s="11">
        <f t="shared" si="8"/>
        <v>-930.77000000000044</v>
      </c>
      <c r="J141" s="128">
        <f t="shared" si="7"/>
        <v>3990.485999999979</v>
      </c>
    </row>
    <row r="142" spans="1:10" ht="45" x14ac:dyDescent="0.25">
      <c r="A142" s="282">
        <v>43299</v>
      </c>
      <c r="B142" s="191" t="s">
        <v>2063</v>
      </c>
      <c r="C142" s="69"/>
      <c r="D142" s="69" t="s">
        <v>2064</v>
      </c>
      <c r="E142" s="51">
        <v>452880</v>
      </c>
      <c r="F142" s="16" t="s">
        <v>1450</v>
      </c>
      <c r="G142" s="9">
        <v>26555.41</v>
      </c>
      <c r="H142" s="9">
        <v>24000</v>
      </c>
      <c r="I142" s="11">
        <f t="shared" si="8"/>
        <v>-2555.41</v>
      </c>
      <c r="J142" s="128">
        <f t="shared" si="7"/>
        <v>1435.0759999999791</v>
      </c>
    </row>
    <row r="143" spans="1:10" ht="45" x14ac:dyDescent="0.25">
      <c r="A143" s="282">
        <v>43299</v>
      </c>
      <c r="B143" s="191" t="s">
        <v>2065</v>
      </c>
      <c r="C143" s="69"/>
      <c r="D143" s="69" t="s">
        <v>2066</v>
      </c>
      <c r="E143" s="51">
        <v>452880</v>
      </c>
      <c r="F143" s="16" t="s">
        <v>2067</v>
      </c>
      <c r="G143" s="9">
        <v>26663.35</v>
      </c>
      <c r="H143" s="9">
        <v>24000</v>
      </c>
      <c r="I143" s="11">
        <f t="shared" si="8"/>
        <v>-2663.3499999999985</v>
      </c>
      <c r="J143" s="128">
        <f t="shared" ref="J143:J207" si="9">J142+I143</f>
        <v>-1228.2740000000194</v>
      </c>
    </row>
    <row r="144" spans="1:10" ht="45" x14ac:dyDescent="0.25">
      <c r="A144" s="282">
        <v>43306</v>
      </c>
      <c r="B144" s="191" t="s">
        <v>2072</v>
      </c>
      <c r="C144" s="69"/>
      <c r="D144" s="69" t="s">
        <v>2073</v>
      </c>
      <c r="E144" s="51">
        <v>548535</v>
      </c>
      <c r="F144" s="16" t="s">
        <v>2033</v>
      </c>
      <c r="G144" s="9">
        <v>27617.38</v>
      </c>
      <c r="H144" s="9">
        <v>29000</v>
      </c>
      <c r="I144" s="11">
        <f t="shared" si="8"/>
        <v>1382.619999999999</v>
      </c>
      <c r="J144" s="128">
        <f t="shared" si="9"/>
        <v>154.34599999997954</v>
      </c>
    </row>
    <row r="145" spans="1:11" ht="45.75" x14ac:dyDescent="0.3">
      <c r="A145" s="282">
        <v>43306</v>
      </c>
      <c r="B145" s="191" t="s">
        <v>2074</v>
      </c>
      <c r="C145" s="69"/>
      <c r="D145" s="69" t="s">
        <v>2075</v>
      </c>
      <c r="E145" s="51">
        <v>548535</v>
      </c>
      <c r="F145" s="16" t="s">
        <v>1427</v>
      </c>
      <c r="G145" s="9">
        <v>27406.33</v>
      </c>
      <c r="H145" s="9">
        <v>29000</v>
      </c>
      <c r="I145" s="11">
        <f t="shared" si="8"/>
        <v>1593.6699999999983</v>
      </c>
      <c r="J145" s="175">
        <f t="shared" si="9"/>
        <v>1748.0159999999778</v>
      </c>
      <c r="K145" s="141" t="s">
        <v>1656</v>
      </c>
    </row>
    <row r="146" spans="1:11" ht="45" x14ac:dyDescent="0.25">
      <c r="A146" s="282">
        <v>43314</v>
      </c>
      <c r="B146" s="202" t="s">
        <v>2089</v>
      </c>
      <c r="C146" s="69"/>
      <c r="D146" s="69" t="s">
        <v>2087</v>
      </c>
      <c r="E146" s="51">
        <v>560880</v>
      </c>
      <c r="F146" s="16" t="s">
        <v>2088</v>
      </c>
      <c r="G146" s="9">
        <v>29401.69</v>
      </c>
      <c r="H146" s="9">
        <v>30000</v>
      </c>
      <c r="I146" s="11">
        <f>H146-G146</f>
        <v>598.31000000000131</v>
      </c>
      <c r="J146" s="128">
        <f t="shared" si="9"/>
        <v>2346.3259999999791</v>
      </c>
    </row>
    <row r="147" spans="1:11" ht="45" x14ac:dyDescent="0.25">
      <c r="A147" s="282">
        <v>43313</v>
      </c>
      <c r="B147" s="202" t="s">
        <v>2085</v>
      </c>
      <c r="C147" s="69"/>
      <c r="D147" s="69" t="s">
        <v>2086</v>
      </c>
      <c r="E147" s="51">
        <v>560880</v>
      </c>
      <c r="F147" s="16" t="s">
        <v>1437</v>
      </c>
      <c r="G147" s="9">
        <v>29619.25</v>
      </c>
      <c r="H147" s="9">
        <v>30000</v>
      </c>
      <c r="I147" s="11">
        <f>H147-G147</f>
        <v>380.75</v>
      </c>
      <c r="J147" s="128">
        <f t="shared" si="9"/>
        <v>2727.0759999999791</v>
      </c>
    </row>
    <row r="148" spans="1:11" ht="45" x14ac:dyDescent="0.25">
      <c r="A148" s="282">
        <v>43320</v>
      </c>
      <c r="B148" s="202" t="s">
        <v>2090</v>
      </c>
      <c r="C148" s="69"/>
      <c r="D148" s="69" t="s">
        <v>2091</v>
      </c>
      <c r="E148" s="51">
        <v>565165</v>
      </c>
      <c r="F148" s="16" t="s">
        <v>2092</v>
      </c>
      <c r="G148" s="9">
        <v>29129.15</v>
      </c>
      <c r="H148" s="9">
        <v>30500</v>
      </c>
      <c r="I148" s="11">
        <f t="shared" si="8"/>
        <v>1370.8499999999985</v>
      </c>
      <c r="J148" s="128">
        <f t="shared" si="9"/>
        <v>4097.9259999999776</v>
      </c>
    </row>
    <row r="149" spans="1:11" ht="45" x14ac:dyDescent="0.25">
      <c r="A149" s="282">
        <v>43320</v>
      </c>
      <c r="B149" s="202" t="s">
        <v>2093</v>
      </c>
      <c r="C149" s="69"/>
      <c r="D149" s="69" t="s">
        <v>2094</v>
      </c>
      <c r="E149" s="51">
        <v>565165</v>
      </c>
      <c r="F149" s="16" t="s">
        <v>1419</v>
      </c>
      <c r="G149" s="9">
        <v>29438.85</v>
      </c>
      <c r="H149" s="9">
        <v>30500</v>
      </c>
      <c r="I149" s="11">
        <f t="shared" si="8"/>
        <v>1061.1500000000015</v>
      </c>
      <c r="J149" s="128">
        <f t="shared" si="9"/>
        <v>5159.0759999999791</v>
      </c>
    </row>
    <row r="150" spans="1:11" ht="45" x14ac:dyDescent="0.25">
      <c r="A150" s="282">
        <v>43327</v>
      </c>
      <c r="B150" s="202" t="s">
        <v>2099</v>
      </c>
      <c r="C150" s="69"/>
      <c r="D150" s="69" t="s">
        <v>2100</v>
      </c>
      <c r="E150" s="51">
        <v>531776</v>
      </c>
      <c r="F150" s="16" t="s">
        <v>1542</v>
      </c>
      <c r="G150" s="9">
        <v>27781.41</v>
      </c>
      <c r="H150" s="9">
        <v>28000</v>
      </c>
      <c r="I150" s="11">
        <f t="shared" si="8"/>
        <v>218.59000000000015</v>
      </c>
      <c r="J150" s="128">
        <f t="shared" si="9"/>
        <v>5377.6659999999792</v>
      </c>
    </row>
    <row r="151" spans="1:11" ht="45" x14ac:dyDescent="0.25">
      <c r="A151" s="282">
        <v>43327</v>
      </c>
      <c r="B151" s="202" t="s">
        <v>2101</v>
      </c>
      <c r="C151" s="69"/>
      <c r="D151" s="69" t="s">
        <v>2102</v>
      </c>
      <c r="E151" s="51">
        <v>531776</v>
      </c>
      <c r="F151" s="16" t="s">
        <v>1801</v>
      </c>
      <c r="G151" s="9">
        <v>27819.02</v>
      </c>
      <c r="H151" s="9">
        <v>28000</v>
      </c>
      <c r="I151" s="11">
        <f t="shared" si="8"/>
        <v>180.97999999999956</v>
      </c>
      <c r="J151" s="128">
        <f t="shared" si="9"/>
        <v>5558.6459999999788</v>
      </c>
    </row>
    <row r="152" spans="1:11" ht="45" x14ac:dyDescent="0.25">
      <c r="A152" s="282">
        <v>43334</v>
      </c>
      <c r="B152" s="202" t="s">
        <v>2107</v>
      </c>
      <c r="C152" s="69"/>
      <c r="D152" s="69" t="s">
        <v>2108</v>
      </c>
      <c r="E152" s="51">
        <v>492648</v>
      </c>
      <c r="F152" s="16" t="s">
        <v>2109</v>
      </c>
      <c r="G152" s="9">
        <v>25529.97</v>
      </c>
      <c r="H152" s="9">
        <v>26000</v>
      </c>
      <c r="I152" s="11">
        <f t="shared" si="8"/>
        <v>470.02999999999884</v>
      </c>
      <c r="J152" s="128">
        <f t="shared" si="9"/>
        <v>6028.6759999999776</v>
      </c>
    </row>
    <row r="153" spans="1:11" ht="45" x14ac:dyDescent="0.25">
      <c r="A153" s="282">
        <v>43334</v>
      </c>
      <c r="B153" s="202" t="s">
        <v>2110</v>
      </c>
      <c r="C153" s="69"/>
      <c r="D153" s="69" t="s">
        <v>2111</v>
      </c>
      <c r="E153" s="51">
        <v>492648</v>
      </c>
      <c r="F153" s="16" t="s">
        <v>1804</v>
      </c>
      <c r="G153" s="9">
        <v>25113.67</v>
      </c>
      <c r="H153" s="9">
        <v>26000</v>
      </c>
      <c r="I153" s="11">
        <f t="shared" si="8"/>
        <v>886.33000000000175</v>
      </c>
      <c r="J153" s="128">
        <f t="shared" si="9"/>
        <v>6915.0059999999794</v>
      </c>
    </row>
    <row r="154" spans="1:11" ht="45" x14ac:dyDescent="0.25">
      <c r="A154" s="282">
        <v>43341</v>
      </c>
      <c r="B154" s="202" t="s">
        <v>2116</v>
      </c>
      <c r="C154" s="69"/>
      <c r="D154" s="69" t="s">
        <v>2117</v>
      </c>
      <c r="E154" s="51">
        <v>430997</v>
      </c>
      <c r="F154" s="16" t="s">
        <v>1761</v>
      </c>
      <c r="G154" s="9">
        <v>24516.35</v>
      </c>
      <c r="H154" s="9">
        <v>23000</v>
      </c>
      <c r="I154" s="11">
        <f t="shared" si="8"/>
        <v>-1516.3499999999985</v>
      </c>
      <c r="J154" s="128">
        <f t="shared" si="9"/>
        <v>5398.6559999999808</v>
      </c>
    </row>
    <row r="155" spans="1:11" ht="45" x14ac:dyDescent="0.25">
      <c r="A155" s="282">
        <v>43341</v>
      </c>
      <c r="B155" s="202" t="s">
        <v>2118</v>
      </c>
      <c r="C155" s="69"/>
      <c r="D155" s="69" t="s">
        <v>2119</v>
      </c>
      <c r="E155" s="51">
        <v>430997</v>
      </c>
      <c r="F155" s="16" t="s">
        <v>2120</v>
      </c>
      <c r="G155" s="9">
        <v>25486.42</v>
      </c>
      <c r="H155" s="9">
        <v>23000</v>
      </c>
      <c r="I155" s="11">
        <f t="shared" si="8"/>
        <v>-2486.4199999999983</v>
      </c>
      <c r="J155" s="128">
        <f t="shared" si="9"/>
        <v>2912.2359999999826</v>
      </c>
    </row>
    <row r="156" spans="1:11" ht="45" x14ac:dyDescent="0.25">
      <c r="A156" s="282">
        <v>43347</v>
      </c>
      <c r="B156" s="204" t="s">
        <v>2125</v>
      </c>
      <c r="C156" s="69"/>
      <c r="D156" s="69" t="s">
        <v>2126</v>
      </c>
      <c r="E156" s="51">
        <v>481000</v>
      </c>
      <c r="F156" s="16" t="s">
        <v>1925</v>
      </c>
      <c r="G156" s="9">
        <v>24928.09</v>
      </c>
      <c r="H156" s="9">
        <v>25000</v>
      </c>
      <c r="I156" s="11">
        <f t="shared" si="8"/>
        <v>71.909999999999854</v>
      </c>
      <c r="J156" s="128">
        <f t="shared" si="9"/>
        <v>2984.1459999999825</v>
      </c>
    </row>
    <row r="157" spans="1:11" ht="45" x14ac:dyDescent="0.25">
      <c r="A157" s="282">
        <v>43347</v>
      </c>
      <c r="B157" s="204" t="s">
        <v>2127</v>
      </c>
      <c r="C157" s="69"/>
      <c r="D157" s="69" t="s">
        <v>2128</v>
      </c>
      <c r="E157" s="51">
        <v>481000</v>
      </c>
      <c r="F157" s="16" t="s">
        <v>1542</v>
      </c>
      <c r="G157" s="9">
        <v>24929.3</v>
      </c>
      <c r="H157" s="9">
        <v>25000</v>
      </c>
      <c r="I157" s="11">
        <f t="shared" si="8"/>
        <v>70.700000000000728</v>
      </c>
      <c r="J157" s="128">
        <f t="shared" si="9"/>
        <v>3054.8459999999832</v>
      </c>
    </row>
    <row r="158" spans="1:11" ht="45" x14ac:dyDescent="0.25">
      <c r="A158" s="282">
        <v>43355</v>
      </c>
      <c r="B158" s="204" t="s">
        <v>2133</v>
      </c>
      <c r="D158" s="69" t="s">
        <v>2134</v>
      </c>
      <c r="E158" s="51">
        <v>483425</v>
      </c>
      <c r="F158" s="16" t="s">
        <v>2135</v>
      </c>
      <c r="G158" s="9">
        <v>25391.23</v>
      </c>
      <c r="H158" s="9">
        <v>25000</v>
      </c>
      <c r="I158" s="11">
        <f t="shared" si="8"/>
        <v>-391.22999999999956</v>
      </c>
      <c r="J158" s="128">
        <f t="shared" si="9"/>
        <v>2663.6159999999836</v>
      </c>
    </row>
    <row r="159" spans="1:11" ht="46.5" x14ac:dyDescent="0.35">
      <c r="A159" s="282">
        <v>43355</v>
      </c>
      <c r="B159" s="204" t="s">
        <v>2136</v>
      </c>
      <c r="D159" s="69" t="s">
        <v>2137</v>
      </c>
      <c r="E159" s="51">
        <v>483425</v>
      </c>
      <c r="F159" s="16" t="s">
        <v>1440</v>
      </c>
      <c r="G159" s="9">
        <v>25803.5</v>
      </c>
      <c r="H159" s="9">
        <v>25000</v>
      </c>
      <c r="I159" s="11">
        <f t="shared" si="8"/>
        <v>-803.5</v>
      </c>
      <c r="J159" s="128">
        <f t="shared" si="9"/>
        <v>1860.1159999999836</v>
      </c>
      <c r="K159" s="205" t="s">
        <v>1305</v>
      </c>
    </row>
    <row r="160" spans="1:11" ht="45" x14ac:dyDescent="0.25">
      <c r="A160" s="282">
        <v>43362</v>
      </c>
      <c r="B160" s="204" t="s">
        <v>2142</v>
      </c>
      <c r="D160" s="69" t="s">
        <v>2143</v>
      </c>
      <c r="E160" s="51">
        <v>510273</v>
      </c>
      <c r="F160" s="16" t="s">
        <v>2144</v>
      </c>
      <c r="G160" s="9">
        <v>29678.66</v>
      </c>
      <c r="H160" s="9">
        <v>27000</v>
      </c>
      <c r="I160" s="11">
        <f t="shared" si="8"/>
        <v>-2678.66</v>
      </c>
      <c r="J160" s="128">
        <f t="shared" si="9"/>
        <v>-818.54400000001624</v>
      </c>
    </row>
    <row r="161" spans="1:11" ht="45" x14ac:dyDescent="0.25">
      <c r="A161" s="282">
        <v>43362</v>
      </c>
      <c r="B161" s="204" t="s">
        <v>2145</v>
      </c>
      <c r="D161" s="69" t="s">
        <v>2146</v>
      </c>
      <c r="E161" s="51">
        <v>510273</v>
      </c>
      <c r="F161" s="16" t="s">
        <v>1427</v>
      </c>
      <c r="G161" s="9">
        <v>29035.45</v>
      </c>
      <c r="H161" s="9">
        <v>27000</v>
      </c>
      <c r="I161" s="11">
        <f t="shared" si="8"/>
        <v>-2035.4500000000007</v>
      </c>
      <c r="J161" s="128">
        <f t="shared" si="9"/>
        <v>-2853.994000000017</v>
      </c>
    </row>
    <row r="162" spans="1:11" ht="45" x14ac:dyDescent="0.25">
      <c r="A162" s="282">
        <v>43369</v>
      </c>
      <c r="B162" s="204" t="s">
        <v>2151</v>
      </c>
      <c r="D162" s="69" t="s">
        <v>2152</v>
      </c>
      <c r="E162" s="51">
        <v>705183</v>
      </c>
      <c r="F162" s="16" t="s">
        <v>1663</v>
      </c>
      <c r="G162" s="9">
        <v>29167.51</v>
      </c>
      <c r="H162" s="9">
        <v>37000</v>
      </c>
      <c r="I162" s="11">
        <f t="shared" si="8"/>
        <v>7832.4900000000016</v>
      </c>
      <c r="J162" s="128">
        <f t="shared" si="9"/>
        <v>4978.4959999999846</v>
      </c>
    </row>
    <row r="163" spans="1:11" ht="45" x14ac:dyDescent="0.25">
      <c r="A163" s="282">
        <v>43375</v>
      </c>
      <c r="B163" s="206" t="s">
        <v>2156</v>
      </c>
      <c r="D163" s="69">
        <v>87559</v>
      </c>
      <c r="E163" s="51">
        <v>535230</v>
      </c>
      <c r="F163" s="16" t="s">
        <v>1638</v>
      </c>
      <c r="G163" s="9">
        <v>30869.07</v>
      </c>
      <c r="H163" s="9">
        <v>28500</v>
      </c>
      <c r="I163" s="11">
        <f t="shared" si="8"/>
        <v>-2369.0699999999997</v>
      </c>
      <c r="J163" s="128">
        <f t="shared" si="9"/>
        <v>2609.4259999999849</v>
      </c>
    </row>
    <row r="164" spans="1:11" ht="45" x14ac:dyDescent="0.25">
      <c r="A164" s="282">
        <v>43375</v>
      </c>
      <c r="B164" s="206" t="s">
        <v>2157</v>
      </c>
      <c r="D164" s="69">
        <v>87560</v>
      </c>
      <c r="E164" s="51">
        <v>535230</v>
      </c>
      <c r="F164" s="16" t="s">
        <v>1973</v>
      </c>
      <c r="G164" s="9">
        <v>30804.18</v>
      </c>
      <c r="H164" s="9">
        <v>28500</v>
      </c>
      <c r="I164" s="11">
        <f t="shared" si="8"/>
        <v>-2304.1800000000003</v>
      </c>
      <c r="J164" s="128">
        <f t="shared" si="9"/>
        <v>305.24599999998463</v>
      </c>
    </row>
    <row r="165" spans="1:11" ht="45" x14ac:dyDescent="0.25">
      <c r="A165" s="282">
        <v>43382</v>
      </c>
      <c r="B165" s="206" t="s">
        <v>2161</v>
      </c>
      <c r="D165" s="69">
        <v>87561</v>
      </c>
      <c r="E165" s="51">
        <v>577304</v>
      </c>
      <c r="F165" s="16" t="s">
        <v>2162</v>
      </c>
      <c r="G165" s="9">
        <v>25541.47</v>
      </c>
      <c r="H165" s="9">
        <v>30500</v>
      </c>
      <c r="I165" s="11">
        <f t="shared" si="8"/>
        <v>4958.5299999999988</v>
      </c>
      <c r="J165" s="128">
        <f t="shared" si="9"/>
        <v>5263.7759999999835</v>
      </c>
    </row>
    <row r="166" spans="1:11" ht="45" x14ac:dyDescent="0.25">
      <c r="A166" s="282">
        <v>43382</v>
      </c>
      <c r="B166" s="206" t="s">
        <v>2163</v>
      </c>
      <c r="D166" s="69">
        <v>87562</v>
      </c>
      <c r="E166" s="51">
        <v>577304</v>
      </c>
      <c r="F166" s="16" t="s">
        <v>2164</v>
      </c>
      <c r="G166" s="9">
        <v>25287.15</v>
      </c>
      <c r="H166" s="9">
        <v>30500</v>
      </c>
      <c r="I166" s="11">
        <f t="shared" si="8"/>
        <v>5212.8499999999985</v>
      </c>
      <c r="J166" s="128">
        <f t="shared" si="9"/>
        <v>10476.625999999982</v>
      </c>
    </row>
    <row r="167" spans="1:11" ht="45" x14ac:dyDescent="0.25">
      <c r="A167" s="282">
        <v>43389</v>
      </c>
      <c r="B167" s="206" t="s">
        <v>2171</v>
      </c>
      <c r="D167" s="69">
        <v>87563</v>
      </c>
      <c r="E167" s="51">
        <v>377200</v>
      </c>
      <c r="F167" s="16" t="s">
        <v>2172</v>
      </c>
      <c r="G167" s="9">
        <v>24651.82</v>
      </c>
      <c r="H167" s="9">
        <v>20000</v>
      </c>
      <c r="I167" s="11">
        <f t="shared" si="8"/>
        <v>-4651.82</v>
      </c>
      <c r="J167" s="128">
        <f t="shared" si="9"/>
        <v>5824.8059999999823</v>
      </c>
    </row>
    <row r="168" spans="1:11" ht="45" x14ac:dyDescent="0.25">
      <c r="A168" s="282">
        <v>43397</v>
      </c>
      <c r="B168" s="206" t="s">
        <v>2177</v>
      </c>
      <c r="D168" s="69">
        <v>87564</v>
      </c>
      <c r="E168" s="51">
        <v>446039</v>
      </c>
      <c r="F168" s="16" t="s">
        <v>2178</v>
      </c>
      <c r="G168" s="9">
        <v>25033.55</v>
      </c>
      <c r="H168" s="9">
        <v>23000</v>
      </c>
      <c r="I168" s="11">
        <f t="shared" si="8"/>
        <v>-2033.5499999999993</v>
      </c>
      <c r="J168" s="128">
        <f t="shared" si="9"/>
        <v>3791.255999999983</v>
      </c>
    </row>
    <row r="169" spans="1:11" ht="45" x14ac:dyDescent="0.25">
      <c r="A169" s="282">
        <v>43397</v>
      </c>
      <c r="B169" s="206" t="s">
        <v>2179</v>
      </c>
      <c r="D169" s="69">
        <v>87565</v>
      </c>
      <c r="E169" s="51">
        <v>446039</v>
      </c>
      <c r="F169" s="16" t="s">
        <v>2180</v>
      </c>
      <c r="G169" s="9">
        <v>25141.61</v>
      </c>
      <c r="H169" s="9">
        <v>23000</v>
      </c>
      <c r="I169" s="11">
        <f t="shared" si="8"/>
        <v>-2141.6100000000006</v>
      </c>
      <c r="J169" s="128">
        <f t="shared" si="9"/>
        <v>1649.6459999999825</v>
      </c>
    </row>
    <row r="170" spans="1:11" ht="45" x14ac:dyDescent="0.25">
      <c r="A170" s="282">
        <v>43404</v>
      </c>
      <c r="B170" s="206" t="s">
        <v>2185</v>
      </c>
      <c r="D170" s="69">
        <v>87566</v>
      </c>
      <c r="E170" s="51">
        <v>522236</v>
      </c>
      <c r="F170" s="16" t="s">
        <v>2186</v>
      </c>
      <c r="G170" s="9">
        <v>25368.03</v>
      </c>
      <c r="H170" s="9">
        <v>26000</v>
      </c>
      <c r="I170" s="11">
        <f t="shared" si="8"/>
        <v>631.97000000000116</v>
      </c>
      <c r="J170" s="128">
        <f t="shared" si="9"/>
        <v>2281.6159999999836</v>
      </c>
    </row>
    <row r="171" spans="1:11" ht="45" x14ac:dyDescent="0.25">
      <c r="A171" s="282">
        <v>43404</v>
      </c>
      <c r="B171" s="206" t="s">
        <v>2187</v>
      </c>
      <c r="D171" s="69">
        <v>87567</v>
      </c>
      <c r="E171" s="51">
        <v>522236</v>
      </c>
      <c r="F171" s="16" t="s">
        <v>2188</v>
      </c>
      <c r="G171" s="9">
        <v>25622.18</v>
      </c>
      <c r="H171" s="9">
        <v>26000</v>
      </c>
      <c r="I171" s="11">
        <f t="shared" si="8"/>
        <v>377.81999999999971</v>
      </c>
      <c r="J171" s="128">
        <f t="shared" si="9"/>
        <v>2659.4359999999833</v>
      </c>
    </row>
    <row r="172" spans="1:11" ht="45" x14ac:dyDescent="0.25">
      <c r="A172" s="282">
        <v>43411</v>
      </c>
      <c r="B172" s="208" t="s">
        <v>2195</v>
      </c>
      <c r="D172" s="69" t="s">
        <v>2196</v>
      </c>
      <c r="E172" s="51">
        <v>510229.5</v>
      </c>
      <c r="F172" s="16" t="s">
        <v>1468</v>
      </c>
      <c r="G172" s="9">
        <v>24259.29</v>
      </c>
      <c r="H172" s="9">
        <v>25500</v>
      </c>
      <c r="I172" s="11">
        <f t="shared" si="8"/>
        <v>1240.7099999999991</v>
      </c>
      <c r="J172" s="128">
        <f t="shared" si="9"/>
        <v>3900.1459999999825</v>
      </c>
      <c r="K172" s="217"/>
    </row>
    <row r="173" spans="1:11" ht="45" x14ac:dyDescent="0.25">
      <c r="A173" s="282">
        <v>43425</v>
      </c>
      <c r="B173" s="208" t="s">
        <v>2213</v>
      </c>
      <c r="D173" s="200" t="s">
        <v>2214</v>
      </c>
      <c r="E173" s="51">
        <v>465014</v>
      </c>
      <c r="F173" s="16" t="s">
        <v>2215</v>
      </c>
      <c r="G173" s="9">
        <v>24938.52</v>
      </c>
      <c r="H173" s="9">
        <v>23000</v>
      </c>
      <c r="I173" s="11">
        <f t="shared" si="8"/>
        <v>-1938.5200000000004</v>
      </c>
      <c r="J173" s="128">
        <f t="shared" si="9"/>
        <v>1961.625999999982</v>
      </c>
    </row>
    <row r="174" spans="1:11" ht="45" x14ac:dyDescent="0.25">
      <c r="A174" s="282">
        <v>43432</v>
      </c>
      <c r="B174" s="208" t="s">
        <v>2216</v>
      </c>
      <c r="D174" s="69" t="s">
        <v>2217</v>
      </c>
      <c r="E174" s="51">
        <v>533390</v>
      </c>
      <c r="F174" s="16" t="s">
        <v>1452</v>
      </c>
      <c r="G174" s="9">
        <v>25835.02</v>
      </c>
      <c r="H174" s="9">
        <v>26000</v>
      </c>
      <c r="I174" s="11">
        <f t="shared" si="8"/>
        <v>164.97999999999956</v>
      </c>
      <c r="J174" s="128">
        <f t="shared" si="9"/>
        <v>2126.6059999999816</v>
      </c>
    </row>
    <row r="175" spans="1:11" ht="45" x14ac:dyDescent="0.25">
      <c r="A175" s="282">
        <v>43452</v>
      </c>
      <c r="B175" s="210" t="s">
        <v>2246</v>
      </c>
      <c r="D175" s="69" t="s">
        <v>2247</v>
      </c>
      <c r="E175" s="51">
        <v>473501.5</v>
      </c>
      <c r="F175" s="16" t="s">
        <v>1831</v>
      </c>
      <c r="G175" s="9">
        <v>22977.86</v>
      </c>
      <c r="H175" s="9">
        <v>23500</v>
      </c>
      <c r="I175" s="11">
        <f t="shared" si="8"/>
        <v>522.13999999999942</v>
      </c>
      <c r="J175" s="128">
        <f t="shared" si="9"/>
        <v>2648.745999999981</v>
      </c>
    </row>
    <row r="176" spans="1:11" ht="45" x14ac:dyDescent="0.25">
      <c r="A176" s="282">
        <v>43453</v>
      </c>
      <c r="B176" s="210" t="s">
        <v>2250</v>
      </c>
      <c r="D176" s="69" t="s">
        <v>2251</v>
      </c>
      <c r="E176" s="51">
        <v>460220.8</v>
      </c>
      <c r="F176" s="16" t="s">
        <v>1610</v>
      </c>
      <c r="G176" s="9">
        <v>23122.79</v>
      </c>
      <c r="H176" s="9">
        <v>23000</v>
      </c>
      <c r="I176" s="11">
        <f t="shared" si="8"/>
        <v>-122.79000000000087</v>
      </c>
      <c r="J176" s="128">
        <f t="shared" si="9"/>
        <v>2525.9559999999801</v>
      </c>
    </row>
    <row r="177" spans="1:12" ht="47.25" x14ac:dyDescent="0.4">
      <c r="A177" s="282">
        <v>43458</v>
      </c>
      <c r="B177" s="210" t="s">
        <v>2254</v>
      </c>
      <c r="D177" s="69" t="s">
        <v>2255</v>
      </c>
      <c r="E177" s="51">
        <v>459311.15</v>
      </c>
      <c r="F177" s="16" t="s">
        <v>1870</v>
      </c>
      <c r="G177" s="9">
        <v>22704.81</v>
      </c>
      <c r="H177" s="9">
        <v>23000</v>
      </c>
      <c r="I177" s="11">
        <f t="shared" si="8"/>
        <v>295.18999999999869</v>
      </c>
      <c r="J177" s="128">
        <f t="shared" si="9"/>
        <v>2821.1459999999788</v>
      </c>
      <c r="K177" s="218" t="s">
        <v>1305</v>
      </c>
    </row>
    <row r="178" spans="1:12" ht="15.75" x14ac:dyDescent="0.25">
      <c r="A178" s="285"/>
      <c r="B178" s="214"/>
      <c r="C178" s="211"/>
      <c r="D178" s="215"/>
      <c r="E178" s="212"/>
      <c r="F178" s="137"/>
      <c r="G178" s="138"/>
      <c r="H178" s="138"/>
      <c r="I178" s="180">
        <f t="shared" si="8"/>
        <v>0</v>
      </c>
      <c r="J178" s="128">
        <f t="shared" si="9"/>
        <v>2821.1459999999788</v>
      </c>
    </row>
    <row r="179" spans="1:12" ht="45" x14ac:dyDescent="0.25">
      <c r="A179" s="282">
        <v>43467</v>
      </c>
      <c r="B179" s="216" t="s">
        <v>2264</v>
      </c>
      <c r="D179" s="69" t="s">
        <v>2265</v>
      </c>
      <c r="E179" s="51">
        <v>443025</v>
      </c>
      <c r="F179" s="16" t="s">
        <v>2266</v>
      </c>
      <c r="G179" s="9">
        <v>22955.59</v>
      </c>
      <c r="H179" s="9">
        <v>22500</v>
      </c>
      <c r="I179" s="11">
        <f t="shared" ref="I179" si="10">H179-G179</f>
        <v>-455.59000000000015</v>
      </c>
      <c r="J179" s="128">
        <f t="shared" si="9"/>
        <v>2365.5559999999787</v>
      </c>
    </row>
    <row r="180" spans="1:12" ht="45" x14ac:dyDescent="0.25">
      <c r="A180" s="282">
        <v>43467</v>
      </c>
      <c r="B180" s="216" t="s">
        <v>2267</v>
      </c>
      <c r="D180" s="69" t="s">
        <v>2268</v>
      </c>
      <c r="E180" s="51">
        <v>443025</v>
      </c>
      <c r="F180" s="16" t="s">
        <v>1506</v>
      </c>
      <c r="G180" s="9">
        <v>22141.9</v>
      </c>
      <c r="H180" s="9">
        <v>22500</v>
      </c>
      <c r="I180" s="11">
        <f t="shared" si="8"/>
        <v>358.09999999999854</v>
      </c>
      <c r="J180" s="128">
        <f t="shared" si="9"/>
        <v>2723.6559999999772</v>
      </c>
    </row>
    <row r="181" spans="1:12" ht="45" x14ac:dyDescent="0.25">
      <c r="A181" s="282">
        <v>43474</v>
      </c>
      <c r="B181" s="216" t="s">
        <v>2274</v>
      </c>
      <c r="D181" s="69" t="s">
        <v>2275</v>
      </c>
      <c r="E181" s="51">
        <v>426162</v>
      </c>
      <c r="F181" s="16" t="s">
        <v>2276</v>
      </c>
      <c r="G181" s="9">
        <v>24251.49</v>
      </c>
      <c r="H181" s="9">
        <v>22000</v>
      </c>
      <c r="I181" s="11">
        <f t="shared" si="8"/>
        <v>-2251.4900000000016</v>
      </c>
      <c r="J181" s="128">
        <f t="shared" si="9"/>
        <v>472.16599999997561</v>
      </c>
    </row>
    <row r="182" spans="1:12" ht="47.25" x14ac:dyDescent="0.4">
      <c r="A182" s="282">
        <v>43475</v>
      </c>
      <c r="B182" s="216" t="s">
        <v>2277</v>
      </c>
      <c r="D182" s="69" t="s">
        <v>2278</v>
      </c>
      <c r="E182" s="51">
        <v>426162</v>
      </c>
      <c r="F182" s="16" t="s">
        <v>1880</v>
      </c>
      <c r="G182" s="9">
        <v>24619.02</v>
      </c>
      <c r="H182" s="9">
        <v>22000</v>
      </c>
      <c r="I182" s="11">
        <f t="shared" si="8"/>
        <v>-2619.0200000000004</v>
      </c>
      <c r="J182" s="128">
        <f t="shared" si="9"/>
        <v>-2146.8540000000248</v>
      </c>
      <c r="K182" s="218" t="s">
        <v>1305</v>
      </c>
    </row>
    <row r="183" spans="1:12" ht="45" x14ac:dyDescent="0.25">
      <c r="A183" s="282">
        <v>43481</v>
      </c>
      <c r="B183" s="216" t="s">
        <v>2283</v>
      </c>
      <c r="D183" s="69" t="s">
        <v>2284</v>
      </c>
      <c r="E183" s="51">
        <v>496600</v>
      </c>
      <c r="F183" s="16" t="s">
        <v>2285</v>
      </c>
      <c r="G183" s="9">
        <v>25189.79</v>
      </c>
      <c r="H183" s="9">
        <v>26000</v>
      </c>
      <c r="I183" s="11">
        <f t="shared" si="8"/>
        <v>810.20999999999913</v>
      </c>
      <c r="J183" s="128">
        <f t="shared" si="9"/>
        <v>-1336.6440000000257</v>
      </c>
      <c r="L183" t="s">
        <v>1295</v>
      </c>
    </row>
    <row r="184" spans="1:12" ht="45" x14ac:dyDescent="0.25">
      <c r="A184" s="282">
        <v>43481</v>
      </c>
      <c r="B184" s="216" t="s">
        <v>2286</v>
      </c>
      <c r="D184" s="69" t="s">
        <v>2287</v>
      </c>
      <c r="E184" s="51">
        <v>496600</v>
      </c>
      <c r="F184" s="16" t="s">
        <v>2288</v>
      </c>
      <c r="G184" s="9">
        <v>25482.34</v>
      </c>
      <c r="H184" s="9">
        <v>26000</v>
      </c>
      <c r="I184" s="11">
        <f t="shared" si="8"/>
        <v>517.65999999999985</v>
      </c>
      <c r="J184" s="128">
        <f t="shared" si="9"/>
        <v>-818.98400000002584</v>
      </c>
    </row>
    <row r="185" spans="1:12" ht="45" x14ac:dyDescent="0.25">
      <c r="A185" s="282">
        <v>43488</v>
      </c>
      <c r="B185" s="216" t="s">
        <v>2293</v>
      </c>
      <c r="D185" s="69" t="s">
        <v>2294</v>
      </c>
      <c r="E185" s="51">
        <v>527725</v>
      </c>
      <c r="F185" s="16" t="s">
        <v>1870</v>
      </c>
      <c r="G185" s="9">
        <v>23000</v>
      </c>
      <c r="H185" s="9">
        <v>27500</v>
      </c>
      <c r="I185" s="11">
        <f t="shared" si="8"/>
        <v>4500</v>
      </c>
      <c r="J185" s="128">
        <f t="shared" si="9"/>
        <v>3681.0159999999742</v>
      </c>
    </row>
    <row r="186" spans="1:12" ht="45" x14ac:dyDescent="0.25">
      <c r="A186" s="282">
        <v>43488</v>
      </c>
      <c r="B186" s="216" t="s">
        <v>2297</v>
      </c>
      <c r="D186" s="69" t="s">
        <v>2298</v>
      </c>
      <c r="E186" s="51">
        <v>527725</v>
      </c>
      <c r="F186" s="16" t="s">
        <v>2299</v>
      </c>
      <c r="G186" s="9">
        <v>23129.119999999999</v>
      </c>
      <c r="H186" s="9">
        <v>27500</v>
      </c>
      <c r="I186" s="11">
        <f t="shared" si="8"/>
        <v>4370.880000000001</v>
      </c>
      <c r="J186" s="128">
        <f t="shared" si="9"/>
        <v>8051.8959999999752</v>
      </c>
    </row>
    <row r="187" spans="1:12" ht="45" x14ac:dyDescent="0.25">
      <c r="A187" s="282">
        <v>43495</v>
      </c>
      <c r="B187" s="216" t="s">
        <v>2302</v>
      </c>
      <c r="D187" s="69" t="s">
        <v>2303</v>
      </c>
      <c r="E187" s="51">
        <v>420552</v>
      </c>
      <c r="F187" s="16" t="s">
        <v>1362</v>
      </c>
      <c r="G187" s="9">
        <v>23259.77</v>
      </c>
      <c r="H187" s="9">
        <v>22000</v>
      </c>
      <c r="I187" s="11">
        <f t="shared" si="8"/>
        <v>-1259.7700000000004</v>
      </c>
      <c r="J187" s="128">
        <f t="shared" si="9"/>
        <v>6792.1259999999747</v>
      </c>
    </row>
    <row r="188" spans="1:12" ht="45" x14ac:dyDescent="0.25">
      <c r="A188" s="282">
        <v>43495</v>
      </c>
      <c r="B188" s="216" t="s">
        <v>2304</v>
      </c>
      <c r="D188" s="69" t="s">
        <v>2305</v>
      </c>
      <c r="E188" s="51">
        <v>420552</v>
      </c>
      <c r="F188" s="16" t="s">
        <v>1732</v>
      </c>
      <c r="G188" s="9">
        <v>23335.63</v>
      </c>
      <c r="H188" s="9">
        <v>22000</v>
      </c>
      <c r="I188" s="11">
        <f t="shared" si="8"/>
        <v>-1335.630000000001</v>
      </c>
      <c r="J188" s="128">
        <f t="shared" si="9"/>
        <v>5456.4959999999737</v>
      </c>
    </row>
    <row r="189" spans="1:12" ht="51" customHeight="1" x14ac:dyDescent="0.25">
      <c r="A189" s="282">
        <v>43502</v>
      </c>
      <c r="B189" s="208" t="s">
        <v>2310</v>
      </c>
      <c r="D189" s="69" t="s">
        <v>2311</v>
      </c>
      <c r="E189" s="51">
        <v>382320</v>
      </c>
      <c r="F189" s="16" t="s">
        <v>2312</v>
      </c>
      <c r="G189" s="9">
        <v>21652.52</v>
      </c>
      <c r="H189" s="9">
        <v>20000</v>
      </c>
      <c r="I189" s="11">
        <f t="shared" si="8"/>
        <v>-1652.5200000000004</v>
      </c>
      <c r="J189" s="128">
        <f t="shared" si="9"/>
        <v>3803.9759999999733</v>
      </c>
    </row>
    <row r="190" spans="1:12" ht="45" x14ac:dyDescent="0.25">
      <c r="A190" s="282">
        <v>43509</v>
      </c>
      <c r="B190" s="208" t="s">
        <v>2321</v>
      </c>
      <c r="D190" s="69" t="s">
        <v>2322</v>
      </c>
      <c r="E190" s="51">
        <v>396460</v>
      </c>
      <c r="F190" s="16" t="s">
        <v>1589</v>
      </c>
      <c r="G190" s="9">
        <v>21840.240000000002</v>
      </c>
      <c r="H190" s="9">
        <v>20000</v>
      </c>
      <c r="I190" s="11">
        <f t="shared" si="8"/>
        <v>-1840.2400000000016</v>
      </c>
      <c r="J190" s="128">
        <f t="shared" si="9"/>
        <v>1963.7359999999717</v>
      </c>
    </row>
    <row r="191" spans="1:12" ht="45" x14ac:dyDescent="0.25">
      <c r="A191" s="282">
        <v>43523</v>
      </c>
      <c r="B191" s="208" t="s">
        <v>2347</v>
      </c>
      <c r="D191" s="69" t="s">
        <v>2348</v>
      </c>
      <c r="E191" s="51">
        <v>421190</v>
      </c>
      <c r="F191" s="16" t="s">
        <v>1592</v>
      </c>
      <c r="G191" s="9">
        <v>23149.62</v>
      </c>
      <c r="H191" s="9">
        <v>22000</v>
      </c>
      <c r="I191" s="11">
        <f>H191-G191</f>
        <v>-1149.619999999999</v>
      </c>
      <c r="J191" s="128">
        <f t="shared" si="9"/>
        <v>814.1159999999727</v>
      </c>
    </row>
    <row r="192" spans="1:12" ht="45" x14ac:dyDescent="0.25">
      <c r="A192" s="282">
        <v>43523</v>
      </c>
      <c r="B192" s="208" t="s">
        <v>2345</v>
      </c>
      <c r="D192" s="69" t="s">
        <v>2346</v>
      </c>
      <c r="E192" s="51">
        <v>421190</v>
      </c>
      <c r="F192" s="16" t="s">
        <v>1416</v>
      </c>
      <c r="G192" s="9">
        <v>22841.8</v>
      </c>
      <c r="H192" s="9">
        <v>22000</v>
      </c>
      <c r="I192" s="11">
        <f>H192-G192</f>
        <v>-841.79999999999927</v>
      </c>
      <c r="J192" s="128">
        <f t="shared" si="9"/>
        <v>-27.684000000026572</v>
      </c>
    </row>
    <row r="193" spans="1:11" ht="45" x14ac:dyDescent="0.25">
      <c r="A193" s="282">
        <v>43530</v>
      </c>
      <c r="B193" s="160" t="s">
        <v>2359</v>
      </c>
      <c r="D193" s="69">
        <v>57059</v>
      </c>
      <c r="E193" s="51">
        <v>482300</v>
      </c>
      <c r="F193" s="16" t="s">
        <v>1663</v>
      </c>
      <c r="G193" s="9">
        <v>25003.79</v>
      </c>
      <c r="H193" s="9">
        <v>25000</v>
      </c>
      <c r="I193" s="11">
        <f t="shared" si="8"/>
        <v>-3.7900000000008731</v>
      </c>
      <c r="J193" s="128">
        <f t="shared" si="9"/>
        <v>-31.474000000027445</v>
      </c>
    </row>
    <row r="194" spans="1:11" ht="48" x14ac:dyDescent="0.45">
      <c r="A194" s="282">
        <v>43532</v>
      </c>
      <c r="B194" s="160" t="s">
        <v>2362</v>
      </c>
      <c r="D194" s="69">
        <v>57060</v>
      </c>
      <c r="E194" s="51">
        <v>499009.5</v>
      </c>
      <c r="F194" s="16" t="s">
        <v>1761</v>
      </c>
      <c r="G194" s="9">
        <v>26542.5</v>
      </c>
      <c r="H194" s="9">
        <v>25500</v>
      </c>
      <c r="I194" s="11">
        <f t="shared" si="8"/>
        <v>-1042.5</v>
      </c>
      <c r="J194" s="175">
        <f t="shared" si="9"/>
        <v>-1073.9740000000274</v>
      </c>
      <c r="K194" s="234" t="s">
        <v>1305</v>
      </c>
    </row>
    <row r="195" spans="1:11" ht="45" x14ac:dyDescent="0.25">
      <c r="A195" s="282">
        <v>43537</v>
      </c>
      <c r="B195" s="160" t="s">
        <v>2367</v>
      </c>
      <c r="D195" s="69">
        <v>57061</v>
      </c>
      <c r="E195" s="51">
        <v>562194</v>
      </c>
      <c r="F195" s="16" t="s">
        <v>1867</v>
      </c>
      <c r="G195" s="9">
        <v>29308.62</v>
      </c>
      <c r="H195" s="9">
        <v>29000</v>
      </c>
      <c r="I195" s="11">
        <f t="shared" si="8"/>
        <v>-308.61999999999898</v>
      </c>
      <c r="J195" s="128">
        <f t="shared" si="9"/>
        <v>-1382.5940000000264</v>
      </c>
    </row>
    <row r="196" spans="1:11" ht="45" x14ac:dyDescent="0.25">
      <c r="A196" s="282">
        <v>43539</v>
      </c>
      <c r="B196" s="160" t="s">
        <v>2370</v>
      </c>
      <c r="D196" s="69">
        <v>57062</v>
      </c>
      <c r="E196" s="51">
        <v>542024</v>
      </c>
      <c r="F196" s="16" t="s">
        <v>1589</v>
      </c>
      <c r="G196" s="9">
        <v>31748.720000000001</v>
      </c>
      <c r="H196" s="9">
        <v>28000</v>
      </c>
      <c r="I196" s="11">
        <f t="shared" si="8"/>
        <v>-3748.7200000000012</v>
      </c>
      <c r="J196" s="128">
        <f t="shared" si="9"/>
        <v>-5131.3140000000276</v>
      </c>
    </row>
    <row r="197" spans="1:11" ht="45" x14ac:dyDescent="0.25">
      <c r="A197" s="282">
        <v>43539</v>
      </c>
      <c r="B197" s="160" t="s">
        <v>2371</v>
      </c>
      <c r="D197" s="69">
        <v>57062</v>
      </c>
      <c r="E197" s="51">
        <v>57840</v>
      </c>
      <c r="F197" s="16" t="s">
        <v>1589</v>
      </c>
      <c r="G197" s="9">
        <v>0</v>
      </c>
      <c r="H197" s="9">
        <v>3000</v>
      </c>
      <c r="I197" s="11">
        <f t="shared" si="8"/>
        <v>3000</v>
      </c>
      <c r="J197" s="128">
        <f t="shared" si="9"/>
        <v>-2131.3140000000276</v>
      </c>
    </row>
    <row r="198" spans="1:11" ht="45" x14ac:dyDescent="0.25">
      <c r="A198" s="282">
        <v>43543</v>
      </c>
      <c r="B198" s="160" t="s">
        <v>2374</v>
      </c>
      <c r="D198" s="69">
        <v>57063</v>
      </c>
      <c r="E198" s="51">
        <v>667100</v>
      </c>
      <c r="F198" s="16" t="s">
        <v>1784</v>
      </c>
      <c r="G198" s="9">
        <v>32489.47</v>
      </c>
      <c r="H198" s="9">
        <v>35000</v>
      </c>
      <c r="I198" s="11">
        <f t="shared" si="8"/>
        <v>2510.5299999999988</v>
      </c>
      <c r="J198" s="128">
        <f t="shared" si="9"/>
        <v>379.21599999997125</v>
      </c>
    </row>
    <row r="199" spans="1:11" ht="45" x14ac:dyDescent="0.25">
      <c r="A199" s="282">
        <v>43543</v>
      </c>
      <c r="B199" s="160" t="s">
        <v>2375</v>
      </c>
      <c r="D199" s="69">
        <v>57064</v>
      </c>
      <c r="E199" s="51">
        <v>628419</v>
      </c>
      <c r="F199" s="16" t="s">
        <v>1476</v>
      </c>
      <c r="G199" s="9">
        <v>34083.910000000003</v>
      </c>
      <c r="H199" s="9">
        <v>33000</v>
      </c>
      <c r="I199" s="11">
        <f t="shared" si="8"/>
        <v>-1083.9100000000035</v>
      </c>
      <c r="J199" s="128">
        <f t="shared" si="9"/>
        <v>-704.69400000003225</v>
      </c>
    </row>
    <row r="200" spans="1:11" ht="45" x14ac:dyDescent="0.25">
      <c r="A200" s="282">
        <v>43550</v>
      </c>
      <c r="B200" s="160" t="s">
        <v>2382</v>
      </c>
      <c r="D200" s="69">
        <v>57065</v>
      </c>
      <c r="E200" s="51">
        <v>705479</v>
      </c>
      <c r="F200" s="16" t="s">
        <v>1756</v>
      </c>
      <c r="G200" s="9">
        <v>34960.47</v>
      </c>
      <c r="H200" s="9">
        <v>37000</v>
      </c>
      <c r="I200" s="11">
        <f t="shared" si="8"/>
        <v>2039.5299999999988</v>
      </c>
      <c r="J200" s="128">
        <f t="shared" si="9"/>
        <v>1334.8359999999666</v>
      </c>
      <c r="K200" s="217"/>
    </row>
    <row r="201" spans="1:11" ht="56.25" customHeight="1" x14ac:dyDescent="0.25">
      <c r="A201" s="282">
        <v>43552</v>
      </c>
      <c r="B201" s="160" t="s">
        <v>2586</v>
      </c>
      <c r="D201" s="69">
        <v>57066</v>
      </c>
      <c r="E201" s="51">
        <v>698760</v>
      </c>
      <c r="F201" s="16" t="s">
        <v>2587</v>
      </c>
      <c r="G201" s="9">
        <v>31857.94</v>
      </c>
      <c r="H201" s="9">
        <v>36000</v>
      </c>
      <c r="I201" s="11">
        <f t="shared" si="8"/>
        <v>4142.0600000000013</v>
      </c>
      <c r="J201" s="128">
        <f t="shared" si="9"/>
        <v>5476.8959999999679</v>
      </c>
      <c r="K201" s="217"/>
    </row>
    <row r="202" spans="1:11" ht="45" x14ac:dyDescent="0.25">
      <c r="A202" s="282">
        <v>43557</v>
      </c>
      <c r="B202" s="227" t="s">
        <v>2385</v>
      </c>
      <c r="D202" s="69" t="s">
        <v>2386</v>
      </c>
      <c r="E202" s="51">
        <v>673330</v>
      </c>
      <c r="F202" s="16" t="s">
        <v>2387</v>
      </c>
      <c r="G202" s="9">
        <v>29129.23</v>
      </c>
      <c r="H202" s="9">
        <v>35000</v>
      </c>
      <c r="I202" s="11">
        <f t="shared" ref="I202:I268" si="11">H202-G202</f>
        <v>5870.77</v>
      </c>
      <c r="J202" s="128">
        <f t="shared" si="9"/>
        <v>11347.665999999968</v>
      </c>
    </row>
    <row r="203" spans="1:11" ht="45" x14ac:dyDescent="0.25">
      <c r="A203" s="282">
        <v>43559</v>
      </c>
      <c r="B203" s="227" t="s">
        <v>2390</v>
      </c>
      <c r="D203" s="69" t="s">
        <v>2391</v>
      </c>
      <c r="E203" s="51">
        <v>539000</v>
      </c>
      <c r="F203" s="16" t="s">
        <v>1416</v>
      </c>
      <c r="G203" s="9">
        <v>29906.19</v>
      </c>
      <c r="H203" s="9">
        <v>28000</v>
      </c>
      <c r="I203" s="11">
        <f t="shared" si="11"/>
        <v>-1906.1899999999987</v>
      </c>
      <c r="J203" s="128">
        <f t="shared" si="9"/>
        <v>9441.4759999999696</v>
      </c>
    </row>
    <row r="204" spans="1:11" ht="45" x14ac:dyDescent="0.25">
      <c r="A204" s="282">
        <v>43564</v>
      </c>
      <c r="B204" s="227" t="s">
        <v>2394</v>
      </c>
      <c r="D204" s="69" t="s">
        <v>2395</v>
      </c>
      <c r="E204" s="51">
        <v>478425</v>
      </c>
      <c r="F204" s="16" t="s">
        <v>1452</v>
      </c>
      <c r="G204" s="9">
        <v>30540.68</v>
      </c>
      <c r="H204" s="9">
        <v>25000</v>
      </c>
      <c r="I204" s="11">
        <f t="shared" si="11"/>
        <v>-5540.68</v>
      </c>
      <c r="J204" s="128">
        <f t="shared" si="9"/>
        <v>3900.7959999999694</v>
      </c>
    </row>
    <row r="205" spans="1:11" ht="45" x14ac:dyDescent="0.25">
      <c r="A205" s="282">
        <v>43565</v>
      </c>
      <c r="B205" s="227" t="s">
        <v>2396</v>
      </c>
      <c r="D205" s="69" t="s">
        <v>2397</v>
      </c>
      <c r="E205" s="51">
        <v>474000</v>
      </c>
      <c r="F205" s="16" t="s">
        <v>1968</v>
      </c>
      <c r="G205" s="9">
        <v>29427.55</v>
      </c>
      <c r="H205" s="9">
        <v>25000</v>
      </c>
      <c r="I205" s="11">
        <f t="shared" si="11"/>
        <v>-4427.5499999999993</v>
      </c>
      <c r="J205" s="128">
        <f t="shared" si="9"/>
        <v>-526.75400000002992</v>
      </c>
    </row>
    <row r="206" spans="1:11" ht="45" x14ac:dyDescent="0.25">
      <c r="A206" s="282">
        <v>43565</v>
      </c>
      <c r="B206" s="227" t="s">
        <v>2398</v>
      </c>
      <c r="D206" s="69" t="s">
        <v>2399</v>
      </c>
      <c r="E206" s="51">
        <v>625977</v>
      </c>
      <c r="F206" s="16" t="s">
        <v>2400</v>
      </c>
      <c r="G206" s="9">
        <v>28878.46</v>
      </c>
      <c r="H206" s="9">
        <v>33000</v>
      </c>
      <c r="I206" s="11">
        <f t="shared" si="11"/>
        <v>4121.5400000000009</v>
      </c>
      <c r="J206" s="128">
        <f t="shared" si="9"/>
        <v>3594.785999999971</v>
      </c>
    </row>
    <row r="207" spans="1:11" ht="45" x14ac:dyDescent="0.25">
      <c r="A207" s="282">
        <v>43571</v>
      </c>
      <c r="B207" s="227" t="s">
        <v>2405</v>
      </c>
      <c r="D207" s="69" t="s">
        <v>2406</v>
      </c>
      <c r="E207" s="51">
        <v>566400</v>
      </c>
      <c r="F207" s="16" t="s">
        <v>2026</v>
      </c>
      <c r="G207" s="9">
        <v>32460.47</v>
      </c>
      <c r="H207" s="9">
        <v>30000</v>
      </c>
      <c r="I207" s="11">
        <f t="shared" si="11"/>
        <v>-2460.4700000000012</v>
      </c>
      <c r="J207" s="128">
        <f t="shared" si="9"/>
        <v>1134.3159999999698</v>
      </c>
    </row>
    <row r="208" spans="1:11" ht="45" x14ac:dyDescent="0.25">
      <c r="A208" s="282">
        <v>43571</v>
      </c>
      <c r="B208" s="227" t="s">
        <v>2409</v>
      </c>
      <c r="D208" s="69" t="s">
        <v>2410</v>
      </c>
      <c r="E208" s="51">
        <v>566400</v>
      </c>
      <c r="F208" s="16" t="s">
        <v>1440</v>
      </c>
      <c r="G208" s="9">
        <v>33727.19</v>
      </c>
      <c r="H208" s="9">
        <v>30000</v>
      </c>
      <c r="I208" s="11">
        <f t="shared" si="11"/>
        <v>-3727.1900000000023</v>
      </c>
      <c r="J208" s="128">
        <f t="shared" ref="J208:J250" si="12">J207+I208</f>
        <v>-2592.8740000000325</v>
      </c>
    </row>
    <row r="209" spans="1:11" ht="45" x14ac:dyDescent="0.25">
      <c r="A209" s="282">
        <v>43578</v>
      </c>
      <c r="B209" s="227" t="s">
        <v>2413</v>
      </c>
      <c r="D209" s="69" t="s">
        <v>2414</v>
      </c>
      <c r="E209" s="51">
        <v>702482</v>
      </c>
      <c r="F209" s="16" t="s">
        <v>1925</v>
      </c>
      <c r="G209" s="9">
        <v>35535.949999999997</v>
      </c>
      <c r="H209" s="9">
        <v>37000</v>
      </c>
      <c r="I209" s="11">
        <f>H209-G209</f>
        <v>1464.0500000000029</v>
      </c>
      <c r="J209" s="128">
        <f t="shared" si="12"/>
        <v>-1128.8240000000296</v>
      </c>
      <c r="K209" s="217"/>
    </row>
    <row r="210" spans="1:11" ht="45" x14ac:dyDescent="0.25">
      <c r="A210" s="282">
        <v>43580</v>
      </c>
      <c r="B210" s="227" t="s">
        <v>2417</v>
      </c>
      <c r="D210" s="69" t="s">
        <v>2418</v>
      </c>
      <c r="E210" s="51">
        <v>669025</v>
      </c>
      <c r="F210" s="16" t="s">
        <v>2419</v>
      </c>
      <c r="G210" s="9">
        <v>33213.86</v>
      </c>
      <c r="H210" s="9">
        <v>35000</v>
      </c>
      <c r="I210" s="11">
        <f>H210-G210</f>
        <v>1786.1399999999994</v>
      </c>
      <c r="J210" s="128">
        <f t="shared" si="12"/>
        <v>657.31599999996979</v>
      </c>
    </row>
    <row r="211" spans="1:11" ht="45" x14ac:dyDescent="0.25">
      <c r="A211" s="282">
        <v>43578</v>
      </c>
      <c r="B211" s="227" t="s">
        <v>2422</v>
      </c>
      <c r="D211" s="200" t="s">
        <v>2426</v>
      </c>
      <c r="E211" s="51">
        <v>702482</v>
      </c>
      <c r="F211" s="16" t="s">
        <v>1440</v>
      </c>
      <c r="G211" s="9">
        <v>32909.24</v>
      </c>
      <c r="H211" s="9">
        <v>37000</v>
      </c>
      <c r="I211" s="11">
        <f>H211-G211</f>
        <v>4090.760000000002</v>
      </c>
      <c r="J211" s="128">
        <f t="shared" si="12"/>
        <v>4748.0759999999718</v>
      </c>
    </row>
    <row r="212" spans="1:11" ht="45" x14ac:dyDescent="0.25">
      <c r="A212" s="282">
        <v>43585</v>
      </c>
      <c r="B212" s="227" t="s">
        <v>2423</v>
      </c>
      <c r="D212" s="69" t="s">
        <v>2424</v>
      </c>
      <c r="E212" s="51">
        <v>609248</v>
      </c>
      <c r="F212" s="16" t="s">
        <v>2425</v>
      </c>
      <c r="G212" s="9">
        <v>33078.93</v>
      </c>
      <c r="H212" s="9">
        <v>32000</v>
      </c>
      <c r="I212" s="11">
        <f t="shared" si="11"/>
        <v>-1078.9300000000003</v>
      </c>
      <c r="J212" s="128">
        <f t="shared" si="12"/>
        <v>3669.1459999999715</v>
      </c>
    </row>
    <row r="213" spans="1:11" ht="45" x14ac:dyDescent="0.25">
      <c r="A213" s="282">
        <v>43586</v>
      </c>
      <c r="B213" s="210" t="s">
        <v>2431</v>
      </c>
      <c r="D213" s="69" t="s">
        <v>2432</v>
      </c>
      <c r="E213" s="51">
        <v>608672</v>
      </c>
      <c r="F213" s="16" t="s">
        <v>2164</v>
      </c>
      <c r="G213" s="9">
        <v>34575.919999999998</v>
      </c>
      <c r="H213" s="9">
        <v>32000</v>
      </c>
      <c r="I213" s="11">
        <f t="shared" si="11"/>
        <v>-2575.9199999999983</v>
      </c>
      <c r="J213" s="128">
        <f t="shared" si="12"/>
        <v>1093.2259999999733</v>
      </c>
    </row>
    <row r="214" spans="1:11" ht="45" x14ac:dyDescent="0.25">
      <c r="A214" s="282">
        <v>43594</v>
      </c>
      <c r="B214" s="210" t="s">
        <v>2435</v>
      </c>
      <c r="D214" s="69" t="s">
        <v>2436</v>
      </c>
      <c r="E214" s="51">
        <v>630597</v>
      </c>
      <c r="F214" s="16" t="s">
        <v>1638</v>
      </c>
      <c r="G214" s="9">
        <v>34973.51</v>
      </c>
      <c r="H214" s="9">
        <v>33000</v>
      </c>
      <c r="I214" s="11">
        <f t="shared" si="11"/>
        <v>-1973.510000000002</v>
      </c>
      <c r="J214" s="128">
        <f t="shared" si="12"/>
        <v>-880.28400000002875</v>
      </c>
    </row>
    <row r="215" spans="1:11" ht="45" x14ac:dyDescent="0.25">
      <c r="A215" s="282">
        <v>43599</v>
      </c>
      <c r="B215" s="210" t="s">
        <v>2439</v>
      </c>
      <c r="D215" s="69" t="s">
        <v>2440</v>
      </c>
      <c r="E215" s="51">
        <v>729562</v>
      </c>
      <c r="F215" s="16" t="s">
        <v>1663</v>
      </c>
      <c r="G215" s="9">
        <v>36527.040000000001</v>
      </c>
      <c r="H215" s="9">
        <v>38000</v>
      </c>
      <c r="I215" s="11">
        <f t="shared" si="11"/>
        <v>1472.9599999999991</v>
      </c>
      <c r="J215" s="128">
        <f t="shared" si="12"/>
        <v>592.67599999997037</v>
      </c>
    </row>
    <row r="216" spans="1:11" ht="45" x14ac:dyDescent="0.25">
      <c r="A216" s="282">
        <v>43599</v>
      </c>
      <c r="B216" s="210" t="s">
        <v>2441</v>
      </c>
      <c r="D216" s="69" t="s">
        <v>2442</v>
      </c>
      <c r="E216" s="51">
        <v>729562</v>
      </c>
      <c r="F216" s="16" t="s">
        <v>2443</v>
      </c>
      <c r="G216" s="9">
        <v>36755.14</v>
      </c>
      <c r="H216" s="9">
        <v>38000</v>
      </c>
      <c r="I216" s="11">
        <f t="shared" si="11"/>
        <v>1244.8600000000006</v>
      </c>
      <c r="J216" s="128">
        <f t="shared" si="12"/>
        <v>1837.535999999971</v>
      </c>
    </row>
    <row r="217" spans="1:11" ht="45" x14ac:dyDescent="0.25">
      <c r="A217" s="282">
        <v>43606</v>
      </c>
      <c r="B217" s="210" t="s">
        <v>2448</v>
      </c>
      <c r="D217" s="69" t="s">
        <v>2449</v>
      </c>
      <c r="E217" s="51">
        <v>699632</v>
      </c>
      <c r="F217" s="16" t="s">
        <v>2450</v>
      </c>
      <c r="G217" s="9">
        <v>36985.550000000003</v>
      </c>
      <c r="H217" s="9">
        <v>36500</v>
      </c>
      <c r="I217" s="11">
        <f t="shared" si="11"/>
        <v>-485.55000000000291</v>
      </c>
      <c r="J217" s="128">
        <f t="shared" si="12"/>
        <v>1351.985999999968</v>
      </c>
    </row>
    <row r="218" spans="1:11" ht="45" x14ac:dyDescent="0.25">
      <c r="A218" s="282">
        <v>43606</v>
      </c>
      <c r="B218" s="210" t="s">
        <v>2451</v>
      </c>
      <c r="D218" s="69" t="s">
        <v>2452</v>
      </c>
      <c r="E218" s="51">
        <v>699632</v>
      </c>
      <c r="F218" s="16" t="s">
        <v>1998</v>
      </c>
      <c r="G218" s="9">
        <v>37061.22</v>
      </c>
      <c r="H218" s="9">
        <v>36500</v>
      </c>
      <c r="I218" s="11">
        <f t="shared" si="11"/>
        <v>-561.22000000000116</v>
      </c>
      <c r="J218" s="128">
        <f t="shared" si="12"/>
        <v>790.76599999996688</v>
      </c>
    </row>
    <row r="219" spans="1:11" ht="45" x14ac:dyDescent="0.25">
      <c r="A219" s="282">
        <v>43613</v>
      </c>
      <c r="B219" s="210" t="s">
        <v>2457</v>
      </c>
      <c r="D219" s="69" t="s">
        <v>2458</v>
      </c>
      <c r="E219" s="51">
        <v>725762</v>
      </c>
      <c r="F219" s="16" t="s">
        <v>1761</v>
      </c>
      <c r="G219" s="9">
        <v>38895.1</v>
      </c>
      <c r="H219" s="9">
        <v>38000</v>
      </c>
      <c r="I219" s="11">
        <f t="shared" si="11"/>
        <v>-895.09999999999854</v>
      </c>
      <c r="J219" s="128">
        <f t="shared" si="12"/>
        <v>-104.33400000003166</v>
      </c>
    </row>
    <row r="220" spans="1:11" ht="46.5" x14ac:dyDescent="0.35">
      <c r="A220" s="282">
        <v>43613</v>
      </c>
      <c r="B220" s="210" t="s">
        <v>2459</v>
      </c>
      <c r="D220" s="69" t="s">
        <v>2460</v>
      </c>
      <c r="E220" s="51">
        <v>725762</v>
      </c>
      <c r="F220" s="16" t="s">
        <v>2461</v>
      </c>
      <c r="G220" s="9">
        <v>38336.06</v>
      </c>
      <c r="H220" s="9">
        <v>38000</v>
      </c>
      <c r="I220" s="11">
        <f t="shared" si="11"/>
        <v>-336.05999999999767</v>
      </c>
      <c r="J220" s="128">
        <f t="shared" si="12"/>
        <v>-440.39400000002934</v>
      </c>
      <c r="K220" s="205" t="s">
        <v>1305</v>
      </c>
    </row>
    <row r="221" spans="1:11" ht="45" x14ac:dyDescent="0.25">
      <c r="A221" s="282">
        <v>43620</v>
      </c>
      <c r="B221" s="160" t="s">
        <v>2465</v>
      </c>
      <c r="D221" s="69" t="s">
        <v>2466</v>
      </c>
      <c r="E221" s="51">
        <v>784120</v>
      </c>
      <c r="F221" s="16" t="s">
        <v>1626</v>
      </c>
      <c r="G221" s="9">
        <v>38526.01</v>
      </c>
      <c r="H221" s="9">
        <v>40000</v>
      </c>
      <c r="I221" s="11">
        <f t="shared" si="11"/>
        <v>1473.989999999998</v>
      </c>
      <c r="J221" s="128">
        <f t="shared" si="12"/>
        <v>1033.5959999999686</v>
      </c>
    </row>
    <row r="222" spans="1:11" ht="45" x14ac:dyDescent="0.25">
      <c r="A222" s="282">
        <v>43627</v>
      </c>
      <c r="B222" s="160" t="s">
        <v>2471</v>
      </c>
      <c r="D222" s="69" t="s">
        <v>2472</v>
      </c>
      <c r="E222" s="51">
        <v>781507.5</v>
      </c>
      <c r="F222" s="16" t="s">
        <v>1569</v>
      </c>
      <c r="G222" s="9">
        <v>36095.71</v>
      </c>
      <c r="H222" s="9">
        <v>39500</v>
      </c>
      <c r="I222" s="11">
        <f t="shared" si="11"/>
        <v>3404.2900000000009</v>
      </c>
      <c r="J222" s="128">
        <f t="shared" si="12"/>
        <v>4437.8859999999695</v>
      </c>
    </row>
    <row r="223" spans="1:11" ht="45" x14ac:dyDescent="0.25">
      <c r="A223" s="282">
        <v>43627</v>
      </c>
      <c r="B223" s="160" t="s">
        <v>2473</v>
      </c>
      <c r="D223" s="69" t="s">
        <v>2474</v>
      </c>
      <c r="E223" s="51">
        <v>781705</v>
      </c>
      <c r="F223" s="16" t="s">
        <v>2475</v>
      </c>
      <c r="G223" s="9">
        <v>36410.300000000003</v>
      </c>
      <c r="H223" s="9">
        <v>39500</v>
      </c>
      <c r="I223" s="11">
        <f t="shared" si="11"/>
        <v>3089.6999999999971</v>
      </c>
      <c r="J223" s="128">
        <f t="shared" si="12"/>
        <v>7527.5859999999666</v>
      </c>
    </row>
    <row r="224" spans="1:11" ht="45" x14ac:dyDescent="0.25">
      <c r="A224" s="282">
        <v>43641</v>
      </c>
      <c r="B224" s="160" t="s">
        <v>2484</v>
      </c>
      <c r="D224" s="69" t="s">
        <v>2485</v>
      </c>
      <c r="E224" s="51">
        <v>520263</v>
      </c>
      <c r="F224" s="16" t="s">
        <v>1663</v>
      </c>
      <c r="G224" s="9">
        <v>30121.99</v>
      </c>
      <c r="H224" s="9">
        <v>27000</v>
      </c>
      <c r="I224" s="11">
        <f t="shared" si="11"/>
        <v>-3121.9900000000016</v>
      </c>
      <c r="J224" s="327">
        <f t="shared" si="12"/>
        <v>4405.595999999965</v>
      </c>
      <c r="K224" s="328"/>
    </row>
    <row r="225" spans="1:12" ht="45" x14ac:dyDescent="0.25">
      <c r="A225" s="282">
        <v>43641</v>
      </c>
      <c r="B225" s="160" t="s">
        <v>2492</v>
      </c>
      <c r="D225" s="200" t="s">
        <v>2493</v>
      </c>
      <c r="E225" s="51">
        <v>520263</v>
      </c>
      <c r="F225" s="16" t="s">
        <v>1804</v>
      </c>
      <c r="G225" s="9">
        <v>30569.22</v>
      </c>
      <c r="H225" s="9">
        <v>27000</v>
      </c>
      <c r="I225" s="11">
        <f t="shared" si="11"/>
        <v>-3569.2200000000012</v>
      </c>
      <c r="J225" s="128">
        <f t="shared" si="12"/>
        <v>836.37599999996382</v>
      </c>
      <c r="K225" s="328"/>
    </row>
    <row r="226" spans="1:12" ht="15.75" x14ac:dyDescent="0.25">
      <c r="A226" s="282">
        <v>43655</v>
      </c>
      <c r="B226" s="160" t="s">
        <v>2589</v>
      </c>
      <c r="D226" s="329" t="s">
        <v>2590</v>
      </c>
      <c r="E226" s="272"/>
      <c r="F226" s="330"/>
      <c r="G226" s="75"/>
      <c r="H226" s="75">
        <v>580</v>
      </c>
      <c r="I226" s="11">
        <v>0</v>
      </c>
      <c r="J226" s="128">
        <f t="shared" si="12"/>
        <v>836.37599999996382</v>
      </c>
      <c r="K226" s="236"/>
    </row>
    <row r="227" spans="1:12" ht="45" x14ac:dyDescent="0.25">
      <c r="A227" s="282">
        <v>43647</v>
      </c>
      <c r="B227" s="230" t="s">
        <v>2494</v>
      </c>
      <c r="D227" s="69" t="s">
        <v>2495</v>
      </c>
      <c r="E227" s="51">
        <v>573900</v>
      </c>
      <c r="F227" s="16" t="s">
        <v>2496</v>
      </c>
      <c r="G227" s="9">
        <v>29853.55</v>
      </c>
      <c r="H227" s="9">
        <v>30000</v>
      </c>
      <c r="I227" s="11">
        <f t="shared" si="11"/>
        <v>146.45000000000073</v>
      </c>
      <c r="J227" s="128">
        <f t="shared" si="12"/>
        <v>982.82599999996455</v>
      </c>
    </row>
    <row r="228" spans="1:12" ht="45" x14ac:dyDescent="0.25">
      <c r="A228" s="282">
        <v>43655</v>
      </c>
      <c r="B228" s="230" t="s">
        <v>2501</v>
      </c>
      <c r="D228" s="69" t="s">
        <v>2502</v>
      </c>
      <c r="E228" s="51">
        <v>578280</v>
      </c>
      <c r="F228" s="16" t="s">
        <v>2503</v>
      </c>
      <c r="G228" s="9">
        <v>31770.32</v>
      </c>
      <c r="H228" s="9">
        <v>30500</v>
      </c>
      <c r="I228" s="11">
        <f t="shared" si="11"/>
        <v>-1270.3199999999997</v>
      </c>
      <c r="J228" s="128">
        <f t="shared" si="12"/>
        <v>-287.49400000003516</v>
      </c>
    </row>
    <row r="229" spans="1:12" ht="45" x14ac:dyDescent="0.25">
      <c r="A229" s="282">
        <v>43655</v>
      </c>
      <c r="B229" s="230" t="s">
        <v>2504</v>
      </c>
      <c r="D229" s="69" t="s">
        <v>2505</v>
      </c>
      <c r="E229" s="51">
        <v>578280</v>
      </c>
      <c r="F229" s="16" t="s">
        <v>2506</v>
      </c>
      <c r="G229" s="9">
        <v>31350.28</v>
      </c>
      <c r="H229" s="9">
        <v>30500</v>
      </c>
      <c r="I229" s="11">
        <f t="shared" si="11"/>
        <v>-850.27999999999884</v>
      </c>
      <c r="J229" s="175">
        <f t="shared" si="12"/>
        <v>-1137.774000000034</v>
      </c>
      <c r="K229" s="255"/>
    </row>
    <row r="230" spans="1:12" ht="45" x14ac:dyDescent="0.25">
      <c r="A230" s="282">
        <v>43661</v>
      </c>
      <c r="B230" s="230" t="s">
        <v>2509</v>
      </c>
      <c r="D230" s="69" t="s">
        <v>2510</v>
      </c>
      <c r="E230" s="51">
        <v>676594.5</v>
      </c>
      <c r="F230" s="16" t="s">
        <v>2511</v>
      </c>
      <c r="G230" s="256">
        <v>33252.410000000003</v>
      </c>
      <c r="H230" s="9">
        <v>35500</v>
      </c>
      <c r="I230" s="11">
        <f t="shared" si="11"/>
        <v>2247.5899999999965</v>
      </c>
      <c r="J230" s="128">
        <f t="shared" si="12"/>
        <v>1109.8159999999625</v>
      </c>
      <c r="K230" s="331"/>
    </row>
    <row r="231" spans="1:12" ht="45" x14ac:dyDescent="0.25">
      <c r="A231" s="282">
        <v>43661</v>
      </c>
      <c r="B231" s="230" t="s">
        <v>2512</v>
      </c>
      <c r="D231" s="69" t="s">
        <v>2513</v>
      </c>
      <c r="E231" s="51">
        <v>676594.5</v>
      </c>
      <c r="F231" s="16" t="s">
        <v>1663</v>
      </c>
      <c r="G231" s="9">
        <v>33410.870000000003</v>
      </c>
      <c r="H231" s="9">
        <v>35500</v>
      </c>
      <c r="I231" s="11">
        <f t="shared" si="11"/>
        <v>2089.1299999999974</v>
      </c>
      <c r="J231" s="175">
        <f t="shared" si="12"/>
        <v>3198.9459999999599</v>
      </c>
      <c r="K231" s="332">
        <v>-580</v>
      </c>
    </row>
    <row r="232" spans="1:12" ht="45" x14ac:dyDescent="0.25">
      <c r="A232" s="282">
        <v>43669</v>
      </c>
      <c r="B232" s="230" t="s">
        <v>2522</v>
      </c>
      <c r="D232" s="69" t="s">
        <v>2523</v>
      </c>
      <c r="E232" s="51">
        <v>633171</v>
      </c>
      <c r="F232" s="16" t="s">
        <v>2524</v>
      </c>
      <c r="G232" s="9">
        <v>40790.120000000003</v>
      </c>
      <c r="H232" s="9">
        <v>33000</v>
      </c>
      <c r="I232" s="11">
        <f t="shared" si="11"/>
        <v>-7790.1200000000026</v>
      </c>
      <c r="J232" s="128">
        <f t="shared" si="12"/>
        <v>-4591.1740000000427</v>
      </c>
      <c r="K232" s="139"/>
    </row>
    <row r="233" spans="1:12" ht="46.5" x14ac:dyDescent="0.25">
      <c r="A233" s="282">
        <v>43671</v>
      </c>
      <c r="B233" s="230" t="s">
        <v>2537</v>
      </c>
      <c r="D233" s="69" t="s">
        <v>2534</v>
      </c>
      <c r="E233" s="51">
        <v>804174</v>
      </c>
      <c r="F233" s="16" t="s">
        <v>1880</v>
      </c>
      <c r="G233" s="232">
        <v>41395.81</v>
      </c>
      <c r="H233" s="9">
        <v>42000</v>
      </c>
      <c r="I233" s="11">
        <f t="shared" si="11"/>
        <v>604.19000000000233</v>
      </c>
      <c r="J233" s="128">
        <f t="shared" si="12"/>
        <v>-3986.9840000000404</v>
      </c>
      <c r="K233" s="139"/>
    </row>
    <row r="234" spans="1:12" ht="45" x14ac:dyDescent="0.25">
      <c r="A234" s="282">
        <v>43676</v>
      </c>
      <c r="B234" s="230" t="s">
        <v>2532</v>
      </c>
      <c r="D234" s="69" t="s">
        <v>2533</v>
      </c>
      <c r="E234" s="51">
        <v>870005.5</v>
      </c>
      <c r="F234" s="16" t="s">
        <v>1753</v>
      </c>
      <c r="G234" s="9">
        <v>40776.33</v>
      </c>
      <c r="H234" s="9">
        <v>45500</v>
      </c>
      <c r="I234" s="11">
        <f t="shared" si="11"/>
        <v>4723.6699999999983</v>
      </c>
      <c r="J234" s="128">
        <f t="shared" si="12"/>
        <v>736.68599999995786</v>
      </c>
    </row>
    <row r="235" spans="1:12" ht="47.25" x14ac:dyDescent="0.35">
      <c r="A235" s="282">
        <v>43677</v>
      </c>
      <c r="B235" s="230" t="s">
        <v>2536</v>
      </c>
      <c r="D235" s="200" t="s">
        <v>2535</v>
      </c>
      <c r="E235" s="51">
        <v>870005.5</v>
      </c>
      <c r="F235" s="16" t="s">
        <v>2276</v>
      </c>
      <c r="G235" s="232">
        <v>40486.730000000003</v>
      </c>
      <c r="H235" s="9">
        <v>45500</v>
      </c>
      <c r="I235" s="11">
        <f t="shared" si="11"/>
        <v>5013.2699999999968</v>
      </c>
      <c r="J235" s="128">
        <f t="shared" si="12"/>
        <v>5749.9559999999547</v>
      </c>
      <c r="K235" s="205" t="s">
        <v>1305</v>
      </c>
      <c r="L235" s="235"/>
    </row>
    <row r="236" spans="1:12" ht="45.75" x14ac:dyDescent="0.25">
      <c r="A236" s="282">
        <v>43684</v>
      </c>
      <c r="B236" s="227" t="s">
        <v>2543</v>
      </c>
      <c r="D236" s="69">
        <v>32029</v>
      </c>
      <c r="E236" s="51">
        <v>848820</v>
      </c>
      <c r="F236" s="16" t="s">
        <v>1362</v>
      </c>
      <c r="G236" s="9">
        <v>39853.800000000003</v>
      </c>
      <c r="H236" s="9">
        <v>43000</v>
      </c>
      <c r="I236" s="11">
        <f t="shared" si="11"/>
        <v>3146.1999999999971</v>
      </c>
      <c r="J236" s="128">
        <f t="shared" si="12"/>
        <v>8896.1559999999517</v>
      </c>
    </row>
    <row r="237" spans="1:12" ht="45.75" x14ac:dyDescent="0.25">
      <c r="A237" s="282">
        <v>43684</v>
      </c>
      <c r="B237" s="227" t="s">
        <v>2544</v>
      </c>
      <c r="D237" s="69">
        <v>29898</v>
      </c>
      <c r="E237" s="51">
        <v>848820</v>
      </c>
      <c r="F237" s="16" t="s">
        <v>2419</v>
      </c>
      <c r="G237" s="9">
        <v>41334.75</v>
      </c>
      <c r="H237" s="9">
        <v>43000</v>
      </c>
      <c r="I237" s="11">
        <f t="shared" si="11"/>
        <v>1665.25</v>
      </c>
      <c r="J237" s="128">
        <f t="shared" si="12"/>
        <v>10561.405999999952</v>
      </c>
    </row>
    <row r="238" spans="1:12" ht="45.75" x14ac:dyDescent="0.25">
      <c r="A238" s="282">
        <v>43690</v>
      </c>
      <c r="B238" s="227" t="s">
        <v>2549</v>
      </c>
      <c r="D238" s="69">
        <v>32070</v>
      </c>
      <c r="E238" s="51">
        <v>841080</v>
      </c>
      <c r="F238" s="16" t="s">
        <v>1801</v>
      </c>
      <c r="G238" s="9">
        <v>32855.199999999997</v>
      </c>
      <c r="H238" s="9">
        <v>43000</v>
      </c>
      <c r="I238" s="11">
        <f t="shared" si="11"/>
        <v>10144.800000000003</v>
      </c>
      <c r="J238" s="128">
        <f t="shared" si="12"/>
        <v>20706.205999999955</v>
      </c>
    </row>
    <row r="239" spans="1:12" ht="47.25" x14ac:dyDescent="0.35">
      <c r="A239" s="282">
        <v>43691</v>
      </c>
      <c r="B239" s="227" t="s">
        <v>2550</v>
      </c>
      <c r="D239" s="69">
        <v>32071</v>
      </c>
      <c r="E239" s="51">
        <v>841510</v>
      </c>
      <c r="F239" s="16" t="s">
        <v>1619</v>
      </c>
      <c r="G239" s="9">
        <v>29931.040000000001</v>
      </c>
      <c r="H239" s="9">
        <v>43000</v>
      </c>
      <c r="I239" s="11">
        <f t="shared" si="11"/>
        <v>13068.96</v>
      </c>
      <c r="J239" s="128">
        <f t="shared" si="12"/>
        <v>33775.165999999954</v>
      </c>
      <c r="K239" s="205" t="s">
        <v>1305</v>
      </c>
      <c r="L239" s="235"/>
    </row>
    <row r="240" spans="1:12" ht="45.75" x14ac:dyDescent="0.25">
      <c r="A240" s="282">
        <v>43698</v>
      </c>
      <c r="B240" s="227" t="s">
        <v>2560</v>
      </c>
      <c r="D240" s="69">
        <v>32072</v>
      </c>
      <c r="E240" s="51">
        <v>356202</v>
      </c>
      <c r="F240" s="16" t="s">
        <v>2450</v>
      </c>
      <c r="G240" s="9">
        <v>27247.1</v>
      </c>
      <c r="H240" s="9">
        <v>18000</v>
      </c>
      <c r="I240" s="11">
        <f t="shared" si="11"/>
        <v>-9247.0999999999985</v>
      </c>
      <c r="J240" s="128">
        <f t="shared" si="12"/>
        <v>24528.065999999955</v>
      </c>
      <c r="K240" s="333">
        <v>-580</v>
      </c>
    </row>
    <row r="241" spans="1:11" ht="45.75" x14ac:dyDescent="0.25">
      <c r="A241" s="282">
        <v>43698</v>
      </c>
      <c r="B241" s="227" t="s">
        <v>2559</v>
      </c>
      <c r="D241" s="69">
        <v>32073</v>
      </c>
      <c r="E241" s="51">
        <v>356220</v>
      </c>
      <c r="F241" s="16" t="s">
        <v>1723</v>
      </c>
      <c r="G241" s="9">
        <v>27228.46</v>
      </c>
      <c r="H241" s="9">
        <v>18000</v>
      </c>
      <c r="I241" s="11">
        <f t="shared" si="11"/>
        <v>-9228.4599999999991</v>
      </c>
      <c r="J241" s="128">
        <f t="shared" si="12"/>
        <v>15299.605999999956</v>
      </c>
    </row>
    <row r="242" spans="1:11" ht="45.75" x14ac:dyDescent="0.25">
      <c r="A242" s="282">
        <v>43704</v>
      </c>
      <c r="B242" s="227" t="s">
        <v>2561</v>
      </c>
      <c r="D242" s="69">
        <v>32075</v>
      </c>
      <c r="E242" s="51">
        <v>541431</v>
      </c>
      <c r="F242" s="16" t="s">
        <v>1784</v>
      </c>
      <c r="G242" s="9">
        <v>27901.66</v>
      </c>
      <c r="H242" s="9">
        <v>27000</v>
      </c>
      <c r="I242" s="11">
        <f t="shared" si="11"/>
        <v>-901.65999999999985</v>
      </c>
      <c r="J242" s="128">
        <f t="shared" si="12"/>
        <v>14397.945999999956</v>
      </c>
    </row>
    <row r="243" spans="1:11" ht="45.75" x14ac:dyDescent="0.25">
      <c r="A243" s="282">
        <v>43704</v>
      </c>
      <c r="B243" s="227" t="s">
        <v>2562</v>
      </c>
      <c r="D243" s="69">
        <v>32076</v>
      </c>
      <c r="E243" s="51">
        <v>541431</v>
      </c>
      <c r="F243" s="16" t="s">
        <v>1452</v>
      </c>
      <c r="G243" s="9">
        <v>28107.01</v>
      </c>
      <c r="H243" s="9">
        <v>27000</v>
      </c>
      <c r="I243" s="11">
        <f t="shared" si="11"/>
        <v>-1107.0099999999984</v>
      </c>
      <c r="J243" s="128">
        <f t="shared" si="12"/>
        <v>13290.935999999958</v>
      </c>
    </row>
    <row r="244" spans="1:11" ht="45.75" x14ac:dyDescent="0.25">
      <c r="A244" s="282">
        <v>43704</v>
      </c>
      <c r="B244" s="227" t="s">
        <v>2563</v>
      </c>
      <c r="D244" s="69">
        <v>32077</v>
      </c>
      <c r="E244" s="51">
        <v>541431</v>
      </c>
      <c r="F244" s="16" t="s">
        <v>2564</v>
      </c>
      <c r="G244" s="9">
        <v>27622.48</v>
      </c>
      <c r="H244" s="9">
        <v>27000</v>
      </c>
      <c r="I244" s="11">
        <f t="shared" si="11"/>
        <v>-622.47999999999956</v>
      </c>
      <c r="J244" s="128">
        <f t="shared" si="12"/>
        <v>12668.455999999958</v>
      </c>
    </row>
    <row r="245" spans="1:11" ht="45.75" x14ac:dyDescent="0.25">
      <c r="A245" s="282">
        <v>43711</v>
      </c>
      <c r="B245" s="198" t="s">
        <v>2569</v>
      </c>
      <c r="D245" s="69">
        <v>92120</v>
      </c>
      <c r="E245" s="51">
        <v>481872</v>
      </c>
      <c r="F245" s="16" t="s">
        <v>1626</v>
      </c>
      <c r="G245" s="9">
        <v>26164.48</v>
      </c>
      <c r="H245" s="9">
        <v>24000</v>
      </c>
      <c r="I245" s="11">
        <f t="shared" si="11"/>
        <v>-2164.4799999999996</v>
      </c>
      <c r="J245" s="128">
        <f t="shared" si="12"/>
        <v>10503.975999999959</v>
      </c>
    </row>
    <row r="246" spans="1:11" ht="45.75" x14ac:dyDescent="0.25">
      <c r="A246" s="282">
        <v>43711</v>
      </c>
      <c r="B246" s="198" t="s">
        <v>2576</v>
      </c>
      <c r="D246" s="233" t="s">
        <v>2583</v>
      </c>
      <c r="E246" s="51">
        <v>481872</v>
      </c>
      <c r="F246" s="16" t="s">
        <v>1723</v>
      </c>
      <c r="G246" s="9">
        <v>29987.7</v>
      </c>
      <c r="H246" s="9">
        <v>24000</v>
      </c>
      <c r="I246" s="11">
        <f t="shared" si="11"/>
        <v>-5987.7000000000007</v>
      </c>
      <c r="J246" s="128">
        <f t="shared" si="12"/>
        <v>4516.275999999958</v>
      </c>
    </row>
    <row r="247" spans="1:11" ht="45.75" x14ac:dyDescent="0.25">
      <c r="A247" s="282">
        <v>43718</v>
      </c>
      <c r="B247" s="198" t="s">
        <v>2577</v>
      </c>
      <c r="D247" s="69">
        <v>92122</v>
      </c>
      <c r="E247" s="51">
        <v>508482</v>
      </c>
      <c r="F247" s="16" t="s">
        <v>2578</v>
      </c>
      <c r="G247" s="9">
        <v>29467.5</v>
      </c>
      <c r="H247" s="9">
        <v>26000</v>
      </c>
      <c r="I247" s="11">
        <f t="shared" si="11"/>
        <v>-3467.5</v>
      </c>
      <c r="J247" s="128">
        <f t="shared" si="12"/>
        <v>1048.775999999958</v>
      </c>
    </row>
    <row r="248" spans="1:11" ht="45.75" x14ac:dyDescent="0.25">
      <c r="A248" s="282">
        <v>43727</v>
      </c>
      <c r="B248" s="198" t="s">
        <v>2591</v>
      </c>
      <c r="D248" s="69">
        <v>92123</v>
      </c>
      <c r="E248" s="51">
        <v>582600</v>
      </c>
      <c r="F248" s="16" t="s">
        <v>2042</v>
      </c>
      <c r="G248" s="9">
        <v>30065.439999999999</v>
      </c>
      <c r="H248" s="9">
        <v>30000</v>
      </c>
      <c r="I248" s="11">
        <f t="shared" si="11"/>
        <v>-65.43999999999869</v>
      </c>
      <c r="J248" s="128">
        <f t="shared" si="12"/>
        <v>983.33599999995931</v>
      </c>
    </row>
    <row r="249" spans="1:11" ht="45.75" x14ac:dyDescent="0.25">
      <c r="A249" s="282">
        <v>43727</v>
      </c>
      <c r="B249" s="198" t="s">
        <v>2592</v>
      </c>
      <c r="D249" s="69">
        <v>92124</v>
      </c>
      <c r="E249" s="51">
        <v>582600</v>
      </c>
      <c r="F249" s="16" t="s">
        <v>1973</v>
      </c>
      <c r="G249" s="9">
        <v>30316.01</v>
      </c>
      <c r="H249" s="9">
        <v>30000</v>
      </c>
      <c r="I249" s="11">
        <f t="shared" si="11"/>
        <v>-316.0099999999984</v>
      </c>
      <c r="J249" s="128">
        <f t="shared" si="12"/>
        <v>667.32599999996091</v>
      </c>
    </row>
    <row r="250" spans="1:11" ht="45.75" x14ac:dyDescent="0.25">
      <c r="A250" s="282">
        <v>43728</v>
      </c>
      <c r="B250" s="198" t="s">
        <v>2595</v>
      </c>
      <c r="D250" s="69">
        <v>92125</v>
      </c>
      <c r="E250" s="51">
        <v>613935</v>
      </c>
      <c r="F250" s="16" t="s">
        <v>1558</v>
      </c>
      <c r="G250" s="9">
        <v>30132.04</v>
      </c>
      <c r="H250" s="9">
        <v>31500</v>
      </c>
      <c r="I250" s="11">
        <f t="shared" si="11"/>
        <v>1367.9599999999991</v>
      </c>
      <c r="J250" s="128">
        <f t="shared" si="12"/>
        <v>2035.28599999996</v>
      </c>
    </row>
    <row r="251" spans="1:11" ht="45.75" x14ac:dyDescent="0.25">
      <c r="A251" s="282">
        <v>43732</v>
      </c>
      <c r="B251" s="198" t="s">
        <v>2596</v>
      </c>
      <c r="D251" s="69">
        <v>92126</v>
      </c>
      <c r="E251" s="51">
        <v>613935</v>
      </c>
      <c r="F251" s="16" t="s">
        <v>1746</v>
      </c>
      <c r="G251" s="9">
        <v>29964.76</v>
      </c>
      <c r="H251" s="9">
        <v>31500</v>
      </c>
      <c r="I251" s="11">
        <f t="shared" si="11"/>
        <v>1535.2400000000016</v>
      </c>
      <c r="J251" s="128">
        <f>J250+I251</f>
        <v>3570.5259999999616</v>
      </c>
      <c r="K251" s="333">
        <v>-580</v>
      </c>
    </row>
    <row r="252" spans="1:11" ht="45.75" x14ac:dyDescent="0.25">
      <c r="A252" s="282">
        <v>43746</v>
      </c>
      <c r="B252" s="237" t="s">
        <v>2597</v>
      </c>
      <c r="D252" s="69" t="s">
        <v>2598</v>
      </c>
      <c r="E252" s="51">
        <v>549080</v>
      </c>
      <c r="F252" s="16" t="s">
        <v>2599</v>
      </c>
      <c r="G252" s="9">
        <v>28297.95</v>
      </c>
      <c r="H252" s="9">
        <v>28000</v>
      </c>
      <c r="I252" s="11">
        <f t="shared" si="11"/>
        <v>-297.95000000000073</v>
      </c>
      <c r="J252" s="128">
        <f t="shared" ref="J252:J254" si="13">J251+I252</f>
        <v>3272.5759999999609</v>
      </c>
    </row>
    <row r="253" spans="1:11" ht="45.75" x14ac:dyDescent="0.25">
      <c r="A253" s="282">
        <v>43753</v>
      </c>
      <c r="B253" s="237" t="s">
        <v>2601</v>
      </c>
      <c r="D253" s="69" t="s">
        <v>2602</v>
      </c>
      <c r="E253" s="51">
        <v>540960</v>
      </c>
      <c r="F253" s="16" t="s">
        <v>1854</v>
      </c>
      <c r="G253" s="9">
        <v>31441.45</v>
      </c>
      <c r="H253" s="9">
        <v>28000</v>
      </c>
      <c r="I253" s="11">
        <f t="shared" si="11"/>
        <v>-3441.4500000000007</v>
      </c>
      <c r="J253" s="128">
        <f t="shared" si="13"/>
        <v>-168.87400000003981</v>
      </c>
    </row>
    <row r="254" spans="1:11" ht="47.25" x14ac:dyDescent="0.35">
      <c r="A254" s="282">
        <v>43753</v>
      </c>
      <c r="B254" s="237" t="s">
        <v>2603</v>
      </c>
      <c r="D254" s="238" t="s">
        <v>2600</v>
      </c>
      <c r="E254" s="51">
        <v>540960</v>
      </c>
      <c r="F254" s="16" t="s">
        <v>1527</v>
      </c>
      <c r="G254" s="9">
        <v>31455.16</v>
      </c>
      <c r="H254" s="9">
        <v>28000</v>
      </c>
      <c r="I254" s="11">
        <f t="shared" si="11"/>
        <v>-3455.16</v>
      </c>
      <c r="J254" s="257">
        <f t="shared" si="13"/>
        <v>-3624.0340000000397</v>
      </c>
      <c r="K254" s="205" t="s">
        <v>1305</v>
      </c>
    </row>
    <row r="255" spans="1:11" ht="45.75" x14ac:dyDescent="0.25">
      <c r="A255" s="282">
        <v>43754</v>
      </c>
      <c r="B255" s="237" t="s">
        <v>2612</v>
      </c>
      <c r="D255" s="238" t="s">
        <v>2600</v>
      </c>
      <c r="E255" s="51">
        <v>154024</v>
      </c>
      <c r="F255" s="16" t="s">
        <v>1527</v>
      </c>
      <c r="G255" s="9">
        <v>0</v>
      </c>
      <c r="H255" s="9">
        <v>8000</v>
      </c>
      <c r="I255" s="11">
        <f t="shared" si="11"/>
        <v>8000</v>
      </c>
      <c r="J255" s="128">
        <f>J254+I255</f>
        <v>4375.9659999999603</v>
      </c>
    </row>
    <row r="256" spans="1:11" ht="45.75" x14ac:dyDescent="0.25">
      <c r="A256" s="282">
        <v>43760</v>
      </c>
      <c r="B256" s="237" t="s">
        <v>2606</v>
      </c>
      <c r="D256" s="69" t="s">
        <v>2607</v>
      </c>
      <c r="E256" s="51">
        <v>603162</v>
      </c>
      <c r="F256" s="16" t="s">
        <v>1753</v>
      </c>
      <c r="G256" s="9">
        <v>32532.99</v>
      </c>
      <c r="H256" s="9">
        <v>31500</v>
      </c>
      <c r="I256" s="11">
        <f t="shared" si="11"/>
        <v>-1032.9900000000016</v>
      </c>
      <c r="J256" s="128">
        <f>J255+I256</f>
        <v>3342.9759999999587</v>
      </c>
    </row>
    <row r="257" spans="1:11" ht="45.75" x14ac:dyDescent="0.25">
      <c r="A257" s="282">
        <v>43760</v>
      </c>
      <c r="B257" s="237" t="s">
        <v>2604</v>
      </c>
      <c r="D257" s="69" t="s">
        <v>2605</v>
      </c>
      <c r="E257" s="51">
        <v>603162</v>
      </c>
      <c r="F257" s="16" t="s">
        <v>1777</v>
      </c>
      <c r="G257" s="9">
        <v>32558.27</v>
      </c>
      <c r="H257" s="9">
        <v>31500</v>
      </c>
      <c r="I257" s="11">
        <f t="shared" si="11"/>
        <v>-1058.2700000000004</v>
      </c>
      <c r="J257" s="128">
        <f t="shared" ref="J257:J277" si="14">J256+I257</f>
        <v>2284.7059999999583</v>
      </c>
    </row>
    <row r="258" spans="1:11" ht="45.75" x14ac:dyDescent="0.25">
      <c r="A258" s="282">
        <v>43767</v>
      </c>
      <c r="B258" s="237" t="s">
        <v>2608</v>
      </c>
      <c r="D258" s="69" t="s">
        <v>2609</v>
      </c>
      <c r="E258" s="51">
        <v>632049</v>
      </c>
      <c r="F258" s="16" t="s">
        <v>2503</v>
      </c>
      <c r="G258" s="9">
        <v>35231.870000000003</v>
      </c>
      <c r="H258" s="9">
        <v>33000</v>
      </c>
      <c r="I258" s="11">
        <f t="shared" si="11"/>
        <v>-2231.8700000000026</v>
      </c>
      <c r="J258" s="128">
        <f t="shared" si="14"/>
        <v>52.835999999955675</v>
      </c>
    </row>
    <row r="259" spans="1:11" ht="45.75" x14ac:dyDescent="0.25">
      <c r="A259" s="282">
        <v>43767</v>
      </c>
      <c r="B259" s="237" t="s">
        <v>2610</v>
      </c>
      <c r="D259" s="69" t="s">
        <v>2611</v>
      </c>
      <c r="E259" s="51">
        <v>632049</v>
      </c>
      <c r="F259" s="16" t="s">
        <v>1437</v>
      </c>
      <c r="G259" s="9">
        <v>35585.410000000003</v>
      </c>
      <c r="H259" s="9">
        <v>33000</v>
      </c>
      <c r="I259" s="11">
        <f t="shared" si="11"/>
        <v>-2585.4100000000035</v>
      </c>
      <c r="J259" s="257">
        <f t="shared" si="14"/>
        <v>-2532.5740000000478</v>
      </c>
    </row>
    <row r="260" spans="1:11" ht="45.75" x14ac:dyDescent="0.25">
      <c r="A260" s="282">
        <v>43774</v>
      </c>
      <c r="B260" s="208" t="s">
        <v>2615</v>
      </c>
      <c r="D260" s="200" t="s">
        <v>2620</v>
      </c>
      <c r="E260" s="51">
        <v>807786</v>
      </c>
      <c r="F260" s="16" t="s">
        <v>1619</v>
      </c>
      <c r="G260" s="9">
        <v>40915.07</v>
      </c>
      <c r="H260" s="9">
        <v>42000</v>
      </c>
      <c r="I260" s="11">
        <f t="shared" si="11"/>
        <v>1084.9300000000003</v>
      </c>
      <c r="J260" s="257">
        <f t="shared" si="14"/>
        <v>-1447.6440000000475</v>
      </c>
    </row>
    <row r="261" spans="1:11" ht="45.75" x14ac:dyDescent="0.25">
      <c r="A261" s="282">
        <v>43781</v>
      </c>
      <c r="B261" s="208" t="s">
        <v>2624</v>
      </c>
      <c r="D261" s="69" t="s">
        <v>2625</v>
      </c>
      <c r="E261" s="51">
        <v>937370</v>
      </c>
      <c r="F261" s="16" t="s">
        <v>1801</v>
      </c>
      <c r="G261" s="9">
        <v>46141.67</v>
      </c>
      <c r="H261" s="9">
        <v>49000</v>
      </c>
      <c r="I261" s="11">
        <f t="shared" si="11"/>
        <v>2858.3300000000017</v>
      </c>
      <c r="J261" s="128">
        <f t="shared" si="14"/>
        <v>1410.6859999999542</v>
      </c>
    </row>
    <row r="262" spans="1:11" ht="45.75" x14ac:dyDescent="0.25">
      <c r="A262" s="282">
        <v>43788</v>
      </c>
      <c r="B262" s="208" t="s">
        <v>2628</v>
      </c>
      <c r="D262" s="200" t="s">
        <v>2629</v>
      </c>
      <c r="E262" s="51">
        <v>912740</v>
      </c>
      <c r="F262" s="16" t="s">
        <v>1476</v>
      </c>
      <c r="G262" s="9">
        <v>41480.25</v>
      </c>
      <c r="H262" s="9">
        <v>47000</v>
      </c>
      <c r="I262" s="11">
        <f t="shared" si="11"/>
        <v>5519.75</v>
      </c>
      <c r="J262" s="128">
        <f t="shared" si="14"/>
        <v>6930.4359999999542</v>
      </c>
    </row>
    <row r="263" spans="1:11" ht="45.75" x14ac:dyDescent="0.25">
      <c r="A263" s="282">
        <v>43795</v>
      </c>
      <c r="B263" s="208" t="s">
        <v>2638</v>
      </c>
      <c r="D263" s="69" t="s">
        <v>2639</v>
      </c>
      <c r="E263" s="51">
        <v>725126</v>
      </c>
      <c r="F263" s="16" t="s">
        <v>1714</v>
      </c>
      <c r="G263" s="9">
        <v>39155.21</v>
      </c>
      <c r="H263" s="9">
        <v>37000</v>
      </c>
      <c r="I263" s="11">
        <f t="shared" si="11"/>
        <v>-2155.2099999999991</v>
      </c>
      <c r="J263" s="128">
        <f t="shared" si="14"/>
        <v>4775.2259999999551</v>
      </c>
    </row>
    <row r="264" spans="1:11" ht="45.75" x14ac:dyDescent="0.25">
      <c r="A264" s="282">
        <v>43795</v>
      </c>
      <c r="B264" s="208" t="s">
        <v>2640</v>
      </c>
      <c r="D264" s="69" t="s">
        <v>2641</v>
      </c>
      <c r="E264" s="51">
        <v>725126</v>
      </c>
      <c r="F264" s="16" t="s">
        <v>1784</v>
      </c>
      <c r="G264" s="9">
        <v>39222.980000000003</v>
      </c>
      <c r="H264" s="9">
        <v>37000</v>
      </c>
      <c r="I264" s="11">
        <f t="shared" si="11"/>
        <v>-2222.9800000000032</v>
      </c>
      <c r="J264" s="128">
        <f t="shared" si="14"/>
        <v>2552.2459999999519</v>
      </c>
    </row>
    <row r="265" spans="1:11" ht="45.75" x14ac:dyDescent="0.25">
      <c r="A265" s="282">
        <v>43802</v>
      </c>
      <c r="B265" s="227" t="s">
        <v>2642</v>
      </c>
      <c r="D265" s="69" t="s">
        <v>2643</v>
      </c>
      <c r="E265" s="51">
        <v>764673</v>
      </c>
      <c r="F265" s="16" t="s">
        <v>1527</v>
      </c>
      <c r="G265" s="9">
        <v>43121.45</v>
      </c>
      <c r="H265" s="9">
        <v>39000</v>
      </c>
      <c r="I265" s="11">
        <f t="shared" si="11"/>
        <v>-4121.4499999999971</v>
      </c>
      <c r="J265" s="128">
        <f t="shared" si="14"/>
        <v>-1569.2040000000452</v>
      </c>
    </row>
    <row r="266" spans="1:11" ht="45.75" x14ac:dyDescent="0.25">
      <c r="A266" s="282">
        <v>43802</v>
      </c>
      <c r="B266" s="227" t="s">
        <v>2644</v>
      </c>
      <c r="D266" s="69" t="s">
        <v>2645</v>
      </c>
      <c r="E266" s="51">
        <v>764010</v>
      </c>
      <c r="F266" s="16" t="s">
        <v>1804</v>
      </c>
      <c r="G266" s="9">
        <v>42871.75</v>
      </c>
      <c r="H266" s="9">
        <v>39000</v>
      </c>
      <c r="I266" s="11">
        <f t="shared" si="11"/>
        <v>-3871.75</v>
      </c>
      <c r="J266" s="128">
        <f t="shared" si="14"/>
        <v>-5440.9540000000452</v>
      </c>
    </row>
    <row r="267" spans="1:11" ht="47.25" x14ac:dyDescent="0.35">
      <c r="A267" s="282">
        <v>43804</v>
      </c>
      <c r="B267" s="227" t="s">
        <v>2657</v>
      </c>
      <c r="D267" s="69" t="s">
        <v>2652</v>
      </c>
      <c r="E267" s="51">
        <v>892860</v>
      </c>
      <c r="F267" s="16" t="s">
        <v>2653</v>
      </c>
      <c r="G267" s="9">
        <v>42814.400000000001</v>
      </c>
      <c r="H267" s="9">
        <v>46000</v>
      </c>
      <c r="I267" s="11">
        <f t="shared" si="11"/>
        <v>3185.5999999999985</v>
      </c>
      <c r="J267" s="257">
        <f t="shared" si="14"/>
        <v>-2255.3540000000467</v>
      </c>
      <c r="K267" s="205" t="s">
        <v>1305</v>
      </c>
    </row>
    <row r="268" spans="1:11" ht="45.75" x14ac:dyDescent="0.25">
      <c r="A268" s="282">
        <v>43809</v>
      </c>
      <c r="B268" s="227" t="s">
        <v>2656</v>
      </c>
      <c r="D268" s="69" t="s">
        <v>2658</v>
      </c>
      <c r="E268" s="51">
        <v>887754</v>
      </c>
      <c r="F268" s="16" t="s">
        <v>1437</v>
      </c>
      <c r="G268" s="9">
        <v>43318.06</v>
      </c>
      <c r="H268" s="9">
        <v>46000</v>
      </c>
      <c r="I268" s="11">
        <f t="shared" si="11"/>
        <v>2681.9400000000023</v>
      </c>
      <c r="J268" s="128">
        <f t="shared" si="14"/>
        <v>426.58599999995567</v>
      </c>
    </row>
    <row r="269" spans="1:11" ht="45.75" x14ac:dyDescent="0.25">
      <c r="A269" s="282">
        <v>43809</v>
      </c>
      <c r="B269" s="227" t="s">
        <v>2659</v>
      </c>
      <c r="D269" s="69" t="s">
        <v>2660</v>
      </c>
      <c r="E269" s="51">
        <v>887754</v>
      </c>
      <c r="F269" s="16" t="s">
        <v>2503</v>
      </c>
      <c r="G269" s="9">
        <v>43199.54</v>
      </c>
      <c r="H269" s="9">
        <v>46000</v>
      </c>
      <c r="I269" s="11">
        <f t="shared" ref="I269:I349" si="15">H269-G269</f>
        <v>2800.4599999999991</v>
      </c>
      <c r="J269" s="128">
        <f t="shared" si="14"/>
        <v>3227.0459999999548</v>
      </c>
    </row>
    <row r="270" spans="1:11" ht="45.75" x14ac:dyDescent="0.25">
      <c r="A270" s="282">
        <v>43810</v>
      </c>
      <c r="B270" s="227" t="s">
        <v>2671</v>
      </c>
      <c r="D270" s="69" t="s">
        <v>2672</v>
      </c>
      <c r="E270" s="51">
        <v>847572</v>
      </c>
      <c r="F270" s="16" t="s">
        <v>2475</v>
      </c>
      <c r="G270" s="9">
        <v>41994.48</v>
      </c>
      <c r="H270" s="9">
        <v>44000</v>
      </c>
      <c r="I270" s="11">
        <f t="shared" si="15"/>
        <v>2005.5199999999968</v>
      </c>
      <c r="J270" s="128">
        <f t="shared" si="14"/>
        <v>5232.5659999999516</v>
      </c>
    </row>
    <row r="271" spans="1:11" ht="45.75" x14ac:dyDescent="0.25">
      <c r="A271" s="282">
        <v>43815</v>
      </c>
      <c r="B271" s="227" t="s">
        <v>2687</v>
      </c>
      <c r="D271" s="69" t="s">
        <v>2688</v>
      </c>
      <c r="E271" s="51">
        <v>798840</v>
      </c>
      <c r="F271" s="16" t="s">
        <v>1619</v>
      </c>
      <c r="G271" s="9">
        <v>36089.410000000003</v>
      </c>
      <c r="H271" s="9">
        <v>42000</v>
      </c>
      <c r="I271" s="11">
        <f t="shared" si="15"/>
        <v>5910.5899999999965</v>
      </c>
      <c r="J271" s="128">
        <f t="shared" si="14"/>
        <v>11143.155999999948</v>
      </c>
    </row>
    <row r="272" spans="1:11" ht="45.75" x14ac:dyDescent="0.25">
      <c r="A272" s="282">
        <v>43815</v>
      </c>
      <c r="B272" s="227" t="s">
        <v>2687</v>
      </c>
      <c r="D272" s="69" t="s">
        <v>2689</v>
      </c>
      <c r="E272" s="51">
        <v>798840</v>
      </c>
      <c r="F272" s="16" t="s">
        <v>2690</v>
      </c>
      <c r="G272" s="9">
        <v>36482.54</v>
      </c>
      <c r="H272" s="9">
        <v>42000</v>
      </c>
      <c r="I272" s="11">
        <f t="shared" si="15"/>
        <v>5517.4599999999991</v>
      </c>
      <c r="J272" s="128">
        <f t="shared" si="14"/>
        <v>16660.615999999947</v>
      </c>
    </row>
    <row r="273" spans="1:11" ht="45.75" x14ac:dyDescent="0.25">
      <c r="A273" s="282">
        <v>43816</v>
      </c>
      <c r="B273" s="227" t="s">
        <v>2691</v>
      </c>
      <c r="D273" s="69" t="s">
        <v>2692</v>
      </c>
      <c r="E273" s="51">
        <v>683208</v>
      </c>
      <c r="F273" s="16" t="s">
        <v>1741</v>
      </c>
      <c r="G273" s="9">
        <v>36934.61</v>
      </c>
      <c r="H273" s="9">
        <v>36000</v>
      </c>
      <c r="I273" s="11">
        <f t="shared" si="15"/>
        <v>-934.61000000000058</v>
      </c>
      <c r="J273" s="128">
        <f t="shared" si="14"/>
        <v>15726.005999999947</v>
      </c>
    </row>
    <row r="274" spans="1:11" ht="45.75" x14ac:dyDescent="0.25">
      <c r="A274" s="282">
        <v>43822</v>
      </c>
      <c r="B274" s="227" t="s">
        <v>2677</v>
      </c>
      <c r="D274" s="69" t="s">
        <v>2682</v>
      </c>
      <c r="E274" s="51">
        <v>531720</v>
      </c>
      <c r="F274" s="16" t="s">
        <v>1589</v>
      </c>
      <c r="G274" s="9">
        <v>32856.35</v>
      </c>
      <c r="H274" s="9">
        <v>28000</v>
      </c>
      <c r="I274" s="11">
        <f t="shared" si="15"/>
        <v>-4856.3499999999985</v>
      </c>
      <c r="J274" s="128">
        <f t="shared" si="14"/>
        <v>10869.655999999948</v>
      </c>
    </row>
    <row r="275" spans="1:11" ht="47.25" x14ac:dyDescent="0.35">
      <c r="A275" s="282">
        <v>43825</v>
      </c>
      <c r="B275" s="227" t="s">
        <v>2683</v>
      </c>
      <c r="D275" s="69" t="s">
        <v>2684</v>
      </c>
      <c r="E275" s="51">
        <v>531580</v>
      </c>
      <c r="F275" s="16" t="s">
        <v>1941</v>
      </c>
      <c r="G275" s="9">
        <v>32133.71</v>
      </c>
      <c r="H275" s="9">
        <v>28000</v>
      </c>
      <c r="I275" s="11">
        <f t="shared" si="15"/>
        <v>-4133.7099999999991</v>
      </c>
      <c r="J275" s="128">
        <f t="shared" si="14"/>
        <v>6735.945999999949</v>
      </c>
      <c r="K275" s="205" t="s">
        <v>1305</v>
      </c>
    </row>
    <row r="276" spans="1:11" ht="15.75" x14ac:dyDescent="0.25">
      <c r="A276" s="286"/>
      <c r="B276" s="102"/>
      <c r="C276" s="241"/>
      <c r="D276" s="247"/>
      <c r="E276" s="242"/>
      <c r="F276" s="243"/>
      <c r="G276" s="244"/>
      <c r="H276" s="244"/>
      <c r="I276" s="245">
        <f t="shared" si="15"/>
        <v>0</v>
      </c>
      <c r="J276" s="128">
        <f t="shared" si="14"/>
        <v>6735.945999999949</v>
      </c>
    </row>
    <row r="277" spans="1:11" ht="15.75" x14ac:dyDescent="0.25">
      <c r="A277" s="286"/>
      <c r="B277" s="102"/>
      <c r="C277" s="241"/>
      <c r="D277" s="247"/>
      <c r="E277" s="242"/>
      <c r="F277" s="243"/>
      <c r="G277" s="244"/>
      <c r="H277" s="244"/>
      <c r="I277" s="245">
        <f t="shared" si="15"/>
        <v>0</v>
      </c>
      <c r="J277" s="128">
        <f t="shared" si="14"/>
        <v>6735.945999999949</v>
      </c>
    </row>
    <row r="278" spans="1:11" ht="52.5" customHeight="1" x14ac:dyDescent="0.25">
      <c r="A278" s="282">
        <v>43837</v>
      </c>
      <c r="B278" s="246" t="s">
        <v>2702</v>
      </c>
      <c r="D278" s="69">
        <v>19425</v>
      </c>
      <c r="E278" s="51">
        <v>565650</v>
      </c>
      <c r="F278" s="16" t="s">
        <v>1619</v>
      </c>
      <c r="G278" s="9">
        <v>34240.089999999997</v>
      </c>
      <c r="H278" s="9">
        <v>30000</v>
      </c>
      <c r="I278" s="11">
        <f t="shared" si="15"/>
        <v>-4240.0899999999965</v>
      </c>
      <c r="J278" s="128">
        <f>J277+I278</f>
        <v>2495.8559999999525</v>
      </c>
    </row>
    <row r="279" spans="1:11" ht="45.75" x14ac:dyDescent="0.25">
      <c r="A279" s="282">
        <v>43844</v>
      </c>
      <c r="B279" s="246" t="s">
        <v>2707</v>
      </c>
      <c r="D279" s="69">
        <v>19439</v>
      </c>
      <c r="E279" s="51">
        <v>659680</v>
      </c>
      <c r="F279" s="16" t="s">
        <v>1589</v>
      </c>
      <c r="G279" s="9">
        <v>37228.870000000003</v>
      </c>
      <c r="H279" s="9">
        <v>35000</v>
      </c>
      <c r="I279" s="11">
        <f t="shared" si="15"/>
        <v>-2228.8700000000026</v>
      </c>
      <c r="J279" s="128">
        <f t="shared" ref="J279:J356" si="16">J278+I279</f>
        <v>266.98599999994985</v>
      </c>
    </row>
    <row r="280" spans="1:11" ht="45.75" x14ac:dyDescent="0.25">
      <c r="A280" s="282">
        <v>43851</v>
      </c>
      <c r="B280" s="246" t="s">
        <v>2712</v>
      </c>
      <c r="D280" s="69">
        <v>19441</v>
      </c>
      <c r="E280" s="51">
        <v>721875</v>
      </c>
      <c r="F280" s="10" t="s">
        <v>1723</v>
      </c>
      <c r="G280" s="9">
        <v>38832.160000000003</v>
      </c>
      <c r="H280" s="9">
        <v>38500</v>
      </c>
      <c r="I280" s="11">
        <f t="shared" si="15"/>
        <v>-332.16000000000349</v>
      </c>
      <c r="J280" s="128">
        <f t="shared" si="16"/>
        <v>-65.174000000053638</v>
      </c>
    </row>
    <row r="281" spans="1:11" ht="45.75" x14ac:dyDescent="0.25">
      <c r="A281" s="282">
        <v>43858</v>
      </c>
      <c r="B281" s="246" t="s">
        <v>2721</v>
      </c>
      <c r="D281" s="69">
        <v>19442</v>
      </c>
      <c r="E281" s="51">
        <v>716870</v>
      </c>
      <c r="F281" s="16" t="s">
        <v>1831</v>
      </c>
      <c r="G281" s="9">
        <v>29147.79</v>
      </c>
      <c r="H281" s="9">
        <v>38000</v>
      </c>
      <c r="I281" s="11">
        <f t="shared" si="15"/>
        <v>8852.2099999999991</v>
      </c>
      <c r="J281" s="128">
        <f t="shared" si="16"/>
        <v>8787.0359999999455</v>
      </c>
    </row>
    <row r="282" spans="1:11" ht="45.75" x14ac:dyDescent="0.25">
      <c r="A282" s="282">
        <v>43865</v>
      </c>
      <c r="B282" s="227" t="s">
        <v>2729</v>
      </c>
      <c r="D282" s="69">
        <v>82324</v>
      </c>
      <c r="E282" s="51">
        <v>393918</v>
      </c>
      <c r="F282" s="16" t="s">
        <v>1870</v>
      </c>
      <c r="G282" s="9">
        <v>30229.7</v>
      </c>
      <c r="H282" s="9">
        <v>21000</v>
      </c>
      <c r="I282" s="11">
        <f t="shared" si="15"/>
        <v>-9229.7000000000007</v>
      </c>
      <c r="J282" s="128">
        <f t="shared" si="16"/>
        <v>-442.66400000005524</v>
      </c>
    </row>
    <row r="283" spans="1:11" ht="45.75" x14ac:dyDescent="0.25">
      <c r="A283" s="282">
        <v>43878</v>
      </c>
      <c r="B283" s="227" t="s">
        <v>2735</v>
      </c>
      <c r="D283" s="69">
        <v>82325</v>
      </c>
      <c r="E283" s="51">
        <v>689421</v>
      </c>
      <c r="F283" s="16" t="s">
        <v>2736</v>
      </c>
      <c r="G283" s="9">
        <v>32709.98</v>
      </c>
      <c r="H283" s="9">
        <v>37000</v>
      </c>
      <c r="I283" s="11">
        <f t="shared" si="15"/>
        <v>4290.0200000000004</v>
      </c>
      <c r="J283" s="128">
        <f t="shared" si="16"/>
        <v>3847.3559999999452</v>
      </c>
    </row>
    <row r="284" spans="1:11" ht="45.75" x14ac:dyDescent="0.25">
      <c r="A284" s="282">
        <v>43886</v>
      </c>
      <c r="B284" s="227" t="s">
        <v>2741</v>
      </c>
      <c r="D284" s="69">
        <v>82326</v>
      </c>
      <c r="E284" s="51">
        <v>594580</v>
      </c>
      <c r="F284" s="16" t="s">
        <v>1419</v>
      </c>
      <c r="G284" s="9">
        <v>34115.42</v>
      </c>
      <c r="H284" s="9">
        <v>31000</v>
      </c>
      <c r="I284" s="11">
        <f t="shared" si="15"/>
        <v>-3115.4199999999983</v>
      </c>
      <c r="J284" s="128">
        <f t="shared" si="16"/>
        <v>731.93599999994694</v>
      </c>
    </row>
    <row r="285" spans="1:11" ht="45.75" x14ac:dyDescent="0.25">
      <c r="A285" s="282">
        <v>43893</v>
      </c>
      <c r="B285" s="202" t="s">
        <v>2746</v>
      </c>
      <c r="D285" s="69" t="s">
        <v>2747</v>
      </c>
      <c r="E285" s="51">
        <v>677545.5</v>
      </c>
      <c r="F285" s="16" t="s">
        <v>1753</v>
      </c>
      <c r="G285" s="9">
        <v>29119.29</v>
      </c>
      <c r="H285" s="9">
        <v>34500</v>
      </c>
      <c r="I285" s="11">
        <f t="shared" si="15"/>
        <v>5380.7099999999991</v>
      </c>
      <c r="J285" s="128">
        <f t="shared" si="16"/>
        <v>6112.6459999999461</v>
      </c>
    </row>
    <row r="286" spans="1:11" ht="47.25" x14ac:dyDescent="0.35">
      <c r="A286" s="282">
        <v>43900</v>
      </c>
      <c r="B286" s="202" t="s">
        <v>2754</v>
      </c>
      <c r="D286" s="200" t="s">
        <v>2756</v>
      </c>
      <c r="E286" s="51">
        <v>518625</v>
      </c>
      <c r="F286" s="16" t="s">
        <v>2755</v>
      </c>
      <c r="G286" s="9">
        <v>28608.19</v>
      </c>
      <c r="H286" s="9">
        <v>25000</v>
      </c>
      <c r="I286" s="11">
        <f t="shared" si="15"/>
        <v>-3608.1899999999987</v>
      </c>
      <c r="J286" s="128">
        <f t="shared" si="16"/>
        <v>2504.4559999999474</v>
      </c>
      <c r="K286" s="205" t="s">
        <v>1305</v>
      </c>
    </row>
    <row r="287" spans="1:11" ht="45.75" x14ac:dyDescent="0.25">
      <c r="A287" s="282">
        <v>43907</v>
      </c>
      <c r="B287" s="202" t="s">
        <v>2765</v>
      </c>
      <c r="D287" s="69" t="s">
        <v>2772</v>
      </c>
      <c r="E287" s="51">
        <v>621270</v>
      </c>
      <c r="F287" s="16" t="s">
        <v>1419</v>
      </c>
      <c r="G287" s="9">
        <v>26460.82</v>
      </c>
      <c r="H287" s="9">
        <v>27000</v>
      </c>
      <c r="I287" s="11">
        <f t="shared" si="15"/>
        <v>539.18000000000029</v>
      </c>
      <c r="J287" s="128">
        <f t="shared" si="16"/>
        <v>3043.6359999999477</v>
      </c>
    </row>
    <row r="288" spans="1:11" ht="46.5" thickBot="1" x14ac:dyDescent="0.3">
      <c r="A288" s="282">
        <v>43914</v>
      </c>
      <c r="B288" s="202" t="s">
        <v>2773</v>
      </c>
      <c r="D288" s="69" t="s">
        <v>2774</v>
      </c>
      <c r="E288" s="51">
        <v>591965</v>
      </c>
      <c r="F288" s="16" t="s">
        <v>1527</v>
      </c>
      <c r="G288" s="9">
        <v>24879.66</v>
      </c>
      <c r="H288" s="9">
        <v>23500</v>
      </c>
      <c r="I288" s="11">
        <f t="shared" si="15"/>
        <v>-1379.6599999999999</v>
      </c>
      <c r="J288" s="128">
        <f t="shared" si="16"/>
        <v>1663.9759999999478</v>
      </c>
    </row>
    <row r="289" spans="1:12" ht="45.75" customHeight="1" x14ac:dyDescent="0.25">
      <c r="A289" s="282">
        <v>43921</v>
      </c>
      <c r="B289" s="202" t="s">
        <v>2781</v>
      </c>
      <c r="D289" s="69" t="s">
        <v>2782</v>
      </c>
      <c r="E289" s="51">
        <v>562810</v>
      </c>
      <c r="F289" s="16" t="s">
        <v>1973</v>
      </c>
      <c r="G289" s="9">
        <v>17665.03</v>
      </c>
      <c r="H289" s="9">
        <v>23000</v>
      </c>
      <c r="I289" s="11">
        <f t="shared" si="15"/>
        <v>5334.9700000000012</v>
      </c>
      <c r="J289" s="128">
        <f t="shared" si="16"/>
        <v>6998.945999999949</v>
      </c>
      <c r="K289" s="524" t="s">
        <v>2836</v>
      </c>
      <c r="L289" s="525"/>
    </row>
    <row r="290" spans="1:12" ht="15.75" customHeight="1" thickBot="1" x14ac:dyDescent="0.3">
      <c r="A290" s="282"/>
      <c r="B290" s="253" t="s">
        <v>1766</v>
      </c>
      <c r="D290" s="69"/>
      <c r="E290" s="51"/>
      <c r="F290" s="16"/>
      <c r="G290" s="9"/>
      <c r="H290" s="9"/>
      <c r="I290" s="11">
        <f t="shared" si="15"/>
        <v>0</v>
      </c>
      <c r="J290" s="128">
        <f t="shared" si="16"/>
        <v>6998.945999999949</v>
      </c>
      <c r="K290" s="526"/>
      <c r="L290" s="527"/>
    </row>
    <row r="291" spans="1:12" ht="45.75" customHeight="1" x14ac:dyDescent="0.35">
      <c r="A291" s="282">
        <v>44126</v>
      </c>
      <c r="B291" s="237" t="s">
        <v>2931</v>
      </c>
      <c r="D291" s="69" t="s">
        <v>2932</v>
      </c>
      <c r="E291" s="51">
        <v>590520</v>
      </c>
      <c r="F291" s="16">
        <v>103094</v>
      </c>
      <c r="G291" s="9">
        <v>34291.29</v>
      </c>
      <c r="H291" s="9">
        <v>28000</v>
      </c>
      <c r="I291" s="11">
        <f t="shared" si="15"/>
        <v>-6291.2900000000009</v>
      </c>
      <c r="J291" s="128">
        <f t="shared" si="16"/>
        <v>707.65599999994811</v>
      </c>
      <c r="K291" s="267"/>
      <c r="L291" s="268"/>
    </row>
    <row r="292" spans="1:12" ht="46.5" customHeight="1" x14ac:dyDescent="0.35">
      <c r="A292" s="282">
        <v>44138</v>
      </c>
      <c r="B292" s="193" t="s">
        <v>2944</v>
      </c>
      <c r="D292" s="69" t="s">
        <v>2945</v>
      </c>
      <c r="E292" s="51">
        <v>743400</v>
      </c>
      <c r="F292" s="16">
        <v>8325</v>
      </c>
      <c r="G292" s="9">
        <v>36241.699999999997</v>
      </c>
      <c r="H292" s="9">
        <v>35000</v>
      </c>
      <c r="I292" s="11">
        <f t="shared" si="15"/>
        <v>-1241.6999999999971</v>
      </c>
      <c r="J292" s="128">
        <f t="shared" si="16"/>
        <v>-534.04400000004898</v>
      </c>
      <c r="K292" s="266"/>
      <c r="L292" s="269"/>
    </row>
    <row r="293" spans="1:12" ht="45.75" x14ac:dyDescent="0.25">
      <c r="A293" s="282">
        <v>44152</v>
      </c>
      <c r="B293" s="193" t="s">
        <v>2965</v>
      </c>
      <c r="D293" s="69" t="s">
        <v>2966</v>
      </c>
      <c r="E293" s="51">
        <v>712600</v>
      </c>
      <c r="F293" s="16">
        <v>40780</v>
      </c>
      <c r="G293" s="9">
        <v>31690.87</v>
      </c>
      <c r="H293" s="9">
        <v>35000</v>
      </c>
      <c r="I293" s="11">
        <f t="shared" si="15"/>
        <v>3309.130000000001</v>
      </c>
      <c r="J293" s="128">
        <f t="shared" si="16"/>
        <v>2775.085999999952</v>
      </c>
    </row>
    <row r="294" spans="1:12" ht="45.75" x14ac:dyDescent="0.25">
      <c r="A294" s="282">
        <v>44159</v>
      </c>
      <c r="B294" s="193" t="s">
        <v>2975</v>
      </c>
      <c r="D294" s="69" t="s">
        <v>2976</v>
      </c>
      <c r="E294" s="51">
        <v>602250</v>
      </c>
      <c r="F294" s="16">
        <v>54320</v>
      </c>
      <c r="G294" s="9">
        <v>32146.22</v>
      </c>
      <c r="H294" s="9">
        <v>30000</v>
      </c>
      <c r="I294" s="11">
        <f t="shared" si="15"/>
        <v>-2146.2200000000012</v>
      </c>
      <c r="J294" s="128">
        <f t="shared" si="16"/>
        <v>628.86599999995087</v>
      </c>
    </row>
    <row r="295" spans="1:12" ht="45.75" x14ac:dyDescent="0.25">
      <c r="A295" s="282">
        <v>44165</v>
      </c>
      <c r="B295" s="193" t="s">
        <v>2983</v>
      </c>
      <c r="D295" s="69" t="s">
        <v>2984</v>
      </c>
      <c r="E295" s="51">
        <v>665610</v>
      </c>
      <c r="F295" s="16">
        <v>63677</v>
      </c>
      <c r="G295" s="9">
        <v>33076.639999999999</v>
      </c>
      <c r="H295" s="9">
        <v>33000</v>
      </c>
      <c r="I295" s="11">
        <f t="shared" si="15"/>
        <v>-76.639999999999418</v>
      </c>
      <c r="J295" s="128">
        <f t="shared" si="16"/>
        <v>552.22599999995145</v>
      </c>
    </row>
    <row r="296" spans="1:12" ht="45.75" x14ac:dyDescent="0.25">
      <c r="A296" s="282">
        <v>44165</v>
      </c>
      <c r="B296" s="193" t="s">
        <v>2981</v>
      </c>
      <c r="D296" s="69" t="s">
        <v>2982</v>
      </c>
      <c r="E296" s="51">
        <v>665610</v>
      </c>
      <c r="F296" s="16">
        <v>63360</v>
      </c>
      <c r="G296" s="9">
        <v>33449.660000000003</v>
      </c>
      <c r="H296" s="9">
        <v>33000</v>
      </c>
      <c r="I296" s="11">
        <f t="shared" si="15"/>
        <v>-449.66000000000349</v>
      </c>
      <c r="J296" s="128">
        <f t="shared" si="16"/>
        <v>102.56599999994796</v>
      </c>
    </row>
    <row r="297" spans="1:12" ht="51" customHeight="1" x14ac:dyDescent="0.55000000000000004">
      <c r="A297" s="282">
        <v>44173</v>
      </c>
      <c r="B297" s="208" t="s">
        <v>2993</v>
      </c>
      <c r="C297" s="275" t="s">
        <v>2798</v>
      </c>
      <c r="D297" s="69" t="s">
        <v>2994</v>
      </c>
      <c r="E297" s="51">
        <v>734561</v>
      </c>
      <c r="F297" s="16">
        <v>73738</v>
      </c>
      <c r="G297" s="9">
        <v>36962.879999999997</v>
      </c>
      <c r="H297" s="9">
        <v>37000</v>
      </c>
      <c r="I297" s="11">
        <f t="shared" si="15"/>
        <v>37.120000000002619</v>
      </c>
      <c r="J297" s="128">
        <f t="shared" si="16"/>
        <v>139.68599999995058</v>
      </c>
    </row>
    <row r="298" spans="1:12" ht="50.25" x14ac:dyDescent="0.55000000000000004">
      <c r="A298" s="287">
        <v>44173</v>
      </c>
      <c r="B298" s="208" t="s">
        <v>2995</v>
      </c>
      <c r="C298" s="275" t="s">
        <v>2798</v>
      </c>
      <c r="D298" s="69" t="s">
        <v>2996</v>
      </c>
      <c r="E298" s="51">
        <v>734561</v>
      </c>
      <c r="F298" s="16">
        <v>75365</v>
      </c>
      <c r="G298" s="9">
        <v>36698.57</v>
      </c>
      <c r="H298" s="9">
        <v>37000</v>
      </c>
      <c r="I298" s="11">
        <f t="shared" si="15"/>
        <v>301.43000000000029</v>
      </c>
      <c r="J298" s="128">
        <f t="shared" si="16"/>
        <v>441.11599999995087</v>
      </c>
    </row>
    <row r="299" spans="1:12" ht="47.25" x14ac:dyDescent="0.35">
      <c r="A299" s="282">
        <v>44179</v>
      </c>
      <c r="B299" s="208" t="s">
        <v>3009</v>
      </c>
      <c r="C299" s="276" t="s">
        <v>2934</v>
      </c>
      <c r="D299" s="69" t="s">
        <v>3010</v>
      </c>
      <c r="E299" s="51">
        <v>712485</v>
      </c>
      <c r="F299" s="16">
        <v>82156</v>
      </c>
      <c r="G299" s="9">
        <v>33436.79</v>
      </c>
      <c r="H299" s="9">
        <v>35500</v>
      </c>
      <c r="I299" s="11">
        <f t="shared" si="15"/>
        <v>2063.2099999999991</v>
      </c>
      <c r="J299" s="128">
        <f t="shared" si="16"/>
        <v>2504.32599999995</v>
      </c>
    </row>
    <row r="300" spans="1:12" ht="55.5" customHeight="1" x14ac:dyDescent="0.35">
      <c r="A300" s="282">
        <v>44180</v>
      </c>
      <c r="B300" s="208" t="s">
        <v>3025</v>
      </c>
      <c r="C300" s="276" t="s">
        <v>2934</v>
      </c>
      <c r="D300" s="200" t="s">
        <v>3026</v>
      </c>
      <c r="E300" s="51">
        <v>738030</v>
      </c>
      <c r="F300" s="16">
        <v>90208</v>
      </c>
      <c r="G300" s="9">
        <v>24284.19</v>
      </c>
      <c r="H300" s="9">
        <v>36500</v>
      </c>
      <c r="I300" s="11">
        <f t="shared" si="15"/>
        <v>12215.810000000001</v>
      </c>
      <c r="J300" s="128">
        <f t="shared" si="16"/>
        <v>14720.135999999951</v>
      </c>
    </row>
    <row r="301" spans="1:12" ht="47.25" x14ac:dyDescent="0.35">
      <c r="A301" s="282">
        <v>44186</v>
      </c>
      <c r="B301" s="208" t="s">
        <v>3027</v>
      </c>
      <c r="C301" s="276" t="s">
        <v>2934</v>
      </c>
      <c r="D301" s="69" t="s">
        <v>3028</v>
      </c>
      <c r="E301" s="51">
        <v>376845</v>
      </c>
      <c r="F301" s="16">
        <v>97309</v>
      </c>
      <c r="G301" s="9">
        <v>24608.32</v>
      </c>
      <c r="H301" s="9">
        <v>18500</v>
      </c>
      <c r="I301" s="11">
        <f t="shared" si="15"/>
        <v>-6108.32</v>
      </c>
      <c r="J301" s="175">
        <f t="shared" si="16"/>
        <v>8611.8159999999516</v>
      </c>
      <c r="K301" s="205" t="s">
        <v>1305</v>
      </c>
    </row>
    <row r="302" spans="1:12" ht="59.45" customHeight="1" x14ac:dyDescent="0.55000000000000004">
      <c r="A302" s="282">
        <v>44201</v>
      </c>
      <c r="B302" s="274" t="s">
        <v>3037</v>
      </c>
      <c r="C302" s="275" t="s">
        <v>2798</v>
      </c>
      <c r="D302" s="200" t="s">
        <v>3047</v>
      </c>
      <c r="E302" s="51">
        <v>438900</v>
      </c>
      <c r="F302" s="16" t="s">
        <v>3038</v>
      </c>
      <c r="G302" s="9">
        <v>29515.98</v>
      </c>
      <c r="H302" s="9">
        <v>22000</v>
      </c>
      <c r="I302" s="11">
        <f t="shared" si="15"/>
        <v>-7515.98</v>
      </c>
      <c r="J302" s="128">
        <f t="shared" si="16"/>
        <v>1095.835999999952</v>
      </c>
    </row>
    <row r="303" spans="1:12" ht="48.75" x14ac:dyDescent="0.35">
      <c r="A303" s="282">
        <v>44208</v>
      </c>
      <c r="B303" s="274" t="s">
        <v>3054</v>
      </c>
      <c r="C303" s="276" t="s">
        <v>2934</v>
      </c>
      <c r="D303" s="69">
        <v>78608</v>
      </c>
      <c r="E303" s="51">
        <v>640640</v>
      </c>
      <c r="F303" s="16">
        <v>19464</v>
      </c>
      <c r="G303" s="9">
        <v>31929.08</v>
      </c>
      <c r="H303" s="9">
        <v>32000</v>
      </c>
      <c r="I303" s="11">
        <f t="shared" si="15"/>
        <v>70.919999999998254</v>
      </c>
      <c r="J303" s="128">
        <f t="shared" si="16"/>
        <v>1166.7559999999503</v>
      </c>
    </row>
    <row r="304" spans="1:12" ht="48.75" x14ac:dyDescent="0.35">
      <c r="A304" s="282">
        <v>44215</v>
      </c>
      <c r="B304" s="274" t="s">
        <v>3059</v>
      </c>
      <c r="C304" s="276" t="s">
        <v>2934</v>
      </c>
      <c r="D304" s="277">
        <v>78609</v>
      </c>
      <c r="E304" s="51">
        <v>572460</v>
      </c>
      <c r="F304" s="16">
        <v>29115</v>
      </c>
      <c r="G304" s="9">
        <v>29716.66</v>
      </c>
      <c r="H304" s="9">
        <v>29000</v>
      </c>
      <c r="I304" s="11">
        <f t="shared" si="15"/>
        <v>-716.65999999999985</v>
      </c>
      <c r="J304" s="128">
        <f t="shared" si="16"/>
        <v>450.09599999995044</v>
      </c>
    </row>
    <row r="305" spans="1:11" ht="65.45" customHeight="1" x14ac:dyDescent="0.55000000000000004">
      <c r="A305" s="282">
        <v>44222</v>
      </c>
      <c r="B305" s="274" t="s">
        <v>3066</v>
      </c>
      <c r="C305" s="275" t="s">
        <v>2798</v>
      </c>
      <c r="D305" s="69">
        <v>78610</v>
      </c>
      <c r="E305" s="51">
        <v>581450</v>
      </c>
      <c r="F305" s="16">
        <v>39013</v>
      </c>
      <c r="G305" s="9">
        <v>29229.77</v>
      </c>
      <c r="H305" s="9">
        <v>29000</v>
      </c>
      <c r="I305" s="11">
        <f t="shared" si="15"/>
        <v>-229.77000000000044</v>
      </c>
      <c r="J305" s="128">
        <f t="shared" si="16"/>
        <v>220.32599999995</v>
      </c>
    </row>
    <row r="306" spans="1:11" ht="57.75" customHeight="1" x14ac:dyDescent="0.35">
      <c r="A306" s="291">
        <v>44229</v>
      </c>
      <c r="B306" s="280" t="s">
        <v>3086</v>
      </c>
      <c r="C306" s="276" t="s">
        <v>2934</v>
      </c>
      <c r="D306" s="69" t="s">
        <v>3085</v>
      </c>
      <c r="E306" s="51">
        <v>605100</v>
      </c>
      <c r="F306" s="16">
        <v>3239</v>
      </c>
      <c r="G306" s="334">
        <v>30341.21</v>
      </c>
      <c r="H306" s="9">
        <v>30000</v>
      </c>
      <c r="I306" s="11">
        <f t="shared" si="15"/>
        <v>-341.20999999999913</v>
      </c>
      <c r="J306" s="128">
        <f t="shared" si="16"/>
        <v>-120.88400000004913</v>
      </c>
      <c r="K306" s="331"/>
    </row>
    <row r="307" spans="1:11" ht="51.75" x14ac:dyDescent="0.55000000000000004">
      <c r="A307" s="282">
        <v>44236</v>
      </c>
      <c r="B307" s="280" t="s">
        <v>3091</v>
      </c>
      <c r="C307" s="275" t="s">
        <v>2798</v>
      </c>
      <c r="D307" s="69" t="s">
        <v>3092</v>
      </c>
      <c r="E307" s="51">
        <v>624650</v>
      </c>
      <c r="F307" s="16">
        <v>1597</v>
      </c>
      <c r="G307" s="9">
        <v>34424.199999999997</v>
      </c>
      <c r="H307" s="9">
        <v>31000</v>
      </c>
      <c r="I307" s="11">
        <f t="shared" si="15"/>
        <v>-3424.1999999999971</v>
      </c>
      <c r="J307" s="128">
        <f t="shared" si="16"/>
        <v>-3545.0840000000462</v>
      </c>
    </row>
    <row r="308" spans="1:11" ht="48.75" x14ac:dyDescent="0.35">
      <c r="A308" s="282">
        <v>44243</v>
      </c>
      <c r="B308" s="280" t="s">
        <v>3109</v>
      </c>
      <c r="C308" s="276" t="s">
        <v>2934</v>
      </c>
      <c r="D308" s="69" t="s">
        <v>3110</v>
      </c>
      <c r="E308" s="51">
        <v>719460</v>
      </c>
      <c r="F308" s="16">
        <v>9008</v>
      </c>
      <c r="G308" s="9">
        <v>32514.05</v>
      </c>
      <c r="H308" s="9">
        <v>36000</v>
      </c>
      <c r="I308" s="11">
        <f t="shared" si="15"/>
        <v>3485.9500000000007</v>
      </c>
      <c r="J308" s="128">
        <f t="shared" si="16"/>
        <v>-59.134000000045489</v>
      </c>
    </row>
    <row r="309" spans="1:11" ht="51.75" x14ac:dyDescent="0.55000000000000004">
      <c r="A309" s="282">
        <v>44250</v>
      </c>
      <c r="B309" s="280" t="s">
        <v>3113</v>
      </c>
      <c r="C309" s="275" t="s">
        <v>2798</v>
      </c>
      <c r="D309" s="69" t="s">
        <v>3114</v>
      </c>
      <c r="E309" s="51">
        <v>721700</v>
      </c>
      <c r="F309" s="16">
        <v>1252</v>
      </c>
      <c r="G309" s="9">
        <v>36116.82</v>
      </c>
      <c r="H309" s="9">
        <v>35000</v>
      </c>
      <c r="I309" s="11">
        <f t="shared" si="15"/>
        <v>-1116.8199999999997</v>
      </c>
      <c r="J309" s="128">
        <f t="shared" si="16"/>
        <v>-1175.9540000000452</v>
      </c>
    </row>
    <row r="310" spans="1:11" ht="51.75" x14ac:dyDescent="0.55000000000000004">
      <c r="A310" s="282">
        <v>44257</v>
      </c>
      <c r="B310" s="281" t="s">
        <v>3125</v>
      </c>
      <c r="C310" s="275" t="s">
        <v>2798</v>
      </c>
      <c r="D310" s="69" t="s">
        <v>3126</v>
      </c>
      <c r="E310" s="51">
        <v>703120</v>
      </c>
      <c r="F310" s="16">
        <v>2418</v>
      </c>
      <c r="G310" s="9">
        <v>33456.01</v>
      </c>
      <c r="H310" s="9">
        <v>34000</v>
      </c>
      <c r="I310" s="11">
        <f t="shared" si="15"/>
        <v>543.98999999999796</v>
      </c>
      <c r="J310" s="128">
        <f t="shared" si="16"/>
        <v>-631.96400000004724</v>
      </c>
    </row>
    <row r="311" spans="1:11" ht="51.75" x14ac:dyDescent="0.55000000000000004">
      <c r="A311" s="282">
        <v>44264</v>
      </c>
      <c r="B311" s="281" t="s">
        <v>3131</v>
      </c>
      <c r="C311" s="275" t="s">
        <v>2798</v>
      </c>
      <c r="D311" s="69" t="s">
        <v>3132</v>
      </c>
      <c r="E311" s="51">
        <v>747250</v>
      </c>
      <c r="F311" s="16">
        <v>3054</v>
      </c>
      <c r="G311" s="9">
        <v>34336.99</v>
      </c>
      <c r="H311" s="9">
        <v>35000</v>
      </c>
      <c r="I311" s="11">
        <f t="shared" si="15"/>
        <v>663.01000000000204</v>
      </c>
      <c r="J311" s="128">
        <f t="shared" si="16"/>
        <v>31.045999999954802</v>
      </c>
    </row>
    <row r="312" spans="1:11" ht="48.75" x14ac:dyDescent="0.35">
      <c r="A312" s="282">
        <v>44271</v>
      </c>
      <c r="B312" s="281" t="s">
        <v>3151</v>
      </c>
      <c r="C312" s="276" t="s">
        <v>2934</v>
      </c>
      <c r="D312" s="69" t="s">
        <v>3152</v>
      </c>
      <c r="E312" s="51">
        <v>742500</v>
      </c>
      <c r="F312" s="16">
        <v>11645</v>
      </c>
      <c r="G312" s="9">
        <v>34817.83</v>
      </c>
      <c r="H312" s="9">
        <v>36000</v>
      </c>
      <c r="I312" s="11">
        <f t="shared" si="15"/>
        <v>1182.1699999999983</v>
      </c>
      <c r="J312" s="128">
        <f t="shared" si="16"/>
        <v>1213.2159999999531</v>
      </c>
    </row>
    <row r="313" spans="1:11" ht="48.75" x14ac:dyDescent="0.35">
      <c r="A313" s="282">
        <v>44278</v>
      </c>
      <c r="B313" s="281" t="s">
        <v>3163</v>
      </c>
      <c r="C313" s="276" t="s">
        <v>2934</v>
      </c>
      <c r="D313" s="69" t="s">
        <v>3164</v>
      </c>
      <c r="E313" s="51">
        <v>721455</v>
      </c>
      <c r="F313" s="16">
        <v>1488</v>
      </c>
      <c r="G313" s="9">
        <v>35056.93</v>
      </c>
      <c r="H313" s="9">
        <v>35000</v>
      </c>
      <c r="I313" s="11">
        <f t="shared" si="15"/>
        <v>-56.930000000000291</v>
      </c>
      <c r="J313" s="128">
        <f t="shared" si="16"/>
        <v>1156.2859999999528</v>
      </c>
    </row>
    <row r="314" spans="1:11" ht="51.75" x14ac:dyDescent="0.55000000000000004">
      <c r="A314" s="282">
        <v>44285</v>
      </c>
      <c r="B314" s="281" t="s">
        <v>3174</v>
      </c>
      <c r="C314" s="275" t="s">
        <v>2798</v>
      </c>
      <c r="D314" s="69" t="s">
        <v>3173</v>
      </c>
      <c r="E314" s="51">
        <v>731761.5</v>
      </c>
      <c r="F314" s="16">
        <v>2836</v>
      </c>
      <c r="G314" s="9">
        <v>35095.1</v>
      </c>
      <c r="H314" s="9">
        <v>35500</v>
      </c>
      <c r="I314" s="11">
        <f t="shared" si="15"/>
        <v>404.90000000000146</v>
      </c>
      <c r="J314" s="128">
        <f t="shared" si="16"/>
        <v>1561.1859999999542</v>
      </c>
    </row>
    <row r="315" spans="1:11" ht="48.75" x14ac:dyDescent="0.35">
      <c r="A315" s="282">
        <v>44286</v>
      </c>
      <c r="B315" s="281" t="s">
        <v>3177</v>
      </c>
      <c r="C315" s="276" t="s">
        <v>2934</v>
      </c>
      <c r="D315" s="69" t="s">
        <v>3178</v>
      </c>
      <c r="E315" s="51">
        <v>720475</v>
      </c>
      <c r="F315" s="16">
        <v>4445</v>
      </c>
      <c r="G315" s="9">
        <v>36186.53</v>
      </c>
      <c r="H315" s="9">
        <v>35000</v>
      </c>
      <c r="I315" s="11">
        <f t="shared" si="15"/>
        <v>-1186.5299999999988</v>
      </c>
      <c r="J315" s="128">
        <f t="shared" si="16"/>
        <v>374.65599999995538</v>
      </c>
    </row>
    <row r="316" spans="1:11" ht="48.75" x14ac:dyDescent="0.35">
      <c r="A316" s="282">
        <v>44292</v>
      </c>
      <c r="B316" s="290" t="s">
        <v>3185</v>
      </c>
      <c r="C316" s="276" t="s">
        <v>2934</v>
      </c>
      <c r="D316" s="69" t="s">
        <v>3186</v>
      </c>
      <c r="E316" s="51">
        <v>727920</v>
      </c>
      <c r="F316" s="16">
        <v>7177</v>
      </c>
      <c r="G316" s="9">
        <v>38454.47</v>
      </c>
      <c r="H316" s="9">
        <v>36000</v>
      </c>
      <c r="I316" s="11">
        <f t="shared" si="15"/>
        <v>-2454.4700000000012</v>
      </c>
      <c r="J316" s="128">
        <f t="shared" si="16"/>
        <v>-2079.8140000000458</v>
      </c>
    </row>
    <row r="317" spans="1:11" ht="48.75" x14ac:dyDescent="0.35">
      <c r="A317" s="282">
        <v>44293</v>
      </c>
      <c r="B317" s="290" t="s">
        <v>3188</v>
      </c>
      <c r="C317" s="276" t="s">
        <v>2934</v>
      </c>
      <c r="D317" s="69" t="s">
        <v>3189</v>
      </c>
      <c r="E317" s="51">
        <v>726840</v>
      </c>
      <c r="F317" s="16">
        <v>3989</v>
      </c>
      <c r="G317" s="9">
        <v>37582.199999999997</v>
      </c>
      <c r="H317" s="9">
        <v>36000</v>
      </c>
      <c r="I317" s="11">
        <f t="shared" si="15"/>
        <v>-1582.1999999999971</v>
      </c>
      <c r="J317" s="128">
        <f t="shared" si="16"/>
        <v>-3662.0140000000429</v>
      </c>
    </row>
    <row r="318" spans="1:11" ht="51.75" x14ac:dyDescent="0.55000000000000004">
      <c r="A318" s="282">
        <v>44299</v>
      </c>
      <c r="B318" s="290" t="s">
        <v>3183</v>
      </c>
      <c r="C318" s="275" t="s">
        <v>2798</v>
      </c>
      <c r="D318" s="69" t="s">
        <v>3184</v>
      </c>
      <c r="E318" s="51">
        <v>763800</v>
      </c>
      <c r="F318" s="16">
        <v>2028</v>
      </c>
      <c r="G318" s="9">
        <v>40380.28</v>
      </c>
      <c r="H318" s="9">
        <v>38000</v>
      </c>
      <c r="I318" s="11">
        <f t="shared" si="15"/>
        <v>-2380.2799999999988</v>
      </c>
      <c r="J318" s="128">
        <f t="shared" si="16"/>
        <v>-6042.2940000000417</v>
      </c>
    </row>
    <row r="319" spans="1:11" ht="59.25" customHeight="1" x14ac:dyDescent="0.55000000000000004">
      <c r="A319" s="282">
        <v>44300</v>
      </c>
      <c r="B319" s="290" t="s">
        <v>3181</v>
      </c>
      <c r="C319" s="275" t="s">
        <v>2798</v>
      </c>
      <c r="D319" s="69" t="s">
        <v>3182</v>
      </c>
      <c r="E319" s="51">
        <v>806000</v>
      </c>
      <c r="F319" s="16">
        <v>3587</v>
      </c>
      <c r="G319" s="9">
        <v>40555.75</v>
      </c>
      <c r="H319" s="9">
        <v>40000</v>
      </c>
      <c r="I319" s="11">
        <f t="shared" si="15"/>
        <v>-555.75</v>
      </c>
      <c r="J319" s="128">
        <f t="shared" si="16"/>
        <v>-6598.0440000000417</v>
      </c>
    </row>
    <row r="320" spans="1:11" ht="59.25" customHeight="1" x14ac:dyDescent="0.35">
      <c r="A320" s="282">
        <v>44305</v>
      </c>
      <c r="B320" s="290" t="s">
        <v>3205</v>
      </c>
      <c r="C320" s="276" t="s">
        <v>2934</v>
      </c>
      <c r="D320" s="69" t="s">
        <v>3206</v>
      </c>
      <c r="E320" s="51">
        <v>893250</v>
      </c>
      <c r="F320" s="16">
        <v>2035</v>
      </c>
      <c r="G320" s="9">
        <v>42027.92</v>
      </c>
      <c r="H320" s="9">
        <v>45000</v>
      </c>
      <c r="I320" s="11">
        <f t="shared" si="15"/>
        <v>2972.0800000000017</v>
      </c>
      <c r="J320" s="128">
        <f t="shared" si="16"/>
        <v>-3625.96400000004</v>
      </c>
    </row>
    <row r="321" spans="1:10" ht="60.75" customHeight="1" x14ac:dyDescent="0.55000000000000004">
      <c r="A321" s="282">
        <v>44314</v>
      </c>
      <c r="B321" s="290" t="s">
        <v>3203</v>
      </c>
      <c r="C321" s="275" t="s">
        <v>2798</v>
      </c>
      <c r="D321" s="69" t="s">
        <v>3204</v>
      </c>
      <c r="E321" s="51">
        <v>847253.58</v>
      </c>
      <c r="F321" s="16">
        <v>4030</v>
      </c>
      <c r="G321" s="9">
        <v>42458.21</v>
      </c>
      <c r="H321" s="9">
        <v>42458.21</v>
      </c>
      <c r="I321" s="11">
        <f t="shared" si="15"/>
        <v>0</v>
      </c>
      <c r="J321" s="128">
        <f t="shared" si="16"/>
        <v>-3625.96400000004</v>
      </c>
    </row>
    <row r="322" spans="1:10" s="295" customFormat="1" ht="60.75" customHeight="1" x14ac:dyDescent="0.35">
      <c r="A322" s="291">
        <v>44321</v>
      </c>
      <c r="B322" s="274" t="s">
        <v>3240</v>
      </c>
      <c r="C322" s="276" t="s">
        <v>2934</v>
      </c>
      <c r="D322" s="292" t="s">
        <v>3237</v>
      </c>
      <c r="E322" s="293">
        <v>856898.93</v>
      </c>
      <c r="F322" s="294">
        <v>4529</v>
      </c>
      <c r="G322" s="256">
        <v>42994.44</v>
      </c>
      <c r="H322" s="256">
        <v>42414.44</v>
      </c>
      <c r="I322" s="258">
        <f t="shared" si="15"/>
        <v>-580</v>
      </c>
      <c r="J322" s="128">
        <f t="shared" si="16"/>
        <v>-4205.96400000004</v>
      </c>
    </row>
    <row r="323" spans="1:10" s="295" customFormat="1" ht="60.75" customHeight="1" x14ac:dyDescent="0.25">
      <c r="A323" s="291">
        <v>44321</v>
      </c>
      <c r="B323" s="296" t="s">
        <v>3238</v>
      </c>
      <c r="C323" s="335" t="s">
        <v>3323</v>
      </c>
      <c r="D323" s="292" t="s">
        <v>3239</v>
      </c>
      <c r="E323" s="293">
        <v>0</v>
      </c>
      <c r="F323" s="294">
        <v>4529</v>
      </c>
      <c r="G323" s="256">
        <v>0</v>
      </c>
      <c r="H323" s="256">
        <v>580</v>
      </c>
      <c r="I323" s="258">
        <f t="shared" si="15"/>
        <v>580</v>
      </c>
      <c r="J323" s="128">
        <f t="shared" si="16"/>
        <v>-3625.96400000004</v>
      </c>
    </row>
    <row r="324" spans="1:10" s="295" customFormat="1" ht="60.75" customHeight="1" x14ac:dyDescent="0.55000000000000004">
      <c r="A324" s="291">
        <v>44322</v>
      </c>
      <c r="B324" s="274" t="s">
        <v>3243</v>
      </c>
      <c r="C324" s="275" t="s">
        <v>2798</v>
      </c>
      <c r="D324" s="292" t="s">
        <v>3241</v>
      </c>
      <c r="E324" s="293">
        <v>874047.87</v>
      </c>
      <c r="F324" s="294">
        <v>3754</v>
      </c>
      <c r="G324" s="256">
        <v>43205.53</v>
      </c>
      <c r="H324" s="256">
        <v>43205.53</v>
      </c>
      <c r="I324" s="258">
        <f t="shared" si="15"/>
        <v>0</v>
      </c>
      <c r="J324" s="128">
        <f t="shared" si="16"/>
        <v>-3625.96400000004</v>
      </c>
    </row>
    <row r="325" spans="1:10" s="295" customFormat="1" ht="60.75" customHeight="1" x14ac:dyDescent="0.55000000000000004">
      <c r="A325" s="291">
        <v>44328</v>
      </c>
      <c r="B325" s="274" t="s">
        <v>3244</v>
      </c>
      <c r="C325" s="275" t="s">
        <v>2798</v>
      </c>
      <c r="D325" s="292" t="s">
        <v>3242</v>
      </c>
      <c r="E325" s="293">
        <v>829550.29</v>
      </c>
      <c r="F325" s="294">
        <v>5012</v>
      </c>
      <c r="G325" s="256">
        <v>41189.19</v>
      </c>
      <c r="H325" s="256">
        <v>41189.19</v>
      </c>
      <c r="I325" s="258">
        <f t="shared" si="15"/>
        <v>0</v>
      </c>
      <c r="J325" s="128">
        <f t="shared" si="16"/>
        <v>-3625.96400000004</v>
      </c>
    </row>
    <row r="326" spans="1:10" s="295" customFormat="1" ht="60.75" customHeight="1" x14ac:dyDescent="0.35">
      <c r="A326" s="291">
        <v>44329</v>
      </c>
      <c r="B326" s="274" t="s">
        <v>3245</v>
      </c>
      <c r="C326" s="276" t="s">
        <v>2934</v>
      </c>
      <c r="D326" s="292" t="s">
        <v>3246</v>
      </c>
      <c r="E326" s="293">
        <v>804034.06</v>
      </c>
      <c r="F326" s="294">
        <v>5541</v>
      </c>
      <c r="G326" s="256">
        <v>40121.46</v>
      </c>
      <c r="H326" s="256">
        <v>40121.46</v>
      </c>
      <c r="I326" s="258">
        <f t="shared" si="15"/>
        <v>0</v>
      </c>
      <c r="J326" s="128">
        <f t="shared" si="16"/>
        <v>-3625.96400000004</v>
      </c>
    </row>
    <row r="327" spans="1:10" s="295" customFormat="1" ht="60.75" customHeight="1" x14ac:dyDescent="0.55000000000000004">
      <c r="A327" s="291">
        <v>44336</v>
      </c>
      <c r="B327" s="274" t="s">
        <v>3247</v>
      </c>
      <c r="C327" s="275" t="s">
        <v>2798</v>
      </c>
      <c r="D327" s="292" t="s">
        <v>3248</v>
      </c>
      <c r="E327" s="293">
        <v>707572.93</v>
      </c>
      <c r="F327" s="294">
        <v>5423</v>
      </c>
      <c r="G327" s="256">
        <v>35583.25</v>
      </c>
      <c r="H327" s="256">
        <v>35583.25</v>
      </c>
      <c r="I327" s="258">
        <f t="shared" si="15"/>
        <v>0</v>
      </c>
      <c r="J327" s="128">
        <f t="shared" si="16"/>
        <v>-3625.96400000004</v>
      </c>
    </row>
    <row r="328" spans="1:10" s="295" customFormat="1" ht="60.75" customHeight="1" x14ac:dyDescent="0.55000000000000004">
      <c r="A328" s="291">
        <v>44337</v>
      </c>
      <c r="B328" s="274" t="s">
        <v>3249</v>
      </c>
      <c r="C328" s="275" t="s">
        <v>2798</v>
      </c>
      <c r="D328" s="292" t="s">
        <v>3250</v>
      </c>
      <c r="E328" s="293">
        <v>713048.81</v>
      </c>
      <c r="F328" s="294">
        <v>4550</v>
      </c>
      <c r="G328" s="256">
        <v>35679.199999999997</v>
      </c>
      <c r="H328" s="256">
        <v>35679.199999999997</v>
      </c>
      <c r="I328" s="258">
        <f t="shared" si="15"/>
        <v>0</v>
      </c>
      <c r="J328" s="128">
        <f t="shared" si="16"/>
        <v>-3625.96400000004</v>
      </c>
    </row>
    <row r="329" spans="1:10" ht="51.75" x14ac:dyDescent="0.55000000000000004">
      <c r="A329" s="282">
        <v>44342</v>
      </c>
      <c r="B329" s="274" t="s">
        <v>3217</v>
      </c>
      <c r="C329" s="275" t="s">
        <v>2798</v>
      </c>
      <c r="D329" s="69" t="s">
        <v>3218</v>
      </c>
      <c r="E329" s="51">
        <v>677785.37</v>
      </c>
      <c r="F329" s="16">
        <v>5069</v>
      </c>
      <c r="G329" s="9">
        <v>34110.99</v>
      </c>
      <c r="H329" s="9">
        <v>34110.99</v>
      </c>
      <c r="I329" s="11">
        <f t="shared" si="15"/>
        <v>0</v>
      </c>
      <c r="J329" s="128">
        <f t="shared" si="16"/>
        <v>-3625.96400000004</v>
      </c>
    </row>
    <row r="330" spans="1:10" ht="48.75" x14ac:dyDescent="0.35">
      <c r="A330" s="282">
        <v>44343</v>
      </c>
      <c r="B330" s="274" t="s">
        <v>3219</v>
      </c>
      <c r="C330" s="276" t="s">
        <v>2934</v>
      </c>
      <c r="D330" s="69" t="s">
        <v>3220</v>
      </c>
      <c r="E330" s="51">
        <v>706623.32</v>
      </c>
      <c r="F330" s="16">
        <v>5396</v>
      </c>
      <c r="G330" s="9">
        <v>35499.79</v>
      </c>
      <c r="H330" s="9">
        <v>35499.79</v>
      </c>
      <c r="I330" s="11">
        <f t="shared" si="15"/>
        <v>0</v>
      </c>
      <c r="J330" s="128">
        <f t="shared" si="16"/>
        <v>-3625.96400000004</v>
      </c>
    </row>
    <row r="331" spans="1:10" ht="48.75" x14ac:dyDescent="0.35">
      <c r="A331" s="282">
        <v>44349</v>
      </c>
      <c r="B331" s="325" t="s">
        <v>3321</v>
      </c>
      <c r="C331" s="276" t="s">
        <v>2934</v>
      </c>
      <c r="D331" s="69" t="s">
        <v>3284</v>
      </c>
      <c r="E331" s="51">
        <v>778944.96</v>
      </c>
      <c r="F331" s="16">
        <v>7141</v>
      </c>
      <c r="G331" s="9">
        <v>39044.86</v>
      </c>
      <c r="H331" s="9">
        <v>39044.86</v>
      </c>
      <c r="I331" s="11">
        <f t="shared" si="15"/>
        <v>0</v>
      </c>
      <c r="J331" s="128">
        <f t="shared" si="16"/>
        <v>-3625.96400000004</v>
      </c>
    </row>
    <row r="332" spans="1:10" ht="51.75" x14ac:dyDescent="0.55000000000000004">
      <c r="A332" s="282">
        <v>44351</v>
      </c>
      <c r="B332" s="325" t="s">
        <v>3320</v>
      </c>
      <c r="C332" s="275" t="s">
        <v>2798</v>
      </c>
      <c r="D332" s="69" t="s">
        <v>3275</v>
      </c>
      <c r="E332" s="51">
        <v>775722.5</v>
      </c>
      <c r="F332" s="16">
        <v>7146</v>
      </c>
      <c r="G332" s="9">
        <v>38824.949999999997</v>
      </c>
      <c r="H332" s="9">
        <v>38824.949999999997</v>
      </c>
      <c r="I332" s="11">
        <f t="shared" si="15"/>
        <v>0</v>
      </c>
      <c r="J332" s="128">
        <f t="shared" si="16"/>
        <v>-3625.96400000004</v>
      </c>
    </row>
    <row r="333" spans="1:10" ht="51.75" x14ac:dyDescent="0.55000000000000004">
      <c r="A333" s="282">
        <v>44356</v>
      </c>
      <c r="B333" s="325" t="s">
        <v>3319</v>
      </c>
      <c r="C333" s="275" t="s">
        <v>2798</v>
      </c>
      <c r="D333" s="69" t="s">
        <v>3277</v>
      </c>
      <c r="E333" s="51">
        <v>843360.06</v>
      </c>
      <c r="F333" s="16">
        <v>6792</v>
      </c>
      <c r="G333" s="9">
        <v>42940.94</v>
      </c>
      <c r="H333" s="9">
        <v>42940.94</v>
      </c>
      <c r="I333" s="11">
        <f t="shared" si="15"/>
        <v>0</v>
      </c>
      <c r="J333" s="128">
        <f t="shared" si="16"/>
        <v>-3625.96400000004</v>
      </c>
    </row>
    <row r="334" spans="1:10" ht="51.75" x14ac:dyDescent="0.55000000000000004">
      <c r="A334" s="282">
        <v>44357</v>
      </c>
      <c r="B334" s="325" t="s">
        <v>3318</v>
      </c>
      <c r="C334" s="275" t="s">
        <v>2798</v>
      </c>
      <c r="D334" s="69" t="s">
        <v>3276</v>
      </c>
      <c r="E334" s="51">
        <v>844247.51</v>
      </c>
      <c r="F334" s="16">
        <v>9785</v>
      </c>
      <c r="G334" s="9">
        <v>42735.89</v>
      </c>
      <c r="H334" s="9">
        <v>42735.89</v>
      </c>
      <c r="I334" s="11">
        <f t="shared" si="15"/>
        <v>0</v>
      </c>
      <c r="J334" s="128">
        <f t="shared" si="16"/>
        <v>-3625.96400000004</v>
      </c>
    </row>
    <row r="335" spans="1:10" ht="48.75" x14ac:dyDescent="0.35">
      <c r="A335" s="282">
        <v>44363</v>
      </c>
      <c r="B335" s="325" t="s">
        <v>3317</v>
      </c>
      <c r="C335" s="276" t="s">
        <v>2934</v>
      </c>
      <c r="D335" s="69" t="s">
        <v>3299</v>
      </c>
      <c r="E335" s="51">
        <v>745917.37</v>
      </c>
      <c r="F335" s="16">
        <v>5981</v>
      </c>
      <c r="G335" s="9">
        <v>37277.230000000003</v>
      </c>
      <c r="H335" s="9">
        <v>37277.230000000003</v>
      </c>
      <c r="I335" s="11">
        <f t="shared" si="15"/>
        <v>0</v>
      </c>
      <c r="J335" s="128">
        <f t="shared" si="16"/>
        <v>-3625.96400000004</v>
      </c>
    </row>
    <row r="336" spans="1:10" ht="48.75" x14ac:dyDescent="0.35">
      <c r="A336" s="282">
        <v>44364</v>
      </c>
      <c r="B336" s="325" t="s">
        <v>3316</v>
      </c>
      <c r="C336" s="276" t="s">
        <v>2934</v>
      </c>
      <c r="D336" s="69" t="s">
        <v>3300</v>
      </c>
      <c r="E336" s="51">
        <v>744854.32</v>
      </c>
      <c r="F336" s="16">
        <v>7350</v>
      </c>
      <c r="G336" s="9">
        <v>36449.93</v>
      </c>
      <c r="H336" s="9">
        <v>36449.93</v>
      </c>
      <c r="I336" s="11">
        <f t="shared" si="15"/>
        <v>0</v>
      </c>
      <c r="J336" s="128">
        <f t="shared" si="16"/>
        <v>-3625.96400000004</v>
      </c>
    </row>
    <row r="337" spans="1:10" ht="48.75" x14ac:dyDescent="0.35">
      <c r="A337" s="282">
        <v>44249</v>
      </c>
      <c r="B337" s="325" t="s">
        <v>3315</v>
      </c>
      <c r="C337" s="276" t="s">
        <v>2934</v>
      </c>
      <c r="D337" s="69" t="s">
        <v>3309</v>
      </c>
      <c r="E337" s="51">
        <v>658056</v>
      </c>
      <c r="F337" s="16">
        <v>5391</v>
      </c>
      <c r="G337" s="9">
        <v>32163.05</v>
      </c>
      <c r="H337" s="9">
        <v>32163.05</v>
      </c>
      <c r="I337" s="11">
        <f t="shared" si="15"/>
        <v>0</v>
      </c>
      <c r="J337" s="128">
        <f t="shared" si="16"/>
        <v>-3625.96400000004</v>
      </c>
    </row>
    <row r="338" spans="1:10" ht="48.75" x14ac:dyDescent="0.35">
      <c r="A338" s="282">
        <v>44370</v>
      </c>
      <c r="B338" s="325" t="s">
        <v>3314</v>
      </c>
      <c r="C338" s="276" t="s">
        <v>2934</v>
      </c>
      <c r="D338" s="69" t="s">
        <v>3310</v>
      </c>
      <c r="E338" s="51">
        <v>661556.81000000006</v>
      </c>
      <c r="F338" s="16">
        <v>7843</v>
      </c>
      <c r="G338" s="9">
        <v>32701.77</v>
      </c>
      <c r="H338" s="9">
        <v>32701.77</v>
      </c>
      <c r="I338" s="11">
        <f t="shared" si="15"/>
        <v>0</v>
      </c>
      <c r="J338" s="128">
        <f t="shared" si="16"/>
        <v>-3625.96400000004</v>
      </c>
    </row>
    <row r="339" spans="1:10" ht="48.75" x14ac:dyDescent="0.35">
      <c r="A339" s="282">
        <v>44376</v>
      </c>
      <c r="B339" s="325" t="s">
        <v>3313</v>
      </c>
      <c r="C339" s="276" t="s">
        <v>2934</v>
      </c>
      <c r="D339" s="69" t="s">
        <v>3311</v>
      </c>
      <c r="E339" s="51">
        <v>684118.87</v>
      </c>
      <c r="F339" s="16">
        <v>5248</v>
      </c>
      <c r="G339" s="9">
        <v>34473.11</v>
      </c>
      <c r="H339" s="9">
        <v>34473.11</v>
      </c>
      <c r="I339" s="11">
        <f t="shared" si="15"/>
        <v>0</v>
      </c>
      <c r="J339" s="128">
        <f t="shared" si="16"/>
        <v>-3625.96400000004</v>
      </c>
    </row>
    <row r="340" spans="1:10" ht="48.75" x14ac:dyDescent="0.35">
      <c r="A340" s="282">
        <v>44377</v>
      </c>
      <c r="B340" s="325" t="s">
        <v>3312</v>
      </c>
      <c r="C340" s="276" t="s">
        <v>2934</v>
      </c>
      <c r="D340" s="69" t="s">
        <v>3322</v>
      </c>
      <c r="E340" s="51">
        <v>660874.93000000005</v>
      </c>
      <c r="F340" s="16">
        <v>6062</v>
      </c>
      <c r="G340" s="9">
        <v>33268.31</v>
      </c>
      <c r="H340" s="9">
        <v>33268.31</v>
      </c>
      <c r="I340" s="11">
        <f t="shared" si="15"/>
        <v>0</v>
      </c>
      <c r="J340" s="128">
        <f t="shared" si="16"/>
        <v>-3625.96400000004</v>
      </c>
    </row>
    <row r="341" spans="1:10" ht="36" x14ac:dyDescent="0.55000000000000004">
      <c r="A341" s="336">
        <v>44377</v>
      </c>
      <c r="B341" s="337" t="s">
        <v>3324</v>
      </c>
      <c r="C341" s="338" t="s">
        <v>2798</v>
      </c>
      <c r="D341" s="339"/>
      <c r="E341" s="340"/>
      <c r="F341" s="341"/>
      <c r="G341" s="342"/>
      <c r="H341" s="342">
        <v>3566.83</v>
      </c>
      <c r="I341" s="343">
        <f t="shared" si="15"/>
        <v>3566.83</v>
      </c>
      <c r="J341" s="344">
        <f t="shared" si="16"/>
        <v>-59.134000000040032</v>
      </c>
    </row>
    <row r="342" spans="1:10" ht="48.75" x14ac:dyDescent="0.35">
      <c r="A342" s="282">
        <v>44384</v>
      </c>
      <c r="B342" s="346" t="s">
        <v>3339</v>
      </c>
      <c r="C342" s="276" t="s">
        <v>2934</v>
      </c>
      <c r="D342" s="69" t="s">
        <v>3340</v>
      </c>
      <c r="E342" s="51">
        <v>676951.4</v>
      </c>
      <c r="F342" s="16">
        <v>65089</v>
      </c>
      <c r="G342" s="9">
        <v>33847.57</v>
      </c>
      <c r="H342" s="9">
        <v>33847.57</v>
      </c>
      <c r="I342" s="11">
        <f t="shared" si="15"/>
        <v>0</v>
      </c>
      <c r="J342" s="128">
        <f t="shared" si="16"/>
        <v>-59.134000000040032</v>
      </c>
    </row>
    <row r="343" spans="1:10" ht="48.75" x14ac:dyDescent="0.35">
      <c r="A343" s="282">
        <v>44386</v>
      </c>
      <c r="B343" s="346" t="s">
        <v>3341</v>
      </c>
      <c r="C343" s="276" t="s">
        <v>2934</v>
      </c>
      <c r="D343" s="69" t="s">
        <v>3342</v>
      </c>
      <c r="E343" s="51">
        <v>733442.05</v>
      </c>
      <c r="F343" s="16">
        <v>66402</v>
      </c>
      <c r="G343" s="9">
        <v>36819.379999999997</v>
      </c>
      <c r="H343" s="9">
        <v>36819.379999999997</v>
      </c>
      <c r="I343" s="11">
        <f t="shared" si="15"/>
        <v>0</v>
      </c>
      <c r="J343" s="128">
        <f t="shared" si="16"/>
        <v>-59.134000000040032</v>
      </c>
    </row>
    <row r="344" spans="1:10" ht="51.75" x14ac:dyDescent="0.55000000000000004">
      <c r="A344" s="282">
        <v>44391</v>
      </c>
      <c r="B344" s="346" t="s">
        <v>3363</v>
      </c>
      <c r="C344" s="275" t="s">
        <v>2798</v>
      </c>
      <c r="D344" s="69" t="s">
        <v>3364</v>
      </c>
      <c r="E344" s="51">
        <v>800372.44</v>
      </c>
      <c r="F344" s="16">
        <v>75042</v>
      </c>
      <c r="G344" s="9">
        <v>40199.519999999997</v>
      </c>
      <c r="H344" s="9">
        <v>40199.519999999997</v>
      </c>
      <c r="I344" s="11">
        <f t="shared" si="15"/>
        <v>0</v>
      </c>
      <c r="J344" s="128">
        <f t="shared" si="16"/>
        <v>-59.134000000040032</v>
      </c>
    </row>
    <row r="345" spans="1:10" ht="51.75" x14ac:dyDescent="0.55000000000000004">
      <c r="A345" s="282">
        <v>44393</v>
      </c>
      <c r="B345" s="346" t="s">
        <v>3365</v>
      </c>
      <c r="C345" s="275" t="s">
        <v>2798</v>
      </c>
      <c r="D345" s="69" t="s">
        <v>3366</v>
      </c>
      <c r="E345" s="51">
        <v>780742.77</v>
      </c>
      <c r="F345" s="16">
        <v>75612</v>
      </c>
      <c r="G345" s="9">
        <v>39262.9</v>
      </c>
      <c r="H345" s="9">
        <v>39262.9</v>
      </c>
      <c r="I345" s="11">
        <f t="shared" si="15"/>
        <v>0</v>
      </c>
      <c r="J345" s="128">
        <f t="shared" si="16"/>
        <v>-59.134000000040032</v>
      </c>
    </row>
    <row r="346" spans="1:10" ht="61.5" customHeight="1" x14ac:dyDescent="0.55000000000000004">
      <c r="A346" s="282">
        <v>44399</v>
      </c>
      <c r="B346" s="346" t="s">
        <v>3367</v>
      </c>
      <c r="C346" s="275" t="s">
        <v>2798</v>
      </c>
      <c r="D346" s="69" t="s">
        <v>3368</v>
      </c>
      <c r="E346" s="51">
        <v>871807.51</v>
      </c>
      <c r="F346" s="16">
        <v>85515</v>
      </c>
      <c r="G346" s="9">
        <v>43276.62</v>
      </c>
      <c r="H346" s="9">
        <v>43276.62</v>
      </c>
      <c r="I346" s="11">
        <f t="shared" si="15"/>
        <v>0</v>
      </c>
      <c r="J346" s="128">
        <f t="shared" si="16"/>
        <v>-59.134000000040032</v>
      </c>
    </row>
    <row r="347" spans="1:10" ht="48.75" x14ac:dyDescent="0.35">
      <c r="A347" s="282">
        <v>44400</v>
      </c>
      <c r="B347" s="346" t="s">
        <v>3359</v>
      </c>
      <c r="C347" s="276" t="s">
        <v>2934</v>
      </c>
      <c r="D347" s="69" t="s">
        <v>3360</v>
      </c>
      <c r="E347" s="51">
        <v>891619.29</v>
      </c>
      <c r="F347" s="16">
        <v>90278</v>
      </c>
      <c r="G347" s="9">
        <v>44469.79</v>
      </c>
      <c r="H347" s="9">
        <v>44469.79</v>
      </c>
      <c r="I347" s="11">
        <f t="shared" si="15"/>
        <v>0</v>
      </c>
      <c r="J347" s="128">
        <f t="shared" si="16"/>
        <v>-59.134000000040032</v>
      </c>
    </row>
    <row r="348" spans="1:10" ht="48.75" x14ac:dyDescent="0.35">
      <c r="A348" s="282">
        <v>44405</v>
      </c>
      <c r="B348" s="346" t="s">
        <v>3374</v>
      </c>
      <c r="C348" s="276" t="s">
        <v>2934</v>
      </c>
      <c r="D348" s="69" t="s">
        <v>3373</v>
      </c>
      <c r="E348" s="51">
        <v>927213.08</v>
      </c>
      <c r="F348" s="16">
        <v>93925</v>
      </c>
      <c r="G348" s="9">
        <v>46446.58</v>
      </c>
      <c r="H348" s="9">
        <v>46446.58</v>
      </c>
      <c r="I348" s="11">
        <f t="shared" si="15"/>
        <v>0</v>
      </c>
      <c r="J348" s="128">
        <f t="shared" si="16"/>
        <v>-59.134000000040032</v>
      </c>
    </row>
    <row r="349" spans="1:10" ht="48.75" x14ac:dyDescent="0.35">
      <c r="A349" s="282">
        <v>44406</v>
      </c>
      <c r="B349" s="346" t="s">
        <v>3375</v>
      </c>
      <c r="C349" s="276" t="s">
        <v>2934</v>
      </c>
      <c r="D349" s="69" t="s">
        <v>3376</v>
      </c>
      <c r="E349" s="51">
        <v>942608.27</v>
      </c>
      <c r="F349" s="16">
        <v>97072</v>
      </c>
      <c r="G349" s="9">
        <v>47272.23</v>
      </c>
      <c r="H349" s="9">
        <v>47272.23</v>
      </c>
      <c r="I349" s="11">
        <f t="shared" si="15"/>
        <v>0</v>
      </c>
      <c r="J349" s="128">
        <f t="shared" si="16"/>
        <v>-59.134000000040032</v>
      </c>
    </row>
    <row r="350" spans="1:10" ht="51.75" x14ac:dyDescent="0.55000000000000004">
      <c r="A350" s="282">
        <v>44412</v>
      </c>
      <c r="B350" s="348" t="s">
        <v>3385</v>
      </c>
      <c r="C350" s="275" t="s">
        <v>2798</v>
      </c>
      <c r="D350" s="69" t="s">
        <v>3386</v>
      </c>
      <c r="E350" s="51">
        <v>794200</v>
      </c>
      <c r="F350" s="16">
        <v>4072</v>
      </c>
      <c r="G350" s="9">
        <v>44495.12</v>
      </c>
      <c r="H350" s="9">
        <v>40000</v>
      </c>
      <c r="I350" s="11">
        <f t="shared" ref="I350:I416" si="17">H350-G350</f>
        <v>-4495.1200000000026</v>
      </c>
      <c r="J350" s="128">
        <f t="shared" si="16"/>
        <v>-4554.2540000000427</v>
      </c>
    </row>
    <row r="351" spans="1:10" ht="56.25" customHeight="1" x14ac:dyDescent="0.55000000000000004">
      <c r="A351" s="282">
        <v>44413</v>
      </c>
      <c r="B351" s="348" t="s">
        <v>3387</v>
      </c>
      <c r="C351" s="275" t="s">
        <v>2798</v>
      </c>
      <c r="D351" s="69" t="s">
        <v>3386</v>
      </c>
      <c r="E351" s="51">
        <v>89632.69</v>
      </c>
      <c r="F351" s="16">
        <v>4072</v>
      </c>
      <c r="G351" s="9">
        <v>0</v>
      </c>
      <c r="H351" s="9">
        <v>4495.12</v>
      </c>
      <c r="I351" s="11">
        <f t="shared" si="17"/>
        <v>4495.12</v>
      </c>
      <c r="J351" s="128">
        <f t="shared" si="16"/>
        <v>-59.134000000042761</v>
      </c>
    </row>
    <row r="352" spans="1:10" ht="51.75" x14ac:dyDescent="0.55000000000000004">
      <c r="A352" s="282">
        <v>44413</v>
      </c>
      <c r="B352" s="348" t="s">
        <v>3388</v>
      </c>
      <c r="C352" s="275" t="s">
        <v>2798</v>
      </c>
      <c r="D352" s="69" t="s">
        <v>3389</v>
      </c>
      <c r="E352" s="51">
        <v>866335.57</v>
      </c>
      <c r="F352" s="16">
        <v>6859</v>
      </c>
      <c r="G352" s="9">
        <v>43447.12</v>
      </c>
      <c r="H352" s="9">
        <v>43447.12</v>
      </c>
      <c r="I352" s="11">
        <f t="shared" si="17"/>
        <v>0</v>
      </c>
      <c r="J352" s="128">
        <f t="shared" si="16"/>
        <v>-59.134000000042761</v>
      </c>
    </row>
    <row r="353" spans="1:10" ht="51.75" x14ac:dyDescent="0.55000000000000004">
      <c r="A353" s="282">
        <v>44419</v>
      </c>
      <c r="B353" s="348" t="s">
        <v>3396</v>
      </c>
      <c r="C353" s="275" t="s">
        <v>2798</v>
      </c>
      <c r="D353" s="69" t="s">
        <v>3397</v>
      </c>
      <c r="E353" s="51">
        <v>731753.42</v>
      </c>
      <c r="F353" s="16">
        <v>4096</v>
      </c>
      <c r="G353" s="9">
        <v>36496.43</v>
      </c>
      <c r="H353" s="9">
        <v>36496.43</v>
      </c>
      <c r="I353" s="11">
        <f t="shared" si="17"/>
        <v>0</v>
      </c>
      <c r="J353" s="128">
        <f t="shared" si="16"/>
        <v>-59.134000000042761</v>
      </c>
    </row>
    <row r="354" spans="1:10" ht="51.75" x14ac:dyDescent="0.55000000000000004">
      <c r="A354" s="282">
        <v>44420</v>
      </c>
      <c r="B354" s="348" t="s">
        <v>3398</v>
      </c>
      <c r="C354" s="275" t="s">
        <v>2798</v>
      </c>
      <c r="D354" s="69" t="s">
        <v>3399</v>
      </c>
      <c r="E354" s="51">
        <v>742228.29</v>
      </c>
      <c r="F354" s="16">
        <v>5669</v>
      </c>
      <c r="G354" s="9">
        <v>37232.42</v>
      </c>
      <c r="H354" s="9">
        <v>37232.42</v>
      </c>
      <c r="I354" s="11">
        <f t="shared" si="17"/>
        <v>0</v>
      </c>
      <c r="J354" s="128">
        <f t="shared" si="16"/>
        <v>-59.134000000042761</v>
      </c>
    </row>
    <row r="355" spans="1:10" ht="48.75" x14ac:dyDescent="0.35">
      <c r="A355" s="282">
        <v>44426</v>
      </c>
      <c r="B355" s="348" t="s">
        <v>3406</v>
      </c>
      <c r="C355" s="276" t="s">
        <v>2934</v>
      </c>
      <c r="D355" s="69" t="s">
        <v>3407</v>
      </c>
      <c r="E355" s="51">
        <v>678937.4</v>
      </c>
      <c r="F355" s="16">
        <v>5666</v>
      </c>
      <c r="G355" s="9">
        <v>33946.870000000003</v>
      </c>
      <c r="H355" s="9">
        <v>33946.870000000003</v>
      </c>
      <c r="I355" s="11">
        <f t="shared" si="17"/>
        <v>0</v>
      </c>
      <c r="J355" s="128">
        <f>J354+I355</f>
        <v>-59.134000000042761</v>
      </c>
    </row>
    <row r="356" spans="1:10" ht="48.75" x14ac:dyDescent="0.35">
      <c r="A356" s="282">
        <v>44427</v>
      </c>
      <c r="B356" s="348" t="s">
        <v>3408</v>
      </c>
      <c r="C356" s="276" t="s">
        <v>2934</v>
      </c>
      <c r="D356" s="69" t="s">
        <v>3409</v>
      </c>
      <c r="E356" s="51">
        <v>682677.39</v>
      </c>
      <c r="F356" s="16">
        <v>7421</v>
      </c>
      <c r="G356" s="9">
        <v>33888.18</v>
      </c>
      <c r="H356" s="9">
        <v>33888.18</v>
      </c>
      <c r="I356" s="11">
        <f t="shared" si="17"/>
        <v>0</v>
      </c>
      <c r="J356" s="128">
        <f t="shared" si="16"/>
        <v>-59.134000000042761</v>
      </c>
    </row>
    <row r="357" spans="1:10" ht="48.75" x14ac:dyDescent="0.35">
      <c r="A357" s="282">
        <v>44433</v>
      </c>
      <c r="B357" s="348" t="s">
        <v>3422</v>
      </c>
      <c r="C357" s="276" t="s">
        <v>2934</v>
      </c>
      <c r="D357" s="69" t="s">
        <v>3423</v>
      </c>
      <c r="E357" s="51">
        <v>621549</v>
      </c>
      <c r="F357" s="16">
        <v>36023</v>
      </c>
      <c r="G357" s="9">
        <v>30595.57</v>
      </c>
      <c r="H357" s="9">
        <v>30595.57</v>
      </c>
      <c r="I357" s="11">
        <f t="shared" si="17"/>
        <v>0</v>
      </c>
      <c r="J357" s="128">
        <f t="shared" ref="J357:J423" si="18">J356+I357</f>
        <v>-59.134000000042761</v>
      </c>
    </row>
    <row r="358" spans="1:10" ht="48.75" x14ac:dyDescent="0.35">
      <c r="A358" s="282">
        <v>44435</v>
      </c>
      <c r="B358" s="348" t="s">
        <v>3424</v>
      </c>
      <c r="C358" s="276" t="s">
        <v>2934</v>
      </c>
      <c r="D358" s="69" t="s">
        <v>3425</v>
      </c>
      <c r="E358" s="51">
        <v>624595.99</v>
      </c>
      <c r="F358" s="16">
        <v>35163</v>
      </c>
      <c r="G358" s="9">
        <v>30730.43</v>
      </c>
      <c r="H358" s="9">
        <v>30730.43</v>
      </c>
      <c r="I358" s="11">
        <f t="shared" si="17"/>
        <v>0</v>
      </c>
      <c r="J358" s="128">
        <f t="shared" si="18"/>
        <v>-59.134000000042761</v>
      </c>
    </row>
    <row r="359" spans="1:10" ht="48.75" x14ac:dyDescent="0.35">
      <c r="A359" s="282">
        <v>44440</v>
      </c>
      <c r="B359" s="280" t="s">
        <v>3444</v>
      </c>
      <c r="C359" s="276" t="s">
        <v>2934</v>
      </c>
      <c r="D359" s="69" t="s">
        <v>3445</v>
      </c>
      <c r="E359" s="51">
        <v>614874.71</v>
      </c>
      <c r="F359" s="16">
        <v>45226</v>
      </c>
      <c r="G359" s="9">
        <v>30575.57</v>
      </c>
      <c r="H359" s="9">
        <v>30575.57</v>
      </c>
      <c r="I359" s="11">
        <f t="shared" si="17"/>
        <v>0</v>
      </c>
      <c r="J359" s="128">
        <f t="shared" si="18"/>
        <v>-59.134000000042761</v>
      </c>
    </row>
    <row r="360" spans="1:10" ht="48.75" x14ac:dyDescent="0.35">
      <c r="A360" s="282">
        <v>44441</v>
      </c>
      <c r="B360" s="280" t="s">
        <v>3446</v>
      </c>
      <c r="C360" s="276" t="s">
        <v>2934</v>
      </c>
      <c r="D360" s="69" t="s">
        <v>3447</v>
      </c>
      <c r="E360" s="51">
        <v>627928.28</v>
      </c>
      <c r="F360" s="16">
        <v>46685</v>
      </c>
      <c r="G360" s="9">
        <v>31412.12</v>
      </c>
      <c r="H360" s="9">
        <v>31412.12</v>
      </c>
      <c r="I360" s="11">
        <f t="shared" si="17"/>
        <v>0</v>
      </c>
      <c r="J360" s="128">
        <f t="shared" si="18"/>
        <v>-59.134000000042761</v>
      </c>
    </row>
    <row r="361" spans="1:10" ht="51.75" x14ac:dyDescent="0.55000000000000004">
      <c r="A361" s="282">
        <v>44448</v>
      </c>
      <c r="B361" s="280" t="s">
        <v>3440</v>
      </c>
      <c r="C361" s="275" t="s">
        <v>2798</v>
      </c>
      <c r="D361" s="69" t="s">
        <v>3441</v>
      </c>
      <c r="E361" s="51">
        <v>614462</v>
      </c>
      <c r="F361" s="16">
        <v>56485</v>
      </c>
      <c r="G361" s="9">
        <v>30800.1</v>
      </c>
      <c r="H361" s="9">
        <v>30800.1</v>
      </c>
      <c r="I361" s="11">
        <f t="shared" si="17"/>
        <v>0</v>
      </c>
      <c r="J361" s="128">
        <f t="shared" si="18"/>
        <v>-59.134000000042761</v>
      </c>
    </row>
    <row r="362" spans="1:10" ht="51.75" x14ac:dyDescent="0.55000000000000004">
      <c r="A362" s="282">
        <v>44449</v>
      </c>
      <c r="B362" s="280" t="s">
        <v>3442</v>
      </c>
      <c r="C362" s="275" t="s">
        <v>2798</v>
      </c>
      <c r="D362" s="69" t="s">
        <v>3443</v>
      </c>
      <c r="E362" s="51">
        <v>605945.81999999995</v>
      </c>
      <c r="F362" s="16">
        <v>57252</v>
      </c>
      <c r="G362" s="9">
        <v>30441.89</v>
      </c>
      <c r="H362" s="9">
        <v>30441.89</v>
      </c>
      <c r="I362" s="11">
        <f t="shared" si="17"/>
        <v>0</v>
      </c>
      <c r="J362" s="128">
        <f t="shared" si="18"/>
        <v>-59.134000000042761</v>
      </c>
    </row>
    <row r="363" spans="1:10" ht="48.75" x14ac:dyDescent="0.35">
      <c r="A363" s="282">
        <v>44453</v>
      </c>
      <c r="B363" s="280" t="s">
        <v>3456</v>
      </c>
      <c r="C363" s="276" t="s">
        <v>2934</v>
      </c>
      <c r="D363" s="69" t="s">
        <v>3457</v>
      </c>
      <c r="E363" s="51">
        <v>598769.31000000006</v>
      </c>
      <c r="F363" s="16">
        <v>65440</v>
      </c>
      <c r="G363" s="9">
        <v>30088.91</v>
      </c>
      <c r="H363" s="9">
        <v>30088.91</v>
      </c>
      <c r="I363" s="11">
        <f t="shared" si="17"/>
        <v>0</v>
      </c>
      <c r="J363" s="128">
        <f t="shared" si="18"/>
        <v>-59.134000000042761</v>
      </c>
    </row>
    <row r="364" spans="1:10" ht="48.75" x14ac:dyDescent="0.35">
      <c r="A364" s="282">
        <v>44454</v>
      </c>
      <c r="B364" s="280" t="s">
        <v>3458</v>
      </c>
      <c r="C364" s="276" t="s">
        <v>2934</v>
      </c>
      <c r="D364" s="69" t="s">
        <v>3459</v>
      </c>
      <c r="E364" s="51">
        <v>580603.81999999995</v>
      </c>
      <c r="F364" s="16">
        <v>67294</v>
      </c>
      <c r="G364" s="9">
        <v>29190.74</v>
      </c>
      <c r="H364" s="9">
        <v>29190.74</v>
      </c>
      <c r="I364" s="11">
        <f t="shared" si="17"/>
        <v>0</v>
      </c>
      <c r="J364" s="128">
        <f t="shared" si="18"/>
        <v>-59.134000000042761</v>
      </c>
    </row>
    <row r="365" spans="1:10" ht="48.75" x14ac:dyDescent="0.35">
      <c r="A365" s="282">
        <v>44460</v>
      </c>
      <c r="B365" s="280" t="s">
        <v>3464</v>
      </c>
      <c r="C365" s="276" t="s">
        <v>2934</v>
      </c>
      <c r="D365" s="69" t="s">
        <v>3465</v>
      </c>
      <c r="E365" s="51">
        <v>557395.31000000006</v>
      </c>
      <c r="F365" s="16">
        <v>77477</v>
      </c>
      <c r="G365" s="9">
        <v>27738.01</v>
      </c>
      <c r="H365" s="9">
        <v>27738.01</v>
      </c>
      <c r="I365" s="11">
        <f t="shared" si="17"/>
        <v>0</v>
      </c>
      <c r="J365" s="128">
        <f t="shared" si="18"/>
        <v>-59.134000000042761</v>
      </c>
    </row>
    <row r="366" spans="1:10" ht="48.75" x14ac:dyDescent="0.35">
      <c r="A366" s="282">
        <v>44461</v>
      </c>
      <c r="B366" s="280" t="s">
        <v>3466</v>
      </c>
      <c r="C366" s="276" t="s">
        <v>2934</v>
      </c>
      <c r="D366" s="69" t="s">
        <v>3467</v>
      </c>
      <c r="E366" s="51">
        <v>577076.97</v>
      </c>
      <c r="F366" s="16">
        <v>75568</v>
      </c>
      <c r="G366" s="9">
        <v>28734.6</v>
      </c>
      <c r="H366" s="9">
        <v>28734.6</v>
      </c>
      <c r="I366" s="11">
        <f t="shared" si="17"/>
        <v>0</v>
      </c>
      <c r="J366" s="128">
        <f t="shared" si="18"/>
        <v>-59.134000000042761</v>
      </c>
    </row>
    <row r="367" spans="1:10" ht="48.75" x14ac:dyDescent="0.35">
      <c r="A367" s="282">
        <v>44469</v>
      </c>
      <c r="B367" s="280" t="s">
        <v>3476</v>
      </c>
      <c r="C367" s="276" t="s">
        <v>2934</v>
      </c>
      <c r="D367" s="69" t="s">
        <v>3477</v>
      </c>
      <c r="E367" s="51">
        <v>627064.01</v>
      </c>
      <c r="F367" s="16">
        <v>86623</v>
      </c>
      <c r="G367" s="9">
        <v>30543.79</v>
      </c>
      <c r="H367" s="9">
        <v>30543.79</v>
      </c>
      <c r="I367" s="11">
        <f t="shared" si="17"/>
        <v>0</v>
      </c>
      <c r="J367" s="128">
        <f t="shared" si="18"/>
        <v>-59.134000000042761</v>
      </c>
    </row>
    <row r="368" spans="1:10" ht="48.75" x14ac:dyDescent="0.35">
      <c r="A368" s="282">
        <v>44469</v>
      </c>
      <c r="B368" s="280" t="s">
        <v>3478</v>
      </c>
      <c r="C368" s="276" t="s">
        <v>2934</v>
      </c>
      <c r="D368" s="69" t="s">
        <v>3479</v>
      </c>
      <c r="E368" s="51">
        <v>595793.96</v>
      </c>
      <c r="F368" s="16">
        <v>86474</v>
      </c>
      <c r="G368" s="9">
        <v>29041.87</v>
      </c>
      <c r="H368" s="9">
        <v>29041.87</v>
      </c>
      <c r="I368" s="11">
        <f t="shared" si="17"/>
        <v>0</v>
      </c>
      <c r="J368" s="128">
        <f t="shared" si="18"/>
        <v>-59.134000000042761</v>
      </c>
    </row>
    <row r="369" spans="1:10" ht="51.75" x14ac:dyDescent="0.55000000000000004">
      <c r="A369" s="282">
        <v>44475</v>
      </c>
      <c r="B369" s="349" t="s">
        <v>3490</v>
      </c>
      <c r="C369" s="275" t="s">
        <v>2798</v>
      </c>
      <c r="D369" s="69" t="s">
        <v>3491</v>
      </c>
      <c r="E369" s="51">
        <v>710178.73</v>
      </c>
      <c r="F369" s="16">
        <v>95951</v>
      </c>
      <c r="G369" s="9">
        <v>34333.03</v>
      </c>
      <c r="H369" s="9">
        <v>34333.03</v>
      </c>
      <c r="I369" s="11">
        <f t="shared" si="17"/>
        <v>0</v>
      </c>
      <c r="J369" s="128">
        <f t="shared" si="18"/>
        <v>-59.134000000042761</v>
      </c>
    </row>
    <row r="370" spans="1:10" ht="51.75" x14ac:dyDescent="0.55000000000000004">
      <c r="A370" s="282">
        <v>44477</v>
      </c>
      <c r="B370" s="349" t="s">
        <v>3492</v>
      </c>
      <c r="C370" s="275" t="s">
        <v>2798</v>
      </c>
      <c r="D370" s="69" t="s">
        <v>3493</v>
      </c>
      <c r="E370" s="51">
        <v>708209.45</v>
      </c>
      <c r="F370" s="16">
        <v>98583</v>
      </c>
      <c r="G370" s="9">
        <v>34496.32</v>
      </c>
      <c r="H370" s="9">
        <v>34496.32</v>
      </c>
      <c r="I370" s="11">
        <f t="shared" si="17"/>
        <v>0</v>
      </c>
      <c r="J370" s="128">
        <f t="shared" si="18"/>
        <v>-59.134000000042761</v>
      </c>
    </row>
    <row r="371" spans="1:10" ht="48.75" x14ac:dyDescent="0.35">
      <c r="A371" s="282">
        <v>44482</v>
      </c>
      <c r="B371" s="349" t="s">
        <v>3496</v>
      </c>
      <c r="C371" s="276" t="s">
        <v>2934</v>
      </c>
      <c r="D371" s="69" t="s">
        <v>3497</v>
      </c>
      <c r="E371" s="51">
        <v>612173.44999999995</v>
      </c>
      <c r="F371" s="16">
        <v>8744</v>
      </c>
      <c r="G371" s="9">
        <v>29516.560000000001</v>
      </c>
      <c r="H371" s="9">
        <v>29516.560000000001</v>
      </c>
      <c r="I371" s="11">
        <f t="shared" si="17"/>
        <v>0</v>
      </c>
      <c r="J371" s="128">
        <f t="shared" si="18"/>
        <v>-59.134000000042761</v>
      </c>
    </row>
    <row r="372" spans="1:10" ht="51.75" x14ac:dyDescent="0.55000000000000004">
      <c r="A372" s="282">
        <v>44483</v>
      </c>
      <c r="B372" s="349" t="s">
        <v>3498</v>
      </c>
      <c r="C372" s="275" t="s">
        <v>2798</v>
      </c>
      <c r="D372" s="69" t="s">
        <v>3499</v>
      </c>
      <c r="E372" s="51">
        <v>617136.87</v>
      </c>
      <c r="F372" s="16">
        <v>8874</v>
      </c>
      <c r="G372" s="9">
        <v>29934.85</v>
      </c>
      <c r="H372" s="9">
        <v>29934.85</v>
      </c>
      <c r="I372" s="11">
        <f t="shared" si="17"/>
        <v>0</v>
      </c>
      <c r="J372" s="128">
        <f t="shared" si="18"/>
        <v>-59.134000000042761</v>
      </c>
    </row>
    <row r="373" spans="1:10" ht="51.75" x14ac:dyDescent="0.55000000000000004">
      <c r="A373" s="282">
        <v>44489</v>
      </c>
      <c r="B373" s="349" t="s">
        <v>3500</v>
      </c>
      <c r="C373" s="275" t="s">
        <v>2798</v>
      </c>
      <c r="D373" s="69" t="s">
        <v>3501</v>
      </c>
      <c r="E373" s="51">
        <v>501158.1</v>
      </c>
      <c r="F373" s="16">
        <v>9307</v>
      </c>
      <c r="G373" s="9">
        <v>24711.94</v>
      </c>
      <c r="H373" s="9">
        <v>24711.94</v>
      </c>
      <c r="I373" s="11">
        <f t="shared" si="17"/>
        <v>0</v>
      </c>
      <c r="J373" s="128">
        <f t="shared" si="18"/>
        <v>-59.134000000042761</v>
      </c>
    </row>
    <row r="374" spans="1:10" ht="48.75" x14ac:dyDescent="0.35">
      <c r="A374" s="282">
        <v>44491</v>
      </c>
      <c r="B374" s="349" t="s">
        <v>3513</v>
      </c>
      <c r="C374" s="276" t="s">
        <v>2934</v>
      </c>
      <c r="D374" s="69" t="s">
        <v>3514</v>
      </c>
      <c r="E374" s="51">
        <v>506190.27</v>
      </c>
      <c r="F374" s="16">
        <v>9340</v>
      </c>
      <c r="G374" s="9">
        <v>25040.33</v>
      </c>
      <c r="H374" s="9">
        <v>25040.33</v>
      </c>
      <c r="I374" s="11">
        <f t="shared" si="17"/>
        <v>0</v>
      </c>
      <c r="J374" s="128">
        <f t="shared" si="18"/>
        <v>-59.134000000042761</v>
      </c>
    </row>
    <row r="375" spans="1:10" ht="48.75" x14ac:dyDescent="0.35">
      <c r="A375" s="282">
        <v>44496</v>
      </c>
      <c r="B375" s="349" t="s">
        <v>3519</v>
      </c>
      <c r="C375" s="276" t="s">
        <v>2934</v>
      </c>
      <c r="D375" s="69">
        <v>1533</v>
      </c>
      <c r="E375" s="51">
        <v>501311.79</v>
      </c>
      <c r="F375" s="16">
        <v>30328</v>
      </c>
      <c r="G375" s="9">
        <v>24823.56</v>
      </c>
      <c r="H375" s="9">
        <v>24823.56</v>
      </c>
      <c r="I375" s="11">
        <f t="shared" si="17"/>
        <v>0</v>
      </c>
      <c r="J375" s="128">
        <f t="shared" si="18"/>
        <v>-59.134000000042761</v>
      </c>
    </row>
    <row r="376" spans="1:10" ht="48.75" x14ac:dyDescent="0.35">
      <c r="A376" s="282">
        <v>44498</v>
      </c>
      <c r="B376" s="349" t="s">
        <v>3520</v>
      </c>
      <c r="C376" s="276" t="s">
        <v>2934</v>
      </c>
      <c r="D376" s="69" t="s">
        <v>3521</v>
      </c>
      <c r="E376" s="51">
        <v>506118.95</v>
      </c>
      <c r="F376" s="16">
        <v>25890</v>
      </c>
      <c r="G376" s="9">
        <v>24556.959999999999</v>
      </c>
      <c r="H376" s="9">
        <v>24556.959999999999</v>
      </c>
      <c r="I376" s="11">
        <f t="shared" si="17"/>
        <v>0</v>
      </c>
      <c r="J376" s="128">
        <f t="shared" si="18"/>
        <v>-59.134000000042761</v>
      </c>
    </row>
    <row r="377" spans="1:10" ht="15.75" x14ac:dyDescent="0.25">
      <c r="A377" s="285">
        <v>44568</v>
      </c>
      <c r="B377" s="97" t="s">
        <v>3670</v>
      </c>
      <c r="D377" s="69" t="s">
        <v>3521</v>
      </c>
      <c r="E377" s="272">
        <v>-5400</v>
      </c>
      <c r="F377" s="16">
        <v>18288</v>
      </c>
      <c r="G377" s="9"/>
      <c r="H377" s="9"/>
      <c r="I377" s="11">
        <f t="shared" si="17"/>
        <v>0</v>
      </c>
      <c r="J377" s="128">
        <f t="shared" si="18"/>
        <v>-59.134000000042761</v>
      </c>
    </row>
    <row r="378" spans="1:10" ht="48.75" x14ac:dyDescent="0.35">
      <c r="A378" s="282">
        <v>44504</v>
      </c>
      <c r="B378" s="280" t="s">
        <v>3538</v>
      </c>
      <c r="C378" s="276" t="s">
        <v>2934</v>
      </c>
      <c r="D378" s="69">
        <v>19247</v>
      </c>
      <c r="E378" s="293">
        <v>531705.80000000005</v>
      </c>
      <c r="F378" s="16">
        <v>641273</v>
      </c>
      <c r="G378" s="9">
        <v>25760.94</v>
      </c>
      <c r="H378" s="9">
        <v>25760.94</v>
      </c>
      <c r="I378" s="11">
        <f t="shared" si="17"/>
        <v>0</v>
      </c>
      <c r="J378" s="128">
        <f t="shared" si="18"/>
        <v>-59.134000000042761</v>
      </c>
    </row>
    <row r="379" spans="1:10" ht="51.75" x14ac:dyDescent="0.55000000000000004">
      <c r="A379" s="282">
        <v>44510</v>
      </c>
      <c r="B379" s="280" t="s">
        <v>3536</v>
      </c>
      <c r="C379" s="275" t="s">
        <v>2798</v>
      </c>
      <c r="D379" s="69">
        <v>63684</v>
      </c>
      <c r="E379" s="51">
        <v>555411.42000000004</v>
      </c>
      <c r="F379" s="16">
        <v>649576</v>
      </c>
      <c r="G379" s="9">
        <v>27276.86</v>
      </c>
      <c r="H379" s="9">
        <v>27276.86</v>
      </c>
      <c r="I379" s="11">
        <f t="shared" si="17"/>
        <v>0</v>
      </c>
      <c r="J379" s="128">
        <f t="shared" si="18"/>
        <v>-59.134000000042761</v>
      </c>
    </row>
    <row r="380" spans="1:10" ht="67.5" x14ac:dyDescent="0.55000000000000004">
      <c r="A380" s="282">
        <v>44511</v>
      </c>
      <c r="B380" s="280" t="s">
        <v>3537</v>
      </c>
      <c r="C380" s="275" t="s">
        <v>2798</v>
      </c>
      <c r="D380" s="69">
        <v>63692</v>
      </c>
      <c r="E380" s="51">
        <v>568596.28</v>
      </c>
      <c r="F380" s="16">
        <v>652232</v>
      </c>
      <c r="G380" s="354">
        <v>27808.26</v>
      </c>
      <c r="H380" s="354">
        <v>27763.49</v>
      </c>
      <c r="I380" s="258">
        <v>0</v>
      </c>
      <c r="J380" s="128">
        <f t="shared" si="18"/>
        <v>-59.134000000042761</v>
      </c>
    </row>
    <row r="381" spans="1:10" ht="51.75" x14ac:dyDescent="0.55000000000000004">
      <c r="A381" s="282">
        <v>44517</v>
      </c>
      <c r="B381" s="280" t="s">
        <v>3557</v>
      </c>
      <c r="C381" s="275" t="s">
        <v>2798</v>
      </c>
      <c r="D381" s="69">
        <v>63694</v>
      </c>
      <c r="E381" s="51">
        <v>620252.81999999995</v>
      </c>
      <c r="F381" s="16">
        <v>62724</v>
      </c>
      <c r="G381" s="9">
        <v>29947.99</v>
      </c>
      <c r="H381" s="9">
        <v>29947.99</v>
      </c>
      <c r="I381" s="11">
        <f t="shared" si="17"/>
        <v>0</v>
      </c>
      <c r="J381" s="128">
        <f t="shared" si="18"/>
        <v>-59.134000000042761</v>
      </c>
    </row>
    <row r="382" spans="1:10" ht="48.75" x14ac:dyDescent="0.35">
      <c r="A382" s="282">
        <v>44519</v>
      </c>
      <c r="B382" s="280" t="s">
        <v>3558</v>
      </c>
      <c r="C382" s="276" t="s">
        <v>2934</v>
      </c>
      <c r="D382" s="69">
        <v>63693</v>
      </c>
      <c r="E382" s="51">
        <v>614600.29</v>
      </c>
      <c r="F382" s="16">
        <v>62400</v>
      </c>
      <c r="G382" s="9">
        <v>29576.53</v>
      </c>
      <c r="H382" s="9">
        <v>29576.53</v>
      </c>
      <c r="I382" s="11">
        <f t="shared" si="17"/>
        <v>0</v>
      </c>
      <c r="J382" s="128">
        <f t="shared" si="18"/>
        <v>-59.134000000042761</v>
      </c>
    </row>
    <row r="383" spans="1:10" ht="48.75" x14ac:dyDescent="0.35">
      <c r="A383" s="282">
        <v>44522</v>
      </c>
      <c r="B383" s="280" t="s">
        <v>3560</v>
      </c>
      <c r="C383" s="276" t="s">
        <v>2934</v>
      </c>
      <c r="D383" s="69">
        <v>90973</v>
      </c>
      <c r="E383" s="51">
        <v>621167.61</v>
      </c>
      <c r="F383" s="16">
        <v>60207</v>
      </c>
      <c r="G383" s="9">
        <v>29579.41</v>
      </c>
      <c r="H383" s="9">
        <v>29579.41</v>
      </c>
      <c r="I383" s="11">
        <f t="shared" si="17"/>
        <v>0</v>
      </c>
      <c r="J383" s="128">
        <f t="shared" si="18"/>
        <v>-59.134000000042761</v>
      </c>
    </row>
    <row r="384" spans="1:10" ht="48.75" x14ac:dyDescent="0.35">
      <c r="A384" s="282">
        <v>44526</v>
      </c>
      <c r="B384" s="280" t="s">
        <v>3559</v>
      </c>
      <c r="C384" s="276" t="s">
        <v>2934</v>
      </c>
      <c r="D384" s="69">
        <v>63700</v>
      </c>
      <c r="E384" s="51">
        <v>649792.84</v>
      </c>
      <c r="F384" s="16">
        <v>72671</v>
      </c>
      <c r="G384" s="9">
        <v>29903.03</v>
      </c>
      <c r="H384" s="9">
        <v>29903.03</v>
      </c>
      <c r="I384" s="11">
        <f t="shared" si="17"/>
        <v>0</v>
      </c>
      <c r="J384" s="128">
        <f t="shared" si="18"/>
        <v>-59.134000000042761</v>
      </c>
    </row>
    <row r="385" spans="1:10" ht="48.75" x14ac:dyDescent="0.35">
      <c r="A385" s="282">
        <v>44529</v>
      </c>
      <c r="B385" s="280" t="s">
        <v>3577</v>
      </c>
      <c r="C385" s="276" t="s">
        <v>2934</v>
      </c>
      <c r="D385" s="69">
        <v>63702</v>
      </c>
      <c r="E385" s="51">
        <v>653954.36</v>
      </c>
      <c r="F385" s="16">
        <v>72346</v>
      </c>
      <c r="G385" s="9">
        <v>29915.57</v>
      </c>
      <c r="H385" s="9">
        <v>29915.57</v>
      </c>
      <c r="I385" s="11">
        <f t="shared" si="17"/>
        <v>0</v>
      </c>
      <c r="J385" s="128">
        <f t="shared" si="18"/>
        <v>-59.134000000042761</v>
      </c>
    </row>
    <row r="386" spans="1:10" ht="64.5" customHeight="1" x14ac:dyDescent="0.55000000000000004">
      <c r="A386" s="282">
        <v>44532</v>
      </c>
      <c r="B386" s="350" t="s">
        <v>3586</v>
      </c>
      <c r="C386" s="275" t="s">
        <v>2798</v>
      </c>
      <c r="D386" s="69">
        <v>63703</v>
      </c>
      <c r="E386" s="51">
        <v>593272.89</v>
      </c>
      <c r="F386" s="16">
        <v>81558</v>
      </c>
      <c r="G386" s="9">
        <v>27866.27</v>
      </c>
      <c r="H386" s="9">
        <v>27866.27</v>
      </c>
      <c r="I386" s="11">
        <f t="shared" si="17"/>
        <v>0</v>
      </c>
      <c r="J386" s="128">
        <f t="shared" si="18"/>
        <v>-59.134000000042761</v>
      </c>
    </row>
    <row r="387" spans="1:10" ht="59.25" customHeight="1" x14ac:dyDescent="0.55000000000000004">
      <c r="A387" s="282">
        <v>44539</v>
      </c>
      <c r="B387" s="350" t="s">
        <v>3587</v>
      </c>
      <c r="C387" s="275" t="s">
        <v>2798</v>
      </c>
      <c r="D387" s="69" t="s">
        <v>3588</v>
      </c>
      <c r="E387" s="51">
        <v>563792.07999999996</v>
      </c>
      <c r="F387" s="16">
        <v>91474</v>
      </c>
      <c r="G387" s="9">
        <v>26885.65</v>
      </c>
      <c r="H387" s="9">
        <v>26885.65</v>
      </c>
      <c r="I387" s="11">
        <f t="shared" si="17"/>
        <v>0</v>
      </c>
      <c r="J387" s="128">
        <f t="shared" si="18"/>
        <v>-59.134000000042761</v>
      </c>
    </row>
    <row r="388" spans="1:10" ht="54.75" customHeight="1" x14ac:dyDescent="0.35">
      <c r="A388" s="282">
        <v>44537</v>
      </c>
      <c r="B388" s="350" t="s">
        <v>3591</v>
      </c>
      <c r="C388" s="276" t="s">
        <v>2934</v>
      </c>
      <c r="D388" s="69" t="s">
        <v>3592</v>
      </c>
      <c r="E388" s="51">
        <v>1120154.99</v>
      </c>
      <c r="F388" s="16">
        <v>90961</v>
      </c>
      <c r="G388" s="9">
        <v>52787.7</v>
      </c>
      <c r="H388" s="9">
        <v>52787.7</v>
      </c>
      <c r="I388" s="11">
        <f t="shared" si="17"/>
        <v>0</v>
      </c>
      <c r="J388" s="128">
        <f t="shared" si="18"/>
        <v>-59.134000000042761</v>
      </c>
    </row>
    <row r="389" spans="1:10" ht="48.75" x14ac:dyDescent="0.35">
      <c r="A389" s="282">
        <v>44538</v>
      </c>
      <c r="B389" s="350" t="s">
        <v>3593</v>
      </c>
      <c r="C389" s="276" t="s">
        <v>2934</v>
      </c>
      <c r="D389" s="69" t="s">
        <v>3594</v>
      </c>
      <c r="E389" s="51">
        <v>570474.07999999996</v>
      </c>
      <c r="F389" s="16">
        <v>89960</v>
      </c>
      <c r="G389" s="9">
        <v>27084.18</v>
      </c>
      <c r="H389" s="9">
        <v>27084.18</v>
      </c>
      <c r="I389" s="11">
        <f t="shared" si="17"/>
        <v>0</v>
      </c>
      <c r="J389" s="128">
        <f t="shared" si="18"/>
        <v>-59.134000000042761</v>
      </c>
    </row>
    <row r="390" spans="1:10" ht="58.5" customHeight="1" x14ac:dyDescent="0.55000000000000004">
      <c r="A390" s="282">
        <v>44546</v>
      </c>
      <c r="B390" s="350" t="s">
        <v>3599</v>
      </c>
      <c r="C390" s="275" t="s">
        <v>2798</v>
      </c>
      <c r="D390" s="69" t="s">
        <v>3600</v>
      </c>
      <c r="E390" s="51">
        <v>566062.93999999994</v>
      </c>
      <c r="F390" s="16">
        <v>701817</v>
      </c>
      <c r="G390" s="9">
        <v>26968.22</v>
      </c>
      <c r="H390" s="9">
        <v>26968.22</v>
      </c>
      <c r="I390" s="11">
        <f t="shared" si="17"/>
        <v>0</v>
      </c>
      <c r="J390" s="128">
        <f t="shared" si="18"/>
        <v>-59.134000000042761</v>
      </c>
    </row>
    <row r="391" spans="1:10" ht="48.75" x14ac:dyDescent="0.35">
      <c r="A391" s="282">
        <v>44551</v>
      </c>
      <c r="B391" s="350" t="s">
        <v>3619</v>
      </c>
      <c r="C391" s="276" t="s">
        <v>2934</v>
      </c>
      <c r="D391" s="69" t="s">
        <v>3620</v>
      </c>
      <c r="E391" s="51">
        <v>581504</v>
      </c>
      <c r="F391" s="16">
        <v>712670</v>
      </c>
      <c r="G391" s="9">
        <v>28834.49</v>
      </c>
      <c r="H391" s="9">
        <v>28000</v>
      </c>
      <c r="I391" s="11">
        <f t="shared" si="17"/>
        <v>-834.4900000000016</v>
      </c>
      <c r="J391" s="128">
        <f t="shared" si="18"/>
        <v>-893.62400000004436</v>
      </c>
    </row>
    <row r="392" spans="1:10" ht="48.75" x14ac:dyDescent="0.35">
      <c r="A392" s="282">
        <v>44551</v>
      </c>
      <c r="B392" s="350" t="s">
        <v>3621</v>
      </c>
      <c r="C392" s="276" t="s">
        <v>2934</v>
      </c>
      <c r="D392" s="69" t="s">
        <v>3620</v>
      </c>
      <c r="E392" s="51">
        <v>17382.43</v>
      </c>
      <c r="F392" s="16">
        <v>712670</v>
      </c>
      <c r="G392" s="9"/>
      <c r="H392" s="9">
        <v>834.49</v>
      </c>
      <c r="I392" s="11">
        <f t="shared" si="17"/>
        <v>834.49</v>
      </c>
      <c r="J392" s="128">
        <f t="shared" si="18"/>
        <v>-59.134000000044352</v>
      </c>
    </row>
    <row r="393" spans="1:10" ht="57" customHeight="1" x14ac:dyDescent="0.35">
      <c r="A393" s="282">
        <v>44552</v>
      </c>
      <c r="B393" s="350" t="s">
        <v>3634</v>
      </c>
      <c r="C393" s="276" t="s">
        <v>2934</v>
      </c>
      <c r="D393" s="69" t="s">
        <v>3635</v>
      </c>
      <c r="E393" s="51">
        <v>596090.63</v>
      </c>
      <c r="F393" s="16">
        <v>711702</v>
      </c>
      <c r="G393" s="9">
        <v>28692.69</v>
      </c>
      <c r="H393" s="9">
        <v>28692.69</v>
      </c>
      <c r="I393" s="11">
        <f t="shared" si="17"/>
        <v>0</v>
      </c>
      <c r="J393" s="128">
        <f t="shared" si="18"/>
        <v>-59.134000000044352</v>
      </c>
    </row>
    <row r="394" spans="1:10" ht="48.75" x14ac:dyDescent="0.35">
      <c r="A394" s="282">
        <v>44553</v>
      </c>
      <c r="B394" s="350" t="s">
        <v>3636</v>
      </c>
      <c r="C394" s="276" t="s">
        <v>2934</v>
      </c>
      <c r="D394" s="69" t="s">
        <v>3637</v>
      </c>
      <c r="E394" s="51">
        <v>579218.31000000006</v>
      </c>
      <c r="F394" s="16">
        <v>714606</v>
      </c>
      <c r="G394" s="9">
        <v>27910.1</v>
      </c>
      <c r="H394" s="9">
        <v>27910.1</v>
      </c>
      <c r="I394" s="11">
        <f t="shared" si="17"/>
        <v>0</v>
      </c>
      <c r="J394" s="128">
        <f t="shared" si="18"/>
        <v>-59.134000000044352</v>
      </c>
    </row>
    <row r="395" spans="1:10" ht="54.75" customHeight="1" x14ac:dyDescent="0.35">
      <c r="A395" s="282">
        <v>44558</v>
      </c>
      <c r="B395" s="350" t="s">
        <v>3638</v>
      </c>
      <c r="C395" s="276" t="s">
        <v>2934</v>
      </c>
      <c r="D395" s="357" t="s">
        <v>3639</v>
      </c>
      <c r="E395" s="51">
        <v>520477.98</v>
      </c>
      <c r="F395" s="16">
        <v>717863</v>
      </c>
      <c r="G395" s="9">
        <v>25229.18</v>
      </c>
      <c r="H395" s="9">
        <v>25229.18</v>
      </c>
      <c r="I395" s="11">
        <f t="shared" si="17"/>
        <v>0</v>
      </c>
      <c r="J395" s="128">
        <f t="shared" si="18"/>
        <v>-59.134000000044352</v>
      </c>
    </row>
    <row r="396" spans="1:10" ht="48.75" x14ac:dyDescent="0.35">
      <c r="A396" s="282">
        <v>44559</v>
      </c>
      <c r="B396" s="350" t="s">
        <v>3666</v>
      </c>
      <c r="C396" s="276" t="s">
        <v>2934</v>
      </c>
      <c r="D396" s="69" t="s">
        <v>3653</v>
      </c>
      <c r="E396" s="51">
        <v>555003.18000000005</v>
      </c>
      <c r="F396" s="16">
        <v>721621</v>
      </c>
      <c r="G396" s="9">
        <v>26915.77</v>
      </c>
      <c r="H396" s="9">
        <v>26915.77</v>
      </c>
      <c r="I396" s="11">
        <f t="shared" si="17"/>
        <v>0</v>
      </c>
      <c r="J396" s="128">
        <f t="shared" si="18"/>
        <v>-59.134000000044352</v>
      </c>
    </row>
    <row r="397" spans="1:10" ht="48.75" x14ac:dyDescent="0.35">
      <c r="A397" s="352">
        <v>44567</v>
      </c>
      <c r="B397" s="353" t="s">
        <v>3665</v>
      </c>
      <c r="C397" s="276" t="s">
        <v>2934</v>
      </c>
      <c r="D397" s="69" t="s">
        <v>3667</v>
      </c>
      <c r="E397" s="51">
        <v>539082.92000000004</v>
      </c>
      <c r="F397" s="16">
        <v>34484</v>
      </c>
      <c r="G397" s="9">
        <v>26373.919999999998</v>
      </c>
      <c r="H397" s="9">
        <v>26373.919999999998</v>
      </c>
      <c r="I397" s="11">
        <f t="shared" si="17"/>
        <v>0</v>
      </c>
      <c r="J397" s="128">
        <f t="shared" si="18"/>
        <v>-59.134000000044352</v>
      </c>
    </row>
    <row r="398" spans="1:10" ht="64.5" x14ac:dyDescent="0.35">
      <c r="A398" s="282">
        <v>44568</v>
      </c>
      <c r="B398" s="353" t="s">
        <v>3671</v>
      </c>
      <c r="C398" s="276" t="s">
        <v>2934</v>
      </c>
      <c r="D398" s="69" t="s">
        <v>3672</v>
      </c>
      <c r="E398" s="51">
        <v>514512.42</v>
      </c>
      <c r="F398" s="16">
        <v>36007</v>
      </c>
      <c r="G398" s="9">
        <f>25393.84-185</f>
        <v>25208.84</v>
      </c>
      <c r="H398" s="9">
        <v>25208.84</v>
      </c>
      <c r="I398" s="11">
        <f t="shared" si="17"/>
        <v>0</v>
      </c>
      <c r="J398" s="128">
        <f t="shared" si="18"/>
        <v>-59.134000000044352</v>
      </c>
    </row>
    <row r="399" spans="1:10" ht="48.75" x14ac:dyDescent="0.35">
      <c r="A399" s="282">
        <v>44573</v>
      </c>
      <c r="B399" s="353" t="s">
        <v>3675</v>
      </c>
      <c r="C399" s="276" t="s">
        <v>2934</v>
      </c>
      <c r="D399" s="69" t="s">
        <v>3676</v>
      </c>
      <c r="E399" s="51">
        <v>477683.49</v>
      </c>
      <c r="F399" s="16">
        <v>39023</v>
      </c>
      <c r="G399" s="9">
        <v>23473.39</v>
      </c>
      <c r="H399" s="9">
        <v>23473.39</v>
      </c>
      <c r="I399" s="11">
        <f t="shared" si="17"/>
        <v>0</v>
      </c>
      <c r="J399" s="128">
        <f t="shared" si="18"/>
        <v>-59.134000000044352</v>
      </c>
    </row>
    <row r="400" spans="1:10" ht="48.75" x14ac:dyDescent="0.35">
      <c r="A400" s="282">
        <v>44573</v>
      </c>
      <c r="B400" s="353" t="s">
        <v>3677</v>
      </c>
      <c r="C400" s="276" t="s">
        <v>2934</v>
      </c>
      <c r="D400" s="69" t="s">
        <v>3678</v>
      </c>
      <c r="E400" s="51">
        <v>451463.53</v>
      </c>
      <c r="F400" s="16">
        <v>741321</v>
      </c>
      <c r="G400" s="9">
        <v>22184.94</v>
      </c>
      <c r="H400" s="9">
        <v>22184.964</v>
      </c>
      <c r="I400" s="11">
        <f t="shared" si="17"/>
        <v>2.4000000001251465E-2</v>
      </c>
      <c r="J400" s="128">
        <f t="shared" si="18"/>
        <v>-59.110000000043101</v>
      </c>
    </row>
    <row r="401" spans="1:11" ht="64.5" x14ac:dyDescent="0.35">
      <c r="A401" s="282">
        <v>44581</v>
      </c>
      <c r="B401" s="353" t="s">
        <v>3683</v>
      </c>
      <c r="C401" s="276" t="s">
        <v>2934</v>
      </c>
      <c r="D401" s="69" t="s">
        <v>3684</v>
      </c>
      <c r="E401" s="51">
        <v>454288.43</v>
      </c>
      <c r="F401" s="16">
        <v>750757</v>
      </c>
      <c r="G401" s="9">
        <f>22911.34-675</f>
        <v>22236.34</v>
      </c>
      <c r="H401" s="9">
        <v>22236.34</v>
      </c>
      <c r="I401" s="11">
        <f t="shared" si="17"/>
        <v>0</v>
      </c>
      <c r="J401" s="128">
        <f t="shared" si="18"/>
        <v>-59.110000000043101</v>
      </c>
    </row>
    <row r="402" spans="1:11" ht="48.75" x14ac:dyDescent="0.35">
      <c r="A402" s="282">
        <v>44581</v>
      </c>
      <c r="B402" s="353" t="s">
        <v>3685</v>
      </c>
      <c r="C402" s="276" t="s">
        <v>2934</v>
      </c>
      <c r="D402" s="69" t="s">
        <v>3686</v>
      </c>
      <c r="E402" s="51">
        <v>480005.51</v>
      </c>
      <c r="F402" s="16">
        <v>752882</v>
      </c>
      <c r="G402" s="9">
        <v>23495.13</v>
      </c>
      <c r="H402" s="9">
        <v>23495.13</v>
      </c>
      <c r="I402" s="11">
        <f t="shared" si="17"/>
        <v>0</v>
      </c>
      <c r="J402" s="128">
        <f t="shared" si="18"/>
        <v>-59.110000000043101</v>
      </c>
    </row>
    <row r="403" spans="1:11" ht="48.75" x14ac:dyDescent="0.35">
      <c r="A403" s="282">
        <v>44587</v>
      </c>
      <c r="B403" s="353" t="s">
        <v>3704</v>
      </c>
      <c r="C403" s="276" t="s">
        <v>2934</v>
      </c>
      <c r="D403" s="69" t="s">
        <v>3705</v>
      </c>
      <c r="E403" s="51">
        <v>534585.26</v>
      </c>
      <c r="F403" s="16">
        <v>761468</v>
      </c>
      <c r="G403" s="9">
        <v>25975.96</v>
      </c>
      <c r="H403" s="9">
        <v>25975.96</v>
      </c>
      <c r="I403" s="11">
        <f t="shared" si="17"/>
        <v>0</v>
      </c>
      <c r="J403" s="128">
        <f t="shared" si="18"/>
        <v>-59.110000000043101</v>
      </c>
    </row>
    <row r="404" spans="1:11" ht="48.75" x14ac:dyDescent="0.35">
      <c r="A404" s="282">
        <v>44589</v>
      </c>
      <c r="B404" s="353" t="s">
        <v>3706</v>
      </c>
      <c r="C404" s="276" t="s">
        <v>2934</v>
      </c>
      <c r="D404" s="69" t="s">
        <v>3707</v>
      </c>
      <c r="E404" s="51">
        <v>550998.31999999995</v>
      </c>
      <c r="F404" s="16">
        <v>762558</v>
      </c>
      <c r="G404" s="9">
        <v>26515.8</v>
      </c>
      <c r="H404" s="9">
        <v>26515.8</v>
      </c>
      <c r="I404" s="11">
        <f t="shared" si="17"/>
        <v>0</v>
      </c>
      <c r="J404" s="128">
        <f t="shared" si="18"/>
        <v>-59.110000000043101</v>
      </c>
    </row>
    <row r="405" spans="1:11" ht="48.75" x14ac:dyDescent="0.35">
      <c r="A405" s="282">
        <v>44593</v>
      </c>
      <c r="B405" s="274" t="s">
        <v>3718</v>
      </c>
      <c r="C405" s="276" t="s">
        <v>2934</v>
      </c>
      <c r="D405" s="69" t="s">
        <v>3719</v>
      </c>
      <c r="E405" s="51">
        <v>560695.04000000004</v>
      </c>
      <c r="F405" s="16">
        <v>773118</v>
      </c>
      <c r="G405" s="9">
        <v>27284.43</v>
      </c>
      <c r="H405" s="9">
        <v>27284.43</v>
      </c>
      <c r="I405" s="11">
        <f t="shared" si="17"/>
        <v>0</v>
      </c>
      <c r="J405" s="128">
        <f t="shared" si="18"/>
        <v>-59.110000000043101</v>
      </c>
    </row>
    <row r="406" spans="1:11" ht="48.75" x14ac:dyDescent="0.35">
      <c r="A406" s="282">
        <v>44594</v>
      </c>
      <c r="B406" s="274" t="s">
        <v>3720</v>
      </c>
      <c r="C406" s="276" t="s">
        <v>2934</v>
      </c>
      <c r="D406" s="69" t="s">
        <v>3721</v>
      </c>
      <c r="E406" s="51">
        <v>527487.35</v>
      </c>
      <c r="F406" s="16">
        <v>771480</v>
      </c>
      <c r="G406" s="9">
        <v>25693.49</v>
      </c>
      <c r="H406" s="9">
        <v>25693.49</v>
      </c>
      <c r="I406" s="11">
        <f t="shared" si="17"/>
        <v>0</v>
      </c>
      <c r="J406" s="128">
        <f t="shared" si="18"/>
        <v>-59.110000000043101</v>
      </c>
    </row>
    <row r="407" spans="1:11" ht="48.75" customHeight="1" x14ac:dyDescent="0.25">
      <c r="A407" s="282">
        <v>44601</v>
      </c>
      <c r="B407" s="528" t="s">
        <v>3726</v>
      </c>
      <c r="C407" s="530" t="s">
        <v>2934</v>
      </c>
      <c r="D407" s="69" t="s">
        <v>3727</v>
      </c>
      <c r="E407" s="51">
        <v>459630.96</v>
      </c>
      <c r="F407" s="16">
        <v>779580</v>
      </c>
      <c r="G407" s="9">
        <v>22521.1</v>
      </c>
      <c r="H407" s="9">
        <v>22271.1</v>
      </c>
      <c r="I407" s="11">
        <f t="shared" si="17"/>
        <v>-250</v>
      </c>
      <c r="J407" s="128">
        <f t="shared" si="18"/>
        <v>-309.1100000000431</v>
      </c>
      <c r="K407" s="9"/>
    </row>
    <row r="408" spans="1:11" ht="15.75" x14ac:dyDescent="0.25">
      <c r="A408" s="282"/>
      <c r="B408" s="529"/>
      <c r="C408" s="530"/>
      <c r="D408" s="357" t="s">
        <v>3639</v>
      </c>
      <c r="E408" s="51"/>
      <c r="F408" s="16" t="s">
        <v>3728</v>
      </c>
      <c r="G408" s="9"/>
      <c r="H408" s="9">
        <v>250</v>
      </c>
      <c r="I408" s="11">
        <f t="shared" si="17"/>
        <v>250</v>
      </c>
      <c r="J408" s="128">
        <f t="shared" si="18"/>
        <v>-59.110000000043101</v>
      </c>
      <c r="K408" s="9"/>
    </row>
    <row r="409" spans="1:11" ht="56.25" customHeight="1" x14ac:dyDescent="0.35">
      <c r="A409" s="282">
        <v>44602</v>
      </c>
      <c r="B409" s="358" t="s">
        <v>3729</v>
      </c>
      <c r="C409" s="359" t="s">
        <v>2934</v>
      </c>
      <c r="D409" s="69" t="s">
        <v>3730</v>
      </c>
      <c r="E409" s="51">
        <v>433305.93</v>
      </c>
      <c r="F409" s="16">
        <v>782885</v>
      </c>
      <c r="G409" s="9">
        <v>21164.75</v>
      </c>
      <c r="H409" s="9">
        <v>21164.75</v>
      </c>
      <c r="I409" s="11">
        <f t="shared" si="17"/>
        <v>0</v>
      </c>
      <c r="J409" s="128">
        <f t="shared" si="18"/>
        <v>-59.110000000043101</v>
      </c>
      <c r="K409" s="9"/>
    </row>
    <row r="410" spans="1:11" ht="47.25" customHeight="1" x14ac:dyDescent="0.35">
      <c r="A410" s="282">
        <v>44608</v>
      </c>
      <c r="B410" s="358" t="s">
        <v>3740</v>
      </c>
      <c r="C410" s="359" t="s">
        <v>2934</v>
      </c>
      <c r="D410" s="69" t="s">
        <v>3741</v>
      </c>
      <c r="E410" s="51">
        <v>504823.91</v>
      </c>
      <c r="F410" s="16">
        <v>790025</v>
      </c>
      <c r="G410" s="9">
        <v>24746.27</v>
      </c>
      <c r="H410" s="9">
        <v>24746.27</v>
      </c>
      <c r="I410" s="11">
        <f t="shared" si="17"/>
        <v>0</v>
      </c>
      <c r="J410" s="128">
        <f t="shared" si="18"/>
        <v>-59.110000000043101</v>
      </c>
      <c r="K410" s="9"/>
    </row>
    <row r="411" spans="1:11" ht="47.25" customHeight="1" x14ac:dyDescent="0.35">
      <c r="A411" s="282">
        <v>44609</v>
      </c>
      <c r="B411" s="358" t="s">
        <v>3742</v>
      </c>
      <c r="C411" s="359" t="s">
        <v>2934</v>
      </c>
      <c r="D411" s="69" t="s">
        <v>3743</v>
      </c>
      <c r="E411" s="51">
        <v>495861.04</v>
      </c>
      <c r="F411" s="16">
        <v>793889</v>
      </c>
      <c r="G411" s="9">
        <v>24402.61</v>
      </c>
      <c r="H411" s="9">
        <v>24402.61</v>
      </c>
      <c r="I411" s="11">
        <f t="shared" si="17"/>
        <v>0</v>
      </c>
      <c r="J411" s="128">
        <f t="shared" si="18"/>
        <v>-59.110000000043101</v>
      </c>
      <c r="K411" s="9"/>
    </row>
    <row r="412" spans="1:11" ht="48.75" x14ac:dyDescent="0.35">
      <c r="A412" s="282">
        <v>44615</v>
      </c>
      <c r="B412" s="358" t="s">
        <v>3762</v>
      </c>
      <c r="C412" s="359" t="s">
        <v>2934</v>
      </c>
      <c r="D412" s="69" t="s">
        <v>3763</v>
      </c>
      <c r="E412" s="51">
        <v>589936.24</v>
      </c>
      <c r="F412" s="16">
        <v>804979</v>
      </c>
      <c r="G412" s="9">
        <v>29042.3</v>
      </c>
      <c r="H412" s="9">
        <v>29042.3</v>
      </c>
      <c r="I412" s="11">
        <f t="shared" si="17"/>
        <v>0</v>
      </c>
      <c r="J412" s="128">
        <f t="shared" si="18"/>
        <v>-59.110000000043101</v>
      </c>
      <c r="K412" s="9"/>
    </row>
    <row r="413" spans="1:11" ht="48.75" x14ac:dyDescent="0.35">
      <c r="A413" s="282">
        <v>44616</v>
      </c>
      <c r="B413" s="358" t="s">
        <v>3764</v>
      </c>
      <c r="C413" s="359" t="s">
        <v>2934</v>
      </c>
      <c r="D413" s="69" t="s">
        <v>3765</v>
      </c>
      <c r="E413" s="51">
        <v>607618.05000000005</v>
      </c>
      <c r="F413" s="16">
        <v>805125</v>
      </c>
      <c r="G413" s="9">
        <v>29539.040000000001</v>
      </c>
      <c r="H413" s="9">
        <v>29539.040000000001</v>
      </c>
      <c r="I413" s="11">
        <f t="shared" si="17"/>
        <v>0</v>
      </c>
      <c r="J413" s="128">
        <f t="shared" si="18"/>
        <v>-59.110000000043101</v>
      </c>
      <c r="K413" s="9"/>
    </row>
    <row r="414" spans="1:11" ht="48.75" x14ac:dyDescent="0.35">
      <c r="A414" s="282">
        <v>44623</v>
      </c>
      <c r="B414" s="360" t="s">
        <v>3772</v>
      </c>
      <c r="C414" s="359" t="s">
        <v>2934</v>
      </c>
      <c r="D414" s="69" t="s">
        <v>3773</v>
      </c>
      <c r="E414" s="51">
        <v>665394.47</v>
      </c>
      <c r="F414" s="16">
        <v>817197</v>
      </c>
      <c r="G414" s="9">
        <v>32261.55</v>
      </c>
      <c r="H414" s="9">
        <v>32261.55</v>
      </c>
      <c r="I414" s="11">
        <f t="shared" si="17"/>
        <v>0</v>
      </c>
      <c r="J414" s="128">
        <f t="shared" si="18"/>
        <v>-59.110000000043101</v>
      </c>
      <c r="K414" s="9"/>
    </row>
    <row r="415" spans="1:11" ht="48.75" x14ac:dyDescent="0.35">
      <c r="A415" s="282">
        <v>44629</v>
      </c>
      <c r="B415" s="360" t="s">
        <v>3774</v>
      </c>
      <c r="C415" s="359" t="s">
        <v>2934</v>
      </c>
      <c r="D415" s="292" t="s">
        <v>3775</v>
      </c>
      <c r="E415" s="51">
        <v>731010.26</v>
      </c>
      <c r="F415" s="16">
        <v>822322</v>
      </c>
      <c r="G415" s="9">
        <v>34530.480000000003</v>
      </c>
      <c r="H415" s="9">
        <v>34530.480000000003</v>
      </c>
      <c r="I415" s="11">
        <f t="shared" si="17"/>
        <v>0</v>
      </c>
      <c r="J415" s="128">
        <f t="shared" si="18"/>
        <v>-59.110000000043101</v>
      </c>
      <c r="K415" s="9"/>
    </row>
    <row r="416" spans="1:11" ht="54" x14ac:dyDescent="0.7">
      <c r="A416" s="282">
        <v>44630</v>
      </c>
      <c r="B416" s="360" t="s">
        <v>3778</v>
      </c>
      <c r="C416" s="361" t="s">
        <v>2798</v>
      </c>
      <c r="D416" s="69" t="s">
        <v>3779</v>
      </c>
      <c r="E416" s="51">
        <v>708810.27</v>
      </c>
      <c r="F416" s="16">
        <v>824039</v>
      </c>
      <c r="G416" s="9">
        <v>33497.65</v>
      </c>
      <c r="H416" s="9">
        <v>33497.65</v>
      </c>
      <c r="I416" s="11">
        <f t="shared" si="17"/>
        <v>0</v>
      </c>
      <c r="J416" s="128">
        <f t="shared" si="18"/>
        <v>-59.110000000043101</v>
      </c>
      <c r="K416" s="9"/>
    </row>
    <row r="417" spans="1:11" ht="47.25" x14ac:dyDescent="0.35">
      <c r="A417" s="282">
        <v>44635</v>
      </c>
      <c r="B417" s="362" t="s">
        <v>3789</v>
      </c>
      <c r="C417" s="359" t="s">
        <v>2934</v>
      </c>
      <c r="D417" s="69" t="s">
        <v>3788</v>
      </c>
      <c r="E417" s="51">
        <v>657277.11</v>
      </c>
      <c r="F417" s="16">
        <v>833940</v>
      </c>
      <c r="G417" s="9">
        <v>31508.97</v>
      </c>
      <c r="H417" s="9">
        <v>31508.97</v>
      </c>
      <c r="I417" s="11">
        <f t="shared" ref="I417:I496" si="19">H417-G417</f>
        <v>0</v>
      </c>
      <c r="J417" s="128">
        <f t="shared" si="18"/>
        <v>-59.110000000043101</v>
      </c>
      <c r="K417" s="9"/>
    </row>
    <row r="418" spans="1:11" ht="47.25" x14ac:dyDescent="0.35">
      <c r="A418" s="282">
        <v>44637</v>
      </c>
      <c r="B418" s="362" t="s">
        <v>3800</v>
      </c>
      <c r="C418" s="359" t="s">
        <v>2934</v>
      </c>
      <c r="D418" s="69" t="s">
        <v>3801</v>
      </c>
      <c r="E418" s="51">
        <v>647326.06000000006</v>
      </c>
      <c r="F418" s="16">
        <v>834246</v>
      </c>
      <c r="G418" s="9">
        <v>31106.49</v>
      </c>
      <c r="H418" s="9">
        <v>31106.49</v>
      </c>
      <c r="I418" s="11">
        <f t="shared" si="19"/>
        <v>0</v>
      </c>
      <c r="J418" s="128">
        <f t="shared" si="18"/>
        <v>-59.110000000043101</v>
      </c>
      <c r="K418" s="9"/>
    </row>
    <row r="419" spans="1:11" ht="47.25" x14ac:dyDescent="0.35">
      <c r="A419" s="282">
        <v>44643</v>
      </c>
      <c r="B419" s="362" t="s">
        <v>3807</v>
      </c>
      <c r="C419" s="359" t="s">
        <v>2934</v>
      </c>
      <c r="D419" s="69" t="s">
        <v>3806</v>
      </c>
      <c r="E419" s="51">
        <v>588146.31999999995</v>
      </c>
      <c r="F419" s="16">
        <v>842495</v>
      </c>
      <c r="G419" s="9">
        <v>28975.58</v>
      </c>
      <c r="H419" s="9">
        <v>28975.58</v>
      </c>
      <c r="I419" s="11">
        <f t="shared" si="19"/>
        <v>0</v>
      </c>
      <c r="J419" s="128">
        <f t="shared" si="18"/>
        <v>-59.110000000043101</v>
      </c>
      <c r="K419" s="9"/>
    </row>
    <row r="420" spans="1:11" ht="54.75" customHeight="1" x14ac:dyDescent="0.35">
      <c r="A420" s="282">
        <v>44644</v>
      </c>
      <c r="B420" s="362" t="s">
        <v>3808</v>
      </c>
      <c r="C420" s="359" t="s">
        <v>2934</v>
      </c>
      <c r="D420" s="69" t="s">
        <v>3809</v>
      </c>
      <c r="E420" s="51">
        <v>597727.1</v>
      </c>
      <c r="F420" s="16">
        <v>843804</v>
      </c>
      <c r="G420" s="9">
        <v>29612.44</v>
      </c>
      <c r="H420" s="9">
        <v>29612.44</v>
      </c>
      <c r="I420" s="11">
        <f t="shared" si="19"/>
        <v>0</v>
      </c>
      <c r="J420" s="128">
        <f t="shared" si="18"/>
        <v>-59.110000000043101</v>
      </c>
      <c r="K420" s="9"/>
    </row>
    <row r="421" spans="1:11" ht="47.25" x14ac:dyDescent="0.35">
      <c r="A421" s="282">
        <v>44648</v>
      </c>
      <c r="B421" s="362" t="s">
        <v>3820</v>
      </c>
      <c r="C421" s="359" t="s">
        <v>2934</v>
      </c>
      <c r="D421" s="69" t="s">
        <v>3821</v>
      </c>
      <c r="E421" s="51">
        <v>606941.44999999995</v>
      </c>
      <c r="F421" s="16">
        <v>852660</v>
      </c>
      <c r="G421" s="9">
        <v>30377.45</v>
      </c>
      <c r="H421" s="9">
        <v>30377.45</v>
      </c>
      <c r="I421" s="11">
        <f t="shared" si="19"/>
        <v>0</v>
      </c>
      <c r="J421" s="128">
        <f t="shared" si="18"/>
        <v>-59.110000000043101</v>
      </c>
      <c r="K421" s="9"/>
    </row>
    <row r="422" spans="1:11" ht="53.25" customHeight="1" x14ac:dyDescent="0.35">
      <c r="A422" s="282">
        <v>44650</v>
      </c>
      <c r="B422" s="362" t="s">
        <v>3822</v>
      </c>
      <c r="C422" s="359" t="s">
        <v>2934</v>
      </c>
      <c r="D422" s="69" t="s">
        <v>3823</v>
      </c>
      <c r="E422" s="51">
        <v>618725.05000000005</v>
      </c>
      <c r="F422" s="16">
        <v>853742</v>
      </c>
      <c r="G422" s="9">
        <v>30971.87</v>
      </c>
      <c r="H422" s="9">
        <v>30971.87</v>
      </c>
      <c r="I422" s="11">
        <f t="shared" si="19"/>
        <v>0</v>
      </c>
      <c r="J422" s="128">
        <f t="shared" si="18"/>
        <v>-59.110000000043101</v>
      </c>
      <c r="K422" s="9"/>
    </row>
    <row r="423" spans="1:11" ht="53.25" customHeight="1" x14ac:dyDescent="0.35">
      <c r="A423" s="282">
        <v>44657</v>
      </c>
      <c r="B423" s="363" t="s">
        <v>3836</v>
      </c>
      <c r="C423" s="359" t="s">
        <v>2934</v>
      </c>
      <c r="D423" s="69" t="s">
        <v>3837</v>
      </c>
      <c r="E423" s="51">
        <v>638656.64</v>
      </c>
      <c r="F423" s="16">
        <v>862839</v>
      </c>
      <c r="G423" s="9">
        <v>31648</v>
      </c>
      <c r="H423" s="9">
        <v>31648</v>
      </c>
      <c r="I423" s="11">
        <f t="shared" si="19"/>
        <v>0</v>
      </c>
      <c r="J423" s="128">
        <f t="shared" si="18"/>
        <v>-59.110000000043101</v>
      </c>
      <c r="K423" s="9"/>
    </row>
    <row r="424" spans="1:11" ht="47.25" x14ac:dyDescent="0.7">
      <c r="A424" s="282">
        <v>44658</v>
      </c>
      <c r="B424" s="363" t="s">
        <v>3834</v>
      </c>
      <c r="C424" s="361" t="s">
        <v>2798</v>
      </c>
      <c r="D424" s="69" t="s">
        <v>3835</v>
      </c>
      <c r="E424" s="51">
        <v>614569.93000000005</v>
      </c>
      <c r="F424" s="16">
        <v>865435</v>
      </c>
      <c r="G424" s="9">
        <v>30522.47</v>
      </c>
      <c r="H424" s="9">
        <v>30522.47</v>
      </c>
      <c r="I424" s="11">
        <f t="shared" si="19"/>
        <v>0</v>
      </c>
      <c r="J424" s="128">
        <f t="shared" ref="J424:J436" si="20">J423+I424</f>
        <v>-59.110000000043101</v>
      </c>
      <c r="K424" s="9"/>
    </row>
    <row r="425" spans="1:11" ht="47.25" x14ac:dyDescent="0.35">
      <c r="A425" s="282">
        <v>44663</v>
      </c>
      <c r="B425" s="363" t="s">
        <v>3842</v>
      </c>
      <c r="C425" s="359" t="s">
        <v>2934</v>
      </c>
      <c r="D425" s="69">
        <v>35030</v>
      </c>
      <c r="E425" s="51">
        <v>622404.85</v>
      </c>
      <c r="F425" s="16">
        <v>873775</v>
      </c>
      <c r="G425" s="9">
        <v>31339.62</v>
      </c>
      <c r="H425" s="9">
        <v>31339.62</v>
      </c>
      <c r="I425" s="11">
        <f t="shared" si="19"/>
        <v>0</v>
      </c>
      <c r="J425" s="128">
        <f t="shared" si="20"/>
        <v>-59.110000000043101</v>
      </c>
      <c r="K425" s="9"/>
    </row>
    <row r="426" spans="1:11" ht="47.25" x14ac:dyDescent="0.35">
      <c r="A426" s="282">
        <v>44669</v>
      </c>
      <c r="B426" s="363" t="s">
        <v>3853</v>
      </c>
      <c r="C426" s="359" t="s">
        <v>2934</v>
      </c>
      <c r="D426" s="69">
        <v>44122</v>
      </c>
      <c r="E426" s="51">
        <v>686303.61</v>
      </c>
      <c r="F426" s="16">
        <v>883477</v>
      </c>
      <c r="G426" s="9">
        <v>34557.08</v>
      </c>
      <c r="H426" s="9">
        <v>34557.08</v>
      </c>
      <c r="I426" s="11">
        <f t="shared" si="19"/>
        <v>0</v>
      </c>
      <c r="J426" s="128">
        <f t="shared" si="20"/>
        <v>-59.110000000043101</v>
      </c>
      <c r="K426" s="9"/>
    </row>
    <row r="427" spans="1:11" ht="47.25" x14ac:dyDescent="0.7">
      <c r="A427" s="282">
        <v>44671</v>
      </c>
      <c r="B427" s="363" t="s">
        <v>3843</v>
      </c>
      <c r="C427" s="361" t="s">
        <v>2798</v>
      </c>
      <c r="D427" s="69">
        <v>35040</v>
      </c>
      <c r="E427" s="51">
        <v>669913.69999999995</v>
      </c>
      <c r="F427" s="16">
        <v>884106</v>
      </c>
      <c r="G427" s="9">
        <v>33437.17</v>
      </c>
      <c r="H427" s="9">
        <v>33437.17</v>
      </c>
      <c r="I427" s="11">
        <f t="shared" si="19"/>
        <v>0</v>
      </c>
      <c r="J427" s="128">
        <f t="shared" si="20"/>
        <v>-59.110000000043101</v>
      </c>
      <c r="K427" s="9"/>
    </row>
    <row r="428" spans="1:11" ht="47.25" x14ac:dyDescent="0.7">
      <c r="A428" s="282">
        <v>44671</v>
      </c>
      <c r="B428" s="363" t="s">
        <v>3844</v>
      </c>
      <c r="C428" s="361" t="s">
        <v>2798</v>
      </c>
      <c r="D428" s="69">
        <v>35041</v>
      </c>
      <c r="E428" s="51">
        <v>690284.09</v>
      </c>
      <c r="F428" s="16">
        <v>885698</v>
      </c>
      <c r="G428" s="9">
        <v>34453.910000000003</v>
      </c>
      <c r="H428" s="9">
        <v>34453.910000000003</v>
      </c>
      <c r="I428" s="11">
        <f t="shared" si="19"/>
        <v>0</v>
      </c>
      <c r="J428" s="128">
        <f t="shared" si="20"/>
        <v>-59.110000000043101</v>
      </c>
      <c r="K428" s="9"/>
    </row>
    <row r="429" spans="1:11" ht="47.25" x14ac:dyDescent="0.7">
      <c r="A429" s="282">
        <v>44673</v>
      </c>
      <c r="B429" s="363" t="s">
        <v>3854</v>
      </c>
      <c r="C429" s="361" t="s">
        <v>2798</v>
      </c>
      <c r="D429" s="69">
        <v>35049</v>
      </c>
      <c r="E429" s="51">
        <v>733055.89</v>
      </c>
      <c r="F429" s="16">
        <v>889592</v>
      </c>
      <c r="G429" s="9">
        <v>36057.839999999997</v>
      </c>
      <c r="H429" s="9">
        <v>36057.839999999997</v>
      </c>
      <c r="I429" s="11">
        <f t="shared" si="19"/>
        <v>0</v>
      </c>
      <c r="J429" s="128">
        <f t="shared" si="20"/>
        <v>-59.110000000043101</v>
      </c>
      <c r="K429" s="9"/>
    </row>
    <row r="430" spans="1:11" ht="47.25" x14ac:dyDescent="0.35">
      <c r="A430" s="282">
        <v>44678</v>
      </c>
      <c r="B430" s="363" t="s">
        <v>3865</v>
      </c>
      <c r="C430" s="359" t="s">
        <v>2934</v>
      </c>
      <c r="D430" s="69">
        <v>35042</v>
      </c>
      <c r="E430" s="51">
        <v>760236.32</v>
      </c>
      <c r="F430" s="16">
        <v>893672</v>
      </c>
      <c r="G430" s="9">
        <v>37175.370000000003</v>
      </c>
      <c r="H430" s="9">
        <v>37175.370000000003</v>
      </c>
      <c r="I430" s="11">
        <f t="shared" si="19"/>
        <v>0</v>
      </c>
      <c r="J430" s="128">
        <f t="shared" si="20"/>
        <v>-59.110000000043101</v>
      </c>
      <c r="K430" s="9"/>
    </row>
    <row r="431" spans="1:11" ht="47.25" x14ac:dyDescent="0.7">
      <c r="A431" s="282">
        <v>44679</v>
      </c>
      <c r="B431" s="363" t="s">
        <v>3860</v>
      </c>
      <c r="C431" s="361" t="s">
        <v>2798</v>
      </c>
      <c r="D431" s="69">
        <v>35095</v>
      </c>
      <c r="E431" s="51">
        <v>786237.77</v>
      </c>
      <c r="F431" s="16">
        <v>895110</v>
      </c>
      <c r="G431" s="9">
        <v>38343.71</v>
      </c>
      <c r="H431" s="9">
        <v>38343.71</v>
      </c>
      <c r="I431" s="11">
        <f t="shared" si="19"/>
        <v>0</v>
      </c>
      <c r="J431" s="128">
        <f t="shared" si="20"/>
        <v>-59.110000000043101</v>
      </c>
      <c r="K431" s="9"/>
    </row>
    <row r="432" spans="1:11" ht="47.25" x14ac:dyDescent="0.7">
      <c r="A432" s="282">
        <v>44680</v>
      </c>
      <c r="B432" s="363" t="s">
        <v>3859</v>
      </c>
      <c r="C432" s="361" t="s">
        <v>2798</v>
      </c>
      <c r="D432" s="69">
        <v>35043</v>
      </c>
      <c r="E432" s="51">
        <v>790735.43</v>
      </c>
      <c r="F432" s="16">
        <v>8996661</v>
      </c>
      <c r="G432" s="9">
        <v>38628.99</v>
      </c>
      <c r="H432" s="9">
        <v>38628.99</v>
      </c>
      <c r="I432" s="11">
        <f t="shared" si="19"/>
        <v>0</v>
      </c>
      <c r="J432" s="128">
        <f t="shared" si="20"/>
        <v>-59.110000000043101</v>
      </c>
      <c r="K432" s="9"/>
    </row>
    <row r="433" spans="1:11" ht="59.25" customHeight="1" x14ac:dyDescent="0.7">
      <c r="A433" s="282">
        <v>44685</v>
      </c>
      <c r="B433" s="366" t="s">
        <v>3878</v>
      </c>
      <c r="C433" s="361" t="s">
        <v>2798</v>
      </c>
      <c r="D433" s="69">
        <v>35044</v>
      </c>
      <c r="E433" s="51">
        <v>851045.89</v>
      </c>
      <c r="F433" s="16">
        <v>903432</v>
      </c>
      <c r="G433" s="9">
        <v>41894.550000000003</v>
      </c>
      <c r="H433" s="9">
        <v>41894.550000000003</v>
      </c>
      <c r="I433" s="11">
        <f t="shared" si="19"/>
        <v>0</v>
      </c>
      <c r="J433" s="128">
        <f t="shared" si="20"/>
        <v>-59.110000000043101</v>
      </c>
      <c r="K433" s="9"/>
    </row>
    <row r="434" spans="1:11" ht="59.25" customHeight="1" x14ac:dyDescent="0.35">
      <c r="A434" s="282">
        <v>44687</v>
      </c>
      <c r="B434" s="366" t="s">
        <v>3894</v>
      </c>
      <c r="C434" s="359" t="s">
        <v>2934</v>
      </c>
      <c r="D434" s="69">
        <v>35089</v>
      </c>
      <c r="E434" s="51">
        <v>834316.23</v>
      </c>
      <c r="F434" s="16">
        <v>905937</v>
      </c>
      <c r="G434" s="9">
        <v>41446.410000000003</v>
      </c>
      <c r="H434" s="9">
        <v>41446.410000000003</v>
      </c>
      <c r="I434" s="11">
        <f t="shared" si="19"/>
        <v>0</v>
      </c>
      <c r="J434" s="128">
        <f t="shared" si="20"/>
        <v>-59.110000000043101</v>
      </c>
      <c r="K434" s="9"/>
    </row>
    <row r="435" spans="1:11" ht="47.25" x14ac:dyDescent="0.7">
      <c r="A435" s="282">
        <v>44690</v>
      </c>
      <c r="B435" s="366" t="s">
        <v>3879</v>
      </c>
      <c r="C435" s="361" t="s">
        <v>2798</v>
      </c>
      <c r="D435" s="69">
        <v>35045</v>
      </c>
      <c r="E435" s="51">
        <v>842404.33</v>
      </c>
      <c r="F435" s="16">
        <v>910052</v>
      </c>
      <c r="G435" s="9">
        <v>41365.300000000003</v>
      </c>
      <c r="H435" s="9">
        <v>41365.300000000003</v>
      </c>
      <c r="I435" s="11">
        <f t="shared" si="19"/>
        <v>0</v>
      </c>
      <c r="J435" s="128">
        <f t="shared" si="20"/>
        <v>-59.110000000043101</v>
      </c>
      <c r="K435" s="9"/>
    </row>
    <row r="436" spans="1:11" ht="47.25" x14ac:dyDescent="0.7">
      <c r="A436" s="282">
        <v>44693</v>
      </c>
      <c r="B436" s="366" t="s">
        <v>3880</v>
      </c>
      <c r="C436" s="361" t="s">
        <v>2798</v>
      </c>
      <c r="D436" s="69" t="s">
        <v>3881</v>
      </c>
      <c r="E436" s="51">
        <v>835038.73</v>
      </c>
      <c r="F436" s="16">
        <v>914168</v>
      </c>
      <c r="G436" s="9">
        <v>41175.480000000003</v>
      </c>
      <c r="H436" s="9">
        <v>41175.480000000003</v>
      </c>
      <c r="I436" s="11">
        <f t="shared" si="19"/>
        <v>0</v>
      </c>
      <c r="J436" s="128">
        <f t="shared" si="20"/>
        <v>-59.110000000043101</v>
      </c>
      <c r="K436" s="9"/>
    </row>
    <row r="437" spans="1:11" ht="47.25" x14ac:dyDescent="0.7">
      <c r="A437" s="282">
        <v>44694</v>
      </c>
      <c r="B437" s="366" t="s">
        <v>3882</v>
      </c>
      <c r="C437" s="361" t="s">
        <v>2798</v>
      </c>
      <c r="D437" s="69" t="s">
        <v>3883</v>
      </c>
      <c r="E437" s="51">
        <v>871329.32</v>
      </c>
      <c r="F437" s="16">
        <v>915976</v>
      </c>
      <c r="G437" s="9">
        <v>43242.15</v>
      </c>
      <c r="H437" s="9">
        <v>43242.15</v>
      </c>
      <c r="I437" s="11">
        <f t="shared" si="19"/>
        <v>0</v>
      </c>
      <c r="J437" s="128">
        <f t="shared" ref="J437:J504" si="21">J436+I437</f>
        <v>-59.110000000043101</v>
      </c>
      <c r="K437" s="9"/>
    </row>
    <row r="438" spans="1:11" ht="57" customHeight="1" x14ac:dyDescent="0.35">
      <c r="A438" s="282">
        <v>44697</v>
      </c>
      <c r="B438" s="366" t="s">
        <v>3897</v>
      </c>
      <c r="C438" s="359" t="s">
        <v>2934</v>
      </c>
      <c r="D438" s="69" t="s">
        <v>3898</v>
      </c>
      <c r="E438" s="51">
        <v>811286.29</v>
      </c>
      <c r="F438" s="16">
        <v>919903</v>
      </c>
      <c r="G438" s="9">
        <v>40322.379999999997</v>
      </c>
      <c r="H438" s="9">
        <v>40322.379999999997</v>
      </c>
      <c r="I438" s="11">
        <f t="shared" si="19"/>
        <v>0</v>
      </c>
      <c r="J438" s="128">
        <f t="shared" si="21"/>
        <v>-59.110000000043101</v>
      </c>
      <c r="K438" s="9"/>
    </row>
    <row r="439" spans="1:11" ht="47.25" x14ac:dyDescent="0.35">
      <c r="A439" s="282">
        <v>44699</v>
      </c>
      <c r="B439" s="366" t="s">
        <v>3905</v>
      </c>
      <c r="C439" s="359" t="s">
        <v>2934</v>
      </c>
      <c r="D439" s="69" t="s">
        <v>3906</v>
      </c>
      <c r="E439" s="51">
        <v>729080</v>
      </c>
      <c r="F439" s="16">
        <v>925770</v>
      </c>
      <c r="G439" s="9">
        <v>36511.14</v>
      </c>
      <c r="H439" s="9">
        <v>36511.54</v>
      </c>
      <c r="I439" s="11">
        <f t="shared" si="19"/>
        <v>0.40000000000145519</v>
      </c>
      <c r="J439" s="128">
        <f t="shared" si="21"/>
        <v>-58.710000000041646</v>
      </c>
      <c r="K439" s="9"/>
    </row>
    <row r="440" spans="1:11" ht="47.25" x14ac:dyDescent="0.35">
      <c r="A440" s="282">
        <v>44700</v>
      </c>
      <c r="B440" s="366" t="s">
        <v>3907</v>
      </c>
      <c r="C440" s="359" t="s">
        <v>2934</v>
      </c>
      <c r="D440" s="69" t="s">
        <v>3908</v>
      </c>
      <c r="E440" s="51">
        <v>717816.85</v>
      </c>
      <c r="F440" s="16">
        <v>927952</v>
      </c>
      <c r="G440" s="9">
        <v>36025.94</v>
      </c>
      <c r="H440" s="9">
        <v>36025.94</v>
      </c>
      <c r="I440" s="11">
        <f t="shared" si="19"/>
        <v>0</v>
      </c>
      <c r="J440" s="128">
        <f t="shared" si="21"/>
        <v>-58.710000000041646</v>
      </c>
      <c r="K440" s="9"/>
    </row>
    <row r="441" spans="1:11" ht="54.75" customHeight="1" x14ac:dyDescent="0.7">
      <c r="A441" s="282">
        <v>44706</v>
      </c>
      <c r="B441" s="366" t="s">
        <v>3909</v>
      </c>
      <c r="C441" s="361" t="s">
        <v>2798</v>
      </c>
      <c r="D441" s="69" t="s">
        <v>3910</v>
      </c>
      <c r="E441" s="51">
        <v>750614.48</v>
      </c>
      <c r="F441" s="16">
        <v>934165</v>
      </c>
      <c r="G441" s="9">
        <v>37787.68</v>
      </c>
      <c r="H441" s="9">
        <v>37787.68</v>
      </c>
      <c r="I441" s="11">
        <f t="shared" si="19"/>
        <v>0</v>
      </c>
      <c r="J441" s="128">
        <f t="shared" si="21"/>
        <v>-58.710000000041646</v>
      </c>
      <c r="K441" s="9"/>
    </row>
    <row r="442" spans="1:11" ht="56.25" customHeight="1" x14ac:dyDescent="0.35">
      <c r="A442" s="282">
        <v>44704</v>
      </c>
      <c r="B442" s="366" t="s">
        <v>3919</v>
      </c>
      <c r="C442" s="359" t="s">
        <v>2934</v>
      </c>
      <c r="D442" s="69" t="s">
        <v>3920</v>
      </c>
      <c r="E442" s="51">
        <v>714802.5</v>
      </c>
      <c r="F442" s="16">
        <v>929667</v>
      </c>
      <c r="G442" s="9">
        <v>35955.86</v>
      </c>
      <c r="H442" s="9">
        <v>35955.86</v>
      </c>
      <c r="I442" s="11">
        <f t="shared" si="19"/>
        <v>0</v>
      </c>
      <c r="J442" s="128">
        <f t="shared" si="21"/>
        <v>-58.710000000041646</v>
      </c>
      <c r="K442" s="9"/>
    </row>
    <row r="443" spans="1:11" ht="56.25" customHeight="1" x14ac:dyDescent="0.35">
      <c r="A443" s="282">
        <v>44708</v>
      </c>
      <c r="B443" s="366" t="s">
        <v>3927</v>
      </c>
      <c r="C443" s="359" t="s">
        <v>2934</v>
      </c>
      <c r="D443" s="69" t="s">
        <v>3928</v>
      </c>
      <c r="E443" s="51">
        <v>771907.35</v>
      </c>
      <c r="F443" s="16">
        <v>936161</v>
      </c>
      <c r="G443" s="9">
        <v>39006.89</v>
      </c>
      <c r="H443" s="9">
        <v>39006.89</v>
      </c>
      <c r="I443" s="11">
        <f t="shared" si="19"/>
        <v>0</v>
      </c>
      <c r="J443" s="128">
        <f t="shared" si="21"/>
        <v>-58.710000000041646</v>
      </c>
      <c r="K443" s="9"/>
    </row>
    <row r="444" spans="1:11" ht="55.5" customHeight="1" x14ac:dyDescent="0.35">
      <c r="A444" s="282">
        <v>44708</v>
      </c>
      <c r="B444" s="366" t="s">
        <v>3925</v>
      </c>
      <c r="C444" s="359" t="s">
        <v>2934</v>
      </c>
      <c r="D444" s="69" t="s">
        <v>3926</v>
      </c>
      <c r="E444" s="51">
        <v>795210.76</v>
      </c>
      <c r="F444" s="16">
        <v>939702</v>
      </c>
      <c r="G444" s="9">
        <v>40530.620000000003</v>
      </c>
      <c r="H444" s="9">
        <v>40530.620000000003</v>
      </c>
      <c r="I444" s="11">
        <f t="shared" si="19"/>
        <v>0</v>
      </c>
      <c r="J444" s="128">
        <f t="shared" si="21"/>
        <v>-58.710000000041646</v>
      </c>
      <c r="K444" s="9"/>
    </row>
    <row r="445" spans="1:11" ht="54.75" customHeight="1" x14ac:dyDescent="0.7">
      <c r="A445" s="282">
        <v>44712</v>
      </c>
      <c r="B445" s="366" t="s">
        <v>3930</v>
      </c>
      <c r="C445" s="361" t="s">
        <v>2798</v>
      </c>
      <c r="D445" s="69" t="s">
        <v>3929</v>
      </c>
      <c r="E445" s="51">
        <v>810082.18</v>
      </c>
      <c r="F445" s="16">
        <v>944817</v>
      </c>
      <c r="G445" s="9">
        <v>41100.06</v>
      </c>
      <c r="H445" s="9">
        <v>41100.06</v>
      </c>
      <c r="I445" s="11">
        <f t="shared" si="19"/>
        <v>0</v>
      </c>
      <c r="J445" s="128">
        <f t="shared" si="21"/>
        <v>-58.710000000041646</v>
      </c>
      <c r="K445" s="9"/>
    </row>
    <row r="446" spans="1:11" ht="53.25" customHeight="1" x14ac:dyDescent="0.7">
      <c r="A446" s="282">
        <v>44715</v>
      </c>
      <c r="B446" s="368" t="s">
        <v>3940</v>
      </c>
      <c r="C446" s="361" t="s">
        <v>2798</v>
      </c>
      <c r="D446" s="69" t="s">
        <v>3941</v>
      </c>
      <c r="E446" s="51">
        <v>800435.03</v>
      </c>
      <c r="F446" s="16">
        <v>946483</v>
      </c>
      <c r="G446" s="9">
        <v>40869.800000000003</v>
      </c>
      <c r="H446" s="9">
        <v>40869.800000000003</v>
      </c>
      <c r="I446" s="11">
        <f t="shared" si="19"/>
        <v>0</v>
      </c>
      <c r="J446" s="128">
        <f t="shared" si="21"/>
        <v>-58.710000000041646</v>
      </c>
      <c r="K446" s="9"/>
    </row>
    <row r="447" spans="1:11" ht="54" customHeight="1" x14ac:dyDescent="0.35">
      <c r="A447" s="282">
        <v>44722</v>
      </c>
      <c r="B447" s="368" t="s">
        <v>3940</v>
      </c>
      <c r="C447" s="359" t="s">
        <v>2934</v>
      </c>
      <c r="D447" s="69" t="s">
        <v>3946</v>
      </c>
      <c r="E447" s="51">
        <v>889666.41</v>
      </c>
      <c r="F447" s="16">
        <v>957561</v>
      </c>
      <c r="G447" s="9">
        <v>44461.09</v>
      </c>
      <c r="H447" s="9">
        <v>44461.09</v>
      </c>
      <c r="I447" s="11">
        <f t="shared" si="19"/>
        <v>0</v>
      </c>
      <c r="J447" s="128">
        <f t="shared" si="21"/>
        <v>-58.710000000041646</v>
      </c>
      <c r="K447" s="9"/>
    </row>
    <row r="448" spans="1:11" ht="54" customHeight="1" x14ac:dyDescent="0.35">
      <c r="A448" s="282">
        <v>44726</v>
      </c>
      <c r="B448" s="368" t="s">
        <v>3957</v>
      </c>
      <c r="C448" s="359" t="s">
        <v>2934</v>
      </c>
      <c r="D448" s="69" t="s">
        <v>3958</v>
      </c>
      <c r="E448" s="51">
        <v>901407.19</v>
      </c>
      <c r="F448" s="16">
        <v>960299</v>
      </c>
      <c r="G448" s="9">
        <v>43651.68</v>
      </c>
      <c r="H448" s="9">
        <v>43651.68</v>
      </c>
      <c r="I448" s="11">
        <f t="shared" si="19"/>
        <v>0</v>
      </c>
      <c r="J448" s="128">
        <f t="shared" si="21"/>
        <v>-58.710000000041646</v>
      </c>
      <c r="K448" s="9"/>
    </row>
    <row r="449" spans="1:11" ht="54" customHeight="1" x14ac:dyDescent="0.35">
      <c r="A449" s="282">
        <v>44729</v>
      </c>
      <c r="B449" s="368" t="s">
        <v>3959</v>
      </c>
      <c r="C449" s="359" t="s">
        <v>2934</v>
      </c>
      <c r="D449" s="69" t="s">
        <v>3960</v>
      </c>
      <c r="E449" s="51">
        <v>876955.55</v>
      </c>
      <c r="F449" s="16">
        <v>964588</v>
      </c>
      <c r="G449" s="9">
        <v>42636.89</v>
      </c>
      <c r="H449" s="9">
        <v>42636.89</v>
      </c>
      <c r="I449" s="11">
        <f t="shared" si="19"/>
        <v>0</v>
      </c>
      <c r="J449" s="128">
        <f t="shared" si="21"/>
        <v>-58.710000000041646</v>
      </c>
      <c r="K449" s="9"/>
    </row>
    <row r="450" spans="1:11" ht="60" customHeight="1" x14ac:dyDescent="0.7">
      <c r="A450" s="282">
        <v>44729</v>
      </c>
      <c r="B450" s="368" t="s">
        <v>3947</v>
      </c>
      <c r="C450" s="361" t="s">
        <v>2798</v>
      </c>
      <c r="D450" s="69" t="s">
        <v>3948</v>
      </c>
      <c r="E450" s="51">
        <v>848778.29</v>
      </c>
      <c r="F450" s="16">
        <v>966130</v>
      </c>
      <c r="G450" s="9">
        <v>41529.42</v>
      </c>
      <c r="H450" s="9">
        <v>41529.42</v>
      </c>
      <c r="I450" s="11">
        <f t="shared" si="19"/>
        <v>0</v>
      </c>
      <c r="J450" s="128">
        <f t="shared" si="21"/>
        <v>-58.710000000041646</v>
      </c>
      <c r="K450" s="9"/>
    </row>
    <row r="451" spans="1:11" ht="63.75" customHeight="1" x14ac:dyDescent="0.35">
      <c r="A451" s="282">
        <v>44732</v>
      </c>
      <c r="B451" s="368" t="s">
        <v>3961</v>
      </c>
      <c r="C451" s="359" t="s">
        <v>2934</v>
      </c>
      <c r="D451" s="69" t="s">
        <v>3962</v>
      </c>
      <c r="E451" s="51">
        <v>899366.89</v>
      </c>
      <c r="F451" s="16">
        <v>969708</v>
      </c>
      <c r="G451" s="9">
        <v>44347.48</v>
      </c>
      <c r="H451" s="9">
        <v>44347.48</v>
      </c>
      <c r="I451" s="11">
        <f t="shared" si="19"/>
        <v>0</v>
      </c>
      <c r="J451" s="128">
        <f t="shared" si="21"/>
        <v>-58.710000000041646</v>
      </c>
      <c r="K451" s="9"/>
    </row>
    <row r="452" spans="1:11" ht="62.25" customHeight="1" x14ac:dyDescent="0.7">
      <c r="A452" s="282">
        <v>44736</v>
      </c>
      <c r="B452" s="368" t="s">
        <v>3965</v>
      </c>
      <c r="C452" s="361" t="s">
        <v>2798</v>
      </c>
      <c r="D452" s="69" t="s">
        <v>3966</v>
      </c>
      <c r="E452" s="51">
        <v>902092.25</v>
      </c>
      <c r="F452" s="16">
        <v>976537</v>
      </c>
      <c r="G452" s="9">
        <v>45354.06</v>
      </c>
      <c r="H452" s="9">
        <v>45354.06</v>
      </c>
      <c r="I452" s="11">
        <f t="shared" si="19"/>
        <v>0</v>
      </c>
      <c r="J452" s="128">
        <f t="shared" si="21"/>
        <v>-58.710000000041646</v>
      </c>
      <c r="K452" s="9"/>
    </row>
    <row r="453" spans="1:11" ht="58.5" customHeight="1" x14ac:dyDescent="0.35">
      <c r="A453" s="282">
        <v>44736</v>
      </c>
      <c r="B453" s="368" t="s">
        <v>3978</v>
      </c>
      <c r="C453" s="359" t="s">
        <v>2934</v>
      </c>
      <c r="D453" s="69" t="s">
        <v>3977</v>
      </c>
      <c r="E453" s="51">
        <v>925878.34</v>
      </c>
      <c r="F453" s="16">
        <v>974312</v>
      </c>
      <c r="G453" s="9">
        <v>46224.58</v>
      </c>
      <c r="H453" s="9">
        <v>46224.58</v>
      </c>
      <c r="I453" s="11">
        <f t="shared" si="19"/>
        <v>0</v>
      </c>
      <c r="J453" s="128">
        <f t="shared" si="21"/>
        <v>-58.710000000041646</v>
      </c>
      <c r="K453" s="9"/>
    </row>
    <row r="454" spans="1:11" ht="56.25" customHeight="1" x14ac:dyDescent="0.35">
      <c r="A454" s="282">
        <v>44739</v>
      </c>
      <c r="B454" s="368" t="s">
        <v>3979</v>
      </c>
      <c r="C454" s="359" t="s">
        <v>2934</v>
      </c>
      <c r="D454" s="69" t="s">
        <v>3980</v>
      </c>
      <c r="E454" s="51">
        <v>896931.2</v>
      </c>
      <c r="F454" s="16">
        <v>979973</v>
      </c>
      <c r="G454" s="9">
        <v>45067.39</v>
      </c>
      <c r="H454" s="9">
        <v>45067.39</v>
      </c>
      <c r="I454" s="11">
        <f t="shared" si="19"/>
        <v>0</v>
      </c>
      <c r="J454" s="128">
        <f t="shared" si="21"/>
        <v>-58.710000000041646</v>
      </c>
      <c r="K454" s="9"/>
    </row>
    <row r="455" spans="1:11" ht="57.75" customHeight="1" x14ac:dyDescent="0.35">
      <c r="A455" s="282">
        <v>44741</v>
      </c>
      <c r="B455" s="368" t="s">
        <v>3986</v>
      </c>
      <c r="C455" s="359" t="s">
        <v>2934</v>
      </c>
      <c r="D455" s="69" t="s">
        <v>3987</v>
      </c>
      <c r="E455" s="51">
        <v>864475.12</v>
      </c>
      <c r="F455" s="16">
        <v>986432</v>
      </c>
      <c r="G455" s="9">
        <v>42965.96</v>
      </c>
      <c r="H455" s="9">
        <v>42965.96</v>
      </c>
      <c r="I455" s="11">
        <f t="shared" si="19"/>
        <v>0</v>
      </c>
      <c r="J455" s="128">
        <f t="shared" si="21"/>
        <v>-58.710000000041646</v>
      </c>
      <c r="K455" s="9"/>
    </row>
    <row r="456" spans="1:11" ht="54.75" customHeight="1" x14ac:dyDescent="0.7">
      <c r="A456" s="282">
        <v>44743</v>
      </c>
      <c r="B456" s="366" t="s">
        <v>3990</v>
      </c>
      <c r="C456" s="361" t="s">
        <v>2798</v>
      </c>
      <c r="D456" s="69" t="s">
        <v>3991</v>
      </c>
      <c r="E456" s="51">
        <v>934398.74</v>
      </c>
      <c r="F456" s="16">
        <v>986256</v>
      </c>
      <c r="G456" s="9">
        <v>45916.4</v>
      </c>
      <c r="H456" s="9">
        <v>45916.4</v>
      </c>
      <c r="I456" s="11">
        <f t="shared" si="19"/>
        <v>0</v>
      </c>
      <c r="J456" s="128">
        <f t="shared" si="21"/>
        <v>-58.710000000041646</v>
      </c>
      <c r="K456" s="9"/>
    </row>
    <row r="457" spans="1:11" ht="53.25" customHeight="1" x14ac:dyDescent="0.7">
      <c r="A457" s="282">
        <v>44747</v>
      </c>
      <c r="B457" s="366" t="s">
        <v>3992</v>
      </c>
      <c r="C457" s="361" t="s">
        <v>2798</v>
      </c>
      <c r="D457" s="69" t="s">
        <v>3993</v>
      </c>
      <c r="E457" s="51">
        <v>924080.32</v>
      </c>
      <c r="F457" s="16">
        <v>990728</v>
      </c>
      <c r="G457" s="9">
        <v>44866.98</v>
      </c>
      <c r="H457" s="9">
        <v>44866.98</v>
      </c>
      <c r="I457" s="11">
        <f t="shared" si="19"/>
        <v>0</v>
      </c>
      <c r="J457" s="128">
        <f t="shared" si="21"/>
        <v>-58.710000000041646</v>
      </c>
      <c r="K457" s="9"/>
    </row>
    <row r="458" spans="1:11" ht="53.25" customHeight="1" x14ac:dyDescent="0.35">
      <c r="A458" s="282">
        <v>44749</v>
      </c>
      <c r="B458" s="366" t="s">
        <v>3996</v>
      </c>
      <c r="C458" s="359" t="s">
        <v>2934</v>
      </c>
      <c r="D458" s="69" t="s">
        <v>3997</v>
      </c>
      <c r="E458" s="51">
        <v>953912.21</v>
      </c>
      <c r="F458" s="16">
        <v>994851</v>
      </c>
      <c r="G458" s="9">
        <v>46283.95</v>
      </c>
      <c r="H458" s="9">
        <v>46283.95</v>
      </c>
      <c r="I458" s="11">
        <f t="shared" si="19"/>
        <v>0</v>
      </c>
      <c r="J458" s="128">
        <f t="shared" si="21"/>
        <v>-58.710000000041646</v>
      </c>
      <c r="K458" s="9"/>
    </row>
    <row r="459" spans="1:11" ht="53.25" customHeight="1" x14ac:dyDescent="0.7">
      <c r="A459" s="282">
        <v>44750</v>
      </c>
      <c r="B459" s="366" t="s">
        <v>3994</v>
      </c>
      <c r="C459" s="361" t="s">
        <v>2798</v>
      </c>
      <c r="D459" s="69" t="s">
        <v>3995</v>
      </c>
      <c r="E459" s="51">
        <v>931430.86</v>
      </c>
      <c r="F459" s="16">
        <v>994734</v>
      </c>
      <c r="G459" s="9">
        <v>45557.88</v>
      </c>
      <c r="H459" s="9">
        <v>45557.88</v>
      </c>
      <c r="I459" s="11">
        <f t="shared" si="19"/>
        <v>0</v>
      </c>
      <c r="J459" s="128">
        <f t="shared" si="21"/>
        <v>-58.710000000041646</v>
      </c>
      <c r="K459" s="9"/>
    </row>
    <row r="460" spans="1:11" ht="47.25" customHeight="1" x14ac:dyDescent="0.35">
      <c r="A460" s="282">
        <v>44753</v>
      </c>
      <c r="B460" s="366" t="s">
        <v>4014</v>
      </c>
      <c r="C460" s="359" t="s">
        <v>2934</v>
      </c>
      <c r="D460" s="69" t="s">
        <v>4015</v>
      </c>
      <c r="E460" s="51">
        <v>956621.42</v>
      </c>
      <c r="F460" s="16">
        <v>996652</v>
      </c>
      <c r="G460" s="9">
        <v>46080.03</v>
      </c>
      <c r="H460" s="9">
        <v>46080.03</v>
      </c>
      <c r="I460" s="11">
        <f>H460-G460</f>
        <v>0</v>
      </c>
      <c r="J460" s="128">
        <f t="shared" si="21"/>
        <v>-58.710000000041646</v>
      </c>
      <c r="K460" s="9"/>
    </row>
    <row r="461" spans="1:11" ht="47.25" x14ac:dyDescent="0.7">
      <c r="A461" s="282">
        <v>44756</v>
      </c>
      <c r="B461" s="366" t="s">
        <v>4000</v>
      </c>
      <c r="C461" s="361" t="s">
        <v>2798</v>
      </c>
      <c r="D461" s="69" t="s">
        <v>4001</v>
      </c>
      <c r="E461" s="51">
        <v>1028351.32</v>
      </c>
      <c r="F461" s="16">
        <v>1003624</v>
      </c>
      <c r="G461" s="9">
        <v>49611.7</v>
      </c>
      <c r="H461" s="9">
        <v>49611.7</v>
      </c>
      <c r="I461" s="11">
        <f>H461-G461</f>
        <v>0</v>
      </c>
      <c r="J461" s="128">
        <f t="shared" si="21"/>
        <v>-58.710000000041646</v>
      </c>
      <c r="K461" s="9"/>
    </row>
    <row r="462" spans="1:11" ht="58.5" customHeight="1" x14ac:dyDescent="0.7">
      <c r="A462" s="282">
        <v>44757</v>
      </c>
      <c r="B462" s="366" t="s">
        <v>4002</v>
      </c>
      <c r="C462" s="361" t="s">
        <v>2798</v>
      </c>
      <c r="D462" s="69" t="s">
        <v>4003</v>
      </c>
      <c r="E462" s="51">
        <v>1012564.43</v>
      </c>
      <c r="F462" s="16">
        <v>1006845</v>
      </c>
      <c r="G462" s="9">
        <v>49285.2</v>
      </c>
      <c r="H462" s="9">
        <v>49285.2</v>
      </c>
      <c r="I462" s="11">
        <f>H462-G462</f>
        <v>0</v>
      </c>
      <c r="J462" s="128">
        <f t="shared" si="21"/>
        <v>-58.710000000041646</v>
      </c>
      <c r="K462" s="9"/>
    </row>
    <row r="463" spans="1:11" ht="61.5" customHeight="1" x14ac:dyDescent="0.35">
      <c r="A463" s="282">
        <v>44760</v>
      </c>
      <c r="B463" s="366" t="s">
        <v>4026</v>
      </c>
      <c r="C463" s="359" t="s">
        <v>2934</v>
      </c>
      <c r="D463" s="69" t="s">
        <v>4027</v>
      </c>
      <c r="E463" s="51">
        <v>1044839.94</v>
      </c>
      <c r="F463" s="16">
        <v>1009475</v>
      </c>
      <c r="G463" s="9">
        <v>51167.48</v>
      </c>
      <c r="H463" s="9">
        <v>51167.48</v>
      </c>
      <c r="I463" s="11">
        <f t="shared" si="19"/>
        <v>0</v>
      </c>
      <c r="J463" s="128">
        <f t="shared" si="21"/>
        <v>-58.710000000041646</v>
      </c>
      <c r="K463" s="9"/>
    </row>
    <row r="464" spans="1:11" ht="57" customHeight="1" x14ac:dyDescent="0.35">
      <c r="A464" s="282">
        <v>44764</v>
      </c>
      <c r="B464" s="366" t="s">
        <v>4028</v>
      </c>
      <c r="C464" s="359" t="s">
        <v>2934</v>
      </c>
      <c r="D464" s="69" t="s">
        <v>4029</v>
      </c>
      <c r="E464" s="51">
        <v>1015465.39</v>
      </c>
      <c r="F464" s="16">
        <v>1013353</v>
      </c>
      <c r="G464" s="9">
        <v>49390.34</v>
      </c>
      <c r="H464" s="9">
        <v>49390.34</v>
      </c>
      <c r="I464" s="11">
        <f t="shared" si="19"/>
        <v>0</v>
      </c>
      <c r="J464" s="128">
        <f t="shared" si="21"/>
        <v>-58.710000000041646</v>
      </c>
      <c r="K464" s="9"/>
    </row>
    <row r="465" spans="1:11" ht="60" customHeight="1" x14ac:dyDescent="0.35">
      <c r="A465" s="282">
        <v>44767</v>
      </c>
      <c r="B465" s="366" t="s">
        <v>4030</v>
      </c>
      <c r="C465" s="359" t="s">
        <v>2934</v>
      </c>
      <c r="D465" s="69" t="s">
        <v>4031</v>
      </c>
      <c r="E465" s="51">
        <v>1017683.06</v>
      </c>
      <c r="F465" s="16">
        <v>1015646</v>
      </c>
      <c r="G465" s="9">
        <v>49740.13</v>
      </c>
      <c r="H465" s="9">
        <v>49740.13</v>
      </c>
      <c r="I465" s="11">
        <f t="shared" si="19"/>
        <v>0</v>
      </c>
      <c r="J465" s="128">
        <f t="shared" si="21"/>
        <v>-58.710000000041646</v>
      </c>
      <c r="K465" s="9"/>
    </row>
    <row r="466" spans="1:11" ht="60" customHeight="1" x14ac:dyDescent="0.35">
      <c r="A466" s="282">
        <v>44770</v>
      </c>
      <c r="B466" s="366" t="s">
        <v>4034</v>
      </c>
      <c r="C466" s="359" t="s">
        <v>2934</v>
      </c>
      <c r="D466" s="69" t="s">
        <v>4035</v>
      </c>
      <c r="E466" s="51">
        <v>1085372.68</v>
      </c>
      <c r="F466" s="16">
        <v>1024116</v>
      </c>
      <c r="G466" s="9">
        <v>53209.74</v>
      </c>
      <c r="H466" s="9">
        <v>53209.74</v>
      </c>
      <c r="I466" s="11">
        <f t="shared" si="19"/>
        <v>0</v>
      </c>
      <c r="J466" s="128">
        <f t="shared" si="21"/>
        <v>-58.710000000041646</v>
      </c>
      <c r="K466" s="9"/>
    </row>
    <row r="467" spans="1:11" ht="54.75" customHeight="1" x14ac:dyDescent="0.7">
      <c r="A467" s="282">
        <v>44771</v>
      </c>
      <c r="B467" s="366" t="s">
        <v>4036</v>
      </c>
      <c r="C467" s="361" t="s">
        <v>2798</v>
      </c>
      <c r="D467" s="69" t="s">
        <v>4037</v>
      </c>
      <c r="E467" s="51">
        <v>1098259.3899999999</v>
      </c>
      <c r="F467" s="16">
        <v>1023492</v>
      </c>
      <c r="G467" s="9">
        <v>53757.19</v>
      </c>
      <c r="H467" s="9">
        <v>53757.19</v>
      </c>
      <c r="I467" s="11">
        <f t="shared" si="19"/>
        <v>0</v>
      </c>
      <c r="J467" s="128">
        <f t="shared" si="21"/>
        <v>-58.710000000041646</v>
      </c>
      <c r="K467" s="9"/>
    </row>
    <row r="468" spans="1:11" ht="54.75" customHeight="1" x14ac:dyDescent="0.35">
      <c r="A468" s="282">
        <v>44774</v>
      </c>
      <c r="B468" s="466" t="s">
        <v>4053</v>
      </c>
      <c r="C468" s="359" t="s">
        <v>2934</v>
      </c>
      <c r="D468" s="475" t="s">
        <v>4054</v>
      </c>
      <c r="E468" s="51">
        <v>1092346.1000000001</v>
      </c>
      <c r="F468" s="16">
        <v>1025187</v>
      </c>
      <c r="G468" s="9">
        <v>53261.67</v>
      </c>
      <c r="H468" s="9">
        <v>53757.19</v>
      </c>
      <c r="I468" s="11">
        <f t="shared" si="19"/>
        <v>495.52000000000407</v>
      </c>
      <c r="J468" s="128">
        <f t="shared" si="21"/>
        <v>436.80999999996243</v>
      </c>
      <c r="K468" s="9"/>
    </row>
    <row r="469" spans="1:11" ht="54.75" customHeight="1" x14ac:dyDescent="0.7">
      <c r="A469" s="282">
        <v>44777</v>
      </c>
      <c r="B469" s="466" t="s">
        <v>4069</v>
      </c>
      <c r="C469" s="361" t="s">
        <v>2798</v>
      </c>
      <c r="D469" s="69" t="s">
        <v>4052</v>
      </c>
      <c r="E469" s="51">
        <v>1134950.8400000001</v>
      </c>
      <c r="F469" s="16">
        <v>1036042</v>
      </c>
      <c r="G469" s="9">
        <f>55907.53</f>
        <v>55907.53</v>
      </c>
      <c r="H469" s="9">
        <v>55412.11</v>
      </c>
      <c r="I469" s="11">
        <f t="shared" si="19"/>
        <v>-495.41999999999825</v>
      </c>
      <c r="J469" s="128">
        <f t="shared" si="21"/>
        <v>-58.610000000035825</v>
      </c>
      <c r="K469" s="9"/>
    </row>
    <row r="470" spans="1:11" ht="47.25" x14ac:dyDescent="0.35">
      <c r="A470" s="282">
        <v>44778</v>
      </c>
      <c r="B470" s="466" t="s">
        <v>4059</v>
      </c>
      <c r="C470" s="359" t="s">
        <v>2934</v>
      </c>
      <c r="D470" s="69" t="s">
        <v>4060</v>
      </c>
      <c r="E470" s="51">
        <v>1128440.53</v>
      </c>
      <c r="F470" s="16">
        <v>1035579</v>
      </c>
      <c r="G470" s="9">
        <v>55288.61</v>
      </c>
      <c r="H470" s="9">
        <v>55288.61</v>
      </c>
      <c r="I470" s="11">
        <f t="shared" si="19"/>
        <v>0</v>
      </c>
      <c r="J470" s="128">
        <f t="shared" si="21"/>
        <v>-58.610000000035825</v>
      </c>
      <c r="K470" s="9"/>
    </row>
    <row r="471" spans="1:11" ht="60" customHeight="1" x14ac:dyDescent="0.35">
      <c r="A471" s="282">
        <v>44781</v>
      </c>
      <c r="B471" s="466" t="s">
        <v>4063</v>
      </c>
      <c r="C471" s="359" t="s">
        <v>2934</v>
      </c>
      <c r="D471" s="69" t="s">
        <v>4064</v>
      </c>
      <c r="E471" s="51">
        <v>1115354.72</v>
      </c>
      <c r="F471" s="16">
        <v>1038821</v>
      </c>
      <c r="G471" s="9">
        <v>54916.53</v>
      </c>
      <c r="H471" s="9">
        <v>54916.53</v>
      </c>
      <c r="I471" s="11">
        <f t="shared" si="19"/>
        <v>0</v>
      </c>
      <c r="J471" s="128">
        <f t="shared" si="21"/>
        <v>-58.610000000035825</v>
      </c>
      <c r="K471" s="9"/>
    </row>
    <row r="472" spans="1:11" ht="55.5" customHeight="1" x14ac:dyDescent="0.35">
      <c r="A472" s="282">
        <v>44782</v>
      </c>
      <c r="B472" s="466" t="s">
        <v>4065</v>
      </c>
      <c r="C472" s="359" t="s">
        <v>2934</v>
      </c>
      <c r="D472" s="69" t="s">
        <v>4066</v>
      </c>
      <c r="E472" s="51">
        <v>1100780</v>
      </c>
      <c r="F472" s="16">
        <v>1041436</v>
      </c>
      <c r="G472" s="9">
        <v>54332.69</v>
      </c>
      <c r="H472" s="9">
        <v>54332.69</v>
      </c>
      <c r="I472" s="11">
        <f t="shared" si="19"/>
        <v>0</v>
      </c>
      <c r="J472" s="128">
        <f t="shared" si="21"/>
        <v>-58.610000000035825</v>
      </c>
      <c r="K472" s="9"/>
    </row>
    <row r="473" spans="1:11" ht="56.25" customHeight="1" x14ac:dyDescent="0.35">
      <c r="A473" s="282">
        <v>44791</v>
      </c>
      <c r="B473" s="466" t="s">
        <v>4080</v>
      </c>
      <c r="C473" s="359" t="s">
        <v>2934</v>
      </c>
      <c r="D473" s="69" t="s">
        <v>4081</v>
      </c>
      <c r="E473" s="51">
        <v>996965.11</v>
      </c>
      <c r="F473" s="16">
        <v>1054010</v>
      </c>
      <c r="G473" s="9">
        <v>49575.59</v>
      </c>
      <c r="H473" s="9">
        <v>49575.59</v>
      </c>
      <c r="I473" s="11">
        <f t="shared" si="19"/>
        <v>0</v>
      </c>
      <c r="J473" s="128">
        <f t="shared" si="21"/>
        <v>-58.610000000035825</v>
      </c>
      <c r="K473" s="9"/>
    </row>
    <row r="474" spans="1:11" ht="62.25" customHeight="1" x14ac:dyDescent="0.7">
      <c r="A474" s="282">
        <v>44799</v>
      </c>
      <c r="B474" s="466" t="s">
        <v>4092</v>
      </c>
      <c r="C474" s="361" t="s">
        <v>2798</v>
      </c>
      <c r="D474" s="69" t="s">
        <v>4093</v>
      </c>
      <c r="E474" s="51">
        <v>982299.82</v>
      </c>
      <c r="F474" s="16">
        <v>1061869</v>
      </c>
      <c r="G474" s="9">
        <v>49361.8</v>
      </c>
      <c r="H474" s="9">
        <v>49361.8</v>
      </c>
      <c r="I474" s="11">
        <f t="shared" si="19"/>
        <v>0</v>
      </c>
      <c r="J474" s="128">
        <f t="shared" si="21"/>
        <v>-58.610000000035825</v>
      </c>
      <c r="K474" s="9"/>
    </row>
    <row r="475" spans="1:11" ht="61.5" customHeight="1" x14ac:dyDescent="0.35">
      <c r="A475" s="282">
        <v>44806</v>
      </c>
      <c r="B475" s="476" t="s">
        <v>4111</v>
      </c>
      <c r="C475" s="359" t="s">
        <v>2934</v>
      </c>
      <c r="D475" s="69" t="s">
        <v>4112</v>
      </c>
      <c r="E475" s="51">
        <v>840851.41</v>
      </c>
      <c r="F475" s="16">
        <v>1071385</v>
      </c>
      <c r="G475" s="9">
        <v>42000.57</v>
      </c>
      <c r="H475" s="9">
        <v>42000.57</v>
      </c>
      <c r="I475" s="11">
        <f t="shared" si="19"/>
        <v>0</v>
      </c>
      <c r="J475" s="128">
        <f t="shared" si="21"/>
        <v>-58.610000000035825</v>
      </c>
      <c r="K475" s="9"/>
    </row>
    <row r="476" spans="1:11" ht="56.25" customHeight="1" x14ac:dyDescent="0.35">
      <c r="A476" s="282">
        <v>44813</v>
      </c>
      <c r="B476" s="476" t="s">
        <v>4113</v>
      </c>
      <c r="C476" s="359" t="s">
        <v>2934</v>
      </c>
      <c r="D476" s="69" t="s">
        <v>4114</v>
      </c>
      <c r="E476" s="51">
        <v>894436.54</v>
      </c>
      <c r="F476" s="16">
        <v>1089822</v>
      </c>
      <c r="G476" s="9">
        <v>44946.559999999998</v>
      </c>
      <c r="H476" s="9">
        <v>44946.559999999998</v>
      </c>
      <c r="I476" s="11">
        <f t="shared" si="19"/>
        <v>0</v>
      </c>
      <c r="J476" s="128">
        <f t="shared" si="21"/>
        <v>-58.610000000035825</v>
      </c>
      <c r="K476" s="9"/>
    </row>
    <row r="477" spans="1:11" ht="47.25" x14ac:dyDescent="0.35">
      <c r="A477" s="282">
        <v>44819</v>
      </c>
      <c r="B477" s="476" t="s">
        <v>4120</v>
      </c>
      <c r="C477" s="479" t="s">
        <v>2934</v>
      </c>
      <c r="D477" s="69" t="s">
        <v>4121</v>
      </c>
      <c r="E477" s="51">
        <v>947858.02</v>
      </c>
      <c r="F477" s="16">
        <v>1092177</v>
      </c>
      <c r="G477" s="9">
        <v>47511.68</v>
      </c>
      <c r="H477" s="9">
        <v>47511.68</v>
      </c>
      <c r="I477" s="11">
        <f t="shared" si="19"/>
        <v>0</v>
      </c>
      <c r="J477" s="128">
        <f t="shared" si="21"/>
        <v>-58.610000000035825</v>
      </c>
      <c r="K477" s="9"/>
    </row>
    <row r="478" spans="1:11" ht="55.5" customHeight="1" x14ac:dyDescent="0.35">
      <c r="A478" s="282">
        <v>44823</v>
      </c>
      <c r="B478" s="476" t="s">
        <v>4136</v>
      </c>
      <c r="C478" s="359" t="s">
        <v>2934</v>
      </c>
      <c r="D478" s="69" t="s">
        <v>4137</v>
      </c>
      <c r="E478" s="51">
        <v>924471.75</v>
      </c>
      <c r="F478" s="16">
        <v>1098370</v>
      </c>
      <c r="G478" s="9">
        <v>46177.41</v>
      </c>
      <c r="H478" s="9">
        <v>46177.41</v>
      </c>
      <c r="I478" s="11">
        <f t="shared" si="19"/>
        <v>0</v>
      </c>
      <c r="J478" s="128">
        <f t="shared" si="21"/>
        <v>-58.610000000035825</v>
      </c>
      <c r="K478" s="9"/>
    </row>
    <row r="479" spans="1:11" ht="54" customHeight="1" x14ac:dyDescent="0.35">
      <c r="A479" s="282">
        <v>44825</v>
      </c>
      <c r="B479" s="476" t="s">
        <v>4138</v>
      </c>
      <c r="C479" s="359" t="s">
        <v>2934</v>
      </c>
      <c r="D479" s="69" t="s">
        <v>4139</v>
      </c>
      <c r="E479" s="51">
        <v>971145.15</v>
      </c>
      <c r="F479" s="16">
        <v>1104336</v>
      </c>
      <c r="G479" s="9">
        <v>48569.4</v>
      </c>
      <c r="H479" s="9">
        <v>48569.4</v>
      </c>
      <c r="I479" s="11">
        <f t="shared" si="19"/>
        <v>0</v>
      </c>
      <c r="J479" s="128">
        <f t="shared" si="21"/>
        <v>-58.610000000035825</v>
      </c>
      <c r="K479" s="9"/>
    </row>
    <row r="480" spans="1:11" ht="54.75" customHeight="1" x14ac:dyDescent="0.35">
      <c r="A480" s="282">
        <v>44827</v>
      </c>
      <c r="B480" s="476" t="s">
        <v>4140</v>
      </c>
      <c r="C480" s="359" t="s">
        <v>2934</v>
      </c>
      <c r="D480" s="69" t="s">
        <v>4141</v>
      </c>
      <c r="E480" s="51">
        <v>972030.41</v>
      </c>
      <c r="F480" s="16">
        <v>1104808</v>
      </c>
      <c r="G480" s="9">
        <v>48894.89</v>
      </c>
      <c r="H480" s="9">
        <v>48894.89</v>
      </c>
      <c r="I480" s="11">
        <f t="shared" si="19"/>
        <v>0</v>
      </c>
      <c r="J480" s="128">
        <f t="shared" si="21"/>
        <v>-58.610000000035825</v>
      </c>
      <c r="K480" s="9"/>
    </row>
    <row r="481" spans="1:11" ht="47.25" x14ac:dyDescent="0.7">
      <c r="A481" s="282">
        <v>44833</v>
      </c>
      <c r="B481" s="476" t="s">
        <v>4150</v>
      </c>
      <c r="C481" s="361" t="s">
        <v>2798</v>
      </c>
      <c r="D481" s="69" t="s">
        <v>4151</v>
      </c>
      <c r="E481" s="51">
        <v>1022662.38</v>
      </c>
      <c r="F481" s="16">
        <v>1112478</v>
      </c>
      <c r="G481" s="9">
        <v>50594.29</v>
      </c>
      <c r="H481" s="9">
        <v>50594.29</v>
      </c>
      <c r="I481" s="11">
        <f t="shared" si="19"/>
        <v>0</v>
      </c>
      <c r="J481" s="128">
        <f t="shared" si="21"/>
        <v>-58.610000000035825</v>
      </c>
      <c r="K481" s="9"/>
    </row>
    <row r="482" spans="1:11" ht="47.25" x14ac:dyDescent="0.7">
      <c r="A482" s="282">
        <v>44834</v>
      </c>
      <c r="B482" s="476" t="s">
        <v>4152</v>
      </c>
      <c r="C482" s="361" t="s">
        <v>2798</v>
      </c>
      <c r="D482" s="69" t="s">
        <v>4153</v>
      </c>
      <c r="E482" s="51">
        <v>990490.21</v>
      </c>
      <c r="F482" s="16">
        <v>1120284</v>
      </c>
      <c r="G482" s="9">
        <v>49204.68</v>
      </c>
      <c r="H482" s="9">
        <v>49204.68</v>
      </c>
      <c r="I482" s="11">
        <f t="shared" si="19"/>
        <v>0</v>
      </c>
      <c r="J482" s="128">
        <f t="shared" si="21"/>
        <v>-58.610000000035825</v>
      </c>
      <c r="K482" s="9"/>
    </row>
    <row r="483" spans="1:11" ht="56.25" customHeight="1" x14ac:dyDescent="0.35">
      <c r="A483" s="282">
        <v>44840</v>
      </c>
      <c r="B483" s="477" t="s">
        <v>4170</v>
      </c>
      <c r="C483" s="359" t="s">
        <v>2934</v>
      </c>
      <c r="D483" s="69" t="s">
        <v>4171</v>
      </c>
      <c r="E483" s="51">
        <v>975222.55</v>
      </c>
      <c r="F483" s="16">
        <v>1123520</v>
      </c>
      <c r="G483" s="9">
        <v>48663.8</v>
      </c>
      <c r="H483" s="9">
        <v>48663.8</v>
      </c>
      <c r="I483" s="11">
        <f t="shared" si="19"/>
        <v>0</v>
      </c>
      <c r="J483" s="128">
        <f t="shared" si="21"/>
        <v>-58.610000000035825</v>
      </c>
      <c r="K483" s="9"/>
    </row>
    <row r="484" spans="1:11" ht="60" customHeight="1" x14ac:dyDescent="0.35">
      <c r="A484" s="282">
        <v>44845</v>
      </c>
      <c r="B484" s="477" t="s">
        <v>4174</v>
      </c>
      <c r="C484" s="359" t="s">
        <v>2934</v>
      </c>
      <c r="D484" s="69" t="s">
        <v>4175</v>
      </c>
      <c r="E484" s="51">
        <v>973192.43</v>
      </c>
      <c r="F484" s="16">
        <v>1125993</v>
      </c>
      <c r="G484" s="9">
        <v>48708.33</v>
      </c>
      <c r="H484" s="9">
        <v>48708.33</v>
      </c>
      <c r="I484" s="11">
        <f t="shared" si="19"/>
        <v>0</v>
      </c>
      <c r="J484" s="128">
        <f t="shared" si="21"/>
        <v>-58.610000000035825</v>
      </c>
      <c r="K484" s="9"/>
    </row>
    <row r="485" spans="1:11" ht="56.25" customHeight="1" x14ac:dyDescent="0.7">
      <c r="A485" s="282">
        <v>44847</v>
      </c>
      <c r="B485" s="477" t="s">
        <v>4180</v>
      </c>
      <c r="C485" s="361" t="s">
        <v>2798</v>
      </c>
      <c r="D485" s="69" t="s">
        <v>4181</v>
      </c>
      <c r="E485" s="51">
        <v>1000998.4</v>
      </c>
      <c r="F485" s="16">
        <v>1135545</v>
      </c>
      <c r="G485" s="9">
        <v>50100.02</v>
      </c>
      <c r="H485" s="9">
        <v>50100.02</v>
      </c>
      <c r="I485" s="11">
        <f t="shared" si="19"/>
        <v>0</v>
      </c>
      <c r="J485" s="128">
        <f t="shared" si="21"/>
        <v>-58.610000000035825</v>
      </c>
      <c r="K485" s="9"/>
    </row>
    <row r="486" spans="1:11" ht="63" customHeight="1" x14ac:dyDescent="0.35">
      <c r="A486" s="282">
        <v>44851</v>
      </c>
      <c r="B486" s="477" t="s">
        <v>4186</v>
      </c>
      <c r="C486" s="359" t="s">
        <v>2934</v>
      </c>
      <c r="D486" s="69" t="s">
        <v>4187</v>
      </c>
      <c r="E486" s="51">
        <v>1031689.39</v>
      </c>
      <c r="F486" s="16">
        <v>1141340</v>
      </c>
      <c r="G486" s="9">
        <v>51558.69</v>
      </c>
      <c r="H486" s="9">
        <v>51558.69</v>
      </c>
      <c r="I486" s="11">
        <f t="shared" si="19"/>
        <v>0</v>
      </c>
      <c r="J486" s="128">
        <f t="shared" si="21"/>
        <v>-58.610000000035825</v>
      </c>
      <c r="K486" s="9"/>
    </row>
    <row r="487" spans="1:11" ht="51.75" customHeight="1" x14ac:dyDescent="0.35">
      <c r="A487" s="282">
        <v>44854</v>
      </c>
      <c r="B487" s="477" t="s">
        <v>4188</v>
      </c>
      <c r="C487" s="359" t="s">
        <v>2934</v>
      </c>
      <c r="D487" s="69" t="s">
        <v>4189</v>
      </c>
      <c r="E487" s="51">
        <v>1084766.3799999999</v>
      </c>
      <c r="F487" s="16">
        <v>1145150</v>
      </c>
      <c r="G487" s="9">
        <v>54022.23</v>
      </c>
      <c r="H487" s="9">
        <v>54022.23</v>
      </c>
      <c r="I487" s="11">
        <f t="shared" si="19"/>
        <v>0</v>
      </c>
      <c r="J487" s="128">
        <f t="shared" si="21"/>
        <v>-58.610000000035825</v>
      </c>
      <c r="K487" s="9"/>
    </row>
    <row r="488" spans="1:11" ht="51.75" customHeight="1" x14ac:dyDescent="0.35">
      <c r="A488" s="282">
        <v>44858</v>
      </c>
      <c r="B488" s="477" t="s">
        <v>4206</v>
      </c>
      <c r="C488" s="359" t="s">
        <v>2934</v>
      </c>
      <c r="D488" s="69" t="s">
        <v>4207</v>
      </c>
      <c r="E488" s="51">
        <v>1080364.75</v>
      </c>
      <c r="F488" s="16">
        <v>1145927</v>
      </c>
      <c r="G488" s="9">
        <v>54180.78</v>
      </c>
      <c r="H488" s="9">
        <v>54180.78</v>
      </c>
      <c r="I488" s="11">
        <f t="shared" si="19"/>
        <v>0</v>
      </c>
      <c r="J488" s="128">
        <f t="shared" si="21"/>
        <v>-58.610000000035825</v>
      </c>
      <c r="K488" s="9"/>
    </row>
    <row r="489" spans="1:11" ht="60.75" customHeight="1" x14ac:dyDescent="0.7">
      <c r="A489" s="282">
        <v>44861</v>
      </c>
      <c r="B489" s="477" t="s">
        <v>4202</v>
      </c>
      <c r="C489" s="361" t="s">
        <v>2798</v>
      </c>
      <c r="D489" s="69" t="s">
        <v>4203</v>
      </c>
      <c r="E489" s="51">
        <v>995894.35</v>
      </c>
      <c r="F489" s="16">
        <v>1155179</v>
      </c>
      <c r="G489" s="9">
        <v>50171</v>
      </c>
      <c r="H489" s="9">
        <v>50171</v>
      </c>
      <c r="I489" s="11">
        <f t="shared" si="19"/>
        <v>0</v>
      </c>
      <c r="J489" s="128">
        <f t="shared" si="21"/>
        <v>-58.610000000035825</v>
      </c>
      <c r="K489" s="9"/>
    </row>
    <row r="490" spans="1:11" ht="51.75" customHeight="1" x14ac:dyDescent="0.7">
      <c r="A490" s="282">
        <v>44865</v>
      </c>
      <c r="B490" s="477" t="s">
        <v>4204</v>
      </c>
      <c r="C490" s="361" t="s">
        <v>2798</v>
      </c>
      <c r="D490" s="69" t="s">
        <v>4205</v>
      </c>
      <c r="E490" s="51">
        <v>979912.2</v>
      </c>
      <c r="F490" s="16">
        <v>1156799</v>
      </c>
      <c r="G490" s="9">
        <v>49426.61</v>
      </c>
      <c r="H490" s="9">
        <v>49426.61</v>
      </c>
      <c r="I490" s="11">
        <f t="shared" si="19"/>
        <v>0</v>
      </c>
      <c r="J490" s="128">
        <f t="shared" si="21"/>
        <v>-58.610000000035825</v>
      </c>
      <c r="K490" s="9"/>
    </row>
    <row r="491" spans="1:11" ht="51.75" customHeight="1" x14ac:dyDescent="0.35">
      <c r="A491" s="282">
        <v>44868</v>
      </c>
      <c r="B491" s="483" t="s">
        <v>4232</v>
      </c>
      <c r="C491" s="359" t="s">
        <v>2934</v>
      </c>
      <c r="D491" s="69" t="s">
        <v>4233</v>
      </c>
      <c r="E491" s="51">
        <v>956878.65</v>
      </c>
      <c r="F491" s="16">
        <v>1165651</v>
      </c>
      <c r="G491" s="9">
        <v>48466.73</v>
      </c>
      <c r="H491" s="9">
        <v>48466.73</v>
      </c>
      <c r="I491" s="11">
        <f t="shared" si="19"/>
        <v>0</v>
      </c>
      <c r="J491" s="128">
        <f t="shared" si="21"/>
        <v>-58.610000000035825</v>
      </c>
      <c r="K491" s="9"/>
    </row>
    <row r="492" spans="1:11" ht="51.75" customHeight="1" x14ac:dyDescent="0.35">
      <c r="A492" s="282">
        <v>44872</v>
      </c>
      <c r="B492" s="483" t="s">
        <v>4236</v>
      </c>
      <c r="C492" s="359" t="s">
        <v>2934</v>
      </c>
      <c r="D492" s="69" t="s">
        <v>4237</v>
      </c>
      <c r="E492" s="51">
        <v>920789.31</v>
      </c>
      <c r="F492" s="16">
        <v>1168387</v>
      </c>
      <c r="G492" s="9">
        <v>47207.86</v>
      </c>
      <c r="H492" s="9">
        <v>47207.86</v>
      </c>
      <c r="I492" s="11">
        <f t="shared" si="19"/>
        <v>0</v>
      </c>
      <c r="J492" s="128">
        <f t="shared" si="21"/>
        <v>-58.610000000035825</v>
      </c>
      <c r="K492" s="9"/>
    </row>
    <row r="493" spans="1:11" ht="51.75" customHeight="1" x14ac:dyDescent="0.35">
      <c r="A493" s="282">
        <v>44874</v>
      </c>
      <c r="B493" s="483" t="s">
        <v>4242</v>
      </c>
      <c r="C493" s="359" t="s">
        <v>2934</v>
      </c>
      <c r="D493" s="69" t="s">
        <v>4243</v>
      </c>
      <c r="E493" s="51">
        <v>933010.27</v>
      </c>
      <c r="F493" s="16">
        <v>1176365</v>
      </c>
      <c r="G493" s="9">
        <v>47663.360000000001</v>
      </c>
      <c r="H493" s="9">
        <v>47663.360000000001</v>
      </c>
      <c r="I493" s="11">
        <f t="shared" si="19"/>
        <v>0</v>
      </c>
      <c r="J493" s="128">
        <f t="shared" si="21"/>
        <v>-58.610000000035825</v>
      </c>
      <c r="K493" s="9"/>
    </row>
    <row r="494" spans="1:11" ht="51.75" customHeight="1" x14ac:dyDescent="0.35">
      <c r="A494" s="282">
        <v>44875</v>
      </c>
      <c r="B494" s="483" t="s">
        <v>4245</v>
      </c>
      <c r="C494" s="359" t="s">
        <v>2934</v>
      </c>
      <c r="D494" s="69" t="s">
        <v>4246</v>
      </c>
      <c r="E494" s="51">
        <v>920168.29</v>
      </c>
      <c r="F494" s="16">
        <v>1177754</v>
      </c>
      <c r="G494" s="9">
        <v>47333.760000000002</v>
      </c>
      <c r="H494" s="9">
        <v>47333.760000000002</v>
      </c>
      <c r="I494" s="11">
        <f t="shared" si="19"/>
        <v>0</v>
      </c>
      <c r="J494" s="128">
        <f t="shared" si="21"/>
        <v>-58.610000000035825</v>
      </c>
      <c r="K494" s="9"/>
    </row>
    <row r="495" spans="1:11" ht="51.75" customHeight="1" x14ac:dyDescent="0.35">
      <c r="A495" s="282">
        <v>44879</v>
      </c>
      <c r="B495" s="483" t="s">
        <v>4247</v>
      </c>
      <c r="C495" s="359" t="s">
        <v>2934</v>
      </c>
      <c r="D495" s="69" t="s">
        <v>4248</v>
      </c>
      <c r="E495" s="51">
        <v>926985.66</v>
      </c>
      <c r="F495" s="16">
        <v>1184459</v>
      </c>
      <c r="G495" s="9">
        <v>47525.54</v>
      </c>
      <c r="H495" s="9">
        <v>47525.54</v>
      </c>
      <c r="I495" s="11">
        <f t="shared" si="19"/>
        <v>0</v>
      </c>
      <c r="J495" s="128">
        <f t="shared" si="21"/>
        <v>-58.610000000035825</v>
      </c>
      <c r="K495" s="9"/>
    </row>
    <row r="496" spans="1:11" ht="51.75" customHeight="1" x14ac:dyDescent="0.35">
      <c r="A496" s="282">
        <v>44879</v>
      </c>
      <c r="B496" s="483" t="s">
        <v>4249</v>
      </c>
      <c r="C496" s="359" t="s">
        <v>2934</v>
      </c>
      <c r="D496" s="69" t="s">
        <v>4250</v>
      </c>
      <c r="E496" s="51">
        <v>895071.2</v>
      </c>
      <c r="F496" s="16">
        <v>1182081</v>
      </c>
      <c r="G496" s="9">
        <v>46213.919999999998</v>
      </c>
      <c r="H496" s="9">
        <v>46213.919999999998</v>
      </c>
      <c r="I496" s="11">
        <f t="shared" si="19"/>
        <v>0</v>
      </c>
      <c r="J496" s="128">
        <f t="shared" si="21"/>
        <v>-58.610000000035825</v>
      </c>
      <c r="K496" s="9"/>
    </row>
    <row r="497" spans="1:11" ht="56.25" customHeight="1" x14ac:dyDescent="0.7">
      <c r="A497" s="282">
        <v>44882</v>
      </c>
      <c r="B497" s="483" t="s">
        <v>4227</v>
      </c>
      <c r="C497" s="361" t="s">
        <v>2798</v>
      </c>
      <c r="D497" s="69" t="s">
        <v>4226</v>
      </c>
      <c r="E497" s="51">
        <v>965405.42</v>
      </c>
      <c r="F497" s="16">
        <v>1188463</v>
      </c>
      <c r="G497" s="9">
        <v>49917.55</v>
      </c>
      <c r="H497" s="9">
        <v>49917.55</v>
      </c>
      <c r="I497" s="11">
        <f t="shared" ref="I497:I565" si="22">H497-G497</f>
        <v>0</v>
      </c>
      <c r="J497" s="128">
        <f t="shared" si="21"/>
        <v>-58.610000000035825</v>
      </c>
      <c r="K497" s="9"/>
    </row>
    <row r="498" spans="1:11" ht="54" customHeight="1" x14ac:dyDescent="0.35">
      <c r="A498" s="282">
        <v>44883</v>
      </c>
      <c r="B498" s="483" t="s">
        <v>4251</v>
      </c>
      <c r="C498" s="359" t="s">
        <v>2934</v>
      </c>
      <c r="D498" s="69" t="s">
        <v>4252</v>
      </c>
      <c r="E498" s="51">
        <v>1014960.26</v>
      </c>
      <c r="F498" s="16">
        <v>1192355</v>
      </c>
      <c r="G498" s="9">
        <v>52209.89</v>
      </c>
      <c r="H498" s="9">
        <v>52209.89</v>
      </c>
      <c r="I498" s="11">
        <f t="shared" si="22"/>
        <v>0</v>
      </c>
      <c r="J498" s="128">
        <f t="shared" si="21"/>
        <v>-58.610000000035825</v>
      </c>
      <c r="K498" s="9"/>
    </row>
    <row r="499" spans="1:11" ht="54" customHeight="1" x14ac:dyDescent="0.35">
      <c r="A499" s="282">
        <v>44888</v>
      </c>
      <c r="B499" s="483" t="s">
        <v>4274</v>
      </c>
      <c r="C499" s="359" t="s">
        <v>2934</v>
      </c>
      <c r="D499" s="69" t="s">
        <v>4275</v>
      </c>
      <c r="E499" s="51">
        <v>950637.55</v>
      </c>
      <c r="F499" s="16">
        <v>1200108</v>
      </c>
      <c r="G499" s="9">
        <v>48976.69</v>
      </c>
      <c r="H499" s="9">
        <v>48976.69</v>
      </c>
      <c r="I499" s="11">
        <f t="shared" si="22"/>
        <v>0</v>
      </c>
      <c r="J499" s="128">
        <f t="shared" si="21"/>
        <v>-58.610000000035825</v>
      </c>
      <c r="K499" s="9"/>
    </row>
    <row r="500" spans="1:11" ht="60" customHeight="1" x14ac:dyDescent="0.7">
      <c r="A500" s="282">
        <v>44893</v>
      </c>
      <c r="B500" s="483" t="s">
        <v>4262</v>
      </c>
      <c r="C500" s="361" t="s">
        <v>2798</v>
      </c>
      <c r="D500" s="69" t="s">
        <v>4263</v>
      </c>
      <c r="E500" s="51">
        <v>943144.09</v>
      </c>
      <c r="F500" s="16">
        <v>1202505</v>
      </c>
      <c r="G500" s="9">
        <v>48690.97</v>
      </c>
      <c r="H500" s="9">
        <v>48690.97</v>
      </c>
      <c r="I500" s="11">
        <f t="shared" si="22"/>
        <v>0</v>
      </c>
      <c r="J500" s="128">
        <f t="shared" si="21"/>
        <v>-58.610000000035825</v>
      </c>
      <c r="K500" s="9"/>
    </row>
    <row r="501" spans="1:11" ht="52.5" customHeight="1" x14ac:dyDescent="0.7">
      <c r="A501" s="282">
        <v>44895</v>
      </c>
      <c r="B501" s="483" t="s">
        <v>4264</v>
      </c>
      <c r="C501" s="361" t="s">
        <v>2798</v>
      </c>
      <c r="D501" s="69" t="s">
        <v>4265</v>
      </c>
      <c r="E501" s="51">
        <v>850413.97</v>
      </c>
      <c r="F501" s="16">
        <v>1211480</v>
      </c>
      <c r="G501" s="9">
        <v>44062.9</v>
      </c>
      <c r="H501" s="9">
        <v>44062.9</v>
      </c>
      <c r="I501" s="11">
        <f t="shared" si="22"/>
        <v>0</v>
      </c>
      <c r="J501" s="128">
        <f t="shared" si="21"/>
        <v>-58.610000000035825</v>
      </c>
      <c r="K501" s="9"/>
    </row>
    <row r="502" spans="1:11" ht="56.25" customHeight="1" x14ac:dyDescent="0.35">
      <c r="A502" s="282">
        <v>44897</v>
      </c>
      <c r="B502" s="485" t="s">
        <v>4286</v>
      </c>
      <c r="C502" s="359" t="s">
        <v>2934</v>
      </c>
      <c r="D502" s="69" t="s">
        <v>4287</v>
      </c>
      <c r="E502" s="51">
        <v>850350.27</v>
      </c>
      <c r="F502" s="16">
        <v>1213583</v>
      </c>
      <c r="G502" s="9">
        <v>43731.05</v>
      </c>
      <c r="H502" s="9">
        <v>43731.05</v>
      </c>
      <c r="I502" s="11">
        <f t="shared" si="22"/>
        <v>0</v>
      </c>
      <c r="J502" s="128">
        <f t="shared" si="21"/>
        <v>-58.610000000035825</v>
      </c>
      <c r="K502" s="9"/>
    </row>
    <row r="503" spans="1:11" ht="59.25" customHeight="1" x14ac:dyDescent="0.35">
      <c r="A503" s="282">
        <v>44904</v>
      </c>
      <c r="B503" s="485" t="s">
        <v>4293</v>
      </c>
      <c r="C503" s="359" t="s">
        <v>2934</v>
      </c>
      <c r="D503" s="69" t="s">
        <v>4294</v>
      </c>
      <c r="E503" s="51">
        <v>836224.67</v>
      </c>
      <c r="F503" s="16">
        <v>1219005</v>
      </c>
      <c r="G503" s="9">
        <v>42254.961000000003</v>
      </c>
      <c r="H503" s="9">
        <v>42254.91</v>
      </c>
      <c r="I503" s="11">
        <f t="shared" si="22"/>
        <v>-5.0999999999476131E-2</v>
      </c>
      <c r="J503" s="128">
        <f t="shared" si="21"/>
        <v>-58.661000000035301</v>
      </c>
      <c r="K503" s="9"/>
    </row>
    <row r="504" spans="1:11" ht="59.25" customHeight="1" x14ac:dyDescent="0.35">
      <c r="A504" s="282">
        <v>44908</v>
      </c>
      <c r="B504" s="485" t="s">
        <v>4330</v>
      </c>
      <c r="C504" s="359" t="s">
        <v>2934</v>
      </c>
      <c r="D504" s="69" t="s">
        <v>4331</v>
      </c>
      <c r="E504" s="51">
        <v>826074.83</v>
      </c>
      <c r="F504" s="16">
        <v>1220853</v>
      </c>
      <c r="G504" s="9">
        <v>41553.06</v>
      </c>
      <c r="H504" s="9">
        <v>41553.06</v>
      </c>
      <c r="I504" s="11">
        <f t="shared" si="22"/>
        <v>0</v>
      </c>
      <c r="J504" s="128">
        <f t="shared" si="21"/>
        <v>-58.661000000035301</v>
      </c>
      <c r="K504" s="9"/>
    </row>
    <row r="505" spans="1:11" ht="61.5" customHeight="1" x14ac:dyDescent="0.7">
      <c r="A505" s="282">
        <v>44909</v>
      </c>
      <c r="B505" s="485" t="s">
        <v>4302</v>
      </c>
      <c r="C505" s="361" t="s">
        <v>2798</v>
      </c>
      <c r="D505" s="69" t="s">
        <v>4303</v>
      </c>
      <c r="E505" s="51">
        <v>812663.43</v>
      </c>
      <c r="F505" s="16">
        <v>1220782</v>
      </c>
      <c r="G505" s="9">
        <v>41547.21</v>
      </c>
      <c r="H505" s="9">
        <v>41547.21</v>
      </c>
      <c r="I505" s="11">
        <f t="shared" si="22"/>
        <v>0</v>
      </c>
      <c r="J505" s="128">
        <f t="shared" ref="J505" si="23">J504+I505</f>
        <v>-58.661000000035301</v>
      </c>
      <c r="K505" s="9"/>
    </row>
    <row r="506" spans="1:11" ht="60" customHeight="1" x14ac:dyDescent="0.7">
      <c r="A506" s="282">
        <v>44910</v>
      </c>
      <c r="B506" s="485" t="s">
        <v>4304</v>
      </c>
      <c r="C506" s="361" t="s">
        <v>2798</v>
      </c>
      <c r="D506" s="69" t="s">
        <v>4305</v>
      </c>
      <c r="E506" s="51">
        <v>833286.98</v>
      </c>
      <c r="F506" s="16">
        <v>1231770</v>
      </c>
      <c r="G506" s="9">
        <v>42032.13</v>
      </c>
      <c r="H506" s="9">
        <v>42032.13</v>
      </c>
      <c r="I506" s="11">
        <f t="shared" si="22"/>
        <v>0</v>
      </c>
      <c r="J506" s="128">
        <f t="shared" ref="J506:J572" si="24">J505+I506</f>
        <v>-58.661000000035301</v>
      </c>
      <c r="K506" s="9"/>
    </row>
    <row r="507" spans="1:11" ht="58.5" customHeight="1" x14ac:dyDescent="0.7">
      <c r="A507" s="282">
        <v>44911</v>
      </c>
      <c r="B507" s="485" t="s">
        <v>4310</v>
      </c>
      <c r="C507" s="361" t="s">
        <v>2798</v>
      </c>
      <c r="D507" s="69" t="s">
        <v>4311</v>
      </c>
      <c r="E507" s="51">
        <v>816851.88</v>
      </c>
      <c r="F507" s="16">
        <v>1231769</v>
      </c>
      <c r="G507" s="9">
        <v>41171.97</v>
      </c>
      <c r="H507" s="9">
        <v>41171.97</v>
      </c>
      <c r="I507" s="11">
        <f t="shared" si="22"/>
        <v>0</v>
      </c>
      <c r="J507" s="128">
        <f t="shared" si="24"/>
        <v>-58.661000000035301</v>
      </c>
      <c r="K507" s="9"/>
    </row>
    <row r="508" spans="1:11" ht="55.5" customHeight="1" x14ac:dyDescent="0.35">
      <c r="A508" s="282">
        <v>44914</v>
      </c>
      <c r="B508" s="485" t="s">
        <v>4342</v>
      </c>
      <c r="C508" s="359" t="s">
        <v>2934</v>
      </c>
      <c r="D508" s="69" t="s">
        <v>4343</v>
      </c>
      <c r="E508" s="51">
        <v>861246.19</v>
      </c>
      <c r="F508" s="16">
        <v>1233100</v>
      </c>
      <c r="G508" s="9">
        <v>43530.26</v>
      </c>
      <c r="H508" s="9">
        <v>43530.26</v>
      </c>
      <c r="I508" s="11">
        <f t="shared" si="22"/>
        <v>0</v>
      </c>
      <c r="J508" s="128">
        <f t="shared" si="24"/>
        <v>-58.661000000035301</v>
      </c>
      <c r="K508" s="9"/>
    </row>
    <row r="509" spans="1:11" ht="57.75" customHeight="1" x14ac:dyDescent="0.35">
      <c r="A509" s="282">
        <v>44916</v>
      </c>
      <c r="B509" s="485" t="s">
        <v>4344</v>
      </c>
      <c r="C509" s="359" t="s">
        <v>2934</v>
      </c>
      <c r="D509" s="69" t="s">
        <v>4345</v>
      </c>
      <c r="E509" s="51">
        <v>814275.09</v>
      </c>
      <c r="F509" s="16">
        <v>1238364</v>
      </c>
      <c r="G509" s="9">
        <v>41312.79</v>
      </c>
      <c r="H509" s="9">
        <v>41312.79</v>
      </c>
      <c r="I509" s="11">
        <f t="shared" si="22"/>
        <v>0</v>
      </c>
      <c r="J509" s="128">
        <f>J508+I509</f>
        <v>-58.661000000035301</v>
      </c>
      <c r="K509" s="9"/>
    </row>
    <row r="510" spans="1:11" ht="59.25" customHeight="1" x14ac:dyDescent="0.35">
      <c r="A510" s="282">
        <v>44917</v>
      </c>
      <c r="B510" s="486" t="s">
        <v>4351</v>
      </c>
      <c r="C510" s="359" t="s">
        <v>2934</v>
      </c>
      <c r="D510" s="69" t="s">
        <v>4346</v>
      </c>
      <c r="E510" s="51">
        <v>799647.46</v>
      </c>
      <c r="F510" s="16">
        <v>1239758</v>
      </c>
      <c r="G510" s="9">
        <v>40653.15</v>
      </c>
      <c r="H510" s="9">
        <v>40653.15</v>
      </c>
      <c r="I510" s="11">
        <f t="shared" si="22"/>
        <v>0</v>
      </c>
      <c r="J510" s="128">
        <f t="shared" si="24"/>
        <v>-58.661000000035301</v>
      </c>
      <c r="K510" s="9"/>
    </row>
    <row r="511" spans="1:11" ht="60.75" customHeight="1" x14ac:dyDescent="0.7">
      <c r="A511" s="282">
        <v>44922</v>
      </c>
      <c r="B511" s="486" t="s">
        <v>4352</v>
      </c>
      <c r="C511" s="361" t="s">
        <v>2798</v>
      </c>
      <c r="D511" s="69" t="s">
        <v>4353</v>
      </c>
      <c r="E511" s="51">
        <v>774300.07</v>
      </c>
      <c r="F511" s="16">
        <v>1243711</v>
      </c>
      <c r="G511" s="9">
        <v>39717.879999999997</v>
      </c>
      <c r="H511" s="9">
        <v>39717.879999999997</v>
      </c>
      <c r="I511" s="11">
        <f t="shared" si="22"/>
        <v>0</v>
      </c>
      <c r="J511" s="128">
        <f t="shared" si="24"/>
        <v>-58.661000000035301</v>
      </c>
      <c r="K511" s="9"/>
    </row>
    <row r="512" spans="1:11" ht="56.25" x14ac:dyDescent="0.7">
      <c r="A512" s="282">
        <v>44925</v>
      </c>
      <c r="B512" s="486" t="s">
        <v>4356</v>
      </c>
      <c r="C512" s="361" t="s">
        <v>2798</v>
      </c>
      <c r="D512" s="69" t="s">
        <v>4357</v>
      </c>
      <c r="E512" s="51">
        <v>795529.19</v>
      </c>
      <c r="F512" s="16">
        <v>1251040</v>
      </c>
      <c r="G512" s="9">
        <v>41038.39</v>
      </c>
      <c r="H512" s="9">
        <v>41038.39</v>
      </c>
      <c r="I512" s="11">
        <f t="shared" si="22"/>
        <v>0</v>
      </c>
      <c r="J512" s="128">
        <f t="shared" si="24"/>
        <v>-58.661000000035301</v>
      </c>
      <c r="K512" s="9"/>
    </row>
    <row r="513" spans="1:11" ht="18.75" x14ac:dyDescent="0.25">
      <c r="A513" s="287"/>
      <c r="B513" s="489"/>
      <c r="C513" s="491"/>
      <c r="D513" s="492"/>
      <c r="E513" s="493"/>
      <c r="F513" s="494"/>
      <c r="G513" s="495"/>
      <c r="H513" s="495"/>
      <c r="I513" s="496">
        <f t="shared" si="22"/>
        <v>0</v>
      </c>
      <c r="J513" s="490">
        <f t="shared" si="24"/>
        <v>-58.661000000035301</v>
      </c>
      <c r="K513" s="9"/>
    </row>
    <row r="514" spans="1:11" s="295" customFormat="1" ht="56.25" x14ac:dyDescent="0.35">
      <c r="A514" s="291">
        <v>44930</v>
      </c>
      <c r="B514" s="486" t="s">
        <v>4380</v>
      </c>
      <c r="C514" s="359" t="s">
        <v>2934</v>
      </c>
      <c r="D514" s="292" t="s">
        <v>4381</v>
      </c>
      <c r="E514" s="293">
        <v>756451.21</v>
      </c>
      <c r="F514" s="294">
        <v>1259424</v>
      </c>
      <c r="G514" s="256">
        <v>39103.19</v>
      </c>
      <c r="H514" s="256">
        <v>39103.19</v>
      </c>
      <c r="I514" s="11">
        <f t="shared" si="22"/>
        <v>0</v>
      </c>
      <c r="J514" s="128">
        <f t="shared" si="24"/>
        <v>-58.661000000035301</v>
      </c>
      <c r="K514" s="256"/>
    </row>
    <row r="515" spans="1:11" s="295" customFormat="1" ht="69.75" customHeight="1" x14ac:dyDescent="0.35">
      <c r="A515" s="291">
        <v>44932</v>
      </c>
      <c r="B515" s="486" t="s">
        <v>4384</v>
      </c>
      <c r="C515" s="359" t="s">
        <v>2934</v>
      </c>
      <c r="D515" s="292" t="s">
        <v>4385</v>
      </c>
      <c r="E515" s="293">
        <v>758175.74</v>
      </c>
      <c r="F515" s="294">
        <v>1260647</v>
      </c>
      <c r="G515" s="256">
        <v>39161.97</v>
      </c>
      <c r="H515" s="256">
        <v>39161.97</v>
      </c>
      <c r="I515" s="11">
        <f t="shared" si="22"/>
        <v>0</v>
      </c>
      <c r="J515" s="128">
        <f t="shared" si="24"/>
        <v>-58.661000000035301</v>
      </c>
      <c r="K515" s="256"/>
    </row>
    <row r="516" spans="1:11" ht="56.25" x14ac:dyDescent="0.7">
      <c r="A516" s="282">
        <v>44937</v>
      </c>
      <c r="B516" s="486" t="s">
        <v>4376</v>
      </c>
      <c r="C516" s="361" t="s">
        <v>2798</v>
      </c>
      <c r="D516" s="69" t="s">
        <v>4377</v>
      </c>
      <c r="E516" s="51">
        <v>708614.03</v>
      </c>
      <c r="F516" s="16">
        <v>1270344</v>
      </c>
      <c r="G516" s="9">
        <v>37129.370000000003</v>
      </c>
      <c r="H516" s="9">
        <v>37129.370000000003</v>
      </c>
      <c r="I516" s="11">
        <f t="shared" si="22"/>
        <v>0</v>
      </c>
      <c r="J516" s="128">
        <f t="shared" si="24"/>
        <v>-58.661000000035301</v>
      </c>
      <c r="K516" s="9"/>
    </row>
    <row r="517" spans="1:11" ht="56.25" x14ac:dyDescent="0.7">
      <c r="A517" s="282">
        <v>44938</v>
      </c>
      <c r="B517" s="486" t="s">
        <v>4378</v>
      </c>
      <c r="C517" s="361" t="s">
        <v>2798</v>
      </c>
      <c r="D517" s="69" t="s">
        <v>4379</v>
      </c>
      <c r="E517" s="51">
        <v>688738.39</v>
      </c>
      <c r="F517" s="16">
        <v>1270373</v>
      </c>
      <c r="G517" s="9">
        <v>36547.54</v>
      </c>
      <c r="H517" s="9">
        <v>36547.54</v>
      </c>
      <c r="I517" s="11">
        <f t="shared" si="22"/>
        <v>0</v>
      </c>
      <c r="J517" s="128">
        <f t="shared" si="24"/>
        <v>-58.661000000035301</v>
      </c>
      <c r="K517" s="9"/>
    </row>
    <row r="518" spans="1:11" ht="56.25" x14ac:dyDescent="0.35">
      <c r="A518" s="282">
        <v>44944</v>
      </c>
      <c r="B518" s="486" t="s">
        <v>4396</v>
      </c>
      <c r="C518" s="359" t="s">
        <v>2934</v>
      </c>
      <c r="D518" s="69" t="s">
        <v>4397</v>
      </c>
      <c r="E518" s="51">
        <v>635768.48</v>
      </c>
      <c r="F518" s="16">
        <v>1279687</v>
      </c>
      <c r="G518" s="9">
        <v>33965.620000000003</v>
      </c>
      <c r="H518" s="9">
        <v>33965.620000000003</v>
      </c>
      <c r="I518" s="11">
        <f t="shared" si="22"/>
        <v>0</v>
      </c>
      <c r="J518" s="128">
        <f t="shared" si="24"/>
        <v>-58.661000000035301</v>
      </c>
      <c r="K518" s="9"/>
    </row>
    <row r="519" spans="1:11" ht="56.25" x14ac:dyDescent="0.35">
      <c r="A519" s="282">
        <v>44946</v>
      </c>
      <c r="B519" s="486" t="s">
        <v>4400</v>
      </c>
      <c r="C519" s="359" t="s">
        <v>2934</v>
      </c>
      <c r="D519" s="69" t="s">
        <v>4401</v>
      </c>
      <c r="E519" s="51">
        <v>638882.22</v>
      </c>
      <c r="F519" s="16">
        <v>1281502</v>
      </c>
      <c r="G519" s="9">
        <v>33627.15</v>
      </c>
      <c r="H519" s="9">
        <v>33627.15</v>
      </c>
      <c r="I519" s="11">
        <f t="shared" si="22"/>
        <v>0</v>
      </c>
      <c r="J519" s="128">
        <f t="shared" si="24"/>
        <v>-58.661000000035301</v>
      </c>
      <c r="K519" s="9"/>
    </row>
    <row r="520" spans="1:11" ht="56.25" x14ac:dyDescent="0.35">
      <c r="A520" s="282">
        <v>44950</v>
      </c>
      <c r="B520" s="486" t="s">
        <v>4402</v>
      </c>
      <c r="C520" s="359" t="s">
        <v>2934</v>
      </c>
      <c r="D520" s="69" t="s">
        <v>4403</v>
      </c>
      <c r="E520" s="51">
        <v>655435.80000000005</v>
      </c>
      <c r="F520" s="16">
        <v>1289286</v>
      </c>
      <c r="G520" s="9">
        <v>34771.129999999997</v>
      </c>
      <c r="H520" s="9">
        <v>34771.129999999997</v>
      </c>
      <c r="I520" s="11">
        <f t="shared" si="22"/>
        <v>0</v>
      </c>
      <c r="J520" s="128">
        <f t="shared" si="24"/>
        <v>-58.661000000035301</v>
      </c>
      <c r="K520" s="9"/>
    </row>
    <row r="521" spans="1:11" ht="56.25" x14ac:dyDescent="0.35">
      <c r="A521" s="282">
        <v>44952</v>
      </c>
      <c r="B521" s="486" t="s">
        <v>4412</v>
      </c>
      <c r="C521" s="359" t="s">
        <v>2934</v>
      </c>
      <c r="D521" s="69" t="s">
        <v>4413</v>
      </c>
      <c r="E521" s="51">
        <v>687587.57</v>
      </c>
      <c r="F521" s="16">
        <v>1289206</v>
      </c>
      <c r="G521" s="9">
        <v>36534.94</v>
      </c>
      <c r="H521" s="9">
        <v>36534.94</v>
      </c>
      <c r="I521" s="11">
        <f t="shared" si="22"/>
        <v>0</v>
      </c>
      <c r="J521" s="128">
        <f t="shared" si="24"/>
        <v>-58.661000000035301</v>
      </c>
      <c r="K521" s="9"/>
    </row>
    <row r="522" spans="1:11" ht="56.25" x14ac:dyDescent="0.7">
      <c r="A522" s="282">
        <v>44953</v>
      </c>
      <c r="B522" s="486" t="s">
        <v>4404</v>
      </c>
      <c r="C522" s="361" t="s">
        <v>2798</v>
      </c>
      <c r="D522" s="69" t="s">
        <v>4405</v>
      </c>
      <c r="E522" s="51">
        <v>661469.06999999995</v>
      </c>
      <c r="F522" s="16">
        <v>1293168</v>
      </c>
      <c r="G522" s="9">
        <v>35240.76</v>
      </c>
      <c r="H522" s="9">
        <v>35240.76</v>
      </c>
      <c r="I522" s="11">
        <f t="shared" si="22"/>
        <v>0</v>
      </c>
      <c r="J522" s="128">
        <f t="shared" si="24"/>
        <v>-58.661000000035301</v>
      </c>
      <c r="K522" s="9"/>
    </row>
    <row r="523" spans="1:11" ht="56.25" x14ac:dyDescent="0.35">
      <c r="A523" s="282">
        <v>44957</v>
      </c>
      <c r="B523" s="486" t="s">
        <v>4420</v>
      </c>
      <c r="C523" s="359" t="s">
        <v>2934</v>
      </c>
      <c r="D523" s="69" t="s">
        <v>4421</v>
      </c>
      <c r="E523" s="51">
        <v>702037.37</v>
      </c>
      <c r="F523" s="16">
        <v>1299456</v>
      </c>
      <c r="G523" s="9">
        <v>37249.29</v>
      </c>
      <c r="H523" s="9">
        <v>37249.29</v>
      </c>
      <c r="I523" s="11">
        <f t="shared" si="22"/>
        <v>0</v>
      </c>
      <c r="J523" s="128">
        <f t="shared" si="24"/>
        <v>-58.661000000035301</v>
      </c>
      <c r="K523" s="9"/>
    </row>
    <row r="524" spans="1:11" ht="56.25" x14ac:dyDescent="0.35">
      <c r="A524" s="282">
        <v>44960</v>
      </c>
      <c r="B524" s="498" t="s">
        <v>4428</v>
      </c>
      <c r="C524" s="359" t="s">
        <v>2934</v>
      </c>
      <c r="D524" s="69" t="s">
        <v>4429</v>
      </c>
      <c r="E524" s="51">
        <v>693345.47</v>
      </c>
      <c r="F524" s="16">
        <v>1301452</v>
      </c>
      <c r="G524" s="9">
        <v>36762.75</v>
      </c>
      <c r="H524" s="9">
        <v>36762.75</v>
      </c>
      <c r="I524" s="11">
        <f t="shared" si="22"/>
        <v>0</v>
      </c>
      <c r="J524" s="128">
        <f t="shared" si="24"/>
        <v>-58.661000000035301</v>
      </c>
      <c r="K524" s="9"/>
    </row>
    <row r="525" spans="1:11" ht="56.25" x14ac:dyDescent="0.35">
      <c r="A525" s="282">
        <v>44964</v>
      </c>
      <c r="B525" s="498" t="s">
        <v>4432</v>
      </c>
      <c r="C525" s="359" t="s">
        <v>2934</v>
      </c>
      <c r="D525" s="69" t="s">
        <v>4433</v>
      </c>
      <c r="E525" s="51">
        <v>659838.92000000004</v>
      </c>
      <c r="F525" s="16">
        <v>1307537</v>
      </c>
      <c r="G525" s="9">
        <v>34838.379999999997</v>
      </c>
      <c r="H525" s="9">
        <v>34838.379999999997</v>
      </c>
      <c r="I525" s="11">
        <f t="shared" si="22"/>
        <v>0</v>
      </c>
      <c r="J525" s="128">
        <f t="shared" si="24"/>
        <v>-58.661000000035301</v>
      </c>
      <c r="K525" s="9"/>
    </row>
    <row r="526" spans="1:11" ht="56.25" x14ac:dyDescent="0.35">
      <c r="A526" s="282">
        <v>44966</v>
      </c>
      <c r="B526" s="498" t="s">
        <v>4434</v>
      </c>
      <c r="C526" s="359" t="s">
        <v>2934</v>
      </c>
      <c r="D526" s="69" t="s">
        <v>4435</v>
      </c>
      <c r="E526" s="51">
        <v>656616.43000000005</v>
      </c>
      <c r="F526" s="16">
        <v>1311770</v>
      </c>
      <c r="G526" s="9">
        <v>34688.699999999997</v>
      </c>
      <c r="H526" s="9">
        <v>34688.699999999997</v>
      </c>
      <c r="I526" s="11">
        <f t="shared" si="22"/>
        <v>0</v>
      </c>
      <c r="J526" s="128">
        <f t="shared" si="24"/>
        <v>-58.661000000035301</v>
      </c>
      <c r="K526" s="9"/>
    </row>
    <row r="527" spans="1:11" ht="56.25" x14ac:dyDescent="0.35">
      <c r="A527" s="282">
        <v>44971</v>
      </c>
      <c r="B527" s="498" t="s">
        <v>4436</v>
      </c>
      <c r="C527" s="359" t="s">
        <v>2934</v>
      </c>
      <c r="D527" s="69" t="s">
        <v>4437</v>
      </c>
      <c r="E527" s="51">
        <v>653444.56999999995</v>
      </c>
      <c r="F527" s="16">
        <v>1320230</v>
      </c>
      <c r="G527" s="9">
        <v>35254.629999999997</v>
      </c>
      <c r="H527" s="9">
        <v>35254.629999999997</v>
      </c>
      <c r="I527" s="11">
        <f t="shared" si="22"/>
        <v>0</v>
      </c>
      <c r="J527" s="128">
        <f t="shared" si="24"/>
        <v>-58.661000000035301</v>
      </c>
      <c r="K527" s="9"/>
    </row>
    <row r="528" spans="1:11" ht="56.25" x14ac:dyDescent="0.35">
      <c r="A528" s="282">
        <v>44973</v>
      </c>
      <c r="B528" s="498" t="s">
        <v>4448</v>
      </c>
      <c r="C528" s="359" t="s">
        <v>2934</v>
      </c>
      <c r="D528" s="69" t="s">
        <v>4449</v>
      </c>
      <c r="E528" s="51">
        <v>652633.18000000005</v>
      </c>
      <c r="F528" s="16">
        <v>1322181</v>
      </c>
      <c r="G528" s="9">
        <v>35135.03</v>
      </c>
      <c r="H528" s="9">
        <v>35135.03</v>
      </c>
      <c r="I528" s="11">
        <f t="shared" si="22"/>
        <v>0</v>
      </c>
      <c r="J528" s="128">
        <f t="shared" si="24"/>
        <v>-58.661000000035301</v>
      </c>
      <c r="K528" s="9"/>
    </row>
    <row r="529" spans="1:17" ht="75" x14ac:dyDescent="0.35">
      <c r="A529" s="282">
        <v>44977</v>
      </c>
      <c r="B529" s="498" t="s">
        <v>4461</v>
      </c>
      <c r="C529" s="359" t="s">
        <v>2934</v>
      </c>
      <c r="D529" s="69" t="s">
        <v>4458</v>
      </c>
      <c r="E529" s="51">
        <v>767334.64</v>
      </c>
      <c r="F529" s="16">
        <v>1326864</v>
      </c>
      <c r="G529" s="9">
        <v>36327.03</v>
      </c>
      <c r="H529" s="9">
        <v>41669</v>
      </c>
      <c r="I529" s="500">
        <f t="shared" si="22"/>
        <v>5341.9700000000012</v>
      </c>
      <c r="J529" s="501">
        <f t="shared" si="24"/>
        <v>5283.3089999999656</v>
      </c>
      <c r="K529" s="133"/>
      <c r="L529" s="531" t="s">
        <v>4451</v>
      </c>
      <c r="M529" s="531"/>
      <c r="N529" s="531"/>
      <c r="O529" s="531"/>
      <c r="P529" s="531"/>
      <c r="Q529" s="531"/>
    </row>
    <row r="530" spans="1:17" ht="56.25" x14ac:dyDescent="0.35">
      <c r="A530" s="282">
        <v>44981</v>
      </c>
      <c r="B530" s="498" t="s">
        <v>4459</v>
      </c>
      <c r="C530" s="359" t="s">
        <v>2934</v>
      </c>
      <c r="D530" s="69" t="s">
        <v>4460</v>
      </c>
      <c r="E530" s="51">
        <v>672255.97</v>
      </c>
      <c r="F530" s="16">
        <v>1331366</v>
      </c>
      <c r="G530" s="9">
        <v>36428.74</v>
      </c>
      <c r="H530" s="9">
        <v>36428.74</v>
      </c>
      <c r="I530" s="258">
        <f t="shared" si="22"/>
        <v>0</v>
      </c>
      <c r="J530" s="502">
        <f t="shared" si="24"/>
        <v>5283.3089999999656</v>
      </c>
      <c r="K530" s="133"/>
      <c r="L530" s="531"/>
      <c r="M530" s="531"/>
      <c r="N530" s="531"/>
      <c r="O530" s="531"/>
      <c r="P530" s="531"/>
      <c r="Q530" s="531"/>
    </row>
    <row r="531" spans="1:17" ht="15.75" x14ac:dyDescent="0.25">
      <c r="A531" s="282"/>
      <c r="B531" s="27"/>
      <c r="D531" s="69"/>
      <c r="E531" s="51"/>
      <c r="F531" s="16"/>
      <c r="G531" s="9"/>
      <c r="H531" s="9"/>
      <c r="I531" s="258">
        <f t="shared" si="22"/>
        <v>0</v>
      </c>
      <c r="J531" s="502">
        <f t="shared" si="24"/>
        <v>5283.3089999999656</v>
      </c>
      <c r="K531" s="133"/>
      <c r="L531" s="531"/>
      <c r="M531" s="531"/>
      <c r="N531" s="531"/>
      <c r="O531" s="531"/>
      <c r="P531" s="531"/>
      <c r="Q531" s="531"/>
    </row>
    <row r="532" spans="1:17" ht="15.75" x14ac:dyDescent="0.25">
      <c r="A532" s="282"/>
      <c r="B532" s="27"/>
      <c r="D532" s="69"/>
      <c r="E532" s="51"/>
      <c r="F532" s="16"/>
      <c r="G532" s="9"/>
      <c r="H532" s="9"/>
      <c r="I532" s="258">
        <f t="shared" si="22"/>
        <v>0</v>
      </c>
      <c r="J532" s="502">
        <f t="shared" si="24"/>
        <v>5283.3089999999656</v>
      </c>
      <c r="K532" s="133"/>
      <c r="L532" s="531"/>
      <c r="M532" s="531"/>
      <c r="N532" s="531"/>
      <c r="O532" s="531"/>
      <c r="P532" s="531"/>
      <c r="Q532" s="531"/>
    </row>
    <row r="533" spans="1:17" ht="15.75" x14ac:dyDescent="0.25">
      <c r="A533" s="282"/>
      <c r="B533" s="27"/>
      <c r="D533" s="69"/>
      <c r="E533" s="51"/>
      <c r="F533" s="16"/>
      <c r="G533" s="9"/>
      <c r="H533" s="9"/>
      <c r="I533" s="258">
        <f t="shared" si="22"/>
        <v>0</v>
      </c>
      <c r="J533" s="502">
        <f t="shared" si="24"/>
        <v>5283.3089999999656</v>
      </c>
      <c r="K533" s="133"/>
      <c r="L533" s="531"/>
      <c r="M533" s="531"/>
      <c r="N533" s="531"/>
      <c r="O533" s="531"/>
      <c r="P533" s="531"/>
      <c r="Q533" s="531"/>
    </row>
    <row r="534" spans="1:17" ht="15.75" x14ac:dyDescent="0.25">
      <c r="A534" s="282"/>
      <c r="B534" s="27"/>
      <c r="D534" s="69"/>
      <c r="E534" s="51"/>
      <c r="F534" s="16"/>
      <c r="G534" s="9"/>
      <c r="H534" s="9"/>
      <c r="I534" s="11">
        <f t="shared" si="22"/>
        <v>0</v>
      </c>
      <c r="J534" s="128">
        <f t="shared" si="24"/>
        <v>5283.3089999999656</v>
      </c>
      <c r="K534" s="9"/>
    </row>
    <row r="535" spans="1:17" ht="18.75" x14ac:dyDescent="0.25">
      <c r="A535" s="282"/>
      <c r="B535" s="27"/>
      <c r="D535" s="69"/>
      <c r="E535" s="51"/>
      <c r="F535" s="16"/>
      <c r="G535" s="9"/>
      <c r="H535" s="9"/>
      <c r="I535" s="11">
        <f t="shared" si="22"/>
        <v>0</v>
      </c>
      <c r="J535" s="128">
        <f t="shared" si="24"/>
        <v>5283.3089999999656</v>
      </c>
      <c r="K535" s="9"/>
      <c r="L535" s="499" t="s">
        <v>4450</v>
      </c>
    </row>
    <row r="536" spans="1:17" ht="15.75" x14ac:dyDescent="0.25">
      <c r="A536" s="282"/>
      <c r="B536" s="27"/>
      <c r="D536" s="69"/>
      <c r="E536" s="51"/>
      <c r="F536" s="16"/>
      <c r="G536" s="9"/>
      <c r="H536" s="9"/>
      <c r="I536" s="11">
        <f t="shared" si="22"/>
        <v>0</v>
      </c>
      <c r="J536" s="128">
        <f t="shared" si="24"/>
        <v>5283.3089999999656</v>
      </c>
      <c r="K536" s="9"/>
    </row>
    <row r="537" spans="1:17" ht="15.75" x14ac:dyDescent="0.25">
      <c r="A537" s="282"/>
      <c r="B537" s="27"/>
      <c r="D537" s="69"/>
      <c r="E537" s="51"/>
      <c r="F537" s="16"/>
      <c r="G537" s="9"/>
      <c r="H537" s="9"/>
      <c r="I537" s="11">
        <f t="shared" si="22"/>
        <v>0</v>
      </c>
      <c r="J537" s="128">
        <f t="shared" si="24"/>
        <v>5283.3089999999656</v>
      </c>
      <c r="K537" s="9"/>
    </row>
    <row r="538" spans="1:17" ht="15.75" x14ac:dyDescent="0.25">
      <c r="A538" s="282"/>
      <c r="B538" s="27"/>
      <c r="D538" s="163"/>
      <c r="E538" s="51"/>
      <c r="F538" s="16"/>
      <c r="G538" s="9"/>
      <c r="H538" s="9"/>
      <c r="I538" s="11">
        <f t="shared" si="22"/>
        <v>0</v>
      </c>
      <c r="J538" s="128">
        <f t="shared" si="24"/>
        <v>5283.3089999999656</v>
      </c>
      <c r="K538" s="9"/>
    </row>
    <row r="539" spans="1:17" ht="15.75" x14ac:dyDescent="0.25">
      <c r="A539" s="282"/>
      <c r="B539" s="27"/>
      <c r="D539" s="69"/>
      <c r="E539" s="51"/>
      <c r="F539" s="16"/>
      <c r="G539" s="9"/>
      <c r="H539" s="9"/>
      <c r="I539" s="11">
        <f t="shared" si="22"/>
        <v>0</v>
      </c>
      <c r="J539" s="128">
        <f t="shared" si="24"/>
        <v>5283.3089999999656</v>
      </c>
      <c r="K539" s="9"/>
    </row>
    <row r="540" spans="1:17" ht="18.75" x14ac:dyDescent="0.3">
      <c r="A540" s="282"/>
      <c r="B540" s="140"/>
      <c r="C540"/>
      <c r="D540" s="69"/>
      <c r="F540" s="16"/>
      <c r="G540" s="9"/>
      <c r="H540" s="9"/>
      <c r="I540" s="11">
        <f t="shared" si="22"/>
        <v>0</v>
      </c>
      <c r="J540" s="128">
        <f t="shared" si="24"/>
        <v>5283.3089999999656</v>
      </c>
      <c r="K540" s="9"/>
    </row>
    <row r="541" spans="1:17" ht="15.75" x14ac:dyDescent="0.25">
      <c r="A541" s="282"/>
      <c r="B541" s="27"/>
      <c r="D541" s="69"/>
      <c r="E541" s="51"/>
      <c r="F541" s="16"/>
      <c r="G541" s="9"/>
      <c r="H541" s="9"/>
      <c r="I541" s="11">
        <f t="shared" si="22"/>
        <v>0</v>
      </c>
      <c r="J541" s="128">
        <f t="shared" si="24"/>
        <v>5283.3089999999656</v>
      </c>
      <c r="K541" s="9"/>
    </row>
    <row r="542" spans="1:17" ht="15.75" x14ac:dyDescent="0.25">
      <c r="A542" s="282"/>
      <c r="B542" s="27"/>
      <c r="D542" s="69"/>
      <c r="E542" s="51"/>
      <c r="F542" s="16"/>
      <c r="G542" s="9"/>
      <c r="H542" s="9"/>
      <c r="I542" s="11">
        <f t="shared" si="22"/>
        <v>0</v>
      </c>
      <c r="J542" s="128">
        <f t="shared" si="24"/>
        <v>5283.3089999999656</v>
      </c>
      <c r="K542" s="9"/>
    </row>
    <row r="543" spans="1:17" ht="15.75" x14ac:dyDescent="0.25">
      <c r="A543" s="282"/>
      <c r="B543" s="27"/>
      <c r="D543" s="69"/>
      <c r="E543" s="51"/>
      <c r="F543" s="16"/>
      <c r="G543" s="9"/>
      <c r="H543" s="9"/>
      <c r="I543" s="11">
        <f t="shared" si="22"/>
        <v>0</v>
      </c>
      <c r="J543" s="128">
        <f t="shared" si="24"/>
        <v>5283.3089999999656</v>
      </c>
      <c r="K543" s="9"/>
    </row>
    <row r="544" spans="1:17" ht="15.75" x14ac:dyDescent="0.25">
      <c r="A544" s="282"/>
      <c r="B544" s="27"/>
      <c r="D544" s="69"/>
      <c r="E544" s="51"/>
      <c r="F544" s="16"/>
      <c r="G544" s="9"/>
      <c r="H544" s="9"/>
      <c r="I544" s="11">
        <f t="shared" si="22"/>
        <v>0</v>
      </c>
      <c r="J544" s="128">
        <f t="shared" si="24"/>
        <v>5283.3089999999656</v>
      </c>
      <c r="K544" s="9"/>
    </row>
    <row r="545" spans="1:11" ht="15.75" x14ac:dyDescent="0.25">
      <c r="A545" s="282"/>
      <c r="B545" s="27"/>
      <c r="D545" s="69"/>
      <c r="E545" s="51"/>
      <c r="F545" s="16"/>
      <c r="G545" s="9"/>
      <c r="H545" s="9"/>
      <c r="I545" s="11">
        <f t="shared" si="22"/>
        <v>0</v>
      </c>
      <c r="J545" s="128">
        <f t="shared" si="24"/>
        <v>5283.3089999999656</v>
      </c>
      <c r="K545" s="9"/>
    </row>
    <row r="546" spans="1:11" ht="15.75" x14ac:dyDescent="0.25">
      <c r="A546" s="282"/>
      <c r="B546" s="27"/>
      <c r="D546" s="69"/>
      <c r="E546" s="51"/>
      <c r="F546" s="16"/>
      <c r="G546" s="9"/>
      <c r="H546" s="9"/>
      <c r="I546" s="11">
        <f t="shared" si="22"/>
        <v>0</v>
      </c>
      <c r="J546" s="128">
        <f t="shared" si="24"/>
        <v>5283.3089999999656</v>
      </c>
      <c r="K546" s="9"/>
    </row>
    <row r="547" spans="1:11" ht="15.75" x14ac:dyDescent="0.25">
      <c r="A547" s="282"/>
      <c r="B547" s="27"/>
      <c r="D547" s="69"/>
      <c r="E547" s="51"/>
      <c r="F547" s="16"/>
      <c r="G547" s="9"/>
      <c r="H547" s="9"/>
      <c r="I547" s="11">
        <f t="shared" si="22"/>
        <v>0</v>
      </c>
      <c r="J547" s="128">
        <f t="shared" si="24"/>
        <v>5283.3089999999656</v>
      </c>
      <c r="K547" s="9"/>
    </row>
    <row r="548" spans="1:11" ht="15.75" x14ac:dyDescent="0.25">
      <c r="A548" s="282"/>
      <c r="B548" s="27"/>
      <c r="D548" s="69"/>
      <c r="E548" s="51"/>
      <c r="F548" s="16"/>
      <c r="G548" s="9"/>
      <c r="H548" s="9"/>
      <c r="I548" s="11">
        <f t="shared" si="22"/>
        <v>0</v>
      </c>
      <c r="J548" s="128">
        <f t="shared" si="24"/>
        <v>5283.3089999999656</v>
      </c>
      <c r="K548" s="9"/>
    </row>
    <row r="549" spans="1:11" ht="15.75" x14ac:dyDescent="0.25">
      <c r="A549" s="282"/>
      <c r="B549" s="27"/>
      <c r="D549" s="69"/>
      <c r="E549" s="51"/>
      <c r="F549" s="16"/>
      <c r="G549" s="9"/>
      <c r="H549" s="9"/>
      <c r="I549" s="11">
        <f t="shared" si="22"/>
        <v>0</v>
      </c>
      <c r="J549" s="128">
        <f t="shared" si="24"/>
        <v>5283.3089999999656</v>
      </c>
      <c r="K549" s="9"/>
    </row>
    <row r="550" spans="1:11" ht="15.75" x14ac:dyDescent="0.25">
      <c r="A550" s="282"/>
      <c r="B550" s="27"/>
      <c r="D550" s="69"/>
      <c r="E550" s="51"/>
      <c r="F550" s="16"/>
      <c r="G550" s="9"/>
      <c r="H550" s="9"/>
      <c r="I550" s="11">
        <f t="shared" si="22"/>
        <v>0</v>
      </c>
      <c r="J550" s="128">
        <f t="shared" si="24"/>
        <v>5283.3089999999656</v>
      </c>
      <c r="K550" s="9"/>
    </row>
    <row r="551" spans="1:11" ht="15.75" x14ac:dyDescent="0.25">
      <c r="A551" s="282"/>
      <c r="B551" s="27"/>
      <c r="D551" s="69"/>
      <c r="E551" s="51"/>
      <c r="F551" s="16"/>
      <c r="G551" s="9"/>
      <c r="H551" s="9"/>
      <c r="I551" s="11">
        <f t="shared" si="22"/>
        <v>0</v>
      </c>
      <c r="J551" s="128">
        <f t="shared" si="24"/>
        <v>5283.3089999999656</v>
      </c>
      <c r="K551" s="9"/>
    </row>
    <row r="552" spans="1:11" ht="15.75" x14ac:dyDescent="0.25">
      <c r="A552" s="282"/>
      <c r="B552" s="27"/>
      <c r="D552" s="69"/>
      <c r="E552" s="51"/>
      <c r="F552" s="16"/>
      <c r="G552" s="9"/>
      <c r="H552" s="9"/>
      <c r="I552" s="11">
        <f t="shared" si="22"/>
        <v>0</v>
      </c>
      <c r="J552" s="128">
        <f t="shared" si="24"/>
        <v>5283.3089999999656</v>
      </c>
      <c r="K552" s="9"/>
    </row>
    <row r="553" spans="1:11" ht="15.75" x14ac:dyDescent="0.25">
      <c r="A553" s="282"/>
      <c r="B553" s="27"/>
      <c r="D553" s="69"/>
      <c r="E553" s="51"/>
      <c r="F553" s="16"/>
      <c r="G553" s="9"/>
      <c r="H553" s="9"/>
      <c r="I553" s="11">
        <f t="shared" si="22"/>
        <v>0</v>
      </c>
      <c r="J553" s="128">
        <f t="shared" si="24"/>
        <v>5283.3089999999656</v>
      </c>
      <c r="K553" s="9"/>
    </row>
    <row r="554" spans="1:11" ht="15.75" x14ac:dyDescent="0.25">
      <c r="A554" s="282"/>
      <c r="B554" s="27"/>
      <c r="D554" s="69"/>
      <c r="E554" s="51"/>
      <c r="F554" s="16"/>
      <c r="G554" s="9"/>
      <c r="H554" s="9"/>
      <c r="I554" s="11">
        <f t="shared" si="22"/>
        <v>0</v>
      </c>
      <c r="J554" s="128">
        <f t="shared" si="24"/>
        <v>5283.3089999999656</v>
      </c>
      <c r="K554" s="9"/>
    </row>
    <row r="555" spans="1:11" ht="15.75" x14ac:dyDescent="0.25">
      <c r="A555" s="282"/>
      <c r="B555" s="27"/>
      <c r="D555" s="69"/>
      <c r="E555" s="51"/>
      <c r="F555" s="16"/>
      <c r="G555" s="9"/>
      <c r="H555" s="9"/>
      <c r="I555" s="11">
        <f t="shared" si="22"/>
        <v>0</v>
      </c>
      <c r="J555" s="128">
        <f t="shared" si="24"/>
        <v>5283.3089999999656</v>
      </c>
      <c r="K555" s="9"/>
    </row>
    <row r="556" spans="1:11" ht="15.75" x14ac:dyDescent="0.25">
      <c r="A556" s="282"/>
      <c r="B556" s="27"/>
      <c r="D556" s="69"/>
      <c r="E556" s="51"/>
      <c r="F556" s="16"/>
      <c r="G556" s="9"/>
      <c r="H556" s="9"/>
      <c r="I556" s="11">
        <f t="shared" si="22"/>
        <v>0</v>
      </c>
      <c r="J556" s="128">
        <f t="shared" si="24"/>
        <v>5283.3089999999656</v>
      </c>
      <c r="K556" s="9"/>
    </row>
    <row r="557" spans="1:11" ht="15.75" x14ac:dyDescent="0.25">
      <c r="A557" s="282"/>
      <c r="B557" s="27"/>
      <c r="D557" s="69"/>
      <c r="E557" s="51"/>
      <c r="F557" s="16"/>
      <c r="G557" s="9"/>
      <c r="H557" s="9"/>
      <c r="I557" s="11">
        <f t="shared" si="22"/>
        <v>0</v>
      </c>
      <c r="J557" s="128">
        <f t="shared" si="24"/>
        <v>5283.3089999999656</v>
      </c>
      <c r="K557" s="9"/>
    </row>
    <row r="558" spans="1:11" ht="15.75" x14ac:dyDescent="0.25">
      <c r="A558" s="282"/>
      <c r="B558" s="27"/>
      <c r="D558" s="69"/>
      <c r="E558" s="51"/>
      <c r="F558" s="16"/>
      <c r="G558" s="9"/>
      <c r="H558" s="9"/>
      <c r="I558" s="11">
        <f t="shared" si="22"/>
        <v>0</v>
      </c>
      <c r="J558" s="128">
        <f t="shared" si="24"/>
        <v>5283.3089999999656</v>
      </c>
      <c r="K558" s="9"/>
    </row>
    <row r="559" spans="1:11" ht="15.75" x14ac:dyDescent="0.25">
      <c r="A559" s="282"/>
      <c r="B559" s="27"/>
      <c r="D559" s="69"/>
      <c r="E559" s="51"/>
      <c r="F559" s="16"/>
      <c r="G559" s="9"/>
      <c r="H559" s="9"/>
      <c r="I559" s="11">
        <f t="shared" si="22"/>
        <v>0</v>
      </c>
      <c r="J559" s="128">
        <f t="shared" si="24"/>
        <v>5283.3089999999656</v>
      </c>
      <c r="K559" s="9"/>
    </row>
    <row r="560" spans="1:11" ht="15.75" x14ac:dyDescent="0.25">
      <c r="A560" s="282"/>
      <c r="B560" s="27"/>
      <c r="D560" s="69"/>
      <c r="E560" s="51"/>
      <c r="F560" s="16"/>
      <c r="G560" s="9"/>
      <c r="H560" s="9"/>
      <c r="I560" s="11">
        <f t="shared" si="22"/>
        <v>0</v>
      </c>
      <c r="J560" s="128">
        <f t="shared" si="24"/>
        <v>5283.3089999999656</v>
      </c>
      <c r="K560" s="9"/>
    </row>
    <row r="561" spans="1:11" ht="15.75" x14ac:dyDescent="0.25">
      <c r="A561" s="282"/>
      <c r="B561" s="27"/>
      <c r="D561" s="69"/>
      <c r="E561" s="51"/>
      <c r="F561" s="16"/>
      <c r="G561" s="9"/>
      <c r="H561" s="9"/>
      <c r="I561" s="11">
        <f t="shared" si="22"/>
        <v>0</v>
      </c>
      <c r="J561" s="128">
        <f t="shared" si="24"/>
        <v>5283.3089999999656</v>
      </c>
      <c r="K561" s="9"/>
    </row>
    <row r="562" spans="1:11" ht="15.75" x14ac:dyDescent="0.25">
      <c r="A562" s="282"/>
      <c r="B562" s="27"/>
      <c r="D562" s="69"/>
      <c r="E562" s="51"/>
      <c r="F562" s="16"/>
      <c r="G562" s="9"/>
      <c r="H562" s="9"/>
      <c r="I562" s="11">
        <f t="shared" si="22"/>
        <v>0</v>
      </c>
      <c r="J562" s="128">
        <f t="shared" si="24"/>
        <v>5283.3089999999656</v>
      </c>
      <c r="K562" s="9"/>
    </row>
    <row r="563" spans="1:11" ht="15.75" x14ac:dyDescent="0.25">
      <c r="A563" s="282"/>
      <c r="B563" s="27"/>
      <c r="D563" s="69"/>
      <c r="E563" s="51"/>
      <c r="F563" s="16"/>
      <c r="G563" s="9"/>
      <c r="H563" s="9"/>
      <c r="I563" s="11">
        <f t="shared" si="22"/>
        <v>0</v>
      </c>
      <c r="J563" s="128">
        <f t="shared" si="24"/>
        <v>5283.3089999999656</v>
      </c>
      <c r="K563" s="9"/>
    </row>
    <row r="564" spans="1:11" ht="15.75" x14ac:dyDescent="0.25">
      <c r="A564" s="282"/>
      <c r="B564" s="27"/>
      <c r="D564" s="69"/>
      <c r="E564" s="51"/>
      <c r="F564" s="16"/>
      <c r="G564" s="9"/>
      <c r="H564" s="9"/>
      <c r="I564" s="11">
        <f t="shared" si="22"/>
        <v>0</v>
      </c>
      <c r="J564" s="128">
        <f t="shared" si="24"/>
        <v>5283.3089999999656</v>
      </c>
      <c r="K564" s="9"/>
    </row>
    <row r="565" spans="1:11" ht="15.75" x14ac:dyDescent="0.25">
      <c r="A565" s="282"/>
      <c r="B565" s="27"/>
      <c r="D565" s="69"/>
      <c r="E565" s="51"/>
      <c r="F565" s="16"/>
      <c r="G565" s="9"/>
      <c r="H565" s="9"/>
      <c r="I565" s="11">
        <f t="shared" si="22"/>
        <v>0</v>
      </c>
      <c r="J565" s="128">
        <f t="shared" si="24"/>
        <v>5283.3089999999656</v>
      </c>
      <c r="K565" s="9"/>
    </row>
    <row r="566" spans="1:11" ht="15.75" x14ac:dyDescent="0.25">
      <c r="A566" s="282"/>
      <c r="B566" s="27"/>
      <c r="D566" s="69"/>
      <c r="E566" s="51"/>
      <c r="F566" s="16"/>
      <c r="G566" s="9"/>
      <c r="H566" s="9"/>
      <c r="I566" s="11">
        <f t="shared" ref="I566:I600" si="25">H566-G566</f>
        <v>0</v>
      </c>
      <c r="J566" s="128">
        <f t="shared" si="24"/>
        <v>5283.3089999999656</v>
      </c>
      <c r="K566" s="9"/>
    </row>
    <row r="567" spans="1:11" ht="15.75" x14ac:dyDescent="0.25">
      <c r="A567" s="282"/>
      <c r="B567" s="27"/>
      <c r="D567" s="69"/>
      <c r="E567" s="51"/>
      <c r="F567" s="16"/>
      <c r="G567" s="9"/>
      <c r="H567" s="9"/>
      <c r="I567" s="11">
        <f t="shared" si="25"/>
        <v>0</v>
      </c>
      <c r="J567" s="128">
        <f t="shared" si="24"/>
        <v>5283.3089999999656</v>
      </c>
      <c r="K567" s="9"/>
    </row>
    <row r="568" spans="1:11" ht="15.75" x14ac:dyDescent="0.25">
      <c r="A568" s="282"/>
      <c r="B568" s="27"/>
      <c r="D568" s="69"/>
      <c r="E568" s="51"/>
      <c r="F568" s="16"/>
      <c r="G568" s="9"/>
      <c r="H568" s="9"/>
      <c r="I568" s="11">
        <f t="shared" si="25"/>
        <v>0</v>
      </c>
      <c r="J568" s="128">
        <f t="shared" si="24"/>
        <v>5283.3089999999656</v>
      </c>
      <c r="K568" s="9"/>
    </row>
    <row r="569" spans="1:11" ht="15.75" x14ac:dyDescent="0.25">
      <c r="A569" s="282"/>
      <c r="B569" s="27"/>
      <c r="D569" s="69"/>
      <c r="E569" s="51"/>
      <c r="F569" s="16"/>
      <c r="G569" s="9"/>
      <c r="H569" s="9"/>
      <c r="I569" s="11">
        <f t="shared" si="25"/>
        <v>0</v>
      </c>
      <c r="J569" s="128">
        <f t="shared" si="24"/>
        <v>5283.3089999999656</v>
      </c>
      <c r="K569" s="9"/>
    </row>
    <row r="570" spans="1:11" ht="15.75" x14ac:dyDescent="0.25">
      <c r="A570" s="282"/>
      <c r="B570" s="27"/>
      <c r="D570" s="69"/>
      <c r="E570" s="51"/>
      <c r="F570" s="16"/>
      <c r="G570" s="9"/>
      <c r="H570" s="9"/>
      <c r="I570" s="11">
        <f t="shared" si="25"/>
        <v>0</v>
      </c>
      <c r="J570" s="128">
        <f t="shared" si="24"/>
        <v>5283.3089999999656</v>
      </c>
      <c r="K570" s="9"/>
    </row>
    <row r="571" spans="1:11" ht="15.75" x14ac:dyDescent="0.25">
      <c r="A571" s="282"/>
      <c r="B571" s="27"/>
      <c r="D571" s="69"/>
      <c r="E571" s="51"/>
      <c r="F571" s="16"/>
      <c r="G571" s="9"/>
      <c r="H571" s="9"/>
      <c r="I571" s="11">
        <f t="shared" si="25"/>
        <v>0</v>
      </c>
      <c r="J571" s="128">
        <f t="shared" si="24"/>
        <v>5283.3089999999656</v>
      </c>
      <c r="K571" s="9"/>
    </row>
    <row r="572" spans="1:11" ht="15.75" x14ac:dyDescent="0.25">
      <c r="A572" s="282"/>
      <c r="B572" s="27"/>
      <c r="D572" s="69"/>
      <c r="E572" s="51"/>
      <c r="F572" s="16"/>
      <c r="G572" s="9"/>
      <c r="H572" s="9"/>
      <c r="I572" s="11">
        <f t="shared" si="25"/>
        <v>0</v>
      </c>
      <c r="J572" s="128">
        <f t="shared" si="24"/>
        <v>5283.3089999999656</v>
      </c>
      <c r="K572" s="9"/>
    </row>
    <row r="573" spans="1:11" ht="15.75" x14ac:dyDescent="0.25">
      <c r="A573" s="282"/>
      <c r="B573" s="27"/>
      <c r="D573" s="69"/>
      <c r="E573" s="51"/>
      <c r="F573" s="16"/>
      <c r="G573" s="9"/>
      <c r="H573" s="9"/>
      <c r="I573" s="11">
        <f t="shared" si="25"/>
        <v>0</v>
      </c>
      <c r="J573" s="128">
        <f t="shared" ref="J573:J596" si="26">J572+I573</f>
        <v>5283.3089999999656</v>
      </c>
      <c r="K573" s="9"/>
    </row>
    <row r="574" spans="1:11" ht="15.75" x14ac:dyDescent="0.25">
      <c r="A574" s="282"/>
      <c r="B574" s="27"/>
      <c r="D574" s="69"/>
      <c r="E574" s="51"/>
      <c r="F574" s="16"/>
      <c r="G574" s="9"/>
      <c r="H574" s="9"/>
      <c r="I574" s="11">
        <f t="shared" si="25"/>
        <v>0</v>
      </c>
      <c r="J574" s="128">
        <f t="shared" si="26"/>
        <v>5283.3089999999656</v>
      </c>
      <c r="K574" s="9"/>
    </row>
    <row r="575" spans="1:11" ht="15.75" x14ac:dyDescent="0.25">
      <c r="A575" s="282"/>
      <c r="B575" s="27"/>
      <c r="D575" s="69"/>
      <c r="E575" s="51"/>
      <c r="F575" s="16"/>
      <c r="G575" s="9"/>
      <c r="H575" s="9"/>
      <c r="I575" s="11">
        <f t="shared" si="25"/>
        <v>0</v>
      </c>
      <c r="J575" s="128">
        <f t="shared" si="26"/>
        <v>5283.3089999999656</v>
      </c>
      <c r="K575" s="9"/>
    </row>
    <row r="576" spans="1:11" ht="15.75" x14ac:dyDescent="0.25">
      <c r="A576" s="282"/>
      <c r="B576" s="27"/>
      <c r="D576" s="69"/>
      <c r="E576" s="51"/>
      <c r="F576" s="16"/>
      <c r="G576" s="9"/>
      <c r="H576" s="9"/>
      <c r="I576" s="11">
        <f t="shared" si="25"/>
        <v>0</v>
      </c>
      <c r="J576" s="128">
        <f t="shared" si="26"/>
        <v>5283.3089999999656</v>
      </c>
      <c r="K576" s="9"/>
    </row>
    <row r="577" spans="1:11" ht="15.75" x14ac:dyDescent="0.25">
      <c r="A577" s="282"/>
      <c r="B577" s="27"/>
      <c r="D577" s="69"/>
      <c r="E577" s="51"/>
      <c r="F577" s="16"/>
      <c r="G577" s="9"/>
      <c r="H577" s="9"/>
      <c r="I577" s="11">
        <f t="shared" si="25"/>
        <v>0</v>
      </c>
      <c r="J577" s="128">
        <f t="shared" si="26"/>
        <v>5283.3089999999656</v>
      </c>
      <c r="K577" s="9"/>
    </row>
    <row r="578" spans="1:11" ht="15.75" x14ac:dyDescent="0.25">
      <c r="A578" s="282"/>
      <c r="B578" s="27"/>
      <c r="D578" s="69"/>
      <c r="E578" s="51"/>
      <c r="F578" s="16"/>
      <c r="G578" s="9"/>
      <c r="H578" s="9"/>
      <c r="I578" s="11">
        <f t="shared" si="25"/>
        <v>0</v>
      </c>
      <c r="J578" s="128">
        <f t="shared" si="26"/>
        <v>5283.3089999999656</v>
      </c>
      <c r="K578" s="9"/>
    </row>
    <row r="579" spans="1:11" ht="15.75" x14ac:dyDescent="0.25">
      <c r="A579" s="282"/>
      <c r="B579" s="27"/>
      <c r="D579" s="69"/>
      <c r="E579" s="51"/>
      <c r="F579" s="16"/>
      <c r="G579" s="9"/>
      <c r="H579" s="9"/>
      <c r="I579" s="11">
        <f t="shared" si="25"/>
        <v>0</v>
      </c>
      <c r="J579" s="128">
        <f t="shared" si="26"/>
        <v>5283.3089999999656</v>
      </c>
      <c r="K579" s="9"/>
    </row>
    <row r="580" spans="1:11" ht="15.75" x14ac:dyDescent="0.25">
      <c r="A580" s="282"/>
      <c r="B580" s="27"/>
      <c r="D580" s="69"/>
      <c r="E580" s="51"/>
      <c r="F580" s="16"/>
      <c r="G580" s="9"/>
      <c r="H580" s="9"/>
      <c r="I580" s="11">
        <f t="shared" si="25"/>
        <v>0</v>
      </c>
      <c r="J580" s="128">
        <f t="shared" si="26"/>
        <v>5283.3089999999656</v>
      </c>
      <c r="K580" s="9"/>
    </row>
    <row r="581" spans="1:11" ht="15.75" x14ac:dyDescent="0.25">
      <c r="A581" s="282"/>
      <c r="B581" s="27"/>
      <c r="D581" s="69"/>
      <c r="E581" s="51"/>
      <c r="F581" s="16"/>
      <c r="G581" s="9"/>
      <c r="H581" s="9"/>
      <c r="I581" s="11">
        <f t="shared" si="25"/>
        <v>0</v>
      </c>
      <c r="J581" s="128">
        <f t="shared" si="26"/>
        <v>5283.3089999999656</v>
      </c>
      <c r="K581" s="9"/>
    </row>
    <row r="582" spans="1:11" ht="15.75" x14ac:dyDescent="0.25">
      <c r="A582" s="282"/>
      <c r="B582" s="27"/>
      <c r="D582" s="69"/>
      <c r="E582" s="51"/>
      <c r="F582" s="16"/>
      <c r="G582" s="9"/>
      <c r="H582" s="9"/>
      <c r="I582" s="11">
        <f t="shared" si="25"/>
        <v>0</v>
      </c>
      <c r="J582" s="128">
        <f t="shared" si="26"/>
        <v>5283.3089999999656</v>
      </c>
      <c r="K582" s="9"/>
    </row>
    <row r="583" spans="1:11" ht="15.75" x14ac:dyDescent="0.25">
      <c r="A583" s="282"/>
      <c r="B583" s="27"/>
      <c r="D583" s="69"/>
      <c r="E583" s="51"/>
      <c r="F583" s="16"/>
      <c r="G583" s="9"/>
      <c r="H583" s="9"/>
      <c r="I583" s="11">
        <f t="shared" si="25"/>
        <v>0</v>
      </c>
      <c r="J583" s="128">
        <f t="shared" si="26"/>
        <v>5283.3089999999656</v>
      </c>
      <c r="K583" s="9"/>
    </row>
    <row r="584" spans="1:11" ht="15.75" x14ac:dyDescent="0.25">
      <c r="A584" s="282"/>
      <c r="B584" s="27"/>
      <c r="D584" s="69"/>
      <c r="E584" s="51"/>
      <c r="F584" s="16"/>
      <c r="G584" s="9"/>
      <c r="H584" s="9"/>
      <c r="I584" s="11">
        <f t="shared" si="25"/>
        <v>0</v>
      </c>
      <c r="J584" s="128">
        <f t="shared" si="26"/>
        <v>5283.3089999999656</v>
      </c>
      <c r="K584" s="9"/>
    </row>
    <row r="585" spans="1:11" ht="15.75" x14ac:dyDescent="0.25">
      <c r="A585" s="282"/>
      <c r="B585" s="27"/>
      <c r="D585" s="69"/>
      <c r="E585" s="51"/>
      <c r="F585" s="16"/>
      <c r="G585" s="9"/>
      <c r="H585" s="9"/>
      <c r="I585" s="11">
        <f t="shared" si="25"/>
        <v>0</v>
      </c>
      <c r="J585" s="128">
        <f t="shared" si="26"/>
        <v>5283.3089999999656</v>
      </c>
      <c r="K585" s="9"/>
    </row>
    <row r="586" spans="1:11" ht="15.75" x14ac:dyDescent="0.25">
      <c r="A586" s="282"/>
      <c r="B586" s="27"/>
      <c r="D586" s="69"/>
      <c r="E586" s="51"/>
      <c r="F586" s="16"/>
      <c r="G586" s="9"/>
      <c r="H586" s="9"/>
      <c r="I586" s="11">
        <f t="shared" si="25"/>
        <v>0</v>
      </c>
      <c r="J586" s="128">
        <f t="shared" si="26"/>
        <v>5283.3089999999656</v>
      </c>
      <c r="K586" s="9"/>
    </row>
    <row r="587" spans="1:11" ht="15.75" x14ac:dyDescent="0.25">
      <c r="A587" s="282"/>
      <c r="B587" s="27"/>
      <c r="D587" s="69"/>
      <c r="E587" s="51"/>
      <c r="F587" s="16"/>
      <c r="G587" s="9"/>
      <c r="H587" s="9"/>
      <c r="I587" s="11">
        <f t="shared" si="25"/>
        <v>0</v>
      </c>
      <c r="J587" s="128">
        <f t="shared" si="26"/>
        <v>5283.3089999999656</v>
      </c>
      <c r="K587" s="9"/>
    </row>
    <row r="588" spans="1:11" ht="15.75" x14ac:dyDescent="0.25">
      <c r="A588" s="282"/>
      <c r="B588" s="27"/>
      <c r="D588" s="69"/>
      <c r="E588" s="51"/>
      <c r="F588" s="16"/>
      <c r="G588" s="9"/>
      <c r="H588" s="9"/>
      <c r="I588" s="11">
        <f t="shared" si="25"/>
        <v>0</v>
      </c>
      <c r="J588" s="128">
        <f t="shared" si="26"/>
        <v>5283.3089999999656</v>
      </c>
      <c r="K588" s="9"/>
    </row>
    <row r="589" spans="1:11" ht="15.75" x14ac:dyDescent="0.25">
      <c r="A589" s="282"/>
      <c r="B589" s="27"/>
      <c r="D589" s="69"/>
      <c r="E589" s="51"/>
      <c r="F589" s="16"/>
      <c r="G589" s="9"/>
      <c r="H589" s="9"/>
      <c r="I589" s="11">
        <f t="shared" si="25"/>
        <v>0</v>
      </c>
      <c r="J589" s="128">
        <f t="shared" si="26"/>
        <v>5283.3089999999656</v>
      </c>
      <c r="K589" s="9"/>
    </row>
    <row r="590" spans="1:11" ht="15.75" x14ac:dyDescent="0.25">
      <c r="A590" s="282"/>
      <c r="B590" s="27"/>
      <c r="D590" s="69"/>
      <c r="E590" s="51"/>
      <c r="F590" s="16"/>
      <c r="G590" s="9"/>
      <c r="H590" s="9"/>
      <c r="I590" s="11">
        <f t="shared" si="25"/>
        <v>0</v>
      </c>
      <c r="J590" s="128">
        <f t="shared" si="26"/>
        <v>5283.3089999999656</v>
      </c>
      <c r="K590" s="9"/>
    </row>
    <row r="591" spans="1:11" ht="15.75" x14ac:dyDescent="0.25">
      <c r="A591" s="282"/>
      <c r="B591" s="27"/>
      <c r="D591" s="69"/>
      <c r="E591" s="51"/>
      <c r="F591" s="16"/>
      <c r="G591" s="9"/>
      <c r="H591" s="9"/>
      <c r="I591" s="11">
        <f t="shared" si="25"/>
        <v>0</v>
      </c>
      <c r="J591" s="128">
        <f t="shared" si="26"/>
        <v>5283.3089999999656</v>
      </c>
      <c r="K591" s="9"/>
    </row>
    <row r="592" spans="1:11" ht="15.75" x14ac:dyDescent="0.25">
      <c r="A592" s="282"/>
      <c r="B592" s="27"/>
      <c r="D592" s="69"/>
      <c r="E592" s="51"/>
      <c r="F592" s="16"/>
      <c r="G592" s="9"/>
      <c r="H592" s="9"/>
      <c r="I592" s="11">
        <f t="shared" si="25"/>
        <v>0</v>
      </c>
      <c r="J592" s="128">
        <f t="shared" si="26"/>
        <v>5283.3089999999656</v>
      </c>
      <c r="K592" s="9"/>
    </row>
    <row r="593" spans="1:11" ht="15.75" x14ac:dyDescent="0.25">
      <c r="A593" s="282"/>
      <c r="B593" s="27"/>
      <c r="D593" s="69"/>
      <c r="E593" s="51"/>
      <c r="F593" s="16"/>
      <c r="G593" s="9"/>
      <c r="H593" s="9"/>
      <c r="I593" s="11">
        <f t="shared" si="25"/>
        <v>0</v>
      </c>
      <c r="J593" s="128">
        <f t="shared" si="26"/>
        <v>5283.3089999999656</v>
      </c>
      <c r="K593" s="9"/>
    </row>
    <row r="594" spans="1:11" ht="15.75" x14ac:dyDescent="0.25">
      <c r="A594" s="282"/>
      <c r="B594" s="48"/>
      <c r="D594" s="69"/>
      <c r="E594" s="51"/>
      <c r="F594" s="16"/>
      <c r="G594" s="9"/>
      <c r="H594" s="9"/>
      <c r="I594" s="11">
        <f t="shared" si="25"/>
        <v>0</v>
      </c>
      <c r="J594" s="128">
        <f t="shared" si="26"/>
        <v>5283.3089999999656</v>
      </c>
      <c r="K594" s="9"/>
    </row>
    <row r="595" spans="1:11" ht="15.75" x14ac:dyDescent="0.25">
      <c r="A595" s="282"/>
      <c r="B595" s="27"/>
      <c r="D595" s="69"/>
      <c r="E595" s="51"/>
      <c r="F595" s="16"/>
      <c r="G595" s="9"/>
      <c r="H595" s="9"/>
      <c r="I595" s="11">
        <f t="shared" si="25"/>
        <v>0</v>
      </c>
      <c r="J595" s="128">
        <f t="shared" si="26"/>
        <v>5283.3089999999656</v>
      </c>
      <c r="K595" s="9"/>
    </row>
    <row r="596" spans="1:11" ht="15.75" x14ac:dyDescent="0.25">
      <c r="A596" s="282"/>
      <c r="B596" s="27"/>
      <c r="D596" s="69"/>
      <c r="E596" s="51"/>
      <c r="F596" s="16"/>
      <c r="G596" s="9"/>
      <c r="H596" s="9"/>
      <c r="I596" s="11">
        <f t="shared" si="25"/>
        <v>0</v>
      </c>
      <c r="J596" s="128">
        <f t="shared" si="26"/>
        <v>5283.3089999999656</v>
      </c>
    </row>
    <row r="597" spans="1:11" ht="18.75" x14ac:dyDescent="0.3">
      <c r="A597" s="282"/>
      <c r="B597" s="27"/>
      <c r="D597" s="69"/>
      <c r="E597" s="51"/>
      <c r="F597" s="16"/>
      <c r="G597" s="9"/>
      <c r="H597" s="9"/>
      <c r="I597" s="11">
        <f t="shared" si="25"/>
        <v>0</v>
      </c>
      <c r="K597" s="70" t="s">
        <v>1305</v>
      </c>
    </row>
    <row r="598" spans="1:11" x14ac:dyDescent="0.25">
      <c r="A598" s="282"/>
      <c r="B598" s="27"/>
      <c r="D598" s="69"/>
      <c r="E598" s="51"/>
      <c r="F598" s="16"/>
      <c r="G598" s="9"/>
      <c r="H598" s="9"/>
      <c r="I598" s="11">
        <f t="shared" si="25"/>
        <v>0</v>
      </c>
    </row>
    <row r="599" spans="1:11" ht="15.75" thickBot="1" x14ac:dyDescent="0.3">
      <c r="A599" s="282"/>
      <c r="B599" s="48"/>
      <c r="D599" s="69"/>
      <c r="E599" s="51"/>
      <c r="F599" s="17"/>
      <c r="G599" s="9"/>
      <c r="H599" s="9"/>
      <c r="I599" s="11">
        <f t="shared" si="25"/>
        <v>0</v>
      </c>
    </row>
    <row r="600" spans="1:11" ht="15.75" thickBot="1" x14ac:dyDescent="0.3">
      <c r="A600" s="282"/>
      <c r="D600" s="69"/>
      <c r="E600" s="51"/>
      <c r="F600" s="10"/>
      <c r="G600" s="9"/>
      <c r="H600" s="9"/>
      <c r="I600" s="11">
        <f t="shared" si="25"/>
        <v>0</v>
      </c>
    </row>
    <row r="601" spans="1:11" x14ac:dyDescent="0.25">
      <c r="A601" s="282"/>
      <c r="D601" s="69"/>
      <c r="E601" s="51"/>
      <c r="F601" s="510" t="s">
        <v>638</v>
      </c>
      <c r="G601" s="511"/>
      <c r="H601" s="508">
        <f>SUM(I3:I600)</f>
        <v>5283.3089999999656</v>
      </c>
      <c r="I601" s="504"/>
    </row>
    <row r="602" spans="1:11" ht="15.75" thickBot="1" x14ac:dyDescent="0.3">
      <c r="A602" s="282"/>
      <c r="D602" s="69"/>
      <c r="E602" s="51"/>
      <c r="F602" s="512"/>
      <c r="G602" s="513"/>
      <c r="H602" s="509"/>
      <c r="I602" s="506"/>
    </row>
    <row r="603" spans="1:11" x14ac:dyDescent="0.25">
      <c r="A603" s="282"/>
      <c r="D603" s="69"/>
      <c r="E603" s="51"/>
      <c r="F603" s="10"/>
      <c r="G603" s="9"/>
      <c r="H603" s="9"/>
      <c r="I603" s="9"/>
    </row>
  </sheetData>
  <sortState ref="A460:I462">
    <sortCondition ref="A460:A462"/>
  </sortState>
  <mergeCells count="7">
    <mergeCell ref="E1:H1"/>
    <mergeCell ref="F601:G602"/>
    <mergeCell ref="H601:I602"/>
    <mergeCell ref="K289:L290"/>
    <mergeCell ref="B407:B408"/>
    <mergeCell ref="C407:C408"/>
    <mergeCell ref="L529:Q533"/>
  </mergeCells>
  <phoneticPr fontId="27" type="noConversion"/>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L24"/>
  <sheetViews>
    <sheetView topLeftCell="A10" workbookViewId="0">
      <selection activeCell="B20" sqref="B20"/>
    </sheetView>
  </sheetViews>
  <sheetFormatPr baseColWidth="10" defaultRowHeight="15" x14ac:dyDescent="0.25"/>
  <cols>
    <col min="1" max="1" width="10.42578125" bestFit="1" customWidth="1"/>
    <col min="2" max="2" width="64" customWidth="1"/>
    <col min="4" max="4" width="12.28515625" customWidth="1"/>
    <col min="5" max="5" width="11.140625" bestFit="1" customWidth="1"/>
    <col min="6" max="6" width="15.140625" customWidth="1"/>
    <col min="7" max="10" width="14.7109375" customWidth="1"/>
  </cols>
  <sheetData>
    <row r="1" spans="1:12" ht="21.75" thickBot="1" x14ac:dyDescent="0.4">
      <c r="A1" s="2"/>
      <c r="B1" s="219" t="s">
        <v>2317</v>
      </c>
      <c r="C1" s="220"/>
      <c r="D1" s="221"/>
      <c r="E1" s="532" t="s">
        <v>2318</v>
      </c>
      <c r="F1" s="532"/>
      <c r="G1" s="532"/>
      <c r="H1" s="532"/>
      <c r="I1" s="9"/>
    </row>
    <row r="2" spans="1:12" ht="32.25" thickBot="1" x14ac:dyDescent="0.3">
      <c r="A2" s="26"/>
      <c r="B2" s="13" t="s">
        <v>0</v>
      </c>
      <c r="C2" s="90"/>
      <c r="D2" s="162"/>
      <c r="E2" s="22" t="s">
        <v>1</v>
      </c>
      <c r="F2" s="15" t="s">
        <v>2</v>
      </c>
      <c r="G2" s="14" t="s">
        <v>3</v>
      </c>
      <c r="H2" s="28" t="s">
        <v>4</v>
      </c>
      <c r="I2" s="126" t="s">
        <v>1293</v>
      </c>
      <c r="J2" s="130" t="s">
        <v>1294</v>
      </c>
    </row>
    <row r="3" spans="1:12" ht="15.75" thickTop="1" x14ac:dyDescent="0.25"/>
    <row r="4" spans="1:12" ht="46.5" customHeight="1" x14ac:dyDescent="0.25">
      <c r="A4" s="2">
        <v>43507</v>
      </c>
      <c r="B4" s="193" t="s">
        <v>2319</v>
      </c>
      <c r="C4" s="91"/>
      <c r="D4" s="69" t="s">
        <v>2320</v>
      </c>
      <c r="E4" s="51">
        <v>477525</v>
      </c>
      <c r="F4" s="16">
        <v>9000730561</v>
      </c>
      <c r="G4" s="9">
        <v>21891.98</v>
      </c>
      <c r="H4" s="9">
        <v>25000</v>
      </c>
      <c r="I4" s="11">
        <f t="shared" ref="I4:I12" si="0">H4-G4</f>
        <v>3108.0200000000004</v>
      </c>
      <c r="J4" s="128">
        <f t="shared" ref="J4:J12" si="1">J3+I4</f>
        <v>3108.0200000000004</v>
      </c>
    </row>
    <row r="5" spans="1:12" ht="47.25" customHeight="1" x14ac:dyDescent="0.25">
      <c r="A5" s="2">
        <v>43508</v>
      </c>
      <c r="B5" s="193" t="s">
        <v>2329</v>
      </c>
      <c r="C5" s="91"/>
      <c r="D5" s="69" t="s">
        <v>2330</v>
      </c>
      <c r="E5" s="51">
        <v>444590</v>
      </c>
      <c r="F5" s="16">
        <v>9000737600</v>
      </c>
      <c r="G5" s="9">
        <v>21236.44</v>
      </c>
      <c r="H5" s="9">
        <v>23000</v>
      </c>
      <c r="I5" s="11">
        <f t="shared" si="0"/>
        <v>1763.5600000000013</v>
      </c>
      <c r="J5" s="128">
        <f t="shared" si="1"/>
        <v>4871.5800000000017</v>
      </c>
    </row>
    <row r="6" spans="1:12" ht="45" x14ac:dyDescent="0.25">
      <c r="A6" s="2">
        <v>43511</v>
      </c>
      <c r="B6" s="193" t="s">
        <v>2332</v>
      </c>
      <c r="C6" s="91"/>
      <c r="D6" s="69" t="s">
        <v>2331</v>
      </c>
      <c r="E6" s="51">
        <v>425040</v>
      </c>
      <c r="F6" s="16">
        <v>9000748243</v>
      </c>
      <c r="G6" s="9">
        <v>22227.11</v>
      </c>
      <c r="H6" s="9">
        <v>22000</v>
      </c>
      <c r="I6" s="11">
        <f t="shared" si="0"/>
        <v>-227.11000000000058</v>
      </c>
      <c r="J6" s="128">
        <f t="shared" si="1"/>
        <v>4644.4700000000012</v>
      </c>
    </row>
    <row r="7" spans="1:12" ht="45" x14ac:dyDescent="0.25">
      <c r="A7" s="2">
        <v>43511</v>
      </c>
      <c r="B7" s="193" t="s">
        <v>2333</v>
      </c>
      <c r="C7" s="91"/>
      <c r="D7" s="69" t="s">
        <v>2334</v>
      </c>
      <c r="E7" s="51">
        <v>425040</v>
      </c>
      <c r="F7" s="16">
        <v>9000746845</v>
      </c>
      <c r="G7" s="9">
        <v>20538.02</v>
      </c>
      <c r="H7" s="9">
        <v>22000</v>
      </c>
      <c r="I7" s="11">
        <f t="shared" si="0"/>
        <v>1461.9799999999996</v>
      </c>
      <c r="J7" s="128">
        <f t="shared" si="1"/>
        <v>6106.4500000000007</v>
      </c>
    </row>
    <row r="8" spans="1:12" ht="45" x14ac:dyDescent="0.25">
      <c r="A8" s="2">
        <v>43515</v>
      </c>
      <c r="B8" s="193" t="s">
        <v>2337</v>
      </c>
      <c r="C8" s="91"/>
      <c r="D8" s="69" t="s">
        <v>2338</v>
      </c>
      <c r="E8" s="51">
        <v>425018</v>
      </c>
      <c r="F8" s="16">
        <v>9000754882</v>
      </c>
      <c r="G8" s="9">
        <v>21912.46</v>
      </c>
      <c r="H8" s="9">
        <v>22000</v>
      </c>
      <c r="I8" s="11">
        <f t="shared" si="0"/>
        <v>87.540000000000873</v>
      </c>
      <c r="J8" s="128">
        <f t="shared" si="1"/>
        <v>6193.9900000000016</v>
      </c>
    </row>
    <row r="9" spans="1:12" ht="45" x14ac:dyDescent="0.25">
      <c r="A9" s="2">
        <v>43521</v>
      </c>
      <c r="B9" s="193" t="s">
        <v>2343</v>
      </c>
      <c r="C9" s="91"/>
      <c r="D9" s="69" t="s">
        <v>2344</v>
      </c>
      <c r="E9" s="51">
        <v>421542</v>
      </c>
      <c r="F9" s="16">
        <v>9000764039</v>
      </c>
      <c r="G9" s="9">
        <v>23097.67</v>
      </c>
      <c r="H9" s="9">
        <v>22000</v>
      </c>
      <c r="I9" s="11">
        <f t="shared" si="0"/>
        <v>-1097.6699999999983</v>
      </c>
      <c r="J9" s="128">
        <f t="shared" si="1"/>
        <v>5096.3200000000033</v>
      </c>
    </row>
    <row r="10" spans="1:12" ht="45" x14ac:dyDescent="0.25">
      <c r="A10" s="2">
        <v>43522</v>
      </c>
      <c r="B10" s="193" t="s">
        <v>2351</v>
      </c>
      <c r="C10" s="91"/>
      <c r="D10" s="69" t="s">
        <v>2352</v>
      </c>
      <c r="E10" s="51">
        <v>382900</v>
      </c>
      <c r="F10" s="16">
        <v>9000770375</v>
      </c>
      <c r="G10" s="9">
        <v>21948.22</v>
      </c>
      <c r="H10" s="9">
        <v>20000</v>
      </c>
      <c r="I10" s="11">
        <f t="shared" si="0"/>
        <v>-1948.2200000000012</v>
      </c>
      <c r="J10" s="128">
        <f t="shared" si="1"/>
        <v>3148.1000000000022</v>
      </c>
    </row>
    <row r="11" spans="1:12" ht="45" x14ac:dyDescent="0.25">
      <c r="A11" s="2">
        <v>43528</v>
      </c>
      <c r="B11" s="160" t="s">
        <v>2355</v>
      </c>
      <c r="C11" s="91"/>
      <c r="D11" s="69" t="s">
        <v>2356</v>
      </c>
      <c r="E11" s="51">
        <v>464160</v>
      </c>
      <c r="F11" s="16">
        <v>9000778986</v>
      </c>
      <c r="G11" s="9">
        <v>24036.81</v>
      </c>
      <c r="H11" s="9">
        <v>24000</v>
      </c>
      <c r="I11" s="11">
        <f t="shared" si="0"/>
        <v>-36.81000000000131</v>
      </c>
      <c r="J11" s="128">
        <f t="shared" si="1"/>
        <v>3111.2900000000009</v>
      </c>
    </row>
    <row r="12" spans="1:12" ht="45" x14ac:dyDescent="0.25">
      <c r="A12" s="2">
        <v>43529</v>
      </c>
      <c r="B12" s="160" t="s">
        <v>2357</v>
      </c>
      <c r="C12" s="91"/>
      <c r="D12" s="69" t="s">
        <v>2358</v>
      </c>
      <c r="E12" s="51">
        <v>463680</v>
      </c>
      <c r="F12" s="16">
        <v>9000784546</v>
      </c>
      <c r="G12" s="9">
        <v>26266.59</v>
      </c>
      <c r="H12" s="9">
        <v>24000</v>
      </c>
      <c r="I12" s="11">
        <f t="shared" si="0"/>
        <v>-2266.59</v>
      </c>
      <c r="J12" s="128">
        <f t="shared" si="1"/>
        <v>844.70000000000073</v>
      </c>
    </row>
    <row r="13" spans="1:12" ht="48" x14ac:dyDescent="0.45">
      <c r="A13" s="2">
        <v>43539</v>
      </c>
      <c r="B13" s="160" t="s">
        <v>2366</v>
      </c>
      <c r="C13" s="91"/>
      <c r="D13" s="69" t="s">
        <v>2365</v>
      </c>
      <c r="E13" s="51">
        <v>506569.01</v>
      </c>
      <c r="F13" s="16">
        <v>9000786960</v>
      </c>
      <c r="G13" s="9">
        <v>27025.33</v>
      </c>
      <c r="H13" s="9">
        <v>26180.63</v>
      </c>
      <c r="I13" s="11">
        <f t="shared" ref="I13:I24" si="2">H13-G13</f>
        <v>-844.70000000000073</v>
      </c>
      <c r="J13" s="128">
        <f t="shared" ref="J13:J24" si="3">J12+I13</f>
        <v>0</v>
      </c>
      <c r="K13" s="226" t="s">
        <v>1305</v>
      </c>
      <c r="L13" s="217"/>
    </row>
    <row r="14" spans="1:12" ht="15.75" x14ac:dyDescent="0.25">
      <c r="H14" s="223"/>
      <c r="I14" s="224">
        <f t="shared" si="2"/>
        <v>0</v>
      </c>
      <c r="J14" s="225">
        <f t="shared" si="3"/>
        <v>0</v>
      </c>
      <c r="K14" s="217"/>
      <c r="L14" s="217"/>
    </row>
    <row r="15" spans="1:12" ht="15.75" x14ac:dyDescent="0.25">
      <c r="H15" s="223"/>
      <c r="I15" s="224">
        <f t="shared" si="2"/>
        <v>0</v>
      </c>
      <c r="J15" s="225">
        <f t="shared" si="3"/>
        <v>0</v>
      </c>
    </row>
    <row r="16" spans="1:12" ht="15.75" x14ac:dyDescent="0.25">
      <c r="H16" s="223"/>
      <c r="I16" s="224">
        <f t="shared" si="2"/>
        <v>0</v>
      </c>
      <c r="J16" s="225">
        <f t="shared" si="3"/>
        <v>0</v>
      </c>
    </row>
    <row r="17" spans="8:10" ht="15.75" x14ac:dyDescent="0.25">
      <c r="H17" s="223"/>
      <c r="I17" s="224">
        <f t="shared" si="2"/>
        <v>0</v>
      </c>
      <c r="J17" s="225">
        <f t="shared" si="3"/>
        <v>0</v>
      </c>
    </row>
    <row r="18" spans="8:10" ht="15.75" x14ac:dyDescent="0.25">
      <c r="I18" s="11">
        <f t="shared" si="2"/>
        <v>0</v>
      </c>
      <c r="J18" s="128">
        <f t="shared" si="3"/>
        <v>0</v>
      </c>
    </row>
    <row r="19" spans="8:10" ht="15.75" x14ac:dyDescent="0.25">
      <c r="I19" s="11">
        <f t="shared" si="2"/>
        <v>0</v>
      </c>
      <c r="J19" s="128">
        <f t="shared" si="3"/>
        <v>0</v>
      </c>
    </row>
    <row r="20" spans="8:10" ht="15.75" x14ac:dyDescent="0.25">
      <c r="I20" s="11">
        <f t="shared" si="2"/>
        <v>0</v>
      </c>
      <c r="J20" s="128">
        <f t="shared" si="3"/>
        <v>0</v>
      </c>
    </row>
    <row r="21" spans="8:10" ht="15.75" x14ac:dyDescent="0.25">
      <c r="I21" s="11">
        <f t="shared" si="2"/>
        <v>0</v>
      </c>
      <c r="J21" s="128">
        <f t="shared" si="3"/>
        <v>0</v>
      </c>
    </row>
    <row r="22" spans="8:10" ht="15.75" x14ac:dyDescent="0.25">
      <c r="I22" s="11">
        <f t="shared" si="2"/>
        <v>0</v>
      </c>
      <c r="J22" s="128">
        <f t="shared" si="3"/>
        <v>0</v>
      </c>
    </row>
    <row r="23" spans="8:10" ht="15.75" x14ac:dyDescent="0.25">
      <c r="I23" s="11">
        <f t="shared" si="2"/>
        <v>0</v>
      </c>
      <c r="J23" s="128">
        <f t="shared" si="3"/>
        <v>0</v>
      </c>
    </row>
    <row r="24" spans="8:10" ht="15.75" x14ac:dyDescent="0.25">
      <c r="I24" s="11">
        <f t="shared" si="2"/>
        <v>0</v>
      </c>
      <c r="J24" s="128">
        <f t="shared" si="3"/>
        <v>0</v>
      </c>
    </row>
  </sheetData>
  <mergeCells count="1">
    <mergeCell ref="E1:H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29"/>
  <sheetViews>
    <sheetView topLeftCell="A22" workbookViewId="0">
      <selection activeCell="I12" sqref="I12"/>
    </sheetView>
  </sheetViews>
  <sheetFormatPr baseColWidth="10" defaultRowHeight="15" x14ac:dyDescent="0.25"/>
  <cols>
    <col min="2" max="2" width="15.140625" bestFit="1" customWidth="1"/>
    <col min="6" max="6" width="12.42578125" customWidth="1"/>
  </cols>
  <sheetData>
    <row r="1" spans="1:9" ht="32.25" thickBot="1" x14ac:dyDescent="0.4">
      <c r="B1" s="297" t="s">
        <v>3252</v>
      </c>
      <c r="G1" s="309" t="s">
        <v>3270</v>
      </c>
      <c r="H1" s="310" t="s">
        <v>3271</v>
      </c>
    </row>
    <row r="2" spans="1:9" ht="21" x14ac:dyDescent="0.35">
      <c r="A2" s="298">
        <v>44321</v>
      </c>
      <c r="B2" s="274" t="s">
        <v>3251</v>
      </c>
      <c r="C2" s="299" t="s">
        <v>2934</v>
      </c>
      <c r="D2" s="300" t="s">
        <v>3237</v>
      </c>
      <c r="E2" s="301">
        <v>856898.93</v>
      </c>
      <c r="F2" s="302">
        <v>4529</v>
      </c>
      <c r="G2" s="303">
        <v>42994.44</v>
      </c>
      <c r="H2" s="303">
        <v>42414.44</v>
      </c>
      <c r="I2" s="258"/>
    </row>
    <row r="3" spans="1:9" ht="36" x14ac:dyDescent="0.55000000000000004">
      <c r="A3" s="298">
        <v>44322</v>
      </c>
      <c r="B3" s="274" t="s">
        <v>3251</v>
      </c>
      <c r="C3" s="304" t="s">
        <v>2798</v>
      </c>
      <c r="D3" s="300" t="s">
        <v>3241</v>
      </c>
      <c r="E3" s="301">
        <v>874047.87</v>
      </c>
      <c r="F3" s="302">
        <v>3754</v>
      </c>
      <c r="G3" s="303">
        <v>43205.53</v>
      </c>
      <c r="H3" s="303">
        <v>43205.53</v>
      </c>
      <c r="I3" s="258"/>
    </row>
    <row r="4" spans="1:9" ht="36" x14ac:dyDescent="0.55000000000000004">
      <c r="A4" s="298">
        <v>44328</v>
      </c>
      <c r="B4" s="274" t="s">
        <v>3251</v>
      </c>
      <c r="C4" s="304" t="s">
        <v>2798</v>
      </c>
      <c r="D4" s="300" t="s">
        <v>3242</v>
      </c>
      <c r="E4" s="301">
        <v>829550.29</v>
      </c>
      <c r="F4" s="302">
        <v>5012</v>
      </c>
      <c r="G4" s="303">
        <v>41189.19</v>
      </c>
      <c r="H4" s="303">
        <v>41189.19</v>
      </c>
      <c r="I4" s="258"/>
    </row>
    <row r="5" spans="1:9" ht="33.75" customHeight="1" x14ac:dyDescent="0.35">
      <c r="A5" s="298">
        <v>44329</v>
      </c>
      <c r="B5" s="274" t="s">
        <v>3251</v>
      </c>
      <c r="C5" s="299" t="s">
        <v>2934</v>
      </c>
      <c r="D5" s="300" t="s">
        <v>3246</v>
      </c>
      <c r="E5" s="301">
        <v>804034.06</v>
      </c>
      <c r="F5" s="302">
        <v>5541</v>
      </c>
      <c r="G5" s="303">
        <v>40121.46</v>
      </c>
      <c r="H5" s="303">
        <v>40121.46</v>
      </c>
      <c r="I5" s="258"/>
    </row>
    <row r="6" spans="1:9" ht="36" x14ac:dyDescent="0.55000000000000004">
      <c r="A6" s="298">
        <v>44336</v>
      </c>
      <c r="B6" s="274" t="s">
        <v>3251</v>
      </c>
      <c r="C6" s="304" t="s">
        <v>2798</v>
      </c>
      <c r="D6" s="300" t="s">
        <v>3248</v>
      </c>
      <c r="E6" s="301">
        <v>707572.93</v>
      </c>
      <c r="F6" s="302">
        <v>5423</v>
      </c>
      <c r="G6" s="303">
        <v>35583.25</v>
      </c>
      <c r="H6" s="303">
        <v>35583.25</v>
      </c>
      <c r="I6" s="258"/>
    </row>
    <row r="7" spans="1:9" ht="36" x14ac:dyDescent="0.55000000000000004">
      <c r="A7" s="298">
        <v>44337</v>
      </c>
      <c r="B7" s="274" t="s">
        <v>3251</v>
      </c>
      <c r="C7" s="304" t="s">
        <v>2798</v>
      </c>
      <c r="D7" s="300" t="s">
        <v>3250</v>
      </c>
      <c r="E7" s="301">
        <v>713048.81</v>
      </c>
      <c r="F7" s="302">
        <v>4550</v>
      </c>
      <c r="G7" s="303">
        <v>35679.199999999997</v>
      </c>
      <c r="H7" s="303">
        <v>35679.199999999997</v>
      </c>
      <c r="I7" s="258"/>
    </row>
    <row r="9" spans="1:9" ht="15.75" thickBot="1" x14ac:dyDescent="0.3"/>
    <row r="10" spans="1:9" ht="32.25" thickBot="1" x14ac:dyDescent="0.4">
      <c r="A10" s="306"/>
      <c r="B10" s="307" t="s">
        <v>3253</v>
      </c>
      <c r="C10" s="308"/>
      <c r="D10" s="308"/>
      <c r="E10" s="308"/>
      <c r="F10" s="308"/>
      <c r="G10" s="309" t="s">
        <v>3270</v>
      </c>
      <c r="H10" s="310" t="s">
        <v>3271</v>
      </c>
    </row>
    <row r="11" spans="1:9" ht="15.75" thickBot="1" x14ac:dyDescent="0.3"/>
    <row r="12" spans="1:9" ht="21" x14ac:dyDescent="0.35">
      <c r="A12" s="322">
        <v>44319</v>
      </c>
      <c r="B12" s="305" t="s">
        <v>3268</v>
      </c>
      <c r="C12" s="311" t="s">
        <v>2934</v>
      </c>
      <c r="D12" s="312" t="s">
        <v>3221</v>
      </c>
      <c r="E12" s="316">
        <v>930120</v>
      </c>
      <c r="F12" s="318">
        <v>1897308</v>
      </c>
      <c r="G12" s="317">
        <v>42627.31</v>
      </c>
      <c r="H12" s="313">
        <v>46000</v>
      </c>
    </row>
    <row r="13" spans="1:9" ht="21" x14ac:dyDescent="0.35">
      <c r="A13" s="322">
        <v>44320</v>
      </c>
      <c r="B13" s="305" t="s">
        <v>3268</v>
      </c>
      <c r="C13" s="311" t="s">
        <v>2934</v>
      </c>
      <c r="D13" s="312" t="s">
        <v>3222</v>
      </c>
      <c r="E13" s="316">
        <v>909000</v>
      </c>
      <c r="F13" s="319">
        <v>1897309</v>
      </c>
      <c r="G13" s="317">
        <v>43339.97</v>
      </c>
      <c r="H13" s="313">
        <v>45000</v>
      </c>
    </row>
    <row r="14" spans="1:9" ht="28.5" x14ac:dyDescent="0.45">
      <c r="A14" s="322">
        <v>44323</v>
      </c>
      <c r="B14" s="305" t="s">
        <v>3268</v>
      </c>
      <c r="C14" s="314" t="s">
        <v>2798</v>
      </c>
      <c r="D14" s="312" t="s">
        <v>3223</v>
      </c>
      <c r="E14" s="316">
        <v>759620</v>
      </c>
      <c r="F14" s="319">
        <v>1898923</v>
      </c>
      <c r="G14" s="317">
        <v>40582.080000000002</v>
      </c>
      <c r="H14" s="313">
        <v>38000</v>
      </c>
    </row>
    <row r="15" spans="1:9" ht="28.5" x14ac:dyDescent="0.45">
      <c r="A15" s="322">
        <v>44323</v>
      </c>
      <c r="B15" s="305" t="s">
        <v>3268</v>
      </c>
      <c r="C15" s="314" t="s">
        <v>2798</v>
      </c>
      <c r="D15" s="312" t="s">
        <v>3224</v>
      </c>
      <c r="E15" s="316">
        <v>759620</v>
      </c>
      <c r="F15" s="319">
        <v>1898924</v>
      </c>
      <c r="G15" s="317">
        <v>40272.959999999999</v>
      </c>
      <c r="H15" s="313">
        <v>38000</v>
      </c>
    </row>
    <row r="16" spans="1:9" ht="21" x14ac:dyDescent="0.35">
      <c r="A16" s="322">
        <v>44326</v>
      </c>
      <c r="B16" s="305" t="s">
        <v>3268</v>
      </c>
      <c r="C16" s="311" t="s">
        <v>2934</v>
      </c>
      <c r="D16" s="312" t="s">
        <v>3225</v>
      </c>
      <c r="E16" s="316">
        <v>776490</v>
      </c>
      <c r="F16" s="319">
        <v>1900120</v>
      </c>
      <c r="G16" s="317">
        <v>36732.589999999997</v>
      </c>
      <c r="H16" s="313">
        <v>39000</v>
      </c>
    </row>
    <row r="17" spans="1:8" ht="21" x14ac:dyDescent="0.35">
      <c r="A17" s="322">
        <v>44327</v>
      </c>
      <c r="B17" s="305" t="s">
        <v>3268</v>
      </c>
      <c r="C17" s="311" t="s">
        <v>2934</v>
      </c>
      <c r="D17" s="312" t="s">
        <v>3226</v>
      </c>
      <c r="E17" s="316">
        <v>776100</v>
      </c>
      <c r="F17" s="319">
        <v>1900121</v>
      </c>
      <c r="G17" s="317">
        <v>36943.32</v>
      </c>
      <c r="H17" s="313">
        <v>39000</v>
      </c>
    </row>
    <row r="18" spans="1:8" ht="21" x14ac:dyDescent="0.35">
      <c r="A18" s="322">
        <v>44330</v>
      </c>
      <c r="B18" s="305" t="s">
        <v>3268</v>
      </c>
      <c r="C18" s="311" t="s">
        <v>2934</v>
      </c>
      <c r="D18" s="312" t="s">
        <v>3227</v>
      </c>
      <c r="E18" s="316">
        <v>675580</v>
      </c>
      <c r="F18" s="319">
        <v>1901448</v>
      </c>
      <c r="G18" s="317">
        <v>36531.160000000003</v>
      </c>
      <c r="H18" s="313">
        <v>34000</v>
      </c>
    </row>
    <row r="19" spans="1:8" ht="21" x14ac:dyDescent="0.35">
      <c r="A19" s="322">
        <v>44333</v>
      </c>
      <c r="B19" s="305" t="s">
        <v>3268</v>
      </c>
      <c r="C19" s="311" t="s">
        <v>2934</v>
      </c>
      <c r="D19" s="312" t="s">
        <v>3228</v>
      </c>
      <c r="E19" s="316">
        <v>676770</v>
      </c>
      <c r="F19" s="319">
        <v>1901449</v>
      </c>
      <c r="G19" s="317">
        <v>36107.760000000002</v>
      </c>
      <c r="H19" s="313">
        <v>34000</v>
      </c>
    </row>
    <row r="20" spans="1:8" ht="28.5" x14ac:dyDescent="0.45">
      <c r="A20" s="322">
        <v>44334</v>
      </c>
      <c r="B20" s="305" t="s">
        <v>3268</v>
      </c>
      <c r="C20" s="314" t="s">
        <v>2798</v>
      </c>
      <c r="D20" s="312" t="s">
        <v>3229</v>
      </c>
      <c r="E20" s="316">
        <v>714240</v>
      </c>
      <c r="F20" s="319">
        <v>1902856</v>
      </c>
      <c r="G20" s="317">
        <v>36108.160000000003</v>
      </c>
      <c r="H20" s="313">
        <v>36000</v>
      </c>
    </row>
    <row r="21" spans="1:8" ht="21" x14ac:dyDescent="0.35">
      <c r="A21" s="322">
        <v>44335</v>
      </c>
      <c r="B21" s="305" t="s">
        <v>3268</v>
      </c>
      <c r="C21" s="311" t="s">
        <v>2934</v>
      </c>
      <c r="D21" s="312" t="s">
        <v>3230</v>
      </c>
      <c r="E21" s="316">
        <v>712980</v>
      </c>
      <c r="F21" s="319">
        <v>1902857</v>
      </c>
      <c r="G21" s="317">
        <v>34423.19</v>
      </c>
      <c r="H21" s="313">
        <v>36000</v>
      </c>
    </row>
    <row r="22" spans="1:8" ht="31.5" x14ac:dyDescent="0.5">
      <c r="A22" s="322">
        <v>44337</v>
      </c>
      <c r="B22" s="305" t="s">
        <v>3268</v>
      </c>
      <c r="C22" s="315" t="s">
        <v>2798</v>
      </c>
      <c r="D22" s="312" t="s">
        <v>3231</v>
      </c>
      <c r="E22" s="316">
        <v>659505</v>
      </c>
      <c r="F22" s="319">
        <v>1904076</v>
      </c>
      <c r="G22" s="317">
        <v>37687.279999999999</v>
      </c>
      <c r="H22" s="313">
        <v>33000</v>
      </c>
    </row>
    <row r="23" spans="1:8" ht="21" x14ac:dyDescent="0.35">
      <c r="A23" s="322">
        <v>44340</v>
      </c>
      <c r="B23" s="305" t="s">
        <v>3268</v>
      </c>
      <c r="C23" s="311" t="s">
        <v>2934</v>
      </c>
      <c r="D23" s="312" t="s">
        <v>3232</v>
      </c>
      <c r="E23" s="316">
        <v>657690</v>
      </c>
      <c r="F23" s="319">
        <v>1904077</v>
      </c>
      <c r="G23" s="317">
        <v>37433.68</v>
      </c>
      <c r="H23" s="313">
        <v>33000</v>
      </c>
    </row>
    <row r="24" spans="1:8" ht="21" x14ac:dyDescent="0.35">
      <c r="A24" s="322">
        <v>44340</v>
      </c>
      <c r="B24" s="305" t="s">
        <v>3268</v>
      </c>
      <c r="C24" s="311" t="s">
        <v>2934</v>
      </c>
      <c r="D24" s="312" t="s">
        <v>3233</v>
      </c>
      <c r="E24" s="316">
        <v>755820</v>
      </c>
      <c r="F24" s="319">
        <v>1904444</v>
      </c>
      <c r="G24" s="317">
        <v>37638.089999999997</v>
      </c>
      <c r="H24" s="313">
        <v>38000</v>
      </c>
    </row>
    <row r="25" spans="1:8" ht="21" x14ac:dyDescent="0.35">
      <c r="A25" s="322">
        <v>44341</v>
      </c>
      <c r="B25" s="305" t="s">
        <v>3268</v>
      </c>
      <c r="C25" s="311" t="s">
        <v>2934</v>
      </c>
      <c r="D25" s="312" t="s">
        <v>3234</v>
      </c>
      <c r="E25" s="316">
        <v>758100</v>
      </c>
      <c r="F25" s="319">
        <v>1904078</v>
      </c>
      <c r="G25" s="317">
        <v>37926.800000000003</v>
      </c>
      <c r="H25" s="313">
        <v>38000</v>
      </c>
    </row>
    <row r="26" spans="1:8" ht="31.5" x14ac:dyDescent="0.5">
      <c r="A26" s="322">
        <v>44344</v>
      </c>
      <c r="B26" s="305" t="s">
        <v>3268</v>
      </c>
      <c r="C26" s="315" t="s">
        <v>2798</v>
      </c>
      <c r="D26" s="312" t="s">
        <v>3235</v>
      </c>
      <c r="E26" s="316">
        <v>799000</v>
      </c>
      <c r="F26" s="320" t="s">
        <v>3269</v>
      </c>
      <c r="G26" s="317"/>
      <c r="H26" s="313">
        <v>40000</v>
      </c>
    </row>
    <row r="27" spans="1:8" ht="32.25" thickBot="1" x14ac:dyDescent="0.55000000000000004">
      <c r="A27" s="322">
        <v>44344</v>
      </c>
      <c r="B27" s="305" t="s">
        <v>3268</v>
      </c>
      <c r="C27" s="315" t="s">
        <v>2798</v>
      </c>
      <c r="D27" s="312" t="s">
        <v>3236</v>
      </c>
      <c r="E27" s="316">
        <v>799000</v>
      </c>
      <c r="F27" s="321" t="s">
        <v>3269</v>
      </c>
      <c r="G27" s="317"/>
      <c r="H27" s="313">
        <v>40000</v>
      </c>
    </row>
    <row r="29" spans="1:8" ht="21" x14ac:dyDescent="0.35">
      <c r="A29" s="322">
        <v>44319</v>
      </c>
      <c r="B29" s="323" t="s">
        <v>3268</v>
      </c>
      <c r="C29" s="311" t="s">
        <v>2934</v>
      </c>
      <c r="D29" s="324" t="s">
        <v>3272</v>
      </c>
      <c r="E29" s="316">
        <v>757864.53</v>
      </c>
      <c r="F29" s="319">
        <v>9002391210</v>
      </c>
      <c r="G29" s="317">
        <v>37471.67</v>
      </c>
      <c r="H29" s="313">
        <v>37471.67</v>
      </c>
    </row>
  </sheetData>
  <pageMargins left="0.16" right="0.18" top="0.43" bottom="0.3"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
  <sheetViews>
    <sheetView workbookViewId="0">
      <selection activeCell="B11" sqref="B11"/>
    </sheetView>
  </sheetViews>
  <sheetFormatPr baseColWidth="10" defaultRowHeight="15" x14ac:dyDescent="0.25"/>
  <cols>
    <col min="2" max="2" width="50.5703125" customWidth="1"/>
  </cols>
  <sheetData>
    <row r="5" spans="2:2" ht="21" x14ac:dyDescent="0.35">
      <c r="B5" s="20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AÑO  2 0 1 4</vt:lpstr>
      <vt:lpstr>SEABOARD  A Ñ O  2015</vt:lpstr>
      <vt:lpstr>SEABOARD  AÑO  2 0 1 6 </vt:lpstr>
      <vt:lpstr>SEABOARD AÑO  2 0 1 7 -2019   </vt:lpstr>
      <vt:lpstr>INDIANA 2015</vt:lpstr>
      <vt:lpstr>  INDIANA 2016     2017     </vt:lpstr>
      <vt:lpstr>TYSON  FRESH      </vt:lpstr>
      <vt:lpstr>SMITHFIELD   2019   </vt:lpstr>
      <vt:lpstr>Hoja1</vt:lpstr>
      <vt:lpstr>VECTOR   2021    </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ROUSS</dc:creator>
  <cp:lastModifiedBy>ROUSS</cp:lastModifiedBy>
  <cp:lastPrinted>2022-08-01T20:11:00Z</cp:lastPrinted>
  <dcterms:created xsi:type="dcterms:W3CDTF">2014-01-12T15:47:45Z</dcterms:created>
  <dcterms:modified xsi:type="dcterms:W3CDTF">2023-02-28T18:24:21Z</dcterms:modified>
</cp:coreProperties>
</file>