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0715" windowHeight="11730" firstSheet="5" activeTab="7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Hoja2" sheetId="11" r:id="rId9"/>
    <sheet name="Hoja3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9" l="1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Q43" i="9"/>
  <c r="Q44" i="9"/>
  <c r="E79" i="6"/>
  <c r="C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P43" i="9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<sst xmlns="http://schemas.openxmlformats.org/spreadsheetml/2006/main" count="369" uniqueCount="224">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</sst>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5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CC99FF"/>
      <color rgb="FFFFCCCC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2"/>
      <c r="C1" s="324" t="s">
        <v>29</v>
      </c>
      <c r="D1" s="325"/>
      <c r="E1" s="325"/>
      <c r="F1" s="325"/>
      <c r="G1" s="325"/>
      <c r="H1" s="325"/>
      <c r="I1" s="325"/>
      <c r="J1" s="325"/>
      <c r="K1" s="325"/>
      <c r="L1" s="325"/>
      <c r="M1" s="325"/>
    </row>
    <row r="2" spans="1:21" ht="16.5" thickBot="1" x14ac:dyDescent="0.3">
      <c r="B2" s="323"/>
      <c r="C2" s="4"/>
      <c r="H2" s="6"/>
      <c r="I2" s="7"/>
      <c r="J2" s="8"/>
      <c r="L2" s="3"/>
      <c r="M2" s="7"/>
      <c r="N2" s="9"/>
    </row>
    <row r="3" spans="1:21" ht="21.75" thickBot="1" x14ac:dyDescent="0.35">
      <c r="B3" s="326" t="s">
        <v>0</v>
      </c>
      <c r="C3" s="327"/>
      <c r="D3" s="10"/>
      <c r="E3" s="11"/>
      <c r="F3" s="11"/>
      <c r="H3" s="328" t="s">
        <v>1</v>
      </c>
      <c r="I3" s="328"/>
      <c r="K3" s="13"/>
      <c r="L3" s="13"/>
      <c r="M3" s="6"/>
      <c r="R3" s="305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07" t="s">
        <v>4</v>
      </c>
      <c r="F4" s="308"/>
      <c r="H4" s="309" t="s">
        <v>5</v>
      </c>
      <c r="I4" s="310"/>
      <c r="J4" s="18"/>
      <c r="K4" s="19"/>
      <c r="L4" s="20"/>
      <c r="M4" s="21" t="s">
        <v>6</v>
      </c>
      <c r="N4" s="22" t="s">
        <v>7</v>
      </c>
      <c r="P4" s="311" t="s">
        <v>8</v>
      </c>
      <c r="Q4" s="312"/>
      <c r="R4" s="306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29">
        <f>SUM(M5:M39)</f>
        <v>1666347.5</v>
      </c>
      <c r="N49" s="314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30"/>
      <c r="N50" s="315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16" t="s">
        <v>13</v>
      </c>
      <c r="I55" s="317"/>
      <c r="J55" s="135"/>
      <c r="K55" s="318">
        <f>I53+L53</f>
        <v>63475.360000000001</v>
      </c>
      <c r="L55" s="319"/>
      <c r="M55" s="320">
        <f>N49+M49</f>
        <v>1715746.5</v>
      </c>
      <c r="N55" s="321"/>
      <c r="P55" s="36"/>
      <c r="Q55" s="9"/>
    </row>
    <row r="56" spans="1:18" ht="15.75" x14ac:dyDescent="0.25">
      <c r="D56" s="313" t="s">
        <v>14</v>
      </c>
      <c r="E56" s="313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31" t="s">
        <v>15</v>
      </c>
      <c r="E57" s="331"/>
      <c r="F57" s="131">
        <v>-1524395.48</v>
      </c>
      <c r="I57" s="332" t="s">
        <v>16</v>
      </c>
      <c r="J57" s="333"/>
      <c r="K57" s="334">
        <f>F59+F60+F61</f>
        <v>393764.05999999994</v>
      </c>
      <c r="L57" s="335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36">
        <f>-C4</f>
        <v>-373948.72</v>
      </c>
      <c r="L59" s="337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38" t="s">
        <v>21</v>
      </c>
      <c r="E61" s="339"/>
      <c r="F61" s="151">
        <v>223528.9</v>
      </c>
      <c r="I61" s="340" t="s">
        <v>22</v>
      </c>
      <c r="J61" s="341"/>
      <c r="K61" s="342">
        <f>K57+K59</f>
        <v>19815.339999999967</v>
      </c>
      <c r="L61" s="342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2"/>
      <c r="C1" s="324" t="s">
        <v>61</v>
      </c>
      <c r="D1" s="325"/>
      <c r="E1" s="325"/>
      <c r="F1" s="325"/>
      <c r="G1" s="325"/>
      <c r="H1" s="325"/>
      <c r="I1" s="325"/>
      <c r="J1" s="325"/>
      <c r="K1" s="325"/>
      <c r="L1" s="325"/>
      <c r="M1" s="325"/>
    </row>
    <row r="2" spans="1:21" ht="16.5" thickBot="1" x14ac:dyDescent="0.3">
      <c r="B2" s="323"/>
      <c r="C2" s="4"/>
      <c r="H2" s="6"/>
      <c r="I2" s="7"/>
      <c r="J2" s="8"/>
      <c r="L2" s="3"/>
      <c r="M2" s="7"/>
      <c r="N2" s="9"/>
    </row>
    <row r="3" spans="1:21" ht="21.75" thickBot="1" x14ac:dyDescent="0.35">
      <c r="B3" s="326" t="s">
        <v>0</v>
      </c>
      <c r="C3" s="327"/>
      <c r="D3" s="10"/>
      <c r="E3" s="11"/>
      <c r="F3" s="11"/>
      <c r="H3" s="328" t="s">
        <v>1</v>
      </c>
      <c r="I3" s="328"/>
      <c r="K3" s="13"/>
      <c r="L3" s="13"/>
      <c r="M3" s="6"/>
      <c r="R3" s="305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07" t="s">
        <v>4</v>
      </c>
      <c r="F4" s="308"/>
      <c r="H4" s="309" t="s">
        <v>5</v>
      </c>
      <c r="I4" s="310"/>
      <c r="J4" s="18"/>
      <c r="K4" s="19"/>
      <c r="L4" s="20"/>
      <c r="M4" s="21" t="s">
        <v>6</v>
      </c>
      <c r="N4" s="22" t="s">
        <v>7</v>
      </c>
      <c r="P4" s="344" t="s">
        <v>8</v>
      </c>
      <c r="Q4" s="345"/>
      <c r="R4" s="343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29">
        <f>SUM(M5:M39)</f>
        <v>2238523</v>
      </c>
      <c r="N45" s="314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30"/>
      <c r="N46" s="315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16" t="s">
        <v>13</v>
      </c>
      <c r="I51" s="317"/>
      <c r="J51" s="135"/>
      <c r="K51" s="318">
        <f>I49+L49</f>
        <v>90767.040000000008</v>
      </c>
      <c r="L51" s="319"/>
      <c r="M51" s="320">
        <f>N45+M45</f>
        <v>2335781</v>
      </c>
      <c r="N51" s="321"/>
      <c r="P51" s="36"/>
      <c r="Q51" s="9"/>
    </row>
    <row r="52" spans="1:17" ht="15.75" x14ac:dyDescent="0.25">
      <c r="D52" s="313" t="s">
        <v>14</v>
      </c>
      <c r="E52" s="313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31" t="s">
        <v>15</v>
      </c>
      <c r="E53" s="331"/>
      <c r="F53" s="131">
        <v>-2224189.7400000002</v>
      </c>
      <c r="I53" s="332" t="s">
        <v>16</v>
      </c>
      <c r="J53" s="333"/>
      <c r="K53" s="334">
        <f>F55+F56+F57</f>
        <v>296963.76999999973</v>
      </c>
      <c r="L53" s="335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36">
        <f>-C4</f>
        <v>-223528.9</v>
      </c>
      <c r="L55" s="337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38" t="s">
        <v>21</v>
      </c>
      <c r="E57" s="339"/>
      <c r="F57" s="151">
        <v>230554.55</v>
      </c>
      <c r="I57" s="340" t="s">
        <v>22</v>
      </c>
      <c r="J57" s="341"/>
      <c r="K57" s="342">
        <f>K53+K55</f>
        <v>73434.869999999733</v>
      </c>
      <c r="L57" s="342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J64" sqref="J63:J64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2"/>
      <c r="C1" s="324" t="s">
        <v>115</v>
      </c>
      <c r="D1" s="325"/>
      <c r="E1" s="325"/>
      <c r="F1" s="325"/>
      <c r="G1" s="325"/>
      <c r="H1" s="325"/>
      <c r="I1" s="325"/>
      <c r="J1" s="325"/>
      <c r="K1" s="325"/>
      <c r="L1" s="325"/>
      <c r="M1" s="325"/>
    </row>
    <row r="2" spans="1:21" ht="16.5" thickBot="1" x14ac:dyDescent="0.3">
      <c r="B2" s="323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26" t="s">
        <v>0</v>
      </c>
      <c r="C3" s="327"/>
      <c r="D3" s="10"/>
      <c r="E3" s="11"/>
      <c r="F3" s="11"/>
      <c r="H3" s="328" t="s">
        <v>1</v>
      </c>
      <c r="I3" s="328"/>
      <c r="K3" s="13"/>
      <c r="L3" s="13"/>
      <c r="M3" s="6"/>
      <c r="R3" s="305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07" t="s">
        <v>4</v>
      </c>
      <c r="F4" s="308"/>
      <c r="H4" s="309" t="s">
        <v>5</v>
      </c>
      <c r="I4" s="310"/>
      <c r="J4" s="255"/>
      <c r="K4" s="256"/>
      <c r="L4" s="16"/>
      <c r="M4" s="21" t="s">
        <v>6</v>
      </c>
      <c r="N4" s="22" t="s">
        <v>7</v>
      </c>
      <c r="P4" s="344" t="s">
        <v>8</v>
      </c>
      <c r="Q4" s="345"/>
      <c r="R4" s="343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29">
        <f>SUM(M5:M39)</f>
        <v>2689952</v>
      </c>
      <c r="N45" s="314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30"/>
      <c r="N46" s="315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16" t="s">
        <v>13</v>
      </c>
      <c r="I51" s="317"/>
      <c r="J51" s="135"/>
      <c r="K51" s="318">
        <f>I49+L49</f>
        <v>425400.67</v>
      </c>
      <c r="L51" s="319"/>
      <c r="M51" s="320">
        <f>N45+M45</f>
        <v>2751374</v>
      </c>
      <c r="N51" s="321"/>
      <c r="P51" s="36"/>
      <c r="Q51" s="9"/>
    </row>
    <row r="52" spans="1:17" x14ac:dyDescent="0.25">
      <c r="D52" s="313" t="s">
        <v>14</v>
      </c>
      <c r="E52" s="313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31" t="s">
        <v>15</v>
      </c>
      <c r="E53" s="331"/>
      <c r="F53" s="131">
        <v>-2879446.04</v>
      </c>
      <c r="I53" s="332" t="s">
        <v>16</v>
      </c>
      <c r="J53" s="333"/>
      <c r="K53" s="346">
        <f>F55+F56+F57</f>
        <v>-42041.369999999937</v>
      </c>
      <c r="L53" s="347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-415321.70999999996</v>
      </c>
      <c r="H55" s="23"/>
      <c r="I55" s="146" t="s">
        <v>18</v>
      </c>
      <c r="J55" s="147"/>
      <c r="K55" s="348">
        <f>-C4</f>
        <v>-230554.55</v>
      </c>
      <c r="L55" s="349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38" t="s">
        <v>21</v>
      </c>
      <c r="E57" s="339"/>
      <c r="F57" s="151">
        <v>341192.34</v>
      </c>
      <c r="I57" s="350" t="s">
        <v>170</v>
      </c>
      <c r="J57" s="351"/>
      <c r="K57" s="352">
        <f>K53+K55</f>
        <v>-272595.91999999993</v>
      </c>
      <c r="L57" s="35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3" activePane="bottomLeft" state="frozen"/>
      <selection pane="bottomLeft" activeCell="B48" sqref="B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81287.320000000007</v>
      </c>
      <c r="D14" s="181"/>
      <c r="E14" s="149"/>
      <c r="F14" s="183">
        <f t="shared" si="0"/>
        <v>749232.60000000009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818894.50000000012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899278.70000000007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925845.50000000012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997888.70000000007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1063941.1000000001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1144382.7000000002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181"/>
      <c r="E21" s="149"/>
      <c r="F21" s="183">
        <f t="shared" si="0"/>
        <v>1161979.5000000002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1237105.5500000003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1287323.5500000003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1338273.9500000002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1429868.9700000002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1587205.7700000003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1589371.7700000003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1597358.9700000002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1654874.4500000002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1809961.1600000001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1875044.56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1882192.36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1961043.7100000002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2004960.5100000002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2063332.3300000003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2113132.33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2132512.33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2236238.06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2326941.7200000002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2342049.7200000002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2452296.6800000002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2526169.2800000003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2544370.8800000004</v>
      </c>
    </row>
    <row r="44" spans="1:10" ht="23.25" customHeight="1" x14ac:dyDescent="0.25">
      <c r="A44" s="246">
        <v>45012</v>
      </c>
      <c r="B44" s="248" t="s">
        <v>157</v>
      </c>
      <c r="C44" s="149">
        <v>90248.6</v>
      </c>
      <c r="D44" s="192"/>
      <c r="E44" s="100"/>
      <c r="F44" s="183">
        <f t="shared" si="0"/>
        <v>2634619.4800000004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2738587.8400000003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2799162.4400000004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2879446.0400000005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2879446.0400000005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2879446.0400000005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2879446.0400000005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2879446.0400000005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2879446.0400000005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2879446.0400000005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2879446.0400000005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2879446.0400000005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2879446.0400000005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2879446.0400000005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2879446.0400000005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2879446.0400000005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2879446.0400000005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2879446.0400000005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2879446.0400000005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2879446.0400000005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2879446.0400000005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2879446.0400000005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2879446.0400000005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2879446.0400000005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2879446.0400000005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2879446.0400000005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2879446.0400000005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2879446.0400000005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2879446.0400000005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2879446.0400000005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2879446.0400000005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2879446.0400000005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2879446.0400000005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2879446.0400000005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2879446.0400000005</v>
      </c>
    </row>
    <row r="79" spans="1:6" ht="19.5" thickBot="1" x14ac:dyDescent="0.35">
      <c r="A79" s="201"/>
      <c r="B79" s="202"/>
      <c r="C79" s="203">
        <f>SUM(C3:C78)</f>
        <v>2879446.0400000005</v>
      </c>
      <c r="D79" s="175"/>
      <c r="E79" s="204">
        <f>SUM(E3:E78)</f>
        <v>0</v>
      </c>
      <c r="F79" s="205">
        <f>F78</f>
        <v>2879446.0400000005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8" activePane="bottomRight" state="frozen"/>
      <selection pane="topRight" activeCell="F1" sqref="F1"/>
      <selection pane="bottomLeft" activeCell="A5" sqref="A5"/>
      <selection pane="bottomRight" activeCell="F53" sqref="F5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2"/>
      <c r="C1" s="324" t="s">
        <v>171</v>
      </c>
      <c r="D1" s="325"/>
      <c r="E1" s="325"/>
      <c r="F1" s="325"/>
      <c r="G1" s="325"/>
      <c r="H1" s="325"/>
      <c r="I1" s="325"/>
      <c r="J1" s="325"/>
      <c r="K1" s="325"/>
      <c r="L1" s="325"/>
      <c r="M1" s="325"/>
    </row>
    <row r="2" spans="1:21" ht="16.5" thickBot="1" x14ac:dyDescent="0.3">
      <c r="B2" s="323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26" t="s">
        <v>0</v>
      </c>
      <c r="C3" s="327"/>
      <c r="D3" s="10"/>
      <c r="E3" s="11"/>
      <c r="F3" s="11"/>
      <c r="H3" s="328" t="s">
        <v>1</v>
      </c>
      <c r="I3" s="328"/>
      <c r="K3" s="13"/>
      <c r="L3" s="13"/>
      <c r="M3" s="6"/>
      <c r="R3" s="353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07" t="s">
        <v>4</v>
      </c>
      <c r="F4" s="308"/>
      <c r="H4" s="309" t="s">
        <v>5</v>
      </c>
      <c r="I4" s="310"/>
      <c r="J4" s="255"/>
      <c r="K4" s="256"/>
      <c r="L4" s="16"/>
      <c r="M4" s="21" t="s">
        <v>6</v>
      </c>
      <c r="N4" s="22" t="s">
        <v>7</v>
      </c>
      <c r="P4" s="344" t="s">
        <v>8</v>
      </c>
      <c r="Q4" s="345"/>
      <c r="R4" s="354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29">
        <f>SUM(M5:M39)</f>
        <v>2488709</v>
      </c>
      <c r="N45" s="314">
        <f>SUM(N5:N39)</f>
        <v>78710</v>
      </c>
      <c r="P45" s="98">
        <f t="shared" si="0"/>
        <v>2567419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30"/>
      <c r="N46" s="315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66030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16" t="s">
        <v>13</v>
      </c>
      <c r="I51" s="317"/>
      <c r="J51" s="135"/>
      <c r="K51" s="318">
        <f>I49+L49</f>
        <v>69956.5</v>
      </c>
      <c r="L51" s="319"/>
      <c r="M51" s="320">
        <f>N45+M45</f>
        <v>2567419</v>
      </c>
      <c r="N51" s="321"/>
      <c r="P51" s="36"/>
      <c r="Q51" s="9"/>
    </row>
    <row r="52" spans="1:17" x14ac:dyDescent="0.25">
      <c r="D52" s="313" t="s">
        <v>14</v>
      </c>
      <c r="E52" s="313"/>
      <c r="F52" s="136">
        <f>F49-K51-C49</f>
        <v>2534527.5</v>
      </c>
      <c r="I52" s="137"/>
      <c r="J52" s="138"/>
      <c r="P52" s="36"/>
      <c r="Q52" s="9"/>
    </row>
    <row r="53" spans="1:17" x14ac:dyDescent="0.25">
      <c r="D53" s="331" t="s">
        <v>15</v>
      </c>
      <c r="E53" s="331"/>
      <c r="F53" s="131">
        <v>0</v>
      </c>
      <c r="I53" s="332" t="s">
        <v>16</v>
      </c>
      <c r="J53" s="333"/>
      <c r="K53" s="346">
        <f>F55+F56+F57</f>
        <v>2929076.2</v>
      </c>
      <c r="L53" s="347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2534527.5</v>
      </c>
      <c r="H55" s="23"/>
      <c r="I55" s="146" t="s">
        <v>18</v>
      </c>
      <c r="J55" s="147"/>
      <c r="K55" s="348">
        <f>-C4</f>
        <v>-341192.34</v>
      </c>
      <c r="L55" s="349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45050</v>
      </c>
      <c r="D57" s="338" t="s">
        <v>21</v>
      </c>
      <c r="E57" s="339"/>
      <c r="F57" s="151">
        <v>394548.7</v>
      </c>
      <c r="I57" s="350" t="s">
        <v>170</v>
      </c>
      <c r="J57" s="351"/>
      <c r="K57" s="352">
        <f>K53+K55</f>
        <v>2587883.8600000003</v>
      </c>
      <c r="L57" s="35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abSelected="1" topLeftCell="A34" workbookViewId="0">
      <selection activeCell="C44" sqref="C44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105806.2</v>
      </c>
      <c r="D29" s="181"/>
      <c r="E29" s="149"/>
      <c r="F29" s="183">
        <f t="shared" si="0"/>
        <v>1368015.03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1435732.6300000001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1544041.11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1555900.01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1653799.57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1759173.1300000001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1763705.7300000002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1837150.2500000002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1909130.9900000002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1953421.1900000002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2080298.0100000002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2083752.2100000002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2105164.5100000002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2111674.0100000002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2121217.9300000002</v>
      </c>
    </row>
    <row r="44" spans="1:10" ht="23.25" customHeight="1" x14ac:dyDescent="0.25">
      <c r="A44" s="246"/>
      <c r="B44" s="248"/>
      <c r="C44" s="149"/>
      <c r="D44" s="192"/>
      <c r="E44" s="100"/>
      <c r="F44" s="183">
        <f t="shared" si="0"/>
        <v>2121217.9300000002</v>
      </c>
    </row>
    <row r="45" spans="1:10" ht="23.25" customHeight="1" x14ac:dyDescent="0.25">
      <c r="A45" s="246"/>
      <c r="B45" s="248"/>
      <c r="C45" s="149"/>
      <c r="D45" s="192"/>
      <c r="E45" s="100"/>
      <c r="F45" s="183">
        <f t="shared" si="0"/>
        <v>2121217.9300000002</v>
      </c>
    </row>
    <row r="46" spans="1:10" ht="23.25" customHeight="1" x14ac:dyDescent="0.25">
      <c r="A46" s="246"/>
      <c r="B46" s="248"/>
      <c r="C46" s="149"/>
      <c r="D46" s="192"/>
      <c r="E46" s="100"/>
      <c r="F46" s="183">
        <f t="shared" si="0"/>
        <v>2121217.9300000002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2121217.9300000002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2121217.9300000002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2121217.9300000002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2121217.9300000002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2121217.9300000002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2121217.9300000002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2121217.9300000002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2121217.9300000002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2121217.9300000002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2121217.9300000002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2121217.9300000002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2121217.9300000002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2121217.9300000002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2121217.9300000002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2121217.9300000002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2121217.9300000002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2121217.9300000002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2121217.9300000002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2121217.9300000002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2121217.9300000002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2121217.9300000002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2121217.9300000002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2121217.9300000002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2121217.9300000002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2121217.9300000002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2121217.9300000002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2121217.9300000002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2121217.9300000002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2121217.9300000002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2121217.9300000002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2121217.9300000002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2121217.9300000002</v>
      </c>
    </row>
    <row r="79" spans="1:6" ht="19.5" thickBot="1" x14ac:dyDescent="0.35">
      <c r="A79" s="201"/>
      <c r="B79" s="202"/>
      <c r="C79" s="203">
        <f>SUM(C3:C78)</f>
        <v>2121217.9300000002</v>
      </c>
      <c r="D79" s="175"/>
      <c r="E79" s="204">
        <f>SUM(E3:E78)</f>
        <v>0</v>
      </c>
      <c r="F79" s="205">
        <f>F78</f>
        <v>2121217.9300000002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2023-04-28T14:40:13Z</cp:lastPrinted>
  <dcterms:created xsi:type="dcterms:W3CDTF">2023-02-07T18:40:23Z</dcterms:created>
  <dcterms:modified xsi:type="dcterms:W3CDTF">2023-05-23T21:56:36Z</dcterms:modified>
</cp:coreProperties>
</file>