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6015" yWindow="330" windowWidth="13905" windowHeight="10920" firstSheet="13" activeTab="14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REMISIONES  SEPTIEMBRE 2022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8" l="1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G43" i="18"/>
  <c r="E43" i="18"/>
  <c r="H42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43" i="18" l="1"/>
  <c r="E47" i="18"/>
  <c r="H25" i="10"/>
  <c r="J4" i="16" l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U35" i="16" l="1"/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27" i="10" l="1"/>
  <c r="E27" i="10"/>
  <c r="H26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31" i="10" l="1"/>
  <c r="H27" i="10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Z5" i="16" l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<sst xmlns="http://schemas.openxmlformats.org/spreadsheetml/2006/main" count="775" uniqueCount="164">
  <si>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</si>
  <si>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</si>
  <si>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</si>
  <si>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</si>
  <si>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</si>
  <si>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</si>
  <si>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</si>
  <si>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</si>
  <si>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</si>
  <si>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</si>
  <si>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</si>
  <si>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</si>
  <si>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</si>
  <si>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</si>
  <si>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</si>
  <si>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</si>
  <si>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</si>
  <si>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</si>
  <si>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</si>
  <si>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</si>
  <si>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</si>
  <si>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</si>
  <si>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</si>
  <si>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</si>
  <si>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</si>
  <si>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</si>
  <si>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</si>
  <si>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</si>
  <si>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</si>
  <si>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</si>
  <si>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</si>
  <si>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</si>
  <si>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</si>
  <si>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</si>
  <si>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</si>
  <si>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</si>
  <si>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</si>
  <si>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</si>
  <si>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</si>
  <si>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</si>
  <si>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</si>
  <si>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</si>
  <si>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</si>
  <si>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</si>
  <si>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</si>
  <si>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</si>
  <si>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</si>
  <si>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</si>
  <si>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</si>
  <si>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</si>
  <si>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</si>
  <si>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</si>
  <si>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</si>
  <si>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</si>
  <si>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</si>
  <si>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</si>
  <si>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</si>
  <si>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</si>
  <si>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</si>
  <si>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</si>
  <si>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</si>
  <si>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</si>
  <si>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</si>
  <si>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</si>
  <si>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</si>
  <si>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</si>
  <si>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</si>
  <si>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</si>
  <si>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</si>
  <si>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</si>
  <si>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</si>
  <si>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</si>
  <si>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</si>
  <si>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</si>
  <si>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</si>
  <si>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</si>
  <si>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</si>
  <si>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</si>
  <si>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</si>
  <si>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</si>
  <si>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</si>
  <si>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</si>
  <si>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</si>
  <si>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</si>
  <si>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</si>
  <si>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</si>
  <si>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</si>
  <si>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</si>
  <si>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</si>
  <si>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</si>
  <si>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</si>
  <si>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</si>
  <si>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</si>
  <si>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</si>
  <si>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</si>
  <si>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</si>
  <si>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</si>
  <si>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</si>
  <si>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</si>
  <si>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</si>
  <si>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</si>
  <si>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</si>
  <si>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</si>
  <si>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</si>
  <si>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</si>
  <si>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</si>
  <si>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</si>
  <si>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</si>
  <si>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</si>
  <si>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</si>
  <si>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</si>
  <si>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</si>
  <si>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</si>
  <si>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</si>
  <si>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</si>
  <si>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</si>
  <si>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</si>
  <si>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</si>
  <si>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</si>
  <si>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</si>
  <si>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</si>
  <si>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</si>
  <si>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</si>
  <si>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</si>
  <si>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</si>
  <si>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</si>
  <si>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</si>
  <si>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</si>
  <si>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</si>
  <si>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</si>
  <si>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</si>
  <si>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</si>
  <si>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</si>
  <si>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</si>
  <si>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</si>
  <si>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</si>
  <si>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</si>
  <si>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</si>
  <si>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</si>
  <si>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</si>
  <si>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</si>
  <si>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</si>
  <si>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</si>
  <si>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</si>
  <si>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</si>
  <si>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</si>
  <si>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</si>
  <si>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</si>
  <si>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</si>
  <si>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</si>
  <si>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</si>
  <si>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</si>
  <si>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</si>
  <si>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</si>
  <si>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</si>
  <si>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</si>
  <si>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</si>
  <si>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</si>
  <si>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</si>
  <si>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SE APLICO PAGO 26 Agosto 2022</t>
  </si>
  <si>
    <t xml:space="preserve">REMISIONES  OBRADOR </t>
  </si>
  <si>
    <t>REMISIONES    POR     CREDITOS         DE  AGOSTO        2 0 2 2</t>
  </si>
  <si>
    <t>REMISIONES    POR     CREDITOS         DE   SEPTIEMBRE       2 0 2 2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</si>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</sst>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7" fillId="0" borderId="7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64" fontId="7" fillId="14" borderId="7" xfId="0" applyNumberFormat="1" applyFont="1" applyFill="1" applyBorder="1"/>
    <xf numFmtId="49" fontId="7" fillId="14" borderId="7" xfId="0" applyNumberFormat="1" applyFont="1" applyFill="1" applyBorder="1" applyAlignment="1">
      <alignment horizontal="center"/>
    </xf>
    <xf numFmtId="44" fontId="7" fillId="0" borderId="28" xfId="1" applyFont="1" applyFill="1" applyBorder="1"/>
    <xf numFmtId="44" fontId="3" fillId="9" borderId="0" xfId="0" applyNumberFormat="1" applyFont="1" applyFill="1"/>
    <xf numFmtId="164" fontId="7" fillId="0" borderId="17" xfId="0" applyNumberFormat="1" applyFont="1" applyFill="1" applyBorder="1"/>
    <xf numFmtId="49" fontId="7" fillId="0" borderId="17" xfId="0" applyNumberFormat="1" applyFont="1" applyFill="1" applyBorder="1" applyAlignment="1">
      <alignment horizontal="center"/>
    </xf>
    <xf numFmtId="44" fontId="7" fillId="0" borderId="17" xfId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3" fillId="0" borderId="32" xfId="0" applyFont="1" applyFill="1" applyBorder="1" applyAlignment="1"/>
    <xf numFmtId="0" fontId="0" fillId="0" borderId="29" xfId="0" applyFill="1" applyBorder="1"/>
    <xf numFmtId="165" fontId="2" fillId="0" borderId="33" xfId="0" applyNumberFormat="1" applyFont="1" applyFill="1" applyBorder="1" applyAlignment="1"/>
    <xf numFmtId="165" fontId="2" fillId="0" borderId="0" xfId="0" applyNumberFormat="1" applyFont="1" applyFill="1" applyBorder="1" applyAlignment="1"/>
    <xf numFmtId="165" fontId="10" fillId="9" borderId="0" xfId="0" applyNumberFormat="1" applyFont="1" applyFill="1" applyAlignment="1">
      <alignment horizontal="center"/>
    </xf>
    <xf numFmtId="44" fontId="18" fillId="0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4" fontId="3" fillId="0" borderId="6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66FFFF"/>
      <color rgb="FF990033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737565</xdr:colOff>
      <xdr:row>0</xdr:row>
      <xdr:rowOff>28575</xdr:rowOff>
    </xdr:from>
    <xdr:to>
      <xdr:col>36</xdr:col>
      <xdr:colOff>403464</xdr:colOff>
      <xdr:row>50</xdr:row>
      <xdr:rowOff>107610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0365" y="28575"/>
          <a:ext cx="8143149" cy="15042810"/>
        </a:xfrm>
        <a:prstGeom prst="rect">
          <a:avLst/>
        </a:prstGeom>
      </xdr:spPr>
    </xdr:pic>
    <xdr:clientData/>
  </xdr:twoCellAnchor>
  <xdr:twoCellAnchor editAs="oneCell">
    <xdr:from>
      <xdr:col>11</xdr:col>
      <xdr:colOff>21981</xdr:colOff>
      <xdr:row>0</xdr:row>
      <xdr:rowOff>58615</xdr:rowOff>
    </xdr:from>
    <xdr:to>
      <xdr:col>17</xdr:col>
      <xdr:colOff>632167</xdr:colOff>
      <xdr:row>29</xdr:row>
      <xdr:rowOff>297099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27</xdr:row>
      <xdr:rowOff>152402</xdr:rowOff>
    </xdr:from>
    <xdr:to>
      <xdr:col>5</xdr:col>
      <xdr:colOff>180974</xdr:colOff>
      <xdr:row>29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27</xdr:row>
      <xdr:rowOff>123829</xdr:rowOff>
    </xdr:from>
    <xdr:to>
      <xdr:col>6</xdr:col>
      <xdr:colOff>171450</xdr:colOff>
      <xdr:row>29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62245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62722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76" t="s">
        <v>10</v>
      </c>
      <c r="C1" s="277"/>
      <c r="D1" s="277"/>
      <c r="E1" s="277"/>
      <c r="F1" s="278"/>
      <c r="H1" s="2"/>
    </row>
    <row r="2" spans="1:8" ht="21" x14ac:dyDescent="0.35">
      <c r="A2" s="3"/>
      <c r="B2" s="271" t="s">
        <v>11</v>
      </c>
      <c r="C2" s="271"/>
      <c r="D2" s="271"/>
      <c r="E2" s="271"/>
      <c r="F2" s="271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72">
        <f>D51-F51</f>
        <v>0</v>
      </c>
      <c r="E55" s="273"/>
      <c r="F55" s="274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75" t="s">
        <v>8</v>
      </c>
      <c r="E57" s="275"/>
      <c r="F57" s="275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88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87">
        <v>44777</v>
      </c>
      <c r="G35" s="84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72">
        <f>E46-G46</f>
        <v>0</v>
      </c>
      <c r="F50" s="273"/>
      <c r="G50" s="274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75" t="s">
        <v>8</v>
      </c>
      <c r="F52" s="275"/>
      <c r="G52" s="275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41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82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86" t="s">
        <v>95</v>
      </c>
      <c r="T19" s="287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21">
        <v>-1210693.69</v>
      </c>
      <c r="E35" s="20">
        <f t="shared" si="0"/>
        <v>0.31000000005587935</v>
      </c>
    </row>
    <row r="36" spans="1:28" ht="24" customHeight="1" x14ac:dyDescent="0.35">
      <c r="B36" s="288" t="s">
        <v>102</v>
      </c>
      <c r="C36" s="289"/>
      <c r="D36" s="290"/>
      <c r="E36" s="183">
        <f t="shared" si="0"/>
        <v>0.31000000005587935</v>
      </c>
    </row>
    <row r="37" spans="1:28" ht="24" customHeight="1" thickBot="1" x14ac:dyDescent="0.35">
      <c r="B37" s="291"/>
      <c r="C37" s="292"/>
      <c r="D37" s="293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29"/>
      <c r="B40" s="230"/>
      <c r="C40" s="230"/>
      <c r="D40" s="230"/>
      <c r="E40" s="230"/>
      <c r="F40" s="231"/>
    </row>
    <row r="41" spans="1:28" ht="50.25" customHeight="1" thickBot="1" x14ac:dyDescent="0.35">
      <c r="A41" s="232"/>
      <c r="B41" s="294" t="s">
        <v>108</v>
      </c>
      <c r="C41" s="295"/>
      <c r="D41" s="295"/>
      <c r="E41" s="296"/>
      <c r="F41" s="233"/>
      <c r="AA41" s="173"/>
    </row>
    <row r="42" spans="1:28" ht="24" customHeight="1" x14ac:dyDescent="0.3">
      <c r="A42" s="232"/>
      <c r="B42" s="234"/>
      <c r="C42" s="235"/>
      <c r="D42" s="62"/>
      <c r="E42" s="236"/>
      <c r="F42" s="233"/>
      <c r="AA42" s="173"/>
    </row>
    <row r="43" spans="1:28" ht="24" customHeight="1" x14ac:dyDescent="0.35">
      <c r="A43" s="232"/>
      <c r="B43" s="222">
        <v>44723</v>
      </c>
      <c r="C43" s="223" t="s">
        <v>109</v>
      </c>
      <c r="D43" s="224">
        <v>75251.399999999994</v>
      </c>
      <c r="E43" s="236"/>
      <c r="F43" s="233"/>
      <c r="AA43" s="173"/>
    </row>
    <row r="44" spans="1:28" ht="21" x14ac:dyDescent="0.35">
      <c r="A44" s="232"/>
      <c r="B44" s="222">
        <v>44725</v>
      </c>
      <c r="C44" s="223" t="s">
        <v>110</v>
      </c>
      <c r="D44" s="224">
        <v>59986.66</v>
      </c>
      <c r="E44" s="236"/>
      <c r="F44" s="233"/>
      <c r="AA44" s="173"/>
    </row>
    <row r="45" spans="1:28" ht="21" x14ac:dyDescent="0.35">
      <c r="A45" s="232"/>
      <c r="B45" s="222">
        <v>44726</v>
      </c>
      <c r="C45" s="223" t="s">
        <v>111</v>
      </c>
      <c r="D45" s="224">
        <v>28057.52</v>
      </c>
      <c r="E45" s="236"/>
      <c r="F45" s="233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32"/>
      <c r="B46" s="222">
        <v>44726</v>
      </c>
      <c r="C46" s="223" t="s">
        <v>112</v>
      </c>
      <c r="D46" s="224">
        <v>4554</v>
      </c>
      <c r="E46" s="236"/>
      <c r="F46" s="233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32"/>
      <c r="B47" s="222">
        <v>44727</v>
      </c>
      <c r="C47" s="223" t="s">
        <v>113</v>
      </c>
      <c r="D47" s="224">
        <v>20506.8</v>
      </c>
      <c r="E47" s="236"/>
      <c r="F47" s="233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32"/>
      <c r="B48" s="222">
        <v>44728</v>
      </c>
      <c r="C48" s="223" t="s">
        <v>114</v>
      </c>
      <c r="D48" s="224">
        <v>70754.91</v>
      </c>
      <c r="E48" s="236"/>
      <c r="F48" s="233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32"/>
      <c r="B49" s="222">
        <v>44729</v>
      </c>
      <c r="C49" s="223" t="s">
        <v>115</v>
      </c>
      <c r="D49" s="224">
        <v>102195.9</v>
      </c>
      <c r="E49" s="236"/>
      <c r="F49" s="233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32"/>
      <c r="B50" s="222">
        <v>44730</v>
      </c>
      <c r="C50" s="225" t="s">
        <v>116</v>
      </c>
      <c r="D50" s="224">
        <v>64559.72</v>
      </c>
      <c r="E50" s="236"/>
      <c r="F50" s="233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32"/>
      <c r="B51" s="222">
        <v>44732</v>
      </c>
      <c r="C51" s="223" t="s">
        <v>117</v>
      </c>
      <c r="D51" s="224">
        <v>68026</v>
      </c>
      <c r="E51" s="236"/>
      <c r="F51" s="233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32"/>
      <c r="B52" s="222">
        <v>44733</v>
      </c>
      <c r="C52" s="223" t="s">
        <v>118</v>
      </c>
      <c r="D52" s="224">
        <v>66413.16</v>
      </c>
      <c r="E52" s="236"/>
      <c r="F52" s="233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32"/>
      <c r="B53" s="222">
        <v>44733</v>
      </c>
      <c r="C53" s="223" t="s">
        <v>119</v>
      </c>
      <c r="D53" s="224">
        <v>2197.8000000000002</v>
      </c>
      <c r="E53" s="251"/>
      <c r="F53" s="233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32"/>
      <c r="B54" s="222">
        <v>44734</v>
      </c>
      <c r="C54" s="223" t="s">
        <v>120</v>
      </c>
      <c r="D54" s="224">
        <v>55732.800000000003</v>
      </c>
      <c r="E54" s="251"/>
      <c r="F54" s="233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32"/>
      <c r="B55" s="222">
        <v>44735</v>
      </c>
      <c r="C55" s="223" t="s">
        <v>121</v>
      </c>
      <c r="D55" s="224">
        <v>106959.76</v>
      </c>
      <c r="E55" s="236"/>
      <c r="F55" s="233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32"/>
      <c r="B56" s="222">
        <v>44736</v>
      </c>
      <c r="C56" s="223" t="s">
        <v>122</v>
      </c>
      <c r="D56" s="224">
        <v>69961.259999999995</v>
      </c>
      <c r="E56" s="236"/>
      <c r="F56" s="233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32"/>
      <c r="B57" s="222">
        <v>44737</v>
      </c>
      <c r="C57" s="223" t="s">
        <v>123</v>
      </c>
      <c r="D57" s="224">
        <v>81212.86</v>
      </c>
      <c r="E57" s="236"/>
      <c r="F57" s="233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32"/>
      <c r="B58" s="226">
        <v>44739</v>
      </c>
      <c r="C58" s="223" t="s">
        <v>124</v>
      </c>
      <c r="D58" s="224">
        <v>24074.75</v>
      </c>
      <c r="E58" s="250" t="s">
        <v>128</v>
      </c>
      <c r="F58" s="233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32"/>
      <c r="B59" s="237"/>
      <c r="C59" s="238"/>
      <c r="D59" s="239">
        <v>0</v>
      </c>
      <c r="E59" s="236"/>
      <c r="F59" s="233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32"/>
      <c r="B60" s="237"/>
      <c r="C60" s="238"/>
      <c r="D60" s="240">
        <f>SUM(D43:D59)</f>
        <v>900445.3</v>
      </c>
      <c r="E60" s="236"/>
      <c r="F60" s="233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32"/>
      <c r="B61" s="237">
        <v>44769</v>
      </c>
      <c r="C61" s="241" t="s">
        <v>125</v>
      </c>
      <c r="D61" s="242">
        <v>-789400</v>
      </c>
      <c r="E61" s="236"/>
      <c r="F61" s="233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32"/>
      <c r="B62" s="237">
        <v>44769</v>
      </c>
      <c r="C62" s="243" t="s">
        <v>126</v>
      </c>
      <c r="D62" s="242">
        <v>-111045.3</v>
      </c>
      <c r="E62" s="236"/>
      <c r="F62" s="233"/>
      <c r="AA62" s="173"/>
      <c r="AB62" s="60"/>
    </row>
    <row r="63" spans="1:28" ht="21.75" thickBot="1" x14ac:dyDescent="0.4">
      <c r="A63" s="232"/>
      <c r="B63" s="237"/>
      <c r="C63" s="227" t="s">
        <v>127</v>
      </c>
      <c r="D63" s="228">
        <f>D60+D61+D62</f>
        <v>0</v>
      </c>
      <c r="E63" s="236"/>
      <c r="F63" s="233"/>
      <c r="AA63" s="173"/>
      <c r="AB63" s="127"/>
    </row>
    <row r="64" spans="1:28" ht="21.75" thickBot="1" x14ac:dyDescent="0.4">
      <c r="A64" s="232"/>
      <c r="B64" s="237"/>
      <c r="C64" s="238"/>
      <c r="D64" s="239"/>
      <c r="E64" s="236"/>
      <c r="F64" s="233"/>
      <c r="AA64" s="173"/>
      <c r="AB64" s="121"/>
    </row>
    <row r="65" spans="1:28" ht="19.5" thickBot="1" x14ac:dyDescent="0.35">
      <c r="A65" s="244"/>
      <c r="B65" s="245"/>
      <c r="C65" s="246"/>
      <c r="D65" s="247"/>
      <c r="E65" s="248"/>
      <c r="F65" s="249"/>
      <c r="AA65" s="284"/>
      <c r="AB65" s="285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34" workbookViewId="0">
      <selection activeCell="D53" sqref="D5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97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>
        <v>44793</v>
      </c>
      <c r="G9" s="86">
        <v>73994</v>
      </c>
      <c r="H9" s="18">
        <f t="shared" si="0"/>
        <v>0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>
        <v>44792</v>
      </c>
      <c r="G36" s="86">
        <v>2640</v>
      </c>
      <c r="H36" s="18">
        <f t="shared" si="0"/>
        <v>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>
        <v>44792</v>
      </c>
      <c r="G39" s="86">
        <v>3100</v>
      </c>
      <c r="H39" s="18">
        <f t="shared" si="0"/>
        <v>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882464</v>
      </c>
      <c r="H51" s="40">
        <f>SUM(H4:H50)</f>
        <v>40994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72">
        <f>E51-G51</f>
        <v>40994</v>
      </c>
      <c r="F55" s="273"/>
      <c r="G55" s="274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75" t="s">
        <v>8</v>
      </c>
      <c r="F57" s="275"/>
      <c r="G57" s="275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N78"/>
  <sheetViews>
    <sheetView topLeftCell="A13" zoomScaleNormal="100" workbookViewId="0">
      <selection activeCell="C31" sqref="C31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16.85546875" style="114" customWidth="1"/>
    <col min="6" max="6" width="3.140625" style="208" customWidth="1"/>
    <col min="7" max="8" width="11.42578125" style="208"/>
    <col min="9" max="9" width="14.140625" style="208" bestFit="1" customWidth="1"/>
    <col min="10" max="10" width="21.140625" style="208" bestFit="1" customWidth="1"/>
    <col min="11" max="16" width="11.42578125" style="114"/>
    <col min="17" max="17" width="39.140625" style="114" customWidth="1"/>
    <col min="18" max="18" width="11.42578125" style="114" customWidth="1"/>
    <col min="19" max="19" width="14.140625" style="114" customWidth="1"/>
    <col min="20" max="20" width="14.7109375" style="114" customWidth="1"/>
    <col min="21" max="21" width="20" style="114" customWidth="1"/>
    <col min="22" max="22" width="14.7109375" style="114" customWidth="1"/>
    <col min="23" max="23" width="15.140625" style="114" customWidth="1"/>
    <col min="24" max="24" width="14.85546875" style="114" customWidth="1"/>
    <col min="25" max="25" width="18.28515625" style="114" customWidth="1"/>
    <col min="26" max="26" width="19.28515625" style="114" customWidth="1"/>
    <col min="27" max="30" width="11.42578125" style="114"/>
    <col min="31" max="31" width="14.85546875" style="136" customWidth="1"/>
    <col min="32" max="32" width="16.7109375" style="115" customWidth="1"/>
    <col min="33" max="33" width="15.5703125" style="114" bestFit="1" customWidth="1"/>
    <col min="34" max="34" width="11.42578125" style="140"/>
    <col min="35" max="36" width="11.42578125" style="114"/>
    <col min="37" max="37" width="13.85546875" style="114" bestFit="1" customWidth="1"/>
    <col min="38" max="38" width="11.42578125" style="114"/>
    <col min="39" max="39" width="17.42578125" style="114" bestFit="1" customWidth="1"/>
    <col min="40" max="16384" width="11.42578125" style="114"/>
  </cols>
  <sheetData>
    <row r="1" spans="2:40" ht="19.5" thickBot="1" x14ac:dyDescent="0.35">
      <c r="V1" s="265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</row>
    <row r="2" spans="2:40" ht="21.75" thickBot="1" x14ac:dyDescent="0.4">
      <c r="B2" s="300" t="s">
        <v>93</v>
      </c>
      <c r="C2" s="300"/>
      <c r="D2" s="300"/>
      <c r="E2" s="300"/>
      <c r="F2" s="300"/>
      <c r="G2" s="300"/>
      <c r="H2" s="300"/>
      <c r="I2" s="300"/>
      <c r="J2" s="300"/>
      <c r="S2" s="297" t="s">
        <v>160</v>
      </c>
      <c r="T2" s="298"/>
      <c r="U2" s="299"/>
      <c r="V2" s="266"/>
      <c r="W2" s="170" t="s">
        <v>91</v>
      </c>
      <c r="X2" s="171"/>
      <c r="Y2" s="171"/>
      <c r="Z2" s="171"/>
      <c r="AA2" s="154"/>
      <c r="AB2" s="154"/>
      <c r="AC2" s="154"/>
      <c r="AD2" s="154"/>
      <c r="AE2" s="154"/>
      <c r="AF2" s="154"/>
      <c r="AG2" s="154"/>
      <c r="AH2" s="161"/>
      <c r="AI2" s="163"/>
      <c r="AJ2" s="164"/>
      <c r="AK2" s="62"/>
      <c r="AL2" s="165"/>
      <c r="AM2" s="62"/>
      <c r="AN2" s="121"/>
    </row>
    <row r="3" spans="2:40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S3" s="260">
        <v>44739</v>
      </c>
      <c r="T3" s="261" t="s">
        <v>124</v>
      </c>
      <c r="U3" s="262">
        <v>25454.05</v>
      </c>
      <c r="V3" s="266"/>
      <c r="W3" s="263" t="s">
        <v>44</v>
      </c>
      <c r="X3" s="132" t="s">
        <v>45</v>
      </c>
      <c r="Y3" s="137" t="s">
        <v>2</v>
      </c>
      <c r="Z3" s="131" t="s">
        <v>92</v>
      </c>
      <c r="AD3" s="101"/>
      <c r="AE3" s="135"/>
      <c r="AF3" s="162"/>
      <c r="AG3" s="166"/>
      <c r="AH3" s="161"/>
      <c r="AI3" s="163"/>
      <c r="AJ3" s="164"/>
      <c r="AK3" s="62"/>
      <c r="AL3" s="165"/>
      <c r="AM3" s="62"/>
      <c r="AN3" s="121"/>
    </row>
    <row r="4" spans="2:40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104</v>
      </c>
      <c r="G4" s="178">
        <v>44787</v>
      </c>
      <c r="H4" s="215">
        <v>44793</v>
      </c>
      <c r="I4" s="179">
        <v>71526</v>
      </c>
      <c r="J4" s="20">
        <f>E28+I4</f>
        <v>1332568</v>
      </c>
      <c r="S4" s="252">
        <v>44739</v>
      </c>
      <c r="T4" s="253" t="s">
        <v>129</v>
      </c>
      <c r="U4" s="22">
        <v>9215.3700000000008</v>
      </c>
      <c r="V4" s="266"/>
      <c r="W4" s="264">
        <v>44720</v>
      </c>
      <c r="X4" s="133">
        <v>44722</v>
      </c>
      <c r="Y4" s="129">
        <v>45730</v>
      </c>
      <c r="Z4" s="129">
        <f>Y4</f>
        <v>45730</v>
      </c>
      <c r="AD4" s="101"/>
      <c r="AE4" s="135"/>
      <c r="AF4" s="60"/>
      <c r="AG4" s="60"/>
      <c r="AH4" s="161"/>
      <c r="AI4" s="163"/>
      <c r="AJ4" s="164"/>
      <c r="AK4" s="62"/>
      <c r="AL4" s="165"/>
      <c r="AM4" s="62"/>
      <c r="AN4" s="121"/>
    </row>
    <row r="5" spans="2:40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104</v>
      </c>
      <c r="G5" s="178">
        <v>44787</v>
      </c>
      <c r="H5" s="215">
        <v>44798</v>
      </c>
      <c r="I5" s="179">
        <v>500</v>
      </c>
      <c r="J5" s="20">
        <f t="shared" ref="J5:J20" si="0">J4+I5</f>
        <v>1333068</v>
      </c>
      <c r="S5" s="252">
        <v>44740</v>
      </c>
      <c r="T5" s="253" t="s">
        <v>130</v>
      </c>
      <c r="U5" s="22">
        <v>96875.6</v>
      </c>
      <c r="V5" s="266"/>
      <c r="W5" s="264">
        <v>44721</v>
      </c>
      <c r="X5" s="134">
        <v>44722</v>
      </c>
      <c r="Y5" s="20">
        <v>44700</v>
      </c>
      <c r="Z5" s="20">
        <f>Z4+Y5</f>
        <v>90430</v>
      </c>
      <c r="AD5" s="101"/>
      <c r="AE5" s="135"/>
      <c r="AF5" s="60"/>
      <c r="AG5" s="60"/>
      <c r="AH5" s="161"/>
      <c r="AI5" s="163"/>
      <c r="AJ5" s="164"/>
      <c r="AK5" s="62"/>
      <c r="AL5" s="165"/>
      <c r="AM5" s="62"/>
      <c r="AN5" s="121"/>
    </row>
    <row r="6" spans="2:40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1">E5+D6</f>
        <v>193535.5</v>
      </c>
      <c r="F6" s="208" t="s">
        <v>106</v>
      </c>
      <c r="G6" s="178">
        <v>44788</v>
      </c>
      <c r="H6" s="215">
        <v>44793</v>
      </c>
      <c r="I6" s="179">
        <v>50554</v>
      </c>
      <c r="J6" s="20">
        <f t="shared" si="0"/>
        <v>1383622</v>
      </c>
      <c r="S6" s="252">
        <v>44741</v>
      </c>
      <c r="T6" s="253" t="s">
        <v>131</v>
      </c>
      <c r="U6" s="22">
        <v>26574.6</v>
      </c>
      <c r="V6" s="266"/>
      <c r="W6" s="264">
        <v>44722</v>
      </c>
      <c r="X6" s="134">
        <v>44725</v>
      </c>
      <c r="Y6" s="20">
        <v>45943</v>
      </c>
      <c r="Z6" s="20">
        <f>Z5+Y6</f>
        <v>136373</v>
      </c>
      <c r="AD6" s="101"/>
      <c r="AE6" s="135"/>
      <c r="AF6" s="60"/>
      <c r="AG6" s="60"/>
      <c r="AH6" s="161"/>
      <c r="AI6" s="163"/>
      <c r="AJ6" s="164"/>
      <c r="AK6" s="62"/>
      <c r="AL6" s="165"/>
      <c r="AM6" s="62"/>
      <c r="AN6" s="121"/>
    </row>
    <row r="7" spans="2:40" ht="24.75" customHeight="1" x14ac:dyDescent="0.3">
      <c r="B7" s="128">
        <v>44766</v>
      </c>
      <c r="C7" s="134">
        <v>44767</v>
      </c>
      <c r="D7" s="20">
        <v>36105</v>
      </c>
      <c r="E7" s="20">
        <f t="shared" si="1"/>
        <v>229640.5</v>
      </c>
      <c r="F7" s="208" t="s">
        <v>106</v>
      </c>
      <c r="G7" s="178">
        <v>44789</v>
      </c>
      <c r="H7" s="215">
        <v>44793</v>
      </c>
      <c r="I7" s="179">
        <v>22615</v>
      </c>
      <c r="J7" s="20">
        <f t="shared" si="0"/>
        <v>1406237</v>
      </c>
      <c r="S7" s="252">
        <v>44742</v>
      </c>
      <c r="T7" s="253" t="s">
        <v>132</v>
      </c>
      <c r="U7" s="22">
        <v>110618.06</v>
      </c>
      <c r="V7" s="266"/>
      <c r="W7" s="264">
        <v>44723</v>
      </c>
      <c r="X7" s="134">
        <v>44725</v>
      </c>
      <c r="Y7" s="20">
        <v>16613.5</v>
      </c>
      <c r="Z7" s="20">
        <f t="shared" ref="Z7:Z22" si="2">Z6+Y7</f>
        <v>152986.5</v>
      </c>
      <c r="AD7" s="101"/>
      <c r="AE7" s="135"/>
      <c r="AF7" s="60"/>
      <c r="AG7" s="60"/>
      <c r="AH7" s="161"/>
      <c r="AI7" s="163"/>
      <c r="AJ7" s="164"/>
      <c r="AK7" s="62"/>
      <c r="AL7" s="165"/>
      <c r="AM7" s="62"/>
      <c r="AN7" s="121"/>
    </row>
    <row r="8" spans="2:40" ht="24.75" customHeight="1" x14ac:dyDescent="0.3">
      <c r="B8" s="128">
        <v>44767</v>
      </c>
      <c r="C8" s="134">
        <v>44771</v>
      </c>
      <c r="D8" s="20">
        <v>3510</v>
      </c>
      <c r="E8" s="20">
        <f t="shared" si="1"/>
        <v>233150.5</v>
      </c>
      <c r="F8" s="208" t="s">
        <v>106</v>
      </c>
      <c r="G8" s="178">
        <v>44790</v>
      </c>
      <c r="H8" s="215">
        <v>44793</v>
      </c>
      <c r="I8" s="184">
        <v>21525</v>
      </c>
      <c r="J8" s="20">
        <f t="shared" si="0"/>
        <v>1427762</v>
      </c>
      <c r="S8" s="254">
        <v>44742</v>
      </c>
      <c r="T8" s="255" t="s">
        <v>133</v>
      </c>
      <c r="U8" s="22">
        <v>3223.2</v>
      </c>
      <c r="V8" s="266"/>
      <c r="W8" s="264">
        <v>44724</v>
      </c>
      <c r="X8" s="134">
        <v>44725</v>
      </c>
      <c r="Y8" s="20">
        <v>17154</v>
      </c>
      <c r="Z8" s="20">
        <f t="shared" si="2"/>
        <v>170140.5</v>
      </c>
      <c r="AD8" s="101"/>
      <c r="AE8" s="135"/>
      <c r="AF8" s="60"/>
      <c r="AG8" s="60"/>
      <c r="AH8" s="161"/>
      <c r="AI8" s="163"/>
      <c r="AJ8" s="164"/>
      <c r="AK8" s="62"/>
      <c r="AL8" s="165"/>
      <c r="AM8" s="62"/>
      <c r="AN8" s="121"/>
    </row>
    <row r="9" spans="2:40" ht="24.75" customHeight="1" x14ac:dyDescent="0.3">
      <c r="B9" s="128">
        <v>44768</v>
      </c>
      <c r="C9" s="134">
        <v>44771</v>
      </c>
      <c r="D9" s="20">
        <v>17556</v>
      </c>
      <c r="E9" s="20">
        <f t="shared" si="1"/>
        <v>250706.5</v>
      </c>
      <c r="F9" s="208" t="s">
        <v>46</v>
      </c>
      <c r="G9" s="178">
        <v>44791</v>
      </c>
      <c r="H9" s="215">
        <v>44793</v>
      </c>
      <c r="I9" s="184">
        <v>46128.5</v>
      </c>
      <c r="J9" s="20">
        <f t="shared" si="0"/>
        <v>1473890.5</v>
      </c>
      <c r="S9" s="254">
        <v>44743</v>
      </c>
      <c r="T9" s="255" t="s">
        <v>134</v>
      </c>
      <c r="U9" s="22">
        <v>65436.19</v>
      </c>
      <c r="V9" s="266"/>
      <c r="W9" s="264">
        <v>44725</v>
      </c>
      <c r="X9" s="134">
        <v>44728</v>
      </c>
      <c r="Y9" s="20">
        <v>50350</v>
      </c>
      <c r="Z9" s="20">
        <f t="shared" si="2"/>
        <v>220490.5</v>
      </c>
      <c r="AD9" s="101"/>
      <c r="AE9" s="135"/>
      <c r="AF9" s="60"/>
      <c r="AG9" s="60"/>
      <c r="AH9" s="161"/>
      <c r="AI9" s="163"/>
      <c r="AJ9" s="164"/>
      <c r="AK9" s="62"/>
      <c r="AL9" s="165"/>
      <c r="AM9" s="62"/>
      <c r="AN9" s="121"/>
    </row>
    <row r="10" spans="2:40" ht="24.75" customHeight="1" x14ac:dyDescent="0.3">
      <c r="B10" s="128">
        <v>44769</v>
      </c>
      <c r="C10" s="134">
        <v>44771</v>
      </c>
      <c r="D10" s="20">
        <v>41640</v>
      </c>
      <c r="E10" s="20">
        <f t="shared" si="1"/>
        <v>292346.5</v>
      </c>
      <c r="F10" s="208" t="s">
        <v>46</v>
      </c>
      <c r="G10" s="178">
        <v>44792</v>
      </c>
      <c r="H10" s="215">
        <v>44793</v>
      </c>
      <c r="I10" s="184">
        <v>58983.5</v>
      </c>
      <c r="J10" s="20">
        <f t="shared" si="0"/>
        <v>1532874</v>
      </c>
      <c r="S10" s="254">
        <v>44744</v>
      </c>
      <c r="T10" s="255" t="s">
        <v>135</v>
      </c>
      <c r="U10" s="22">
        <v>60853.03</v>
      </c>
      <c r="V10" s="266"/>
      <c r="W10" s="264">
        <v>44726</v>
      </c>
      <c r="X10" s="134">
        <v>44728</v>
      </c>
      <c r="Y10" s="20">
        <v>44920</v>
      </c>
      <c r="Z10" s="20">
        <f t="shared" si="2"/>
        <v>265410.5</v>
      </c>
      <c r="AD10" s="101"/>
      <c r="AE10" s="135"/>
      <c r="AF10" s="60"/>
      <c r="AG10" s="60"/>
      <c r="AH10" s="161"/>
      <c r="AI10" s="163"/>
      <c r="AJ10" s="164"/>
      <c r="AK10" s="62"/>
      <c r="AL10" s="165"/>
      <c r="AM10" s="62"/>
      <c r="AN10" s="121"/>
    </row>
    <row r="11" spans="2:40" ht="24.75" customHeight="1" x14ac:dyDescent="0.3">
      <c r="B11" s="128">
        <v>44770</v>
      </c>
      <c r="C11" s="134">
        <v>44771</v>
      </c>
      <c r="D11" s="20">
        <v>37988.5</v>
      </c>
      <c r="E11" s="20">
        <f t="shared" si="1"/>
        <v>330335</v>
      </c>
      <c r="G11" s="178">
        <v>44793</v>
      </c>
      <c r="H11" s="215">
        <v>44798</v>
      </c>
      <c r="I11" s="184">
        <v>100977</v>
      </c>
      <c r="J11" s="20">
        <f t="shared" si="0"/>
        <v>1633851</v>
      </c>
      <c r="S11" s="254">
        <v>44744</v>
      </c>
      <c r="T11" s="255" t="s">
        <v>136</v>
      </c>
      <c r="U11" s="22">
        <v>5205</v>
      </c>
      <c r="V11" s="266"/>
      <c r="W11" s="264">
        <v>44727</v>
      </c>
      <c r="X11" s="134">
        <v>44728</v>
      </c>
      <c r="Y11" s="20">
        <v>36290.5</v>
      </c>
      <c r="Z11" s="20">
        <f t="shared" si="2"/>
        <v>301701</v>
      </c>
      <c r="AD11" s="101"/>
      <c r="AE11" s="135"/>
      <c r="AF11" s="60"/>
      <c r="AG11" s="60"/>
      <c r="AH11" s="161"/>
      <c r="AI11" s="163"/>
      <c r="AJ11" s="164"/>
      <c r="AK11" s="62"/>
      <c r="AL11" s="165"/>
      <c r="AM11" s="62"/>
      <c r="AN11" s="121"/>
    </row>
    <row r="12" spans="2:40" ht="24.75" customHeight="1" x14ac:dyDescent="0.3">
      <c r="B12" s="128">
        <v>44771</v>
      </c>
      <c r="C12" s="134">
        <v>44776</v>
      </c>
      <c r="D12" s="20">
        <v>56000</v>
      </c>
      <c r="E12" s="20">
        <f t="shared" si="1"/>
        <v>386335</v>
      </c>
      <c r="G12" s="178">
        <v>44794</v>
      </c>
      <c r="H12" s="215">
        <v>44798</v>
      </c>
      <c r="I12" s="184">
        <v>53500.5</v>
      </c>
      <c r="J12" s="20">
        <f t="shared" si="0"/>
        <v>1687351.5</v>
      </c>
      <c r="S12" s="252">
        <v>44746</v>
      </c>
      <c r="T12" s="253" t="s">
        <v>137</v>
      </c>
      <c r="U12" s="22">
        <v>67911.399999999994</v>
      </c>
      <c r="V12" s="266"/>
      <c r="W12" s="264">
        <v>44728</v>
      </c>
      <c r="X12" s="134">
        <v>44732</v>
      </c>
      <c r="Y12" s="20">
        <v>49576</v>
      </c>
      <c r="Z12" s="20">
        <f t="shared" si="2"/>
        <v>351277</v>
      </c>
      <c r="AD12" s="101"/>
      <c r="AE12" s="135"/>
      <c r="AF12" s="60"/>
      <c r="AG12" s="60"/>
      <c r="AH12" s="161"/>
      <c r="AI12" s="163"/>
      <c r="AJ12" s="164"/>
      <c r="AK12" s="62"/>
      <c r="AL12" s="165"/>
      <c r="AM12" s="62"/>
      <c r="AN12" s="121"/>
    </row>
    <row r="13" spans="2:40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28" si="3">E12+D13</f>
        <v>437318</v>
      </c>
      <c r="G13" s="178">
        <v>44795</v>
      </c>
      <c r="H13" s="215">
        <v>44798</v>
      </c>
      <c r="I13" s="184">
        <v>23209.5</v>
      </c>
      <c r="J13" s="20">
        <f t="shared" si="0"/>
        <v>1710561</v>
      </c>
      <c r="S13" s="252">
        <v>44746</v>
      </c>
      <c r="T13" s="253" t="s">
        <v>138</v>
      </c>
      <c r="U13" s="22">
        <v>73363.8</v>
      </c>
      <c r="V13" s="266"/>
      <c r="W13" s="264">
        <v>44729</v>
      </c>
      <c r="X13" s="134">
        <v>44732</v>
      </c>
      <c r="Y13" s="22">
        <v>48123</v>
      </c>
      <c r="Z13" s="20">
        <f t="shared" si="2"/>
        <v>399400</v>
      </c>
      <c r="AD13" s="101"/>
      <c r="AE13" s="135"/>
      <c r="AF13" s="62"/>
      <c r="AG13" s="60"/>
      <c r="AH13" s="161"/>
      <c r="AI13" s="163"/>
      <c r="AJ13" s="164"/>
      <c r="AK13" s="62"/>
      <c r="AL13" s="165"/>
      <c r="AM13" s="62"/>
      <c r="AN13" s="121"/>
    </row>
    <row r="14" spans="2:40" ht="24.75" customHeight="1" x14ac:dyDescent="0.3">
      <c r="B14" s="128">
        <v>44773</v>
      </c>
      <c r="C14" s="134">
        <v>44776</v>
      </c>
      <c r="D14" s="20">
        <v>46721</v>
      </c>
      <c r="E14" s="20">
        <f t="shared" si="3"/>
        <v>484039</v>
      </c>
      <c r="G14" s="178">
        <v>44704</v>
      </c>
      <c r="H14" s="215">
        <v>44798</v>
      </c>
      <c r="I14" s="184">
        <v>10000</v>
      </c>
      <c r="J14" s="20">
        <f t="shared" si="0"/>
        <v>1720561</v>
      </c>
      <c r="S14" s="252">
        <v>44747</v>
      </c>
      <c r="T14" s="253" t="s">
        <v>139</v>
      </c>
      <c r="U14" s="22">
        <v>31164.35</v>
      </c>
      <c r="V14" s="266"/>
      <c r="W14" s="264">
        <v>44730</v>
      </c>
      <c r="X14" s="134">
        <v>44732</v>
      </c>
      <c r="Y14" s="20">
        <v>66300</v>
      </c>
      <c r="Z14" s="20">
        <f t="shared" si="2"/>
        <v>465700</v>
      </c>
      <c r="AD14" s="101"/>
      <c r="AE14" s="135"/>
      <c r="AF14" s="60"/>
      <c r="AG14" s="60"/>
      <c r="AH14" s="161"/>
      <c r="AI14" s="163"/>
      <c r="AJ14" s="164"/>
      <c r="AK14" s="62"/>
      <c r="AL14" s="165"/>
      <c r="AM14" s="62"/>
      <c r="AN14" s="121"/>
    </row>
    <row r="15" spans="2:40" ht="24.75" customHeight="1" x14ac:dyDescent="0.3">
      <c r="B15" s="128">
        <v>44774</v>
      </c>
      <c r="C15" s="134">
        <v>44776</v>
      </c>
      <c r="D15" s="20">
        <v>79607</v>
      </c>
      <c r="E15" s="20">
        <f t="shared" si="3"/>
        <v>563646</v>
      </c>
      <c r="G15" s="178">
        <v>44797</v>
      </c>
      <c r="H15" s="215">
        <v>44798</v>
      </c>
      <c r="I15" s="184">
        <v>63665</v>
      </c>
      <c r="J15" s="20">
        <f t="shared" si="0"/>
        <v>1784226</v>
      </c>
      <c r="S15" s="252">
        <v>44748</v>
      </c>
      <c r="T15" s="253" t="s">
        <v>140</v>
      </c>
      <c r="U15" s="22">
        <v>58616</v>
      </c>
      <c r="V15" s="266"/>
      <c r="W15" s="264">
        <v>44731</v>
      </c>
      <c r="X15" s="134">
        <v>44732</v>
      </c>
      <c r="Y15" s="20">
        <v>75117</v>
      </c>
      <c r="Z15" s="20">
        <f t="shared" si="2"/>
        <v>540817</v>
      </c>
      <c r="AD15" s="101"/>
      <c r="AE15" s="135"/>
      <c r="AF15" s="60"/>
      <c r="AG15" s="60"/>
      <c r="AH15" s="161"/>
      <c r="AI15" s="163"/>
      <c r="AJ15" s="164"/>
      <c r="AK15" s="62"/>
      <c r="AL15" s="165"/>
      <c r="AM15" s="62"/>
      <c r="AN15" s="121"/>
    </row>
    <row r="16" spans="2:40" ht="24.75" customHeight="1" x14ac:dyDescent="0.3">
      <c r="B16" s="128">
        <v>44775</v>
      </c>
      <c r="C16" s="134">
        <v>44776</v>
      </c>
      <c r="D16" s="20">
        <v>64513</v>
      </c>
      <c r="E16" s="20">
        <f t="shared" si="3"/>
        <v>628159</v>
      </c>
      <c r="G16" s="178">
        <v>44798</v>
      </c>
      <c r="H16" s="215">
        <v>44798</v>
      </c>
      <c r="I16" s="184">
        <v>14701</v>
      </c>
      <c r="J16" s="20">
        <f t="shared" si="0"/>
        <v>1798927</v>
      </c>
      <c r="S16" s="252">
        <v>44749</v>
      </c>
      <c r="T16" s="253" t="s">
        <v>141</v>
      </c>
      <c r="U16" s="22">
        <v>106705.96</v>
      </c>
      <c r="V16" s="266"/>
      <c r="W16" s="264"/>
      <c r="X16" s="134"/>
      <c r="Y16" s="20"/>
      <c r="Z16" s="20">
        <f t="shared" si="2"/>
        <v>540817</v>
      </c>
      <c r="AD16" s="101"/>
      <c r="AE16" s="135"/>
      <c r="AF16" s="60"/>
      <c r="AG16" s="60"/>
      <c r="AH16" s="161"/>
      <c r="AI16" s="163"/>
      <c r="AJ16" s="164"/>
      <c r="AK16" s="62"/>
      <c r="AL16" s="165"/>
      <c r="AM16" s="62"/>
      <c r="AN16" s="121"/>
    </row>
    <row r="17" spans="2:40" ht="24.75" customHeight="1" x14ac:dyDescent="0.3">
      <c r="B17" s="128">
        <v>44776</v>
      </c>
      <c r="C17" s="134">
        <v>44782</v>
      </c>
      <c r="D17" s="20">
        <v>45403</v>
      </c>
      <c r="E17" s="20">
        <f t="shared" si="3"/>
        <v>673562</v>
      </c>
      <c r="G17" s="178"/>
      <c r="H17" s="215"/>
      <c r="I17" s="184"/>
      <c r="J17" s="20">
        <f t="shared" si="0"/>
        <v>1798927</v>
      </c>
      <c r="S17" s="252">
        <v>44750</v>
      </c>
      <c r="T17" s="253" t="s">
        <v>142</v>
      </c>
      <c r="U17" s="22">
        <v>68357.89</v>
      </c>
      <c r="V17" s="266"/>
      <c r="W17" s="264"/>
      <c r="X17" s="134"/>
      <c r="Y17" s="20">
        <v>-529362.74</v>
      </c>
      <c r="Z17" s="20">
        <f t="shared" si="2"/>
        <v>11454.260000000009</v>
      </c>
      <c r="AD17" s="101"/>
      <c r="AE17" s="135"/>
      <c r="AF17" s="60"/>
      <c r="AG17" s="60"/>
      <c r="AH17" s="161"/>
      <c r="AI17" s="163"/>
      <c r="AJ17" s="164"/>
      <c r="AK17" s="62"/>
      <c r="AL17" s="165"/>
      <c r="AM17" s="62"/>
      <c r="AN17" s="121"/>
    </row>
    <row r="18" spans="2:40" ht="24.75" customHeight="1" x14ac:dyDescent="0.3">
      <c r="B18" s="128">
        <v>44777</v>
      </c>
      <c r="C18" s="134">
        <v>44782</v>
      </c>
      <c r="D18" s="20">
        <v>156941</v>
      </c>
      <c r="E18" s="20">
        <f t="shared" si="3"/>
        <v>830503</v>
      </c>
      <c r="G18" s="178"/>
      <c r="H18" s="177"/>
      <c r="I18" s="182"/>
      <c r="J18" s="20">
        <f t="shared" si="0"/>
        <v>1798927</v>
      </c>
      <c r="S18" s="252">
        <v>44751</v>
      </c>
      <c r="T18" s="253" t="s">
        <v>143</v>
      </c>
      <c r="U18" s="22">
        <v>39927.050000000003</v>
      </c>
      <c r="V18" s="266"/>
      <c r="W18" s="264"/>
      <c r="X18" s="134"/>
      <c r="Y18" s="20"/>
      <c r="Z18" s="20">
        <f t="shared" si="2"/>
        <v>11454.260000000009</v>
      </c>
      <c r="AD18" s="101"/>
      <c r="AE18" s="135"/>
      <c r="AF18" s="60"/>
      <c r="AG18" s="167"/>
      <c r="AH18" s="161"/>
      <c r="AI18" s="163"/>
      <c r="AJ18" s="164"/>
      <c r="AK18" s="62"/>
      <c r="AL18" s="165"/>
      <c r="AM18" s="62"/>
      <c r="AN18" s="121"/>
    </row>
    <row r="19" spans="2:40" ht="24.75" customHeight="1" thickBot="1" x14ac:dyDescent="0.35">
      <c r="B19" s="128">
        <v>44778</v>
      </c>
      <c r="C19" s="134">
        <v>44782</v>
      </c>
      <c r="D19" s="20">
        <v>72825</v>
      </c>
      <c r="E19" s="20">
        <f t="shared" si="3"/>
        <v>903328</v>
      </c>
      <c r="F19" s="185"/>
      <c r="G19" s="186" t="s">
        <v>103</v>
      </c>
      <c r="H19" s="175" t="s">
        <v>96</v>
      </c>
      <c r="I19" s="174">
        <v>-1798927.83</v>
      </c>
      <c r="J19" s="20">
        <f t="shared" si="0"/>
        <v>-0.83000000007450581</v>
      </c>
      <c r="S19" s="252">
        <v>44753</v>
      </c>
      <c r="T19" s="253" t="s">
        <v>144</v>
      </c>
      <c r="U19" s="22">
        <v>121513</v>
      </c>
      <c r="V19" s="266"/>
      <c r="W19" s="264"/>
      <c r="X19" s="286" t="s">
        <v>95</v>
      </c>
      <c r="Y19" s="287"/>
      <c r="Z19" s="77">
        <f t="shared" si="2"/>
        <v>11454.260000000009</v>
      </c>
      <c r="AD19" s="101"/>
      <c r="AE19" s="135"/>
      <c r="AF19" s="60"/>
      <c r="AG19" s="60"/>
      <c r="AH19" s="161"/>
      <c r="AI19" s="163"/>
      <c r="AJ19" s="164"/>
      <c r="AK19" s="62"/>
      <c r="AL19" s="165"/>
      <c r="AM19" s="62"/>
      <c r="AN19" s="121"/>
    </row>
    <row r="20" spans="2:40" ht="21" x14ac:dyDescent="0.35">
      <c r="B20" s="128">
        <v>44778</v>
      </c>
      <c r="C20" s="134">
        <v>44788</v>
      </c>
      <c r="D20" s="20">
        <v>500</v>
      </c>
      <c r="E20" s="20">
        <f t="shared" si="3"/>
        <v>903828</v>
      </c>
      <c r="G20" s="301" t="s">
        <v>159</v>
      </c>
      <c r="H20" s="302"/>
      <c r="I20" s="303"/>
      <c r="J20" s="183">
        <f t="shared" si="0"/>
        <v>-0.83000000007450581</v>
      </c>
      <c r="S20" s="252">
        <v>44754</v>
      </c>
      <c r="T20" s="253" t="s">
        <v>145</v>
      </c>
      <c r="U20" s="22">
        <v>60297.8</v>
      </c>
      <c r="V20" s="266"/>
      <c r="W20" s="264"/>
      <c r="X20" s="134"/>
      <c r="Y20" s="20"/>
      <c r="Z20" s="20">
        <f t="shared" si="2"/>
        <v>11454.260000000009</v>
      </c>
      <c r="AA20" s="121"/>
      <c r="AB20" s="121"/>
      <c r="AC20" s="121"/>
      <c r="AD20" s="168"/>
      <c r="AE20" s="135"/>
      <c r="AF20" s="60"/>
      <c r="AG20" s="60"/>
      <c r="AH20" s="161"/>
      <c r="AI20" s="163"/>
      <c r="AJ20" s="164"/>
      <c r="AK20" s="62"/>
      <c r="AL20" s="165"/>
      <c r="AM20" s="62"/>
      <c r="AN20" s="121"/>
    </row>
    <row r="21" spans="2:40" ht="19.5" thickBot="1" x14ac:dyDescent="0.35">
      <c r="B21" s="128">
        <v>44779</v>
      </c>
      <c r="C21" s="134">
        <v>44782</v>
      </c>
      <c r="D21" s="20">
        <v>33319</v>
      </c>
      <c r="E21" s="20">
        <f t="shared" si="3"/>
        <v>937147</v>
      </c>
      <c r="G21" s="304"/>
      <c r="H21" s="305"/>
      <c r="I21" s="306"/>
      <c r="J21" s="114"/>
      <c r="S21" s="252">
        <v>44755</v>
      </c>
      <c r="T21" s="253" t="s">
        <v>146</v>
      </c>
      <c r="U21" s="22">
        <v>105453.7</v>
      </c>
      <c r="V21" s="266"/>
      <c r="W21" s="264"/>
      <c r="X21" s="134"/>
      <c r="Y21" s="20"/>
      <c r="Z21" s="20">
        <f t="shared" si="2"/>
        <v>11454.260000000009</v>
      </c>
      <c r="AA21" s="121"/>
      <c r="AB21" s="121"/>
      <c r="AC21" s="121"/>
      <c r="AD21" s="101"/>
      <c r="AE21" s="135"/>
      <c r="AF21" s="60"/>
      <c r="AG21" s="60"/>
      <c r="AH21" s="161"/>
      <c r="AI21" s="163"/>
      <c r="AJ21" s="164"/>
      <c r="AK21" s="62"/>
      <c r="AL21" s="165"/>
      <c r="AM21" s="62"/>
      <c r="AN21" s="121"/>
    </row>
    <row r="22" spans="2:40" x14ac:dyDescent="0.3">
      <c r="B22" s="128">
        <v>44780</v>
      </c>
      <c r="C22" s="134">
        <v>44782</v>
      </c>
      <c r="D22" s="20">
        <v>44630</v>
      </c>
      <c r="E22" s="20">
        <f t="shared" si="3"/>
        <v>981777</v>
      </c>
      <c r="S22" s="252">
        <v>44756</v>
      </c>
      <c r="T22" s="253" t="s">
        <v>147</v>
      </c>
      <c r="U22" s="22">
        <v>65012.85</v>
      </c>
      <c r="V22" s="266"/>
      <c r="W22" s="264"/>
      <c r="X22" s="134"/>
      <c r="Y22" s="20"/>
      <c r="Z22" s="157">
        <f t="shared" si="2"/>
        <v>11454.260000000009</v>
      </c>
      <c r="AA22" s="121"/>
      <c r="AB22" s="121"/>
      <c r="AC22" s="121"/>
      <c r="AD22" s="101"/>
      <c r="AE22" s="135"/>
      <c r="AF22" s="60"/>
      <c r="AG22" s="60"/>
      <c r="AH22" s="161"/>
      <c r="AI22" s="163"/>
      <c r="AJ22" s="164"/>
      <c r="AK22" s="62"/>
      <c r="AL22" s="165"/>
      <c r="AM22" s="62"/>
      <c r="AN22" s="127"/>
    </row>
    <row r="23" spans="2:40" x14ac:dyDescent="0.3">
      <c r="B23" s="128">
        <v>44781</v>
      </c>
      <c r="C23" s="134">
        <v>44788</v>
      </c>
      <c r="D23" s="20">
        <v>47182</v>
      </c>
      <c r="E23" s="20">
        <f t="shared" si="3"/>
        <v>1028959</v>
      </c>
      <c r="S23" s="252">
        <v>44757</v>
      </c>
      <c r="T23" s="253" t="s">
        <v>148</v>
      </c>
      <c r="U23" s="22">
        <v>83843.7</v>
      </c>
      <c r="V23" s="266"/>
      <c r="W23" s="264"/>
      <c r="X23" s="134"/>
      <c r="Y23" s="20"/>
      <c r="Z23" s="20"/>
      <c r="AA23" s="121"/>
      <c r="AB23" s="121"/>
      <c r="AC23" s="121"/>
      <c r="AD23" s="101"/>
      <c r="AE23" s="135"/>
      <c r="AF23" s="60"/>
      <c r="AG23" s="60"/>
      <c r="AH23" s="161"/>
      <c r="AI23" s="121"/>
      <c r="AJ23" s="121"/>
      <c r="AK23" s="121"/>
      <c r="AL23" s="121"/>
      <c r="AM23" s="169"/>
      <c r="AN23" s="121"/>
    </row>
    <row r="24" spans="2:40" x14ac:dyDescent="0.3">
      <c r="B24" s="128">
        <v>44782</v>
      </c>
      <c r="C24" s="134">
        <v>44788</v>
      </c>
      <c r="D24" s="20">
        <v>54684</v>
      </c>
      <c r="E24" s="20">
        <f t="shared" si="3"/>
        <v>1083643</v>
      </c>
      <c r="S24" s="252">
        <v>44757</v>
      </c>
      <c r="T24" s="253" t="s">
        <v>149</v>
      </c>
      <c r="U24" s="22">
        <v>11248</v>
      </c>
      <c r="V24" s="266"/>
      <c r="W24" s="264"/>
      <c r="X24" s="134"/>
      <c r="Y24" s="20"/>
      <c r="Z24" s="20"/>
      <c r="AA24" s="121"/>
      <c r="AB24" s="121"/>
      <c r="AC24" s="121"/>
      <c r="AD24" s="101"/>
      <c r="AE24" s="135"/>
      <c r="AF24" s="60"/>
      <c r="AG24" s="60"/>
      <c r="AH24" s="161"/>
      <c r="AI24" s="121"/>
      <c r="AJ24" s="121"/>
      <c r="AK24" s="121"/>
      <c r="AL24" s="121"/>
      <c r="AM24" s="121"/>
      <c r="AN24" s="121"/>
    </row>
    <row r="25" spans="2:40" x14ac:dyDescent="0.3">
      <c r="B25" s="176">
        <v>44783</v>
      </c>
      <c r="C25" s="134">
        <v>44788</v>
      </c>
      <c r="D25" s="20">
        <v>40412</v>
      </c>
      <c r="E25" s="20">
        <f t="shared" si="3"/>
        <v>1124055</v>
      </c>
      <c r="S25" s="252">
        <v>44758</v>
      </c>
      <c r="T25" s="253" t="s">
        <v>150</v>
      </c>
      <c r="U25" s="22">
        <v>30498.9</v>
      </c>
      <c r="V25" s="266"/>
      <c r="W25" s="264"/>
      <c r="X25" s="134"/>
      <c r="Y25" s="20"/>
      <c r="Z25" s="22"/>
      <c r="AA25" s="121"/>
      <c r="AB25" s="121"/>
      <c r="AC25" s="121"/>
      <c r="AD25" s="101"/>
      <c r="AE25" s="135"/>
      <c r="AF25" s="60"/>
      <c r="AG25" s="60"/>
    </row>
    <row r="26" spans="2:40" ht="21" x14ac:dyDescent="0.35">
      <c r="B26" s="178">
        <v>44784</v>
      </c>
      <c r="C26" s="215">
        <v>44788</v>
      </c>
      <c r="D26" s="179">
        <v>48105</v>
      </c>
      <c r="E26" s="20">
        <f t="shared" si="3"/>
        <v>1172160</v>
      </c>
      <c r="S26" s="252">
        <v>44758</v>
      </c>
      <c r="T26" s="253" t="s">
        <v>151</v>
      </c>
      <c r="U26" s="22">
        <v>4920</v>
      </c>
      <c r="V26" s="266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</row>
    <row r="27" spans="2:40" x14ac:dyDescent="0.3">
      <c r="B27" s="178">
        <v>44785</v>
      </c>
      <c r="C27" s="215">
        <v>44788</v>
      </c>
      <c r="D27" s="179">
        <v>63682</v>
      </c>
      <c r="E27" s="20">
        <f t="shared" si="3"/>
        <v>1235842</v>
      </c>
      <c r="S27" s="252">
        <v>44760</v>
      </c>
      <c r="T27" s="253" t="s">
        <v>152</v>
      </c>
      <c r="U27" s="22">
        <v>97808.75</v>
      </c>
      <c r="V27" s="266"/>
    </row>
    <row r="28" spans="2:40" ht="24" customHeight="1" x14ac:dyDescent="0.3">
      <c r="B28" s="178">
        <v>44786</v>
      </c>
      <c r="C28" s="215">
        <v>44788</v>
      </c>
      <c r="D28" s="179">
        <v>25200</v>
      </c>
      <c r="E28" s="20">
        <f t="shared" si="3"/>
        <v>1261042</v>
      </c>
      <c r="S28" s="252">
        <v>44761</v>
      </c>
      <c r="T28" s="253" t="s">
        <v>153</v>
      </c>
      <c r="U28" s="22">
        <v>70509.3</v>
      </c>
      <c r="V28" s="266"/>
    </row>
    <row r="29" spans="2:40" ht="24" customHeight="1" x14ac:dyDescent="0.3">
      <c r="B29" s="267"/>
      <c r="C29" s="267"/>
      <c r="D29" s="267"/>
      <c r="E29" s="267"/>
      <c r="S29" s="252">
        <v>44762</v>
      </c>
      <c r="T29" s="253" t="s">
        <v>154</v>
      </c>
      <c r="U29" s="22">
        <v>72783.5</v>
      </c>
      <c r="V29" s="266"/>
    </row>
    <row r="30" spans="2:40" ht="24" customHeight="1" x14ac:dyDescent="0.3">
      <c r="B30" s="268"/>
      <c r="C30" s="268"/>
      <c r="D30" s="268"/>
      <c r="E30" s="268"/>
      <c r="R30" s="114" t="s">
        <v>51</v>
      </c>
      <c r="S30" s="252">
        <v>44763</v>
      </c>
      <c r="T30" s="253" t="s">
        <v>155</v>
      </c>
      <c r="U30" s="22">
        <v>40894.36</v>
      </c>
      <c r="V30" s="266"/>
    </row>
    <row r="31" spans="2:40" ht="24" customHeight="1" x14ac:dyDescent="0.3">
      <c r="B31" s="268"/>
      <c r="C31" s="268"/>
      <c r="D31" s="268"/>
      <c r="E31" s="268"/>
      <c r="S31" s="252">
        <v>44764</v>
      </c>
      <c r="T31" s="253" t="s">
        <v>156</v>
      </c>
      <c r="U31" s="22">
        <v>69612.42</v>
      </c>
      <c r="V31" s="266"/>
    </row>
    <row r="32" spans="2:40" ht="24" customHeight="1" x14ac:dyDescent="0.3">
      <c r="B32" s="268"/>
      <c r="C32" s="268"/>
      <c r="D32" s="268"/>
      <c r="E32" s="268"/>
      <c r="S32" s="252">
        <v>44765</v>
      </c>
      <c r="T32" s="253" t="s">
        <v>157</v>
      </c>
      <c r="U32" s="22">
        <v>111046</v>
      </c>
      <c r="V32" s="266"/>
    </row>
    <row r="33" spans="2:22" ht="24" customHeight="1" x14ac:dyDescent="0.3">
      <c r="B33" s="268"/>
      <c r="C33" s="268"/>
      <c r="D33" s="268"/>
      <c r="E33" s="268"/>
      <c r="S33" s="256">
        <v>44765</v>
      </c>
      <c r="T33" s="257" t="s">
        <v>158</v>
      </c>
      <c r="U33" s="144">
        <v>3984</v>
      </c>
      <c r="V33" s="266"/>
    </row>
    <row r="34" spans="2:22" ht="24" customHeight="1" x14ac:dyDescent="0.3">
      <c r="B34" s="268"/>
      <c r="C34" s="268"/>
      <c r="D34" s="268"/>
      <c r="E34" s="268"/>
      <c r="U34" s="258">
        <v>0</v>
      </c>
      <c r="V34" s="266"/>
    </row>
    <row r="35" spans="2:22" ht="24" customHeight="1" x14ac:dyDescent="0.3">
      <c r="B35" s="268"/>
      <c r="C35" s="268"/>
      <c r="D35" s="268"/>
      <c r="E35" s="268"/>
      <c r="U35" s="259">
        <f>SUM(U3:U34)</f>
        <v>1798927.8300000003</v>
      </c>
      <c r="V35" s="266"/>
    </row>
    <row r="36" spans="2:22" ht="24" customHeight="1" x14ac:dyDescent="0.3">
      <c r="B36" s="268"/>
      <c r="C36" s="268"/>
      <c r="D36" s="268"/>
      <c r="E36" s="268"/>
    </row>
    <row r="37" spans="2:22" ht="24" customHeight="1" x14ac:dyDescent="0.3">
      <c r="B37" s="268"/>
      <c r="C37" s="268"/>
      <c r="D37" s="268"/>
      <c r="E37" s="268"/>
    </row>
    <row r="38" spans="2:22" ht="24" customHeight="1" x14ac:dyDescent="0.3">
      <c r="B38" s="268"/>
      <c r="C38" s="268"/>
      <c r="D38" s="268"/>
      <c r="E38" s="268"/>
    </row>
    <row r="39" spans="2:22" ht="24" customHeight="1" x14ac:dyDescent="0.3">
      <c r="B39" s="268"/>
      <c r="C39" s="268"/>
      <c r="D39" s="268"/>
      <c r="E39" s="268"/>
    </row>
    <row r="40" spans="2:22" ht="24" customHeight="1" x14ac:dyDescent="0.3">
      <c r="B40" s="268"/>
      <c r="C40" s="268"/>
      <c r="D40" s="268"/>
      <c r="E40" s="268"/>
    </row>
    <row r="41" spans="2:22" ht="24" customHeight="1" x14ac:dyDescent="0.3">
      <c r="B41" s="268"/>
      <c r="C41" s="268"/>
      <c r="D41" s="268"/>
      <c r="E41" s="268"/>
    </row>
    <row r="42" spans="2:22" ht="24" customHeight="1" x14ac:dyDescent="0.3">
      <c r="B42" s="268"/>
      <c r="C42" s="268"/>
      <c r="D42" s="268"/>
      <c r="E42" s="268"/>
    </row>
    <row r="43" spans="2:22" ht="24" customHeight="1" x14ac:dyDescent="0.3">
      <c r="B43" s="268"/>
      <c r="C43" s="268"/>
      <c r="D43" s="268"/>
      <c r="E43" s="268"/>
    </row>
    <row r="44" spans="2:22" ht="24" customHeight="1" x14ac:dyDescent="0.3">
      <c r="B44" s="268"/>
      <c r="C44" s="268"/>
      <c r="D44" s="268"/>
      <c r="E44" s="268"/>
    </row>
    <row r="45" spans="2:22" ht="24" customHeight="1" x14ac:dyDescent="0.3">
      <c r="B45" s="268"/>
      <c r="C45" s="268"/>
      <c r="D45" s="268"/>
      <c r="E45" s="268"/>
    </row>
    <row r="46" spans="2:22" ht="24" customHeight="1" x14ac:dyDescent="0.3">
      <c r="B46" s="268"/>
      <c r="C46" s="268"/>
      <c r="D46" s="268"/>
      <c r="E46" s="268"/>
    </row>
    <row r="47" spans="2:22" ht="24" customHeight="1" x14ac:dyDescent="0.3"/>
    <row r="48" spans="2:22" ht="24" customHeight="1" x14ac:dyDescent="0.3"/>
    <row r="49" spans="22:33" ht="24" customHeight="1" x14ac:dyDescent="0.3">
      <c r="AF49" s="173"/>
    </row>
    <row r="50" spans="22:33" ht="24" customHeight="1" x14ac:dyDescent="0.3">
      <c r="AF50" s="173"/>
    </row>
    <row r="51" spans="22:33" ht="24" customHeight="1" x14ac:dyDescent="0.3">
      <c r="AF51" s="173"/>
    </row>
    <row r="52" spans="22:33" x14ac:dyDescent="0.3">
      <c r="AF52" s="173"/>
    </row>
    <row r="53" spans="22:33" x14ac:dyDescent="0.3">
      <c r="V53" s="121"/>
      <c r="W53" s="121"/>
      <c r="X53" s="121"/>
      <c r="Y53" s="121"/>
      <c r="Z53" s="121"/>
      <c r="AA53" s="121"/>
      <c r="AB53" s="121"/>
      <c r="AC53" s="121"/>
      <c r="AF53" s="173"/>
    </row>
    <row r="54" spans="22:33" x14ac:dyDescent="0.3">
      <c r="V54" s="121"/>
      <c r="W54" s="121"/>
      <c r="X54" s="121"/>
      <c r="Y54" s="121"/>
      <c r="Z54" s="121"/>
      <c r="AA54" s="121"/>
      <c r="AB54" s="121"/>
      <c r="AC54" s="121"/>
      <c r="AD54" s="101"/>
      <c r="AE54" s="135"/>
      <c r="AF54" s="173"/>
      <c r="AG54" s="60"/>
    </row>
    <row r="55" spans="22:33" x14ac:dyDescent="0.3">
      <c r="V55" s="121"/>
      <c r="W55" s="121"/>
      <c r="X55" s="121"/>
      <c r="Y55" s="121"/>
      <c r="Z55" s="121"/>
      <c r="AA55" s="121"/>
      <c r="AB55" s="121"/>
      <c r="AC55" s="121"/>
      <c r="AD55" s="101"/>
      <c r="AE55" s="135"/>
      <c r="AF55" s="173"/>
      <c r="AG55" s="60"/>
    </row>
    <row r="56" spans="22:33" x14ac:dyDescent="0.3">
      <c r="V56" s="121"/>
      <c r="W56" s="121"/>
      <c r="X56" s="121"/>
      <c r="Y56" s="121"/>
      <c r="Z56" s="121"/>
      <c r="AA56" s="121"/>
      <c r="AB56" s="121"/>
      <c r="AC56" s="121"/>
      <c r="AD56" s="101"/>
      <c r="AE56" s="135"/>
      <c r="AF56" s="173"/>
      <c r="AG56" s="60"/>
    </row>
    <row r="57" spans="22:33" x14ac:dyDescent="0.3">
      <c r="V57" s="121"/>
      <c r="W57" s="121"/>
      <c r="X57" s="121"/>
      <c r="Y57" s="121"/>
      <c r="Z57" s="121"/>
      <c r="AA57" s="121"/>
      <c r="AB57" s="121"/>
      <c r="AC57" s="121"/>
      <c r="AD57" s="101"/>
      <c r="AE57" s="135"/>
      <c r="AF57" s="173"/>
      <c r="AG57" s="60"/>
    </row>
    <row r="58" spans="22:33" x14ac:dyDescent="0.3">
      <c r="V58" s="121"/>
      <c r="W58" s="121"/>
      <c r="X58" s="121"/>
      <c r="Y58" s="121"/>
      <c r="Z58" s="121"/>
      <c r="AA58" s="121"/>
      <c r="AB58" s="121"/>
      <c r="AC58" s="121"/>
      <c r="AD58" s="101"/>
      <c r="AE58" s="135"/>
      <c r="AF58" s="173"/>
      <c r="AG58" s="60"/>
    </row>
    <row r="59" spans="22:33" x14ac:dyDescent="0.3">
      <c r="V59" s="121"/>
      <c r="W59" s="121"/>
      <c r="X59" s="121"/>
      <c r="Y59" s="121"/>
      <c r="Z59" s="121"/>
      <c r="AA59" s="121"/>
      <c r="AB59" s="121"/>
      <c r="AC59" s="121"/>
      <c r="AD59" s="101"/>
      <c r="AE59" s="135"/>
      <c r="AF59" s="173"/>
      <c r="AG59" s="60"/>
    </row>
    <row r="60" spans="22:33" x14ac:dyDescent="0.3">
      <c r="V60" s="121"/>
      <c r="W60" s="121"/>
      <c r="X60" s="121"/>
      <c r="Y60" s="121"/>
      <c r="Z60" s="121"/>
      <c r="AA60" s="121"/>
      <c r="AB60" s="121"/>
      <c r="AC60" s="121"/>
      <c r="AD60" s="101"/>
      <c r="AE60" s="135"/>
      <c r="AF60" s="173"/>
      <c r="AG60" s="60"/>
    </row>
    <row r="61" spans="22:33" x14ac:dyDescent="0.3">
      <c r="V61" s="121"/>
      <c r="W61" s="121"/>
      <c r="X61" s="121"/>
      <c r="Y61" s="121"/>
      <c r="Z61" s="121"/>
      <c r="AA61" s="121"/>
      <c r="AB61" s="121"/>
      <c r="AC61" s="121"/>
      <c r="AD61" s="101"/>
      <c r="AE61" s="135"/>
      <c r="AF61" s="173"/>
      <c r="AG61" s="60"/>
    </row>
    <row r="62" spans="22:33" x14ac:dyDescent="0.3">
      <c r="V62" s="121"/>
      <c r="W62" s="121"/>
      <c r="X62" s="121"/>
      <c r="Y62" s="121"/>
      <c r="Z62" s="121"/>
      <c r="AA62" s="121"/>
      <c r="AB62" s="121"/>
      <c r="AC62" s="121"/>
      <c r="AD62" s="101"/>
      <c r="AE62" s="135"/>
      <c r="AF62" s="173"/>
      <c r="AG62" s="60"/>
    </row>
    <row r="63" spans="22:33" x14ac:dyDescent="0.3">
      <c r="V63" s="121"/>
      <c r="W63" s="121"/>
      <c r="X63" s="121"/>
      <c r="Y63" s="121"/>
      <c r="Z63" s="121"/>
      <c r="AA63" s="121"/>
      <c r="AB63" s="121"/>
      <c r="AC63" s="121"/>
      <c r="AD63" s="101"/>
      <c r="AE63" s="135"/>
      <c r="AF63" s="173"/>
      <c r="AG63" s="60"/>
    </row>
    <row r="64" spans="22:33" x14ac:dyDescent="0.3">
      <c r="V64" s="121"/>
      <c r="W64" s="121"/>
      <c r="X64" s="121"/>
      <c r="Y64" s="121"/>
      <c r="Z64" s="121"/>
      <c r="AA64" s="121"/>
      <c r="AB64" s="121"/>
      <c r="AC64" s="121"/>
      <c r="AD64" s="101"/>
      <c r="AE64" s="135"/>
      <c r="AF64" s="173"/>
      <c r="AG64" s="60"/>
    </row>
    <row r="65" spans="22:33" x14ac:dyDescent="0.3">
      <c r="V65" s="121"/>
      <c r="W65" s="121"/>
      <c r="X65" s="121"/>
      <c r="Y65" s="121"/>
      <c r="Z65" s="121"/>
      <c r="AA65" s="121"/>
      <c r="AB65" s="121"/>
      <c r="AC65" s="121"/>
      <c r="AD65" s="101"/>
      <c r="AE65" s="135"/>
      <c r="AF65" s="173"/>
      <c r="AG65" s="60"/>
    </row>
    <row r="66" spans="22:33" x14ac:dyDescent="0.3">
      <c r="V66" s="121"/>
      <c r="W66" s="121"/>
      <c r="X66" s="121"/>
      <c r="Y66" s="121"/>
      <c r="Z66" s="121"/>
      <c r="AA66" s="121"/>
      <c r="AB66" s="121"/>
      <c r="AC66" s="121"/>
      <c r="AD66" s="101"/>
      <c r="AE66" s="135"/>
      <c r="AF66" s="173"/>
      <c r="AG66" s="60"/>
    </row>
    <row r="67" spans="22:33" x14ac:dyDescent="0.3">
      <c r="V67" s="121"/>
      <c r="W67" s="121"/>
      <c r="X67" s="121"/>
      <c r="Y67" s="121"/>
      <c r="Z67" s="121"/>
      <c r="AA67" s="121"/>
      <c r="AB67" s="121"/>
      <c r="AC67" s="121"/>
      <c r="AD67" s="101"/>
      <c r="AE67" s="135"/>
      <c r="AF67" s="173"/>
      <c r="AG67" s="60"/>
    </row>
    <row r="68" spans="22:33" x14ac:dyDescent="0.3">
      <c r="V68" s="121"/>
      <c r="W68" s="121"/>
      <c r="X68" s="121"/>
      <c r="Y68" s="121"/>
      <c r="Z68" s="121"/>
      <c r="AA68" s="121"/>
      <c r="AB68" s="121"/>
      <c r="AC68" s="121"/>
      <c r="AD68" s="101"/>
      <c r="AE68" s="135"/>
      <c r="AF68" s="173"/>
      <c r="AG68" s="60"/>
    </row>
    <row r="69" spans="22:33" x14ac:dyDescent="0.3">
      <c r="V69" s="121"/>
      <c r="W69" s="121"/>
      <c r="X69" s="121"/>
      <c r="Y69" s="121"/>
      <c r="Z69" s="121"/>
      <c r="AA69" s="121"/>
      <c r="AB69" s="121"/>
      <c r="AC69" s="121"/>
      <c r="AD69" s="101"/>
      <c r="AE69" s="135"/>
      <c r="AF69" s="173"/>
      <c r="AG69" s="60"/>
    </row>
    <row r="70" spans="22:33" x14ac:dyDescent="0.3">
      <c r="AF70" s="173"/>
      <c r="AG70" s="60"/>
    </row>
    <row r="71" spans="22:33" x14ac:dyDescent="0.3">
      <c r="AF71" s="173"/>
      <c r="AG71" s="127"/>
    </row>
    <row r="72" spans="22:33" ht="19.5" thickBot="1" x14ac:dyDescent="0.35">
      <c r="AF72" s="173"/>
      <c r="AG72" s="121"/>
    </row>
    <row r="73" spans="22:33" ht="19.5" thickBot="1" x14ac:dyDescent="0.35">
      <c r="AF73" s="284"/>
      <c r="AG73" s="285"/>
    </row>
    <row r="78" spans="22:33" x14ac:dyDescent="0.3">
      <c r="AF78" s="54"/>
    </row>
  </sheetData>
  <mergeCells count="5">
    <mergeCell ref="X19:Y19"/>
    <mergeCell ref="AF73:AG73"/>
    <mergeCell ref="S2:U2"/>
    <mergeCell ref="B2:J2"/>
    <mergeCell ref="G20:I21"/>
  </mergeCells>
  <pageMargins left="0.15748031496062992" right="0.11811023622047245" top="0.35433070866141736" bottom="0.35433070866141736" header="0.31496062992125984" footer="0.31496062992125984"/>
  <pageSetup scale="9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6"/>
  <sheetViews>
    <sheetView workbookViewId="0">
      <selection activeCell="D26" sqref="D26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161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107</v>
      </c>
      <c r="E4" s="15">
        <v>18423</v>
      </c>
      <c r="F4" s="269"/>
      <c r="G4" s="160"/>
      <c r="H4" s="18">
        <f t="shared" ref="H4:H26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107</v>
      </c>
      <c r="E6" s="20">
        <v>44375</v>
      </c>
      <c r="F6" s="85"/>
      <c r="G6" s="86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107</v>
      </c>
      <c r="E7" s="20">
        <v>15089</v>
      </c>
      <c r="F7" s="85"/>
      <c r="G7" s="86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107</v>
      </c>
      <c r="E8" s="20">
        <v>12716</v>
      </c>
      <c r="F8" s="85"/>
      <c r="G8" s="86"/>
      <c r="H8" s="75">
        <f t="shared" si="0"/>
        <v>12716</v>
      </c>
    </row>
    <row r="9" spans="1:9" x14ac:dyDescent="0.25">
      <c r="A9" s="211">
        <v>44781</v>
      </c>
      <c r="B9" s="212">
        <v>461</v>
      </c>
      <c r="C9" s="213"/>
      <c r="D9" s="214" t="s">
        <v>107</v>
      </c>
      <c r="E9" s="67">
        <v>16538</v>
      </c>
      <c r="F9" s="85"/>
      <c r="G9" s="86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107</v>
      </c>
      <c r="E10" s="20">
        <v>30178</v>
      </c>
      <c r="F10" s="85"/>
      <c r="G10" s="86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>
        <v>44790</v>
      </c>
      <c r="G11" s="22">
        <v>1307</v>
      </c>
      <c r="H11" s="18">
        <f t="shared" si="0"/>
        <v>0</v>
      </c>
    </row>
    <row r="12" spans="1:9" x14ac:dyDescent="0.25">
      <c r="A12" s="12">
        <v>44786</v>
      </c>
      <c r="B12" s="13">
        <v>464</v>
      </c>
      <c r="C12" s="24"/>
      <c r="D12" s="26" t="s">
        <v>107</v>
      </c>
      <c r="E12" s="20">
        <v>23263</v>
      </c>
      <c r="F12" s="85"/>
      <c r="G12" s="86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85"/>
      <c r="G13" s="86"/>
      <c r="H13" s="18">
        <f t="shared" si="0"/>
        <v>39575</v>
      </c>
    </row>
    <row r="14" spans="1:9" x14ac:dyDescent="0.25">
      <c r="A14" s="12">
        <v>44790</v>
      </c>
      <c r="B14" s="13">
        <v>466</v>
      </c>
      <c r="C14" s="24"/>
      <c r="D14" s="26" t="s">
        <v>33</v>
      </c>
      <c r="E14" s="20">
        <v>1100</v>
      </c>
      <c r="F14" s="21">
        <v>44797</v>
      </c>
      <c r="G14" s="22">
        <v>1100</v>
      </c>
      <c r="H14" s="18">
        <f t="shared" si="0"/>
        <v>0</v>
      </c>
    </row>
    <row r="15" spans="1:9" x14ac:dyDescent="0.25">
      <c r="A15" s="12">
        <v>44790</v>
      </c>
      <c r="B15" s="13">
        <v>467</v>
      </c>
      <c r="C15" s="25"/>
      <c r="D15" s="26" t="s">
        <v>107</v>
      </c>
      <c r="E15" s="20">
        <v>9608</v>
      </c>
      <c r="F15" s="85"/>
      <c r="G15" s="86"/>
      <c r="H15" s="18">
        <f t="shared" si="0"/>
        <v>9608</v>
      </c>
    </row>
    <row r="16" spans="1:9" x14ac:dyDescent="0.25">
      <c r="A16" s="12">
        <v>44790</v>
      </c>
      <c r="B16" s="13">
        <v>468</v>
      </c>
      <c r="C16" s="24"/>
      <c r="D16" s="26" t="s">
        <v>14</v>
      </c>
      <c r="E16" s="20">
        <v>1438</v>
      </c>
      <c r="F16" s="21">
        <v>44791</v>
      </c>
      <c r="G16" s="22">
        <v>1438</v>
      </c>
      <c r="H16" s="18">
        <f t="shared" si="0"/>
        <v>0</v>
      </c>
    </row>
    <row r="17" spans="1:9" x14ac:dyDescent="0.25">
      <c r="A17" s="12">
        <v>44791</v>
      </c>
      <c r="B17" s="13">
        <v>469</v>
      </c>
      <c r="C17" s="25"/>
      <c r="D17" s="74" t="s">
        <v>107</v>
      </c>
      <c r="E17" s="20">
        <v>30528</v>
      </c>
      <c r="F17" s="85"/>
      <c r="G17" s="86"/>
      <c r="H17" s="18">
        <f t="shared" si="0"/>
        <v>30528</v>
      </c>
    </row>
    <row r="18" spans="1:9" x14ac:dyDescent="0.25">
      <c r="A18" s="12">
        <v>44793</v>
      </c>
      <c r="B18" s="13">
        <v>470</v>
      </c>
      <c r="C18" s="24"/>
      <c r="D18" s="26" t="s">
        <v>99</v>
      </c>
      <c r="E18" s="20">
        <v>29415</v>
      </c>
      <c r="F18" s="85"/>
      <c r="G18" s="86"/>
      <c r="H18" s="18">
        <f t="shared" si="0"/>
        <v>29415</v>
      </c>
    </row>
    <row r="19" spans="1:9" x14ac:dyDescent="0.25">
      <c r="A19" s="12">
        <v>44793</v>
      </c>
      <c r="B19" s="13">
        <v>471</v>
      </c>
      <c r="C19" s="25"/>
      <c r="D19" s="26" t="s">
        <v>107</v>
      </c>
      <c r="E19" s="20">
        <v>5009</v>
      </c>
      <c r="F19" s="85"/>
      <c r="G19" s="86"/>
      <c r="H19" s="18">
        <f t="shared" si="0"/>
        <v>5009</v>
      </c>
    </row>
    <row r="20" spans="1:9" x14ac:dyDescent="0.25">
      <c r="A20" s="12">
        <v>44797</v>
      </c>
      <c r="B20" s="13">
        <v>472</v>
      </c>
      <c r="C20" s="24"/>
      <c r="D20" s="26" t="s">
        <v>33</v>
      </c>
      <c r="E20" s="20">
        <v>1364</v>
      </c>
      <c r="F20" s="85"/>
      <c r="G20" s="86"/>
      <c r="H20" s="18">
        <f t="shared" si="0"/>
        <v>1364</v>
      </c>
    </row>
    <row r="21" spans="1:9" x14ac:dyDescent="0.25">
      <c r="A21" s="12">
        <v>44797</v>
      </c>
      <c r="B21" s="13">
        <v>473</v>
      </c>
      <c r="C21" s="24"/>
      <c r="D21" s="64" t="s">
        <v>9</v>
      </c>
      <c r="E21" s="270">
        <v>0</v>
      </c>
      <c r="F21" s="85"/>
      <c r="G21" s="86"/>
      <c r="H21" s="18">
        <f t="shared" si="0"/>
        <v>0</v>
      </c>
    </row>
    <row r="22" spans="1:9" x14ac:dyDescent="0.25">
      <c r="A22" s="12">
        <v>44797</v>
      </c>
      <c r="B22" s="13">
        <v>474</v>
      </c>
      <c r="C22" s="24"/>
      <c r="D22" s="26" t="s">
        <v>107</v>
      </c>
      <c r="E22" s="20">
        <v>1600</v>
      </c>
      <c r="F22" s="85"/>
      <c r="G22" s="86"/>
      <c r="H22" s="18">
        <f t="shared" si="0"/>
        <v>1600</v>
      </c>
    </row>
    <row r="23" spans="1:9" x14ac:dyDescent="0.25">
      <c r="A23" s="12">
        <v>44800</v>
      </c>
      <c r="B23" s="13">
        <v>475</v>
      </c>
      <c r="C23" s="24"/>
      <c r="D23" s="26" t="s">
        <v>14</v>
      </c>
      <c r="E23" s="20">
        <v>2920</v>
      </c>
      <c r="F23" s="85"/>
      <c r="G23" s="86"/>
      <c r="H23" s="18">
        <f t="shared" si="0"/>
        <v>2920</v>
      </c>
    </row>
    <row r="24" spans="1:9" x14ac:dyDescent="0.25">
      <c r="A24" s="12">
        <v>44800</v>
      </c>
      <c r="B24" s="13">
        <v>476</v>
      </c>
      <c r="C24" s="24"/>
      <c r="D24" s="26" t="s">
        <v>20</v>
      </c>
      <c r="E24" s="20">
        <v>51478</v>
      </c>
      <c r="F24" s="85"/>
      <c r="G24" s="86"/>
      <c r="H24" s="18">
        <f t="shared" si="0"/>
        <v>51478</v>
      </c>
    </row>
    <row r="25" spans="1:9" ht="19.5" customHeight="1" x14ac:dyDescent="0.25">
      <c r="A25" s="23"/>
      <c r="B25" s="13"/>
      <c r="C25" s="24"/>
      <c r="D25" s="204"/>
      <c r="E25" s="60"/>
      <c r="F25" s="61"/>
      <c r="G25" s="62"/>
      <c r="H25" s="18">
        <f t="shared" si="0"/>
        <v>0</v>
      </c>
    </row>
    <row r="26" spans="1:9" ht="16.5" thickBot="1" x14ac:dyDescent="0.3">
      <c r="A26" s="31"/>
      <c r="B26" s="100"/>
      <c r="C26" s="32"/>
      <c r="D26" s="197"/>
      <c r="E26" s="34">
        <v>0</v>
      </c>
      <c r="F26" s="35"/>
      <c r="G26" s="36"/>
      <c r="H26" s="18">
        <f t="shared" si="0"/>
        <v>0</v>
      </c>
      <c r="I26" s="2"/>
    </row>
    <row r="27" spans="1:9" ht="16.5" thickTop="1" x14ac:dyDescent="0.25">
      <c r="B27" s="37"/>
      <c r="C27" s="38"/>
      <c r="D27" s="198"/>
      <c r="E27" s="39">
        <f>SUM(E4:E26)</f>
        <v>337409</v>
      </c>
      <c r="F27" s="39"/>
      <c r="G27" s="39">
        <f>SUM(G4:G26)</f>
        <v>5330</v>
      </c>
      <c r="H27" s="40">
        <f>SUM(H4:H26)</f>
        <v>332079</v>
      </c>
      <c r="I27" s="2"/>
    </row>
    <row r="28" spans="1:9" x14ac:dyDescent="0.25">
      <c r="B28" s="37"/>
      <c r="C28" s="38"/>
      <c r="D28" s="198"/>
      <c r="E28" s="41"/>
      <c r="F28" s="42"/>
      <c r="G28" s="43"/>
      <c r="H28" s="44"/>
      <c r="I28" s="2"/>
    </row>
    <row r="29" spans="1:9" ht="31.5" x14ac:dyDescent="0.25">
      <c r="B29" s="37"/>
      <c r="C29" s="38"/>
      <c r="D29" s="198"/>
      <c r="E29" s="45" t="s">
        <v>6</v>
      </c>
      <c r="F29" s="42"/>
      <c r="G29" s="46" t="s">
        <v>7</v>
      </c>
      <c r="H29" s="44"/>
      <c r="I29" s="2"/>
    </row>
    <row r="30" spans="1:9" ht="16.5" thickBot="1" x14ac:dyDescent="0.3">
      <c r="B30" s="37"/>
      <c r="C30" s="38"/>
      <c r="D30" s="198"/>
      <c r="E30" s="45"/>
      <c r="F30" s="42"/>
      <c r="G30" s="46"/>
      <c r="H30" s="44"/>
      <c r="I30" s="2"/>
    </row>
    <row r="31" spans="1:9" ht="21.75" thickBot="1" x14ac:dyDescent="0.4">
      <c r="B31" s="37"/>
      <c r="C31" s="38"/>
      <c r="D31" s="198"/>
      <c r="E31" s="272">
        <f>E27-G27</f>
        <v>332079</v>
      </c>
      <c r="F31" s="273"/>
      <c r="G31" s="274"/>
      <c r="I31" s="2"/>
    </row>
    <row r="32" spans="1:9" x14ac:dyDescent="0.25">
      <c r="B32" s="37"/>
      <c r="C32" s="38"/>
      <c r="D32" s="198"/>
      <c r="E32" s="41"/>
      <c r="F32" s="42"/>
      <c r="G32" s="43"/>
      <c r="I32" s="2"/>
    </row>
    <row r="33" spans="1:9" ht="18.75" x14ac:dyDescent="0.3">
      <c r="B33" s="37"/>
      <c r="C33" s="38"/>
      <c r="D33" s="198"/>
      <c r="E33" s="275" t="s">
        <v>8</v>
      </c>
      <c r="F33" s="275"/>
      <c r="G33" s="275"/>
      <c r="I33" s="2"/>
    </row>
    <row r="34" spans="1:9" x14ac:dyDescent="0.25">
      <c r="A34" s="111"/>
      <c r="B34" s="112"/>
      <c r="C34" s="113"/>
      <c r="D34" s="199"/>
      <c r="E34" s="115"/>
      <c r="F34" s="116"/>
      <c r="G34" s="117"/>
      <c r="I34" s="2"/>
    </row>
    <row r="35" spans="1:9" ht="18.75" x14ac:dyDescent="0.3">
      <c r="A35" s="101"/>
      <c r="B35" s="102"/>
      <c r="C35" s="103"/>
      <c r="D35" s="200"/>
      <c r="E35" s="50"/>
      <c r="F35" s="51"/>
      <c r="G35" s="50"/>
      <c r="H35" s="104"/>
      <c r="I35" s="2"/>
    </row>
    <row r="36" spans="1:9" x14ac:dyDescent="0.25">
      <c r="A36" s="118"/>
      <c r="B36" s="119"/>
      <c r="C36" s="120"/>
      <c r="D36" s="201"/>
      <c r="E36" s="122"/>
      <c r="F36" s="123"/>
      <c r="G36" s="124"/>
      <c r="H36" s="104"/>
      <c r="I36" s="2"/>
    </row>
    <row r="37" spans="1:9" x14ac:dyDescent="0.25">
      <c r="A37" s="118"/>
      <c r="B37" s="119"/>
      <c r="C37" s="120"/>
      <c r="D37" s="201"/>
      <c r="E37" s="122"/>
      <c r="F37" s="123"/>
      <c r="G37" s="124"/>
      <c r="H37" s="104"/>
      <c r="I37" s="2"/>
    </row>
    <row r="38" spans="1:9" x14ac:dyDescent="0.25">
      <c r="A38" s="118"/>
      <c r="B38" s="119"/>
      <c r="C38" s="120"/>
      <c r="D38" s="201"/>
      <c r="E38" s="122"/>
      <c r="F38" s="123"/>
      <c r="G38" s="124"/>
      <c r="H38" s="104"/>
      <c r="I38" s="2"/>
    </row>
    <row r="39" spans="1:9" x14ac:dyDescent="0.25">
      <c r="A39" s="118"/>
      <c r="B39" s="119"/>
      <c r="C39" s="120"/>
      <c r="D39" s="201"/>
      <c r="E39" s="122"/>
      <c r="F39" s="123"/>
      <c r="G39" s="124"/>
      <c r="H39" s="104"/>
      <c r="I39" s="2"/>
    </row>
    <row r="40" spans="1:9" x14ac:dyDescent="0.25">
      <c r="A40" s="118"/>
      <c r="B40" s="119"/>
      <c r="C40" s="120"/>
      <c r="D40" s="201"/>
      <c r="E40" s="122"/>
      <c r="F40" s="123"/>
      <c r="G40" s="124"/>
      <c r="H40" s="104"/>
      <c r="I40" s="2"/>
    </row>
    <row r="41" spans="1:9" x14ac:dyDescent="0.25">
      <c r="A41" s="118"/>
      <c r="B41" s="119"/>
      <c r="C41" s="120"/>
      <c r="D41" s="201"/>
      <c r="E41" s="122"/>
      <c r="F41" s="123"/>
      <c r="G41" s="124"/>
      <c r="H41" s="104"/>
      <c r="I41" s="2"/>
    </row>
    <row r="42" spans="1:9" x14ac:dyDescent="0.25">
      <c r="A42" s="118"/>
      <c r="B42" s="119"/>
      <c r="C42" s="120"/>
      <c r="D42" s="201"/>
      <c r="E42" s="122"/>
      <c r="F42" s="123"/>
      <c r="G42" s="124"/>
      <c r="H42" s="104"/>
      <c r="I42" s="2"/>
    </row>
    <row r="43" spans="1:9" x14ac:dyDescent="0.25">
      <c r="A43" s="118"/>
      <c r="B43" s="119"/>
      <c r="C43" s="120"/>
      <c r="D43" s="201"/>
      <c r="E43" s="122"/>
      <c r="F43" s="123"/>
      <c r="G43" s="124"/>
      <c r="H43" s="104"/>
      <c r="I43" s="2"/>
    </row>
    <row r="44" spans="1:9" x14ac:dyDescent="0.25">
      <c r="A44" s="118"/>
      <c r="B44" s="119"/>
      <c r="C44" s="120"/>
      <c r="D44" s="201"/>
      <c r="E44" s="122"/>
      <c r="F44" s="123"/>
      <c r="G44" s="124"/>
      <c r="H44" s="104"/>
      <c r="I44" s="2"/>
    </row>
    <row r="45" spans="1:9" x14ac:dyDescent="0.25">
      <c r="A45" s="118"/>
      <c r="B45" s="119"/>
      <c r="C45" s="120"/>
      <c r="D45" s="201"/>
      <c r="E45" s="122"/>
      <c r="F45" s="123"/>
      <c r="G45" s="124"/>
      <c r="H45" s="104"/>
    </row>
    <row r="46" spans="1:9" x14ac:dyDescent="0.25">
      <c r="A46" s="105"/>
      <c r="B46" s="106"/>
      <c r="C46" s="107"/>
      <c r="D46" s="202"/>
      <c r="E46" s="108"/>
      <c r="F46" s="109"/>
      <c r="G46" s="110"/>
      <c r="H46" s="104"/>
    </row>
  </sheetData>
  <mergeCells count="4">
    <mergeCell ref="B1:G1"/>
    <mergeCell ref="B2:F2"/>
    <mergeCell ref="E31:G31"/>
    <mergeCell ref="E33:G33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62"/>
  <sheetViews>
    <sheetView tabSelected="1" workbookViewId="0">
      <selection activeCell="D21" sqref="D21"/>
    </sheetView>
  </sheetViews>
  <sheetFormatPr baseColWidth="10" defaultRowHeight="15.75" x14ac:dyDescent="0.25"/>
  <cols>
    <col min="1" max="1" width="14.85546875" style="11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162</v>
      </c>
      <c r="C1" s="280"/>
      <c r="D1" s="280"/>
      <c r="E1" s="280"/>
      <c r="F1" s="280"/>
      <c r="G1" s="281"/>
      <c r="I1" s="2"/>
    </row>
    <row r="2" spans="1:9" ht="21" x14ac:dyDescent="0.35">
      <c r="A2" s="307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310" t="s">
        <v>163</v>
      </c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81"/>
      <c r="B4" s="13">
        <v>477</v>
      </c>
      <c r="C4" s="14"/>
      <c r="D4" s="26"/>
      <c r="E4" s="15"/>
      <c r="F4" s="309"/>
      <c r="G4" s="173"/>
      <c r="H4" s="18">
        <f t="shared" ref="H4:H42" si="0">E4-G4</f>
        <v>0</v>
      </c>
      <c r="I4" s="2"/>
    </row>
    <row r="5" spans="1:9" ht="18" customHeight="1" x14ac:dyDescent="0.25">
      <c r="A5" s="81"/>
      <c r="B5" s="13">
        <v>478</v>
      </c>
      <c r="C5" s="14"/>
      <c r="D5" s="26"/>
      <c r="E5" s="20"/>
      <c r="F5" s="21"/>
      <c r="G5" s="22"/>
      <c r="H5" s="18">
        <f t="shared" si="0"/>
        <v>0</v>
      </c>
    </row>
    <row r="6" spans="1:9" ht="18" customHeight="1" x14ac:dyDescent="0.25">
      <c r="A6" s="81"/>
      <c r="B6" s="13">
        <v>479</v>
      </c>
      <c r="C6" s="14"/>
      <c r="D6" s="26"/>
      <c r="E6" s="20"/>
      <c r="F6" s="87"/>
      <c r="G6" s="84"/>
      <c r="H6" s="18">
        <f t="shared" si="0"/>
        <v>0</v>
      </c>
    </row>
    <row r="7" spans="1:9" ht="16.5" customHeight="1" x14ac:dyDescent="0.25">
      <c r="A7" s="30"/>
      <c r="B7" s="13">
        <v>480</v>
      </c>
      <c r="C7" s="14"/>
      <c r="D7" s="26"/>
      <c r="E7" s="20"/>
      <c r="F7" s="87"/>
      <c r="G7" s="84"/>
      <c r="H7" s="18">
        <f t="shared" si="0"/>
        <v>0</v>
      </c>
    </row>
    <row r="8" spans="1:9" x14ac:dyDescent="0.25">
      <c r="A8" s="81"/>
      <c r="B8" s="13">
        <v>481</v>
      </c>
      <c r="C8" s="82"/>
      <c r="D8" s="74"/>
      <c r="E8" s="20"/>
      <c r="F8" s="87"/>
      <c r="G8" s="84"/>
      <c r="H8" s="75">
        <f t="shared" si="0"/>
        <v>0</v>
      </c>
    </row>
    <row r="9" spans="1:9" x14ac:dyDescent="0.25">
      <c r="A9" s="81"/>
      <c r="B9" s="13">
        <v>482</v>
      </c>
      <c r="C9" s="213"/>
      <c r="D9" s="26"/>
      <c r="E9" s="20"/>
      <c r="F9" s="87"/>
      <c r="G9" s="84"/>
      <c r="H9" s="18">
        <f t="shared" si="0"/>
        <v>0</v>
      </c>
    </row>
    <row r="10" spans="1:9" x14ac:dyDescent="0.25">
      <c r="A10" s="81"/>
      <c r="B10" s="13">
        <v>483</v>
      </c>
      <c r="C10" s="14"/>
      <c r="D10" s="26"/>
      <c r="E10" s="20"/>
      <c r="F10" s="87"/>
      <c r="G10" s="84"/>
      <c r="H10" s="18">
        <f t="shared" si="0"/>
        <v>0</v>
      </c>
    </row>
    <row r="11" spans="1:9" x14ac:dyDescent="0.25">
      <c r="A11" s="81"/>
      <c r="B11" s="13">
        <v>484</v>
      </c>
      <c r="C11" s="14"/>
      <c r="D11" s="26"/>
      <c r="E11" s="20"/>
      <c r="F11" s="21"/>
      <c r="G11" s="22"/>
      <c r="H11" s="18">
        <f t="shared" si="0"/>
        <v>0</v>
      </c>
    </row>
    <row r="12" spans="1:9" x14ac:dyDescent="0.25">
      <c r="A12" s="81"/>
      <c r="B12" s="13">
        <v>485</v>
      </c>
      <c r="C12" s="24"/>
      <c r="D12" s="26"/>
      <c r="E12" s="20"/>
      <c r="F12" s="87"/>
      <c r="G12" s="84"/>
      <c r="H12" s="18">
        <f t="shared" si="0"/>
        <v>0</v>
      </c>
    </row>
    <row r="13" spans="1:9" x14ac:dyDescent="0.25">
      <c r="A13" s="81"/>
      <c r="B13" s="13">
        <v>486</v>
      </c>
      <c r="C13" s="25"/>
      <c r="D13" s="26"/>
      <c r="E13" s="20"/>
      <c r="F13" s="87"/>
      <c r="G13" s="84"/>
      <c r="H13" s="18">
        <f t="shared" si="0"/>
        <v>0</v>
      </c>
    </row>
    <row r="14" spans="1:9" x14ac:dyDescent="0.25">
      <c r="A14" s="81"/>
      <c r="B14" s="13">
        <v>487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81"/>
      <c r="B15" s="13">
        <v>488</v>
      </c>
      <c r="C15" s="25"/>
      <c r="D15" s="26"/>
      <c r="E15" s="20"/>
      <c r="F15" s="87"/>
      <c r="G15" s="84"/>
      <c r="H15" s="18">
        <f t="shared" si="0"/>
        <v>0</v>
      </c>
    </row>
    <row r="16" spans="1:9" x14ac:dyDescent="0.25">
      <c r="A16" s="81"/>
      <c r="B16" s="13">
        <v>489</v>
      </c>
      <c r="C16" s="24"/>
      <c r="D16" s="26"/>
      <c r="E16" s="20"/>
      <c r="F16" s="21"/>
      <c r="G16" s="22"/>
      <c r="H16" s="18">
        <f t="shared" si="0"/>
        <v>0</v>
      </c>
    </row>
    <row r="17" spans="1:8" x14ac:dyDescent="0.25">
      <c r="A17" s="81"/>
      <c r="B17" s="13">
        <v>490</v>
      </c>
      <c r="C17" s="25"/>
      <c r="D17" s="74"/>
      <c r="E17" s="20"/>
      <c r="F17" s="87"/>
      <c r="G17" s="84"/>
      <c r="H17" s="18">
        <f t="shared" si="0"/>
        <v>0</v>
      </c>
    </row>
    <row r="18" spans="1:8" x14ac:dyDescent="0.25">
      <c r="A18" s="81"/>
      <c r="B18" s="13">
        <v>491</v>
      </c>
      <c r="C18" s="24"/>
      <c r="D18" s="26"/>
      <c r="E18" s="20"/>
      <c r="F18" s="87"/>
      <c r="G18" s="84"/>
      <c r="H18" s="18">
        <f t="shared" si="0"/>
        <v>0</v>
      </c>
    </row>
    <row r="19" spans="1:8" x14ac:dyDescent="0.25">
      <c r="A19" s="81"/>
      <c r="B19" s="13">
        <v>492</v>
      </c>
      <c r="C19" s="25"/>
      <c r="D19" s="26"/>
      <c r="E19" s="20"/>
      <c r="F19" s="87"/>
      <c r="G19" s="84"/>
      <c r="H19" s="18">
        <f t="shared" si="0"/>
        <v>0</v>
      </c>
    </row>
    <row r="20" spans="1:8" x14ac:dyDescent="0.25">
      <c r="A20" s="81"/>
      <c r="B20" s="13">
        <v>493</v>
      </c>
      <c r="C20" s="24"/>
      <c r="D20" s="26"/>
      <c r="E20" s="20"/>
      <c r="F20" s="87"/>
      <c r="G20" s="84"/>
      <c r="H20" s="18">
        <f t="shared" si="0"/>
        <v>0</v>
      </c>
    </row>
    <row r="21" spans="1:8" x14ac:dyDescent="0.25">
      <c r="A21" s="81"/>
      <c r="B21" s="13">
        <v>494</v>
      </c>
      <c r="C21" s="24"/>
      <c r="D21" s="64"/>
      <c r="E21" s="270"/>
      <c r="F21" s="87"/>
      <c r="G21" s="84"/>
      <c r="H21" s="18">
        <f t="shared" si="0"/>
        <v>0</v>
      </c>
    </row>
    <row r="22" spans="1:8" x14ac:dyDescent="0.25">
      <c r="A22" s="81"/>
      <c r="B22" s="13">
        <v>495</v>
      </c>
      <c r="C22" s="24"/>
      <c r="D22" s="26"/>
      <c r="E22" s="20"/>
      <c r="F22" s="87"/>
      <c r="G22" s="84"/>
      <c r="H22" s="18">
        <f t="shared" si="0"/>
        <v>0</v>
      </c>
    </row>
    <row r="23" spans="1:8" x14ac:dyDescent="0.25">
      <c r="A23" s="81"/>
      <c r="B23" s="13">
        <v>496</v>
      </c>
      <c r="C23" s="24"/>
      <c r="D23" s="26"/>
      <c r="E23" s="20"/>
      <c r="F23" s="87"/>
      <c r="G23" s="84"/>
      <c r="H23" s="18">
        <f t="shared" si="0"/>
        <v>0</v>
      </c>
    </row>
    <row r="24" spans="1:8" x14ac:dyDescent="0.25">
      <c r="A24" s="81"/>
      <c r="B24" s="13">
        <v>497</v>
      </c>
      <c r="C24" s="24"/>
      <c r="D24" s="26"/>
      <c r="E24" s="20"/>
      <c r="F24" s="87"/>
      <c r="G24" s="84"/>
      <c r="H24" s="18">
        <f t="shared" si="0"/>
        <v>0</v>
      </c>
    </row>
    <row r="25" spans="1:8" x14ac:dyDescent="0.25">
      <c r="A25" s="30"/>
      <c r="B25" s="13">
        <v>498</v>
      </c>
      <c r="C25" s="24"/>
      <c r="D25" s="26"/>
      <c r="E25" s="20"/>
      <c r="F25" s="87"/>
      <c r="G25" s="84"/>
      <c r="H25" s="18">
        <f t="shared" si="0"/>
        <v>0</v>
      </c>
    </row>
    <row r="26" spans="1:8" x14ac:dyDescent="0.25">
      <c r="A26" s="30"/>
      <c r="B26" s="13">
        <v>499</v>
      </c>
      <c r="C26" s="24"/>
      <c r="D26" s="26"/>
      <c r="E26" s="20"/>
      <c r="F26" s="87"/>
      <c r="G26" s="84"/>
      <c r="H26" s="18">
        <f t="shared" si="0"/>
        <v>0</v>
      </c>
    </row>
    <row r="27" spans="1:8" x14ac:dyDescent="0.25">
      <c r="A27" s="30"/>
      <c r="B27" s="13">
        <v>500</v>
      </c>
      <c r="C27" s="24"/>
      <c r="D27" s="26"/>
      <c r="E27" s="20"/>
      <c r="F27" s="87"/>
      <c r="G27" s="84"/>
      <c r="H27" s="18">
        <f t="shared" si="0"/>
        <v>0</v>
      </c>
    </row>
    <row r="28" spans="1:8" x14ac:dyDescent="0.25">
      <c r="A28" s="30"/>
      <c r="B28" s="13">
        <v>501</v>
      </c>
      <c r="C28" s="24"/>
      <c r="D28" s="26"/>
      <c r="E28" s="20"/>
      <c r="F28" s="87"/>
      <c r="G28" s="84"/>
      <c r="H28" s="18">
        <f t="shared" si="0"/>
        <v>0</v>
      </c>
    </row>
    <row r="29" spans="1:8" x14ac:dyDescent="0.25">
      <c r="A29" s="30"/>
      <c r="B29" s="13">
        <v>502</v>
      </c>
      <c r="C29" s="24"/>
      <c r="D29" s="26"/>
      <c r="E29" s="20"/>
      <c r="F29" s="87"/>
      <c r="G29" s="84"/>
      <c r="H29" s="18">
        <f t="shared" si="0"/>
        <v>0</v>
      </c>
    </row>
    <row r="30" spans="1:8" x14ac:dyDescent="0.25">
      <c r="A30" s="30"/>
      <c r="B30" s="13">
        <v>503</v>
      </c>
      <c r="C30" s="24"/>
      <c r="D30" s="26"/>
      <c r="E30" s="20"/>
      <c r="F30" s="87"/>
      <c r="G30" s="84"/>
      <c r="H30" s="18">
        <f t="shared" si="0"/>
        <v>0</v>
      </c>
    </row>
    <row r="31" spans="1:8" x14ac:dyDescent="0.25">
      <c r="A31" s="30"/>
      <c r="B31" s="13">
        <v>504</v>
      </c>
      <c r="C31" s="24"/>
      <c r="D31" s="26"/>
      <c r="E31" s="20"/>
      <c r="F31" s="87"/>
      <c r="G31" s="84"/>
      <c r="H31" s="18">
        <f t="shared" si="0"/>
        <v>0</v>
      </c>
    </row>
    <row r="32" spans="1:8" x14ac:dyDescent="0.25">
      <c r="A32" s="30"/>
      <c r="B32" s="13">
        <v>505</v>
      </c>
      <c r="C32" s="24"/>
      <c r="D32" s="26"/>
      <c r="E32" s="20"/>
      <c r="F32" s="87"/>
      <c r="G32" s="84"/>
      <c r="H32" s="18">
        <f t="shared" si="0"/>
        <v>0</v>
      </c>
    </row>
    <row r="33" spans="1:9" x14ac:dyDescent="0.25">
      <c r="A33" s="30"/>
      <c r="B33" s="13">
        <v>506</v>
      </c>
      <c r="C33" s="24"/>
      <c r="D33" s="26"/>
      <c r="E33" s="20"/>
      <c r="F33" s="87"/>
      <c r="G33" s="84"/>
      <c r="H33" s="18">
        <f t="shared" si="0"/>
        <v>0</v>
      </c>
    </row>
    <row r="34" spans="1:9" x14ac:dyDescent="0.25">
      <c r="A34" s="30"/>
      <c r="B34" s="13">
        <v>507</v>
      </c>
      <c r="C34" s="24"/>
      <c r="D34" s="26"/>
      <c r="E34" s="20"/>
      <c r="F34" s="87"/>
      <c r="G34" s="84"/>
      <c r="H34" s="18">
        <f t="shared" si="0"/>
        <v>0</v>
      </c>
    </row>
    <row r="35" spans="1:9" x14ac:dyDescent="0.25">
      <c r="A35" s="30"/>
      <c r="B35" s="13">
        <v>508</v>
      </c>
      <c r="C35" s="24"/>
      <c r="D35" s="26"/>
      <c r="E35" s="20"/>
      <c r="F35" s="87"/>
      <c r="G35" s="84"/>
      <c r="H35" s="18">
        <f t="shared" si="0"/>
        <v>0</v>
      </c>
    </row>
    <row r="36" spans="1:9" x14ac:dyDescent="0.25">
      <c r="A36" s="30"/>
      <c r="B36" s="13">
        <v>509</v>
      </c>
      <c r="C36" s="24"/>
      <c r="D36" s="26"/>
      <c r="E36" s="20"/>
      <c r="F36" s="87"/>
      <c r="G36" s="84"/>
      <c r="H36" s="18">
        <f t="shared" si="0"/>
        <v>0</v>
      </c>
    </row>
    <row r="37" spans="1:9" x14ac:dyDescent="0.25">
      <c r="A37" s="30"/>
      <c r="B37" s="13">
        <v>510</v>
      </c>
      <c r="C37" s="24"/>
      <c r="D37" s="26"/>
      <c r="E37" s="20"/>
      <c r="F37" s="87"/>
      <c r="G37" s="84"/>
      <c r="H37" s="18">
        <f t="shared" si="0"/>
        <v>0</v>
      </c>
    </row>
    <row r="38" spans="1:9" x14ac:dyDescent="0.25">
      <c r="A38" s="30"/>
      <c r="B38" s="13">
        <v>511</v>
      </c>
      <c r="C38" s="24"/>
      <c r="D38" s="26"/>
      <c r="E38" s="20"/>
      <c r="F38" s="87"/>
      <c r="G38" s="84"/>
      <c r="H38" s="18">
        <f t="shared" si="0"/>
        <v>0</v>
      </c>
    </row>
    <row r="39" spans="1:9" x14ac:dyDescent="0.25">
      <c r="A39" s="30"/>
      <c r="B39" s="13">
        <v>512</v>
      </c>
      <c r="C39" s="24"/>
      <c r="D39" s="26"/>
      <c r="E39" s="20"/>
      <c r="F39" s="87"/>
      <c r="G39" s="84"/>
      <c r="H39" s="18">
        <f t="shared" si="0"/>
        <v>0</v>
      </c>
    </row>
    <row r="40" spans="1:9" x14ac:dyDescent="0.25">
      <c r="A40" s="30"/>
      <c r="B40" s="13">
        <v>513</v>
      </c>
      <c r="C40" s="24"/>
      <c r="D40" s="26"/>
      <c r="E40" s="20"/>
      <c r="F40" s="87"/>
      <c r="G40" s="84"/>
      <c r="H40" s="18">
        <f t="shared" si="0"/>
        <v>0</v>
      </c>
    </row>
    <row r="41" spans="1:9" ht="19.5" customHeight="1" x14ac:dyDescent="0.25">
      <c r="A41" s="30"/>
      <c r="B41" s="13"/>
      <c r="C41" s="24"/>
      <c r="D41" s="204"/>
      <c r="E41" s="60"/>
      <c r="F41" s="61"/>
      <c r="G41" s="62"/>
      <c r="H41" s="18">
        <f t="shared" si="0"/>
        <v>0</v>
      </c>
    </row>
    <row r="42" spans="1:9" ht="16.5" thickBot="1" x14ac:dyDescent="0.3">
      <c r="A42" s="308"/>
      <c r="B42" s="100"/>
      <c r="C42" s="32"/>
      <c r="D42" s="197"/>
      <c r="E42" s="34">
        <v>0</v>
      </c>
      <c r="F42" s="35"/>
      <c r="G42" s="36"/>
      <c r="H42" s="18">
        <f t="shared" si="0"/>
        <v>0</v>
      </c>
      <c r="I42" s="2"/>
    </row>
    <row r="43" spans="1:9" ht="16.5" thickTop="1" x14ac:dyDescent="0.25">
      <c r="B43" s="37"/>
      <c r="C43" s="38"/>
      <c r="D43" s="198"/>
      <c r="E43" s="39">
        <f>SUM(E4:E42)</f>
        <v>0</v>
      </c>
      <c r="F43" s="39"/>
      <c r="G43" s="39">
        <f>SUM(G4:G42)</f>
        <v>0</v>
      </c>
      <c r="H43" s="40">
        <f>SUM(H4:H42)</f>
        <v>0</v>
      </c>
      <c r="I43" s="2"/>
    </row>
    <row r="44" spans="1:9" x14ac:dyDescent="0.25">
      <c r="B44" s="37"/>
      <c r="C44" s="38"/>
      <c r="D44" s="198"/>
      <c r="E44" s="41"/>
      <c r="F44" s="42"/>
      <c r="G44" s="43"/>
      <c r="H44" s="44"/>
      <c r="I44" s="2"/>
    </row>
    <row r="45" spans="1:9" ht="31.5" x14ac:dyDescent="0.25">
      <c r="B45" s="37"/>
      <c r="C45" s="38"/>
      <c r="D45" s="198"/>
      <c r="E45" s="45" t="s">
        <v>6</v>
      </c>
      <c r="F45" s="42"/>
      <c r="G45" s="46" t="s">
        <v>7</v>
      </c>
      <c r="H45" s="44"/>
      <c r="I45" s="2"/>
    </row>
    <row r="46" spans="1:9" ht="16.5" thickBot="1" x14ac:dyDescent="0.3">
      <c r="B46" s="37"/>
      <c r="C46" s="38"/>
      <c r="D46" s="198"/>
      <c r="E46" s="45"/>
      <c r="F46" s="42"/>
      <c r="G46" s="46"/>
      <c r="H46" s="44"/>
      <c r="I46" s="2"/>
    </row>
    <row r="47" spans="1:9" ht="21.75" thickBot="1" x14ac:dyDescent="0.4">
      <c r="B47" s="37"/>
      <c r="C47" s="38"/>
      <c r="D47" s="198"/>
      <c r="E47" s="272">
        <f>E43-G43</f>
        <v>0</v>
      </c>
      <c r="F47" s="273"/>
      <c r="G47" s="274"/>
      <c r="I47" s="2"/>
    </row>
    <row r="48" spans="1:9" x14ac:dyDescent="0.25">
      <c r="B48" s="37"/>
      <c r="C48" s="38"/>
      <c r="D48" s="198"/>
      <c r="E48" s="41"/>
      <c r="F48" s="42"/>
      <c r="G48" s="43"/>
      <c r="I48" s="2"/>
    </row>
    <row r="49" spans="1:9" ht="18.75" x14ac:dyDescent="0.3">
      <c r="B49" s="37"/>
      <c r="C49" s="38"/>
      <c r="D49" s="198"/>
      <c r="E49" s="275" t="s">
        <v>8</v>
      </c>
      <c r="F49" s="275"/>
      <c r="G49" s="275"/>
      <c r="I49" s="2"/>
    </row>
    <row r="50" spans="1:9" x14ac:dyDescent="0.25">
      <c r="B50" s="112"/>
      <c r="C50" s="113"/>
      <c r="D50" s="199"/>
      <c r="E50" s="115"/>
      <c r="F50" s="116"/>
      <c r="G50" s="117"/>
      <c r="I50" s="2"/>
    </row>
    <row r="51" spans="1:9" ht="18.75" x14ac:dyDescent="0.3">
      <c r="A51" s="101"/>
      <c r="B51" s="102"/>
      <c r="C51" s="103"/>
      <c r="D51" s="200"/>
      <c r="E51" s="50"/>
      <c r="F51" s="51"/>
      <c r="G51" s="50"/>
      <c r="H51" s="104"/>
      <c r="I51" s="2"/>
    </row>
    <row r="52" spans="1:9" x14ac:dyDescent="0.25">
      <c r="A52" s="118"/>
      <c r="B52" s="119"/>
      <c r="C52" s="120"/>
      <c r="D52" s="20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20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20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</row>
    <row r="62" spans="1:9" x14ac:dyDescent="0.25">
      <c r="A62" s="118"/>
      <c r="B62" s="106"/>
      <c r="C62" s="107"/>
      <c r="D62" s="202"/>
      <c r="E62" s="108"/>
      <c r="F62" s="109"/>
      <c r="G62" s="110"/>
      <c r="H62" s="104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76" t="s">
        <v>17</v>
      </c>
      <c r="C1" s="277"/>
      <c r="D1" s="277"/>
      <c r="E1" s="277"/>
      <c r="F1" s="277"/>
      <c r="G1" s="278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72">
        <f>E72-G72</f>
        <v>0</v>
      </c>
      <c r="F76" s="273"/>
      <c r="G76" s="274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75" t="s">
        <v>8</v>
      </c>
      <c r="F78" s="275"/>
      <c r="G78" s="275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76" t="s">
        <v>21</v>
      </c>
      <c r="C1" s="277"/>
      <c r="D1" s="277"/>
      <c r="E1" s="277"/>
      <c r="F1" s="277"/>
      <c r="G1" s="278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72">
        <f>E37-G37</f>
        <v>0</v>
      </c>
      <c r="F41" s="273"/>
      <c r="G41" s="274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75" t="s">
        <v>8</v>
      </c>
      <c r="F43" s="275"/>
      <c r="G43" s="275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29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72">
        <f>E56-G56</f>
        <v>0</v>
      </c>
      <c r="F60" s="273"/>
      <c r="G60" s="274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75" t="s">
        <v>8</v>
      </c>
      <c r="F62" s="275"/>
      <c r="G62" s="275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31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72">
        <f>E57-G57</f>
        <v>0</v>
      </c>
      <c r="F61" s="273"/>
      <c r="G61" s="274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75" t="s">
        <v>8</v>
      </c>
      <c r="F63" s="275"/>
      <c r="G63" s="275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35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72">
        <f>E60-G60</f>
        <v>0</v>
      </c>
      <c r="F64" s="273"/>
      <c r="G64" s="274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75" t="s">
        <v>8</v>
      </c>
      <c r="F66" s="275"/>
      <c r="G66" s="275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40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72">
        <f>E61-G61</f>
        <v>0</v>
      </c>
      <c r="F65" s="273"/>
      <c r="G65" s="274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75" t="s">
        <v>8</v>
      </c>
      <c r="F67" s="275"/>
      <c r="G67" s="275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47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72">
        <f>E39-G39</f>
        <v>0</v>
      </c>
      <c r="F43" s="273"/>
      <c r="G43" s="274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75" t="s">
        <v>8</v>
      </c>
      <c r="F45" s="275"/>
      <c r="G45" s="275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18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18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18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18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18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18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18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18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18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18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18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18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18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18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18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18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18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18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18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18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18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17"/>
      <c r="N39" s="217"/>
      <c r="O39" s="217"/>
      <c r="P39" s="217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19">
        <f>SUM(K39:K62)</f>
        <v>850487.21</v>
      </c>
      <c r="L63" s="220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REMISIONES  SEPTIEMBRE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2022-08-29T13:12:45Z</cp:lastPrinted>
  <dcterms:created xsi:type="dcterms:W3CDTF">2021-08-26T12:23:59Z</dcterms:created>
  <dcterms:modified xsi:type="dcterms:W3CDTF">2022-09-21T20:57:49Z</dcterms:modified>
</cp:coreProperties>
</file>