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3690" yWindow="0" windowWidth="16605" windowHeight="10920" firstSheet="6" activeTab="8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Hoja2" sheetId="14" r:id="rId11"/>
    <sheet name="REPORTE ENERO 2022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2" l="1"/>
  <c r="M15" i="12"/>
  <c r="M12" i="12"/>
  <c r="Q20" i="12" l="1"/>
  <c r="Q21" i="12"/>
  <c r="Q22" i="12"/>
  <c r="Q23" i="12"/>
  <c r="Q24" i="12"/>
  <c r="Q25" i="12"/>
  <c r="Q26" i="12"/>
  <c r="Q27" i="12"/>
  <c r="Q28" i="12"/>
  <c r="Q29" i="12"/>
  <c r="Q30" i="12"/>
  <c r="Q10" i="12"/>
  <c r="P10" i="12"/>
  <c r="P5" i="12" l="1"/>
  <c r="Q5" i="12"/>
  <c r="M79" i="13" l="1"/>
  <c r="K79" i="13"/>
  <c r="E79" i="13"/>
  <c r="C79" i="13"/>
  <c r="F46" i="13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3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P28" i="12"/>
  <c r="P27" i="12"/>
  <c r="P26" i="12"/>
  <c r="P25" i="12"/>
  <c r="P24" i="12"/>
  <c r="P23" i="12"/>
  <c r="P22" i="12"/>
  <c r="P21" i="12"/>
  <c r="P20" i="12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F53" i="10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<sst xmlns="http://schemas.openxmlformats.org/spreadsheetml/2006/main" count="913" uniqueCount="442">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</sst>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9" fontId="3" fillId="0" borderId="26" xfId="0" applyNumberFormat="1" applyFont="1" applyFill="1" applyBorder="1"/>
    <xf numFmtId="49" fontId="3" fillId="0" borderId="89" xfId="0" applyNumberFormat="1" applyFont="1" applyFill="1" applyBorder="1"/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3" fillId="0" borderId="8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65"/>
      <c r="C1" s="467" t="s">
        <v>25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19" ht="16.5" thickBot="1" x14ac:dyDescent="0.3">
      <c r="B2" s="466"/>
      <c r="C2" s="3"/>
      <c r="H2" s="5"/>
      <c r="I2" s="6"/>
      <c r="J2" s="7"/>
      <c r="L2" s="8"/>
      <c r="M2" s="6"/>
      <c r="N2" s="9"/>
    </row>
    <row r="3" spans="1:19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46" t="s">
        <v>6</v>
      </c>
      <c r="Q4" s="44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48">
        <f>SUM(M5:M38)</f>
        <v>247061</v>
      </c>
      <c r="N39" s="45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49"/>
      <c r="N40" s="45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52" t="s">
        <v>11</v>
      </c>
      <c r="I52" s="453"/>
      <c r="J52" s="100"/>
      <c r="K52" s="454">
        <f>I50+L50</f>
        <v>53873.49</v>
      </c>
      <c r="L52" s="455"/>
      <c r="M52" s="456">
        <f>N39+M39</f>
        <v>419924</v>
      </c>
      <c r="N52" s="457"/>
      <c r="P52" s="34"/>
      <c r="Q52" s="9"/>
    </row>
    <row r="53" spans="1:17" ht="15.75" x14ac:dyDescent="0.25">
      <c r="D53" s="458" t="s">
        <v>12</v>
      </c>
      <c r="E53" s="45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58" t="s">
        <v>95</v>
      </c>
      <c r="E54" s="458"/>
      <c r="F54" s="96">
        <v>-549976.4</v>
      </c>
      <c r="I54" s="459" t="s">
        <v>13</v>
      </c>
      <c r="J54" s="460"/>
      <c r="K54" s="461">
        <f>F56+F57+F58</f>
        <v>-24577.400000000023</v>
      </c>
      <c r="L54" s="46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63">
        <f>-C4</f>
        <v>0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41" t="s">
        <v>18</v>
      </c>
      <c r="E58" s="442"/>
      <c r="F58" s="113">
        <v>567389.35</v>
      </c>
      <c r="I58" s="443" t="s">
        <v>97</v>
      </c>
      <c r="J58" s="444"/>
      <c r="K58" s="445">
        <f>K54+K56</f>
        <v>-24577.400000000023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D1" workbookViewId="0">
      <selection activeCell="K15" sqref="K1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/>
      <c r="B3" s="413"/>
      <c r="C3" s="411"/>
      <c r="D3" s="424"/>
      <c r="E3" s="411"/>
      <c r="F3" s="411">
        <f>C3-E3</f>
        <v>0</v>
      </c>
      <c r="I3" s="437"/>
      <c r="J3" s="438"/>
      <c r="K3" s="432"/>
      <c r="L3" s="437"/>
      <c r="M3" s="432"/>
      <c r="N3" s="183">
        <f>K3-M3</f>
        <v>0</v>
      </c>
    </row>
    <row r="4" spans="1:14" ht="18.75" x14ac:dyDescent="0.3">
      <c r="A4" s="412"/>
      <c r="B4" s="413"/>
      <c r="C4" s="411"/>
      <c r="D4" s="424"/>
      <c r="E4" s="411"/>
      <c r="F4" s="411">
        <f t="shared" ref="F4:F46" si="0">C4-E4</f>
        <v>0</v>
      </c>
      <c r="G4" s="138"/>
      <c r="I4" s="288"/>
      <c r="J4" s="57"/>
      <c r="K4" s="111"/>
      <c r="L4" s="288"/>
      <c r="M4" s="111"/>
      <c r="N4" s="137">
        <f>N3+K4-M4</f>
        <v>0</v>
      </c>
    </row>
    <row r="5" spans="1:14" ht="15.75" x14ac:dyDescent="0.25">
      <c r="A5" s="412"/>
      <c r="B5" s="413"/>
      <c r="C5" s="411"/>
      <c r="D5" s="424"/>
      <c r="E5" s="411"/>
      <c r="F5" s="411">
        <f t="shared" si="0"/>
        <v>0</v>
      </c>
      <c r="I5" s="288"/>
      <c r="J5" s="57"/>
      <c r="K5" s="111"/>
      <c r="L5" s="288"/>
      <c r="M5" s="111"/>
      <c r="N5" s="137">
        <f t="shared" ref="N5:N68" si="1">N4+K5-M5</f>
        <v>0</v>
      </c>
    </row>
    <row r="6" spans="1:14" ht="15.75" x14ac:dyDescent="0.25">
      <c r="A6" s="412"/>
      <c r="B6" s="413"/>
      <c r="C6" s="411"/>
      <c r="D6" s="424"/>
      <c r="E6" s="411"/>
      <c r="F6" s="411">
        <f t="shared" si="0"/>
        <v>0</v>
      </c>
      <c r="I6" s="288"/>
      <c r="J6" s="57"/>
      <c r="K6" s="111"/>
      <c r="L6" s="288"/>
      <c r="M6" s="111"/>
      <c r="N6" s="137">
        <f t="shared" si="1"/>
        <v>0</v>
      </c>
    </row>
    <row r="7" spans="1:14" ht="15.75" x14ac:dyDescent="0.25">
      <c r="A7" s="412"/>
      <c r="B7" s="413"/>
      <c r="C7" s="411"/>
      <c r="D7" s="424"/>
      <c r="E7" s="411"/>
      <c r="F7" s="411">
        <f t="shared" si="0"/>
        <v>0</v>
      </c>
      <c r="I7" s="288"/>
      <c r="J7" s="57"/>
      <c r="K7" s="111"/>
      <c r="L7" s="288"/>
      <c r="M7" s="111"/>
      <c r="N7" s="137">
        <f t="shared" si="1"/>
        <v>0</v>
      </c>
    </row>
    <row r="8" spans="1:14" ht="15.75" x14ac:dyDescent="0.25">
      <c r="A8" s="412"/>
      <c r="B8" s="413"/>
      <c r="C8" s="411"/>
      <c r="D8" s="424"/>
      <c r="E8" s="411"/>
      <c r="F8" s="411">
        <f t="shared" si="0"/>
        <v>0</v>
      </c>
      <c r="I8" s="288"/>
      <c r="J8" s="57"/>
      <c r="K8" s="111"/>
      <c r="L8" s="288"/>
      <c r="M8" s="111"/>
      <c r="N8" s="137">
        <f t="shared" si="1"/>
        <v>0</v>
      </c>
    </row>
    <row r="9" spans="1:14" ht="15.75" x14ac:dyDescent="0.25">
      <c r="A9" s="412"/>
      <c r="B9" s="413"/>
      <c r="C9" s="411"/>
      <c r="D9" s="424"/>
      <c r="E9" s="411"/>
      <c r="F9" s="411">
        <f t="shared" si="0"/>
        <v>0</v>
      </c>
      <c r="I9" s="288"/>
      <c r="J9" s="57"/>
      <c r="K9" s="111"/>
      <c r="L9" s="288"/>
      <c r="M9" s="111"/>
      <c r="N9" s="137">
        <f t="shared" si="1"/>
        <v>0</v>
      </c>
    </row>
    <row r="10" spans="1:14" ht="18.75" x14ac:dyDescent="0.3">
      <c r="A10" s="412"/>
      <c r="B10" s="413"/>
      <c r="C10" s="411"/>
      <c r="D10" s="424"/>
      <c r="E10" s="411"/>
      <c r="F10" s="411">
        <f t="shared" si="0"/>
        <v>0</v>
      </c>
      <c r="G10" s="138"/>
      <c r="I10" s="288"/>
      <c r="J10" s="57"/>
      <c r="K10" s="111"/>
      <c r="L10" s="288"/>
      <c r="M10" s="111"/>
      <c r="N10" s="137">
        <f t="shared" si="1"/>
        <v>0</v>
      </c>
    </row>
    <row r="11" spans="1:14" ht="15.75" x14ac:dyDescent="0.25">
      <c r="A11" s="412"/>
      <c r="B11" s="413"/>
      <c r="C11" s="411"/>
      <c r="D11" s="424"/>
      <c r="E11" s="411"/>
      <c r="F11" s="411">
        <f t="shared" si="0"/>
        <v>0</v>
      </c>
      <c r="I11" s="288"/>
      <c r="J11" s="57"/>
      <c r="K11" s="111"/>
      <c r="L11" s="288"/>
      <c r="M11" s="111"/>
      <c r="N11" s="137">
        <f t="shared" si="1"/>
        <v>0</v>
      </c>
    </row>
    <row r="12" spans="1:14" ht="15.75" x14ac:dyDescent="0.25">
      <c r="A12" s="412"/>
      <c r="B12" s="413"/>
      <c r="C12" s="411"/>
      <c r="D12" s="424"/>
      <c r="E12" s="411"/>
      <c r="F12" s="411">
        <f t="shared" si="0"/>
        <v>0</v>
      </c>
      <c r="I12" s="288"/>
      <c r="J12" s="57"/>
      <c r="K12" s="111"/>
      <c r="L12" s="288"/>
      <c r="M12" s="111"/>
      <c r="N12" s="137">
        <f t="shared" si="1"/>
        <v>0</v>
      </c>
    </row>
    <row r="13" spans="1:14" ht="15.75" x14ac:dyDescent="0.25">
      <c r="A13" s="412"/>
      <c r="B13" s="413"/>
      <c r="C13" s="411"/>
      <c r="D13" s="424"/>
      <c r="E13" s="411"/>
      <c r="F13" s="411">
        <f t="shared" si="0"/>
        <v>0</v>
      </c>
      <c r="I13" s="288"/>
      <c r="J13" s="57"/>
      <c r="K13" s="111"/>
      <c r="L13" s="288"/>
      <c r="M13" s="111"/>
      <c r="N13" s="137">
        <f t="shared" si="1"/>
        <v>0</v>
      </c>
    </row>
    <row r="14" spans="1:14" ht="15.75" x14ac:dyDescent="0.25">
      <c r="A14" s="412"/>
      <c r="B14" s="413"/>
      <c r="C14" s="411"/>
      <c r="D14" s="424"/>
      <c r="E14" s="411"/>
      <c r="F14" s="411">
        <f t="shared" si="0"/>
        <v>0</v>
      </c>
      <c r="I14" s="288"/>
      <c r="J14" s="57"/>
      <c r="K14" s="111"/>
      <c r="L14" s="288"/>
      <c r="M14" s="111"/>
      <c r="N14" s="137">
        <f t="shared" si="1"/>
        <v>0</v>
      </c>
    </row>
    <row r="15" spans="1:14" ht="15.75" x14ac:dyDescent="0.25">
      <c r="A15" s="412"/>
      <c r="B15" s="413"/>
      <c r="C15" s="411"/>
      <c r="D15" s="424"/>
      <c r="E15" s="411"/>
      <c r="F15" s="411">
        <f t="shared" si="0"/>
        <v>0</v>
      </c>
      <c r="I15" s="288"/>
      <c r="J15" s="57"/>
      <c r="K15" s="111"/>
      <c r="L15" s="288"/>
      <c r="M15" s="111"/>
      <c r="N15" s="137">
        <f t="shared" si="1"/>
        <v>0</v>
      </c>
    </row>
    <row r="16" spans="1:14" ht="15.75" x14ac:dyDescent="0.25">
      <c r="A16" s="412"/>
      <c r="B16" s="413"/>
      <c r="C16" s="411"/>
      <c r="D16" s="424"/>
      <c r="E16" s="411"/>
      <c r="F16" s="411">
        <f t="shared" si="0"/>
        <v>0</v>
      </c>
      <c r="I16" s="288"/>
      <c r="J16" s="57"/>
      <c r="K16" s="111"/>
      <c r="L16" s="288"/>
      <c r="M16" s="111"/>
      <c r="N16" s="137">
        <f t="shared" si="1"/>
        <v>0</v>
      </c>
    </row>
    <row r="17" spans="1:14" ht="15.75" x14ac:dyDescent="0.25">
      <c r="A17" s="412"/>
      <c r="B17" s="413"/>
      <c r="C17" s="411"/>
      <c r="D17" s="425"/>
      <c r="E17" s="411"/>
      <c r="F17" s="411">
        <f t="shared" si="0"/>
        <v>0</v>
      </c>
      <c r="I17" s="288"/>
      <c r="J17" s="57"/>
      <c r="K17" s="111"/>
      <c r="L17" s="288"/>
      <c r="M17" s="111"/>
      <c r="N17" s="137">
        <f t="shared" si="1"/>
        <v>0</v>
      </c>
    </row>
    <row r="18" spans="1:14" ht="15.75" x14ac:dyDescent="0.25">
      <c r="A18" s="412"/>
      <c r="B18" s="413"/>
      <c r="C18" s="411"/>
      <c r="D18" s="424"/>
      <c r="E18" s="411"/>
      <c r="F18" s="411">
        <f t="shared" si="0"/>
        <v>0</v>
      </c>
      <c r="I18" s="288"/>
      <c r="J18" s="57"/>
      <c r="K18" s="111"/>
      <c r="L18" s="288"/>
      <c r="M18" s="111"/>
      <c r="N18" s="137">
        <f t="shared" si="1"/>
        <v>0</v>
      </c>
    </row>
    <row r="19" spans="1:14" ht="15.75" x14ac:dyDescent="0.25">
      <c r="A19" s="412"/>
      <c r="B19" s="413"/>
      <c r="C19" s="411"/>
      <c r="D19" s="424"/>
      <c r="E19" s="411"/>
      <c r="F19" s="411">
        <f t="shared" si="0"/>
        <v>0</v>
      </c>
      <c r="I19" s="288"/>
      <c r="J19" s="57"/>
      <c r="K19" s="111"/>
      <c r="L19" s="288"/>
      <c r="M19" s="111"/>
      <c r="N19" s="137">
        <f t="shared" si="1"/>
        <v>0</v>
      </c>
    </row>
    <row r="20" spans="1:14" ht="15.75" x14ac:dyDescent="0.25">
      <c r="A20" s="412"/>
      <c r="B20" s="413"/>
      <c r="C20" s="411"/>
      <c r="D20" s="424"/>
      <c r="E20" s="411"/>
      <c r="F20" s="411">
        <f t="shared" si="0"/>
        <v>0</v>
      </c>
      <c r="I20" s="288"/>
      <c r="J20" s="57"/>
      <c r="K20" s="111"/>
      <c r="L20" s="288"/>
      <c r="M20" s="111"/>
      <c r="N20" s="137">
        <f t="shared" si="1"/>
        <v>0</v>
      </c>
    </row>
    <row r="21" spans="1:14" ht="15.75" x14ac:dyDescent="0.25">
      <c r="A21" s="412"/>
      <c r="B21" s="413"/>
      <c r="C21" s="411"/>
      <c r="D21" s="424"/>
      <c r="E21" s="411"/>
      <c r="F21" s="411">
        <f t="shared" si="0"/>
        <v>0</v>
      </c>
      <c r="I21" s="288"/>
      <c r="J21" s="57"/>
      <c r="K21" s="111"/>
      <c r="L21" s="288"/>
      <c r="M21" s="111"/>
      <c r="N21" s="137">
        <f t="shared" si="1"/>
        <v>0</v>
      </c>
    </row>
    <row r="22" spans="1:14" ht="18.75" x14ac:dyDescent="0.3">
      <c r="A22" s="412"/>
      <c r="B22" s="413"/>
      <c r="C22" s="411"/>
      <c r="D22" s="424"/>
      <c r="E22" s="411"/>
      <c r="F22" s="411">
        <f t="shared" si="0"/>
        <v>0</v>
      </c>
      <c r="G22" s="138"/>
      <c r="I22" s="288"/>
      <c r="J22" s="57"/>
      <c r="K22" s="111"/>
      <c r="L22" s="288"/>
      <c r="M22" s="111"/>
      <c r="N22" s="137">
        <f t="shared" si="1"/>
        <v>0</v>
      </c>
    </row>
    <row r="23" spans="1:14" ht="15.75" x14ac:dyDescent="0.25">
      <c r="A23" s="412"/>
      <c r="B23" s="413"/>
      <c r="C23" s="411"/>
      <c r="D23" s="424"/>
      <c r="E23" s="411"/>
      <c r="F23" s="411">
        <f t="shared" si="0"/>
        <v>0</v>
      </c>
      <c r="I23" s="288"/>
      <c r="J23" s="57"/>
      <c r="K23" s="111"/>
      <c r="L23" s="288"/>
      <c r="M23" s="111"/>
      <c r="N23" s="137">
        <f t="shared" si="1"/>
        <v>0</v>
      </c>
    </row>
    <row r="24" spans="1:14" ht="15.75" x14ac:dyDescent="0.25">
      <c r="A24" s="412"/>
      <c r="B24" s="413"/>
      <c r="C24" s="411"/>
      <c r="D24" s="424"/>
      <c r="E24" s="411"/>
      <c r="F24" s="411">
        <f t="shared" si="0"/>
        <v>0</v>
      </c>
      <c r="I24" s="288"/>
      <c r="J24" s="57"/>
      <c r="K24" s="111"/>
      <c r="L24" s="288"/>
      <c r="M24" s="111"/>
      <c r="N24" s="137">
        <f t="shared" si="1"/>
        <v>0</v>
      </c>
    </row>
    <row r="25" spans="1:14" ht="15.75" x14ac:dyDescent="0.25">
      <c r="A25" s="412"/>
      <c r="B25" s="413"/>
      <c r="C25" s="411"/>
      <c r="D25" s="424"/>
      <c r="E25" s="411"/>
      <c r="F25" s="411">
        <f t="shared" si="0"/>
        <v>0</v>
      </c>
      <c r="I25" s="288"/>
      <c r="J25" s="57"/>
      <c r="K25" s="111"/>
      <c r="L25" s="288"/>
      <c r="M25" s="111"/>
      <c r="N25" s="137">
        <f t="shared" si="1"/>
        <v>0</v>
      </c>
    </row>
    <row r="26" spans="1:14" ht="15.75" x14ac:dyDescent="0.25">
      <c r="A26" s="412"/>
      <c r="B26" s="413"/>
      <c r="C26" s="411"/>
      <c r="D26" s="424"/>
      <c r="E26" s="411"/>
      <c r="F26" s="411">
        <f t="shared" si="0"/>
        <v>0</v>
      </c>
      <c r="I26" s="288"/>
      <c r="J26" s="57"/>
      <c r="K26" s="111"/>
      <c r="L26" s="288"/>
      <c r="M26" s="111"/>
      <c r="N26" s="137">
        <f t="shared" si="1"/>
        <v>0</v>
      </c>
    </row>
    <row r="27" spans="1:14" ht="15.75" x14ac:dyDescent="0.25">
      <c r="A27" s="412"/>
      <c r="B27" s="413"/>
      <c r="C27" s="411"/>
      <c r="D27" s="425"/>
      <c r="E27" s="411"/>
      <c r="F27" s="411">
        <f t="shared" si="0"/>
        <v>0</v>
      </c>
      <c r="I27" s="288"/>
      <c r="J27" s="57"/>
      <c r="K27" s="111"/>
      <c r="L27" s="288"/>
      <c r="M27" s="111"/>
      <c r="N27" s="137">
        <f t="shared" si="1"/>
        <v>0</v>
      </c>
    </row>
    <row r="28" spans="1:14" ht="15.75" x14ac:dyDescent="0.25">
      <c r="A28" s="412"/>
      <c r="B28" s="413"/>
      <c r="C28" s="411"/>
      <c r="D28" s="424"/>
      <c r="E28" s="411"/>
      <c r="F28" s="411">
        <f t="shared" si="0"/>
        <v>0</v>
      </c>
      <c r="I28" s="288"/>
      <c r="J28" s="57"/>
      <c r="K28" s="111"/>
      <c r="L28" s="288"/>
      <c r="M28" s="111"/>
      <c r="N28" s="137">
        <f t="shared" si="1"/>
        <v>0</v>
      </c>
    </row>
    <row r="29" spans="1:14" ht="15.75" x14ac:dyDescent="0.25">
      <c r="A29" s="412"/>
      <c r="B29" s="413"/>
      <c r="C29" s="411"/>
      <c r="D29" s="424"/>
      <c r="E29" s="411"/>
      <c r="F29" s="411">
        <f t="shared" si="0"/>
        <v>0</v>
      </c>
      <c r="I29" s="288"/>
      <c r="J29" s="57"/>
      <c r="K29" s="111"/>
      <c r="L29" s="288"/>
      <c r="M29" s="111"/>
      <c r="N29" s="137">
        <f t="shared" si="1"/>
        <v>0</v>
      </c>
    </row>
    <row r="30" spans="1:14" ht="18.75" x14ac:dyDescent="0.3">
      <c r="A30" s="412"/>
      <c r="B30" s="413"/>
      <c r="C30" s="411"/>
      <c r="D30" s="424"/>
      <c r="E30" s="411"/>
      <c r="F30" s="411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0</v>
      </c>
    </row>
    <row r="31" spans="1:14" ht="15.75" x14ac:dyDescent="0.25">
      <c r="A31" s="412"/>
      <c r="B31" s="413"/>
      <c r="C31" s="411"/>
      <c r="D31" s="424"/>
      <c r="E31" s="411"/>
      <c r="F31" s="411">
        <f t="shared" si="0"/>
        <v>0</v>
      </c>
      <c r="I31" s="288"/>
      <c r="J31" s="57"/>
      <c r="K31" s="111"/>
      <c r="L31" s="288"/>
      <c r="M31" s="69"/>
      <c r="N31" s="137">
        <f t="shared" si="1"/>
        <v>0</v>
      </c>
    </row>
    <row r="32" spans="1:14" ht="15.75" x14ac:dyDescent="0.25">
      <c r="A32" s="412"/>
      <c r="B32" s="413"/>
      <c r="C32" s="411"/>
      <c r="D32" s="424"/>
      <c r="E32" s="411"/>
      <c r="F32" s="411">
        <f t="shared" si="0"/>
        <v>0</v>
      </c>
      <c r="I32" s="288"/>
      <c r="J32" s="57"/>
      <c r="K32" s="111"/>
      <c r="L32" s="288"/>
      <c r="M32" s="69"/>
      <c r="N32" s="137">
        <f t="shared" si="1"/>
        <v>0</v>
      </c>
    </row>
    <row r="33" spans="1:14" ht="15.75" x14ac:dyDescent="0.25">
      <c r="A33" s="412"/>
      <c r="B33" s="413"/>
      <c r="C33" s="411"/>
      <c r="D33" s="424"/>
      <c r="E33" s="411"/>
      <c r="F33" s="411">
        <f t="shared" si="0"/>
        <v>0</v>
      </c>
      <c r="I33" s="288"/>
      <c r="J33" s="57"/>
      <c r="K33" s="111"/>
      <c r="L33" s="288"/>
      <c r="M33" s="69"/>
      <c r="N33" s="137">
        <f t="shared" si="1"/>
        <v>0</v>
      </c>
    </row>
    <row r="34" spans="1:14" ht="15.75" x14ac:dyDescent="0.25">
      <c r="A34" s="412"/>
      <c r="B34" s="413"/>
      <c r="C34" s="411"/>
      <c r="D34" s="424"/>
      <c r="E34" s="411"/>
      <c r="F34" s="411">
        <f t="shared" si="0"/>
        <v>0</v>
      </c>
      <c r="I34" s="288"/>
      <c r="J34" s="57"/>
      <c r="K34" s="111"/>
      <c r="L34" s="288"/>
      <c r="M34" s="69"/>
      <c r="N34" s="137">
        <f t="shared" si="1"/>
        <v>0</v>
      </c>
    </row>
    <row r="35" spans="1:14" ht="15.75" x14ac:dyDescent="0.25">
      <c r="A35" s="412"/>
      <c r="B35" s="413"/>
      <c r="C35" s="411"/>
      <c r="D35" s="424"/>
      <c r="E35" s="411"/>
      <c r="F35" s="411">
        <f t="shared" si="0"/>
        <v>0</v>
      </c>
      <c r="I35" s="288"/>
      <c r="J35" s="57"/>
      <c r="K35" s="111"/>
      <c r="L35" s="288"/>
      <c r="M35" s="69"/>
      <c r="N35" s="137">
        <f t="shared" si="1"/>
        <v>0</v>
      </c>
    </row>
    <row r="36" spans="1:14" ht="15.75" x14ac:dyDescent="0.25">
      <c r="A36" s="412"/>
      <c r="B36" s="413"/>
      <c r="C36" s="411"/>
      <c r="D36" s="424"/>
      <c r="E36" s="411"/>
      <c r="F36" s="411">
        <f t="shared" si="0"/>
        <v>0</v>
      </c>
      <c r="I36" s="288"/>
      <c r="J36" s="57"/>
      <c r="K36" s="111"/>
      <c r="L36" s="288"/>
      <c r="M36" s="69"/>
      <c r="N36" s="137">
        <f t="shared" si="1"/>
        <v>0</v>
      </c>
    </row>
    <row r="37" spans="1:14" ht="15.75" x14ac:dyDescent="0.25">
      <c r="A37" s="412"/>
      <c r="B37" s="413"/>
      <c r="C37" s="411"/>
      <c r="D37" s="424"/>
      <c r="E37" s="411"/>
      <c r="F37" s="411">
        <f t="shared" si="0"/>
        <v>0</v>
      </c>
      <c r="I37" s="288"/>
      <c r="J37" s="57"/>
      <c r="K37" s="111"/>
      <c r="L37" s="288"/>
      <c r="M37" s="69"/>
      <c r="N37" s="137">
        <f t="shared" si="1"/>
        <v>0</v>
      </c>
    </row>
    <row r="38" spans="1:14" ht="15.75" x14ac:dyDescent="0.25">
      <c r="A38" s="412"/>
      <c r="B38" s="431"/>
      <c r="C38" s="432"/>
      <c r="D38" s="433"/>
      <c r="E38" s="432"/>
      <c r="F38" s="411">
        <f t="shared" si="0"/>
        <v>0</v>
      </c>
      <c r="I38" s="288"/>
      <c r="J38" s="57"/>
      <c r="K38" s="111"/>
      <c r="L38" s="288"/>
      <c r="M38" s="69"/>
      <c r="N38" s="137">
        <f t="shared" si="1"/>
        <v>0</v>
      </c>
    </row>
    <row r="39" spans="1:14" ht="15.75" x14ac:dyDescent="0.25">
      <c r="A39" s="412"/>
      <c r="B39" s="245"/>
      <c r="C39" s="111"/>
      <c r="D39" s="434"/>
      <c r="E39" s="111"/>
      <c r="F39" s="411">
        <f t="shared" si="0"/>
        <v>0</v>
      </c>
      <c r="I39" s="288"/>
      <c r="J39" s="57"/>
      <c r="K39" s="111"/>
      <c r="L39" s="288"/>
      <c r="M39" s="69"/>
      <c r="N39" s="137">
        <f t="shared" si="1"/>
        <v>0</v>
      </c>
    </row>
    <row r="40" spans="1:14" ht="15.75" x14ac:dyDescent="0.25">
      <c r="A40" s="412"/>
      <c r="B40" s="245"/>
      <c r="C40" s="111"/>
      <c r="D40" s="434"/>
      <c r="E40" s="111"/>
      <c r="F40" s="411">
        <f t="shared" si="0"/>
        <v>0</v>
      </c>
      <c r="I40" s="288"/>
      <c r="J40" s="57"/>
      <c r="K40" s="111"/>
      <c r="L40" s="288"/>
      <c r="M40" s="69"/>
      <c r="N40" s="137">
        <f t="shared" si="1"/>
        <v>0</v>
      </c>
    </row>
    <row r="41" spans="1:14" ht="15.75" x14ac:dyDescent="0.25">
      <c r="A41" s="412"/>
      <c r="B41" s="245"/>
      <c r="C41" s="111"/>
      <c r="D41" s="434"/>
      <c r="E41" s="111"/>
      <c r="F41" s="411">
        <f t="shared" si="0"/>
        <v>0</v>
      </c>
      <c r="I41" s="288"/>
      <c r="J41" s="57"/>
      <c r="K41" s="111"/>
      <c r="L41" s="288"/>
      <c r="M41" s="69"/>
      <c r="N41" s="137">
        <f t="shared" si="1"/>
        <v>0</v>
      </c>
    </row>
    <row r="42" spans="1:14" ht="15.75" x14ac:dyDescent="0.25">
      <c r="A42" s="430"/>
      <c r="B42" s="246"/>
      <c r="C42" s="111"/>
      <c r="D42" s="253"/>
      <c r="E42" s="69"/>
      <c r="F42" s="411">
        <f t="shared" si="0"/>
        <v>0</v>
      </c>
      <c r="I42" s="288"/>
      <c r="J42" s="57"/>
      <c r="K42" s="111"/>
      <c r="L42" s="288"/>
      <c r="M42" s="69"/>
      <c r="N42" s="137">
        <f t="shared" si="1"/>
        <v>0</v>
      </c>
    </row>
    <row r="43" spans="1:14" ht="15.75" x14ac:dyDescent="0.25">
      <c r="A43" s="430"/>
      <c r="B43" s="435"/>
      <c r="C43" s="435"/>
      <c r="D43" s="435"/>
      <c r="E43" s="435"/>
      <c r="F43" s="411">
        <f t="shared" si="0"/>
        <v>0</v>
      </c>
      <c r="I43" s="288"/>
      <c r="J43" s="57"/>
      <c r="K43" s="111"/>
      <c r="L43" s="288"/>
      <c r="M43" s="69"/>
      <c r="N43" s="137">
        <f t="shared" si="1"/>
        <v>0</v>
      </c>
    </row>
    <row r="44" spans="1:14" ht="15" customHeight="1" x14ac:dyDescent="0.25">
      <c r="A44" s="430"/>
      <c r="B44" s="435"/>
      <c r="C44" s="435"/>
      <c r="D44" s="435"/>
      <c r="E44" s="435"/>
      <c r="F44" s="411">
        <f t="shared" si="0"/>
        <v>0</v>
      </c>
      <c r="I44" s="288"/>
      <c r="J44" s="57"/>
      <c r="K44" s="111"/>
      <c r="L44" s="288"/>
      <c r="M44" s="69"/>
      <c r="N44" s="137">
        <f t="shared" si="1"/>
        <v>0</v>
      </c>
    </row>
    <row r="45" spans="1:14" ht="15.75" x14ac:dyDescent="0.25">
      <c r="A45" s="430"/>
      <c r="B45" s="435"/>
      <c r="C45" s="435"/>
      <c r="D45" s="435"/>
      <c r="E45" s="435"/>
      <c r="F45" s="411">
        <f t="shared" si="0"/>
        <v>0</v>
      </c>
      <c r="I45" s="288"/>
      <c r="J45" s="57"/>
      <c r="K45" s="111"/>
      <c r="L45" s="288"/>
      <c r="M45" s="69"/>
      <c r="N45" s="137">
        <f t="shared" si="1"/>
        <v>0</v>
      </c>
    </row>
    <row r="46" spans="1:14" ht="15.75" x14ac:dyDescent="0.25">
      <c r="A46" s="430"/>
      <c r="B46" s="246"/>
      <c r="C46" s="111"/>
      <c r="D46" s="253"/>
      <c r="E46" s="69"/>
      <c r="F46" s="411">
        <f t="shared" si="0"/>
        <v>0</v>
      </c>
      <c r="I46" s="288"/>
      <c r="J46" s="57"/>
      <c r="K46" s="111"/>
      <c r="L46" s="288"/>
      <c r="M46" s="69"/>
      <c r="N46" s="137">
        <f t="shared" si="1"/>
        <v>0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8" si="2">F46+C47-E47</f>
        <v>0</v>
      </c>
      <c r="I47" s="351"/>
      <c r="J47" s="439"/>
      <c r="K47" s="34"/>
      <c r="L47" s="440"/>
      <c r="M47" s="215"/>
      <c r="N47" s="137">
        <f t="shared" si="1"/>
        <v>0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436"/>
      <c r="K48" s="436"/>
      <c r="L48" s="43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6"/>
      <c r="K49" s="436"/>
      <c r="L49" s="43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0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211"/>
      <c r="C79" s="212">
        <f>SUM(C3:C78)</f>
        <v>0</v>
      </c>
      <c r="D79" s="426"/>
      <c r="E79" s="414">
        <f>SUM(E3:E78)</f>
        <v>0</v>
      </c>
      <c r="F79" s="153">
        <f>SUM(F3:F78)</f>
        <v>0</v>
      </c>
      <c r="K79" s="209">
        <f>SUM(K3:K78)</f>
        <v>0</v>
      </c>
      <c r="L79" s="209"/>
      <c r="M79" s="209">
        <f>SUM(M3:M78)</f>
        <v>0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30" t="s">
        <v>320</v>
      </c>
      <c r="D1" s="530"/>
      <c r="E1" s="531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32" t="s">
        <v>316</v>
      </c>
      <c r="C4" s="533"/>
      <c r="D4" s="533"/>
      <c r="E4" s="533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34" t="s">
        <v>317</v>
      </c>
      <c r="C6" s="535"/>
      <c r="D6" s="535"/>
      <c r="E6" s="535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36" t="s">
        <v>315</v>
      </c>
      <c r="F8" s="538">
        <f>SUM(F4:F7)</f>
        <v>1281104.8799999999</v>
      </c>
    </row>
    <row r="9" spans="2:6" ht="16.5" thickBot="1" x14ac:dyDescent="0.3">
      <c r="B9" s="388"/>
      <c r="C9" s="381"/>
      <c r="D9" s="382"/>
      <c r="E9" s="537"/>
      <c r="F9" s="539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40" t="s">
        <v>318</v>
      </c>
      <c r="C13" s="541"/>
      <c r="D13" s="541"/>
      <c r="E13" s="541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40" t="s">
        <v>319</v>
      </c>
      <c r="C15" s="541"/>
      <c r="D15" s="541"/>
      <c r="E15" s="541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42" t="s">
        <v>315</v>
      </c>
      <c r="F17" s="544">
        <f>SUM(F13:F16)</f>
        <v>261497.74</v>
      </c>
    </row>
    <row r="18" spans="2:6" ht="16.5" thickBot="1" x14ac:dyDescent="0.3">
      <c r="B18" s="388"/>
      <c r="C18" s="381"/>
      <c r="D18" s="382"/>
      <c r="E18" s="543"/>
      <c r="F18" s="545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524" t="s">
        <v>321</v>
      </c>
      <c r="C22" s="525"/>
      <c r="D22" s="525"/>
      <c r="E22" s="525"/>
      <c r="F22" s="528">
        <v>12020</v>
      </c>
    </row>
    <row r="23" spans="2:6" ht="15.75" thickBot="1" x14ac:dyDescent="0.3">
      <c r="B23" s="526"/>
      <c r="C23" s="527"/>
      <c r="D23" s="527"/>
      <c r="E23" s="527"/>
      <c r="F23" s="529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7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7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467" t="s">
        <v>208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286" t="s">
        <v>209</v>
      </c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78"/>
      <c r="X5" s="47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8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8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86"/>
      <c r="X25" s="48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86"/>
      <c r="X26" s="48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79"/>
      <c r="X27" s="480"/>
      <c r="Y27" s="48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0"/>
      <c r="X28" s="480"/>
      <c r="Y28" s="48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97">
        <f>SUM(M5:M35)</f>
        <v>321168.83</v>
      </c>
      <c r="N36" s="499">
        <f>SUM(N5:N35)</f>
        <v>467016</v>
      </c>
      <c r="O36" s="276"/>
      <c r="P36" s="277">
        <v>0</v>
      </c>
      <c r="Q36" s="50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98"/>
      <c r="N37" s="500"/>
      <c r="O37" s="276"/>
      <c r="P37" s="277">
        <v>0</v>
      </c>
      <c r="Q37" s="50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71911.59</v>
      </c>
      <c r="L52" s="487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-25952.549999999814</v>
      </c>
      <c r="I53" s="102"/>
      <c r="J53" s="103"/>
    </row>
    <row r="54" spans="1:17" ht="18.75" x14ac:dyDescent="0.3">
      <c r="D54" s="488" t="s">
        <v>95</v>
      </c>
      <c r="E54" s="488"/>
      <c r="F54" s="111">
        <v>-706888.38</v>
      </c>
      <c r="I54" s="459" t="s">
        <v>13</v>
      </c>
      <c r="J54" s="460"/>
      <c r="K54" s="461">
        <f>F56+F57+F58</f>
        <v>1308778.3500000003</v>
      </c>
      <c r="L54" s="461"/>
      <c r="M54" s="489" t="s">
        <v>211</v>
      </c>
      <c r="N54" s="490"/>
      <c r="O54" s="490"/>
      <c r="P54" s="490"/>
      <c r="Q54" s="491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92"/>
      <c r="N55" s="493"/>
      <c r="O55" s="493"/>
      <c r="P55" s="493"/>
      <c r="Q55" s="49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41" t="s">
        <v>18</v>
      </c>
      <c r="E58" s="442"/>
      <c r="F58" s="113">
        <v>2142307.62</v>
      </c>
      <c r="I58" s="443" t="s">
        <v>198</v>
      </c>
      <c r="J58" s="444"/>
      <c r="K58" s="445">
        <f>K54+K56</f>
        <v>741389.00000000035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0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0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467" t="s">
        <v>208</v>
      </c>
      <c r="D1" s="468"/>
      <c r="E1" s="468"/>
      <c r="F1" s="468"/>
      <c r="G1" s="468"/>
      <c r="H1" s="468"/>
      <c r="I1" s="468"/>
      <c r="J1" s="468"/>
      <c r="K1" s="468"/>
      <c r="L1" s="468"/>
      <c r="M1" s="46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78"/>
      <c r="X5" s="47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8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79"/>
      <c r="X27" s="480"/>
      <c r="Y27" s="48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0"/>
      <c r="X28" s="480"/>
      <c r="Y28" s="48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7">
        <f>SUM(M5:M35)</f>
        <v>1077791.3</v>
      </c>
      <c r="N36" s="499">
        <f>SUM(N5:N35)</f>
        <v>936398</v>
      </c>
      <c r="O36" s="276"/>
      <c r="P36" s="277">
        <v>0</v>
      </c>
      <c r="Q36" s="50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98"/>
      <c r="N37" s="500"/>
      <c r="O37" s="276"/>
      <c r="P37" s="277">
        <v>0</v>
      </c>
      <c r="Q37" s="50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90750.75</v>
      </c>
      <c r="L52" s="487"/>
      <c r="M52" s="272"/>
      <c r="N52" s="272"/>
      <c r="P52" s="34"/>
      <c r="Q52" s="13"/>
    </row>
    <row r="53" spans="1:17" ht="16.5" thickBot="1" x14ac:dyDescent="0.3">
      <c r="D53" s="458" t="s">
        <v>12</v>
      </c>
      <c r="E53" s="458"/>
      <c r="F53" s="313">
        <f>F50-K52-C50</f>
        <v>1739855.03</v>
      </c>
      <c r="I53" s="102"/>
      <c r="J53" s="103"/>
    </row>
    <row r="54" spans="1:17" ht="18.75" x14ac:dyDescent="0.3">
      <c r="D54" s="488" t="s">
        <v>95</v>
      </c>
      <c r="E54" s="488"/>
      <c r="F54" s="111">
        <v>-1567070.66</v>
      </c>
      <c r="I54" s="459" t="s">
        <v>13</v>
      </c>
      <c r="J54" s="460"/>
      <c r="K54" s="461">
        <f>F56+F57+F58</f>
        <v>703192.8600000001</v>
      </c>
      <c r="L54" s="461"/>
      <c r="M54" s="489" t="s">
        <v>211</v>
      </c>
      <c r="N54" s="490"/>
      <c r="O54" s="490"/>
      <c r="P54" s="490"/>
      <c r="Q54" s="491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92"/>
      <c r="N55" s="493"/>
      <c r="O55" s="493"/>
      <c r="P55" s="493"/>
      <c r="Q55" s="49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63">
        <f>-C4</f>
        <v>-567389.35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41" t="s">
        <v>18</v>
      </c>
      <c r="E58" s="442"/>
      <c r="F58" s="113">
        <v>754143.23</v>
      </c>
      <c r="I58" s="443" t="s">
        <v>198</v>
      </c>
      <c r="J58" s="444"/>
      <c r="K58" s="445">
        <f>K54+K56</f>
        <v>135803.51000000013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0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0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0" workbookViewId="0">
      <selection activeCell="H21" sqref="H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78"/>
      <c r="X5" s="47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8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79"/>
      <c r="X27" s="480"/>
      <c r="Y27" s="48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0"/>
      <c r="X28" s="480"/>
      <c r="Y28" s="48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97">
        <f>SUM(M5:M35)</f>
        <v>1818445.73</v>
      </c>
      <c r="N36" s="499">
        <f>SUM(N5:N35)</f>
        <v>739014</v>
      </c>
      <c r="O36" s="276"/>
      <c r="P36" s="277">
        <v>0</v>
      </c>
      <c r="Q36" s="50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98"/>
      <c r="N37" s="500"/>
      <c r="O37" s="276"/>
      <c r="P37" s="277">
        <v>0</v>
      </c>
      <c r="Q37" s="50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144994.20000000001</v>
      </c>
      <c r="L52" s="487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2135426.1199999996</v>
      </c>
      <c r="I53" s="102"/>
      <c r="J53" s="103"/>
    </row>
    <row r="54" spans="1:17" ht="18.75" x14ac:dyDescent="0.3">
      <c r="D54" s="488" t="s">
        <v>95</v>
      </c>
      <c r="E54" s="488"/>
      <c r="F54" s="111">
        <v>-1448401.2</v>
      </c>
      <c r="I54" s="459" t="s">
        <v>13</v>
      </c>
      <c r="J54" s="460"/>
      <c r="K54" s="461">
        <f>F56+F57+F58</f>
        <v>1082916.0699999996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63">
        <f>-C4</f>
        <v>-754143.23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41" t="s">
        <v>18</v>
      </c>
      <c r="E58" s="442"/>
      <c r="F58" s="113">
        <v>1149740.4099999999</v>
      </c>
      <c r="I58" s="443" t="s">
        <v>198</v>
      </c>
      <c r="J58" s="444"/>
      <c r="K58" s="445">
        <f>K54+K56</f>
        <v>328772.83999999962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workbookViewId="0">
      <selection activeCell="D49" sqref="D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09" t="s">
        <v>420</v>
      </c>
      <c r="C43" s="510"/>
      <c r="D43" s="510"/>
      <c r="E43" s="511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12"/>
      <c r="C44" s="513"/>
      <c r="D44" s="513"/>
      <c r="E44" s="514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15"/>
      <c r="C45" s="516"/>
      <c r="D45" s="516"/>
      <c r="E45" s="517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27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18" t="s">
        <v>421</v>
      </c>
      <c r="K48" s="519"/>
      <c r="L48" s="520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21"/>
      <c r="K49" s="522"/>
      <c r="L49" s="523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8"/>
      <c r="K50" s="215">
        <v>0</v>
      </c>
      <c r="L50" s="429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503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04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abSelected="1" workbookViewId="0">
      <selection activeCell="F20" sqref="F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65"/>
      <c r="C1" s="507" t="s">
        <v>323</v>
      </c>
      <c r="D1" s="508"/>
      <c r="E1" s="508"/>
      <c r="F1" s="508"/>
      <c r="G1" s="508"/>
      <c r="H1" s="508"/>
      <c r="I1" s="508"/>
      <c r="J1" s="508"/>
      <c r="K1" s="508"/>
      <c r="L1" s="508"/>
      <c r="M1" s="508"/>
    </row>
    <row r="2" spans="1:25" ht="16.5" thickBot="1" x14ac:dyDescent="0.3">
      <c r="B2" s="466"/>
      <c r="C2" s="3"/>
      <c r="H2" s="5"/>
      <c r="I2" s="6"/>
      <c r="J2" s="7"/>
      <c r="L2" s="8"/>
      <c r="M2" s="6"/>
      <c r="N2" s="9"/>
    </row>
    <row r="3" spans="1:25" ht="21.75" thickBot="1" x14ac:dyDescent="0.35">
      <c r="B3" s="469" t="s">
        <v>0</v>
      </c>
      <c r="C3" s="470"/>
      <c r="D3" s="10"/>
      <c r="E3" s="11"/>
      <c r="F3" s="11"/>
      <c r="H3" s="471" t="s">
        <v>26</v>
      </c>
      <c r="I3" s="471"/>
      <c r="K3" s="165"/>
      <c r="L3" s="13"/>
      <c r="M3" s="14"/>
      <c r="P3" s="495" t="s">
        <v>6</v>
      </c>
      <c r="R3" s="50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472" t="s">
        <v>2</v>
      </c>
      <c r="F4" s="473"/>
      <c r="H4" s="474" t="s">
        <v>3</v>
      </c>
      <c r="I4" s="475"/>
      <c r="J4" s="19"/>
      <c r="K4" s="166"/>
      <c r="L4" s="20"/>
      <c r="M4" s="21" t="s">
        <v>4</v>
      </c>
      <c r="N4" s="22" t="s">
        <v>5</v>
      </c>
      <c r="P4" s="496"/>
      <c r="Q4" s="323" t="s">
        <v>217</v>
      </c>
      <c r="R4" s="506"/>
      <c r="W4" s="478" t="s">
        <v>124</v>
      </c>
      <c r="X4" s="47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8">
        <v>0</v>
      </c>
      <c r="S5" s="325"/>
      <c r="W5" s="478"/>
      <c r="X5" s="47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7">
        <v>44566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326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48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0</v>
      </c>
      <c r="D20" s="35"/>
      <c r="E20" s="27">
        <v>44607</v>
      </c>
      <c r="F20" s="28">
        <v>0</v>
      </c>
      <c r="G20" s="2"/>
      <c r="H20" s="36">
        <v>44607</v>
      </c>
      <c r="I20" s="30">
        <v>0</v>
      </c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18">
        <f t="shared" si="1"/>
        <v>0</v>
      </c>
      <c r="R20" s="320">
        <v>0</v>
      </c>
      <c r="S20" s="147"/>
      <c r="W20" s="483"/>
      <c r="X20" s="268"/>
      <c r="Y20" s="233"/>
    </row>
    <row r="21" spans="1:26" ht="18" thickBot="1" x14ac:dyDescent="0.35">
      <c r="A21" s="23"/>
      <c r="B21" s="24">
        <v>44608</v>
      </c>
      <c r="C21" s="25">
        <v>0</v>
      </c>
      <c r="D21" s="35"/>
      <c r="E21" s="27">
        <v>44608</v>
      </c>
      <c r="F21" s="28">
        <v>0</v>
      </c>
      <c r="G21" s="2"/>
      <c r="H21" s="36">
        <v>44608</v>
      </c>
      <c r="I21" s="30">
        <v>0</v>
      </c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18">
        <f t="shared" si="1"/>
        <v>0</v>
      </c>
      <c r="R21" s="320">
        <v>0</v>
      </c>
      <c r="S21" s="147"/>
      <c r="W21" s="484"/>
      <c r="X21" s="484"/>
      <c r="Y21" s="233"/>
      <c r="Z21" s="128"/>
    </row>
    <row r="22" spans="1:26" ht="18" thickBot="1" x14ac:dyDescent="0.35">
      <c r="A22" s="23"/>
      <c r="B22" s="24">
        <v>44609</v>
      </c>
      <c r="C22" s="25">
        <v>0</v>
      </c>
      <c r="D22" s="35"/>
      <c r="E22" s="27">
        <v>44609</v>
      </c>
      <c r="F22" s="28">
        <v>0</v>
      </c>
      <c r="G22" s="2"/>
      <c r="H22" s="36">
        <v>44609</v>
      </c>
      <c r="I22" s="30">
        <v>0</v>
      </c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0</v>
      </c>
      <c r="D23" s="35"/>
      <c r="E23" s="27">
        <v>44610</v>
      </c>
      <c r="F23" s="28">
        <v>0</v>
      </c>
      <c r="G23" s="2"/>
      <c r="H23" s="36">
        <v>44610</v>
      </c>
      <c r="I23" s="30">
        <v>0</v>
      </c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18">
        <f t="shared" si="1"/>
        <v>0</v>
      </c>
      <c r="R23" s="320">
        <v>0</v>
      </c>
      <c r="S23" s="147"/>
      <c r="W23" s="485"/>
      <c r="X23" s="485"/>
      <c r="Y23" s="233"/>
      <c r="Z23" s="128"/>
    </row>
    <row r="24" spans="1:26" ht="18" thickBot="1" x14ac:dyDescent="0.35">
      <c r="A24" s="23"/>
      <c r="B24" s="24">
        <v>44611</v>
      </c>
      <c r="C24" s="25">
        <v>0</v>
      </c>
      <c r="D24" s="42"/>
      <c r="E24" s="27">
        <v>44611</v>
      </c>
      <c r="F24" s="28">
        <v>0</v>
      </c>
      <c r="G24" s="2"/>
      <c r="H24" s="36">
        <v>44611</v>
      </c>
      <c r="I24" s="30">
        <v>0</v>
      </c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5"/>
      <c r="X24" s="485"/>
      <c r="Y24" s="233"/>
      <c r="Z24" s="128"/>
    </row>
    <row r="25" spans="1:26" ht="19.5" thickBot="1" x14ac:dyDescent="0.35">
      <c r="A25" s="23"/>
      <c r="B25" s="24">
        <v>44612</v>
      </c>
      <c r="C25" s="25">
        <v>0</v>
      </c>
      <c r="D25" s="35"/>
      <c r="E25" s="27">
        <v>44612</v>
      </c>
      <c r="F25" s="28">
        <v>0</v>
      </c>
      <c r="G25" s="2"/>
      <c r="H25" s="36">
        <v>44612</v>
      </c>
      <c r="I25" s="30">
        <v>0</v>
      </c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18">
        <f t="shared" si="1"/>
        <v>0</v>
      </c>
      <c r="R25" s="320">
        <v>0</v>
      </c>
      <c r="W25" s="486"/>
      <c r="X25" s="486"/>
      <c r="Y25" s="233"/>
      <c r="Z25" s="128"/>
    </row>
    <row r="26" spans="1:26" ht="19.5" thickBot="1" x14ac:dyDescent="0.35">
      <c r="A26" s="23"/>
      <c r="B26" s="24">
        <v>44613</v>
      </c>
      <c r="C26" s="25">
        <v>0</v>
      </c>
      <c r="D26" s="35"/>
      <c r="E26" s="27">
        <v>44613</v>
      </c>
      <c r="F26" s="28">
        <v>0</v>
      </c>
      <c r="G26" s="2"/>
      <c r="H26" s="36">
        <v>44613</v>
      </c>
      <c r="I26" s="30">
        <v>0</v>
      </c>
      <c r="J26" s="37"/>
      <c r="K26" s="173"/>
      <c r="L26" s="45"/>
      <c r="M26" s="32">
        <v>0</v>
      </c>
      <c r="N26" s="33">
        <v>0</v>
      </c>
      <c r="P26" s="284">
        <f t="shared" si="0"/>
        <v>0</v>
      </c>
      <c r="Q26" s="318">
        <f t="shared" si="1"/>
        <v>0</v>
      </c>
      <c r="R26" s="320">
        <v>0</v>
      </c>
      <c r="W26" s="486"/>
      <c r="X26" s="486"/>
      <c r="Y26" s="233"/>
      <c r="Z26" s="128"/>
    </row>
    <row r="27" spans="1:26" ht="18" thickBot="1" x14ac:dyDescent="0.35">
      <c r="A27" s="23"/>
      <c r="B27" s="24">
        <v>44614</v>
      </c>
      <c r="C27" s="25">
        <v>0</v>
      </c>
      <c r="D27" s="42"/>
      <c r="E27" s="27">
        <v>44614</v>
      </c>
      <c r="F27" s="28">
        <v>0</v>
      </c>
      <c r="G27" s="2"/>
      <c r="H27" s="36">
        <v>44614</v>
      </c>
      <c r="I27" s="30">
        <v>0</v>
      </c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18">
        <f t="shared" si="1"/>
        <v>0</v>
      </c>
      <c r="R27" s="320">
        <v>0</v>
      </c>
      <c r="W27" s="479"/>
      <c r="X27" s="480"/>
      <c r="Y27" s="481"/>
      <c r="Z27" s="128"/>
    </row>
    <row r="28" spans="1:26" ht="18" thickBot="1" x14ac:dyDescent="0.35">
      <c r="A28" s="23"/>
      <c r="B28" s="24">
        <v>44615</v>
      </c>
      <c r="C28" s="25">
        <v>0</v>
      </c>
      <c r="D28" s="42"/>
      <c r="E28" s="27">
        <v>44615</v>
      </c>
      <c r="F28" s="28">
        <v>0</v>
      </c>
      <c r="G28" s="2"/>
      <c r="H28" s="36">
        <v>44615</v>
      </c>
      <c r="I28" s="30">
        <v>0</v>
      </c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18">
        <f t="shared" si="1"/>
        <v>0</v>
      </c>
      <c r="R28" s="320">
        <v>0</v>
      </c>
      <c r="W28" s="480"/>
      <c r="X28" s="480"/>
      <c r="Y28" s="481"/>
      <c r="Z28" s="128"/>
    </row>
    <row r="29" spans="1:26" ht="18" thickBot="1" x14ac:dyDescent="0.35">
      <c r="A29" s="23"/>
      <c r="B29" s="24">
        <v>44616</v>
      </c>
      <c r="C29" s="25">
        <v>0</v>
      </c>
      <c r="D29" s="58"/>
      <c r="E29" s="27">
        <v>44616</v>
      </c>
      <c r="F29" s="28">
        <v>0</v>
      </c>
      <c r="G29" s="2"/>
      <c r="H29" s="36">
        <v>44616</v>
      </c>
      <c r="I29" s="30">
        <v>0</v>
      </c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0</v>
      </c>
      <c r="D30" s="58"/>
      <c r="E30" s="27">
        <v>44617</v>
      </c>
      <c r="F30" s="28">
        <v>0</v>
      </c>
      <c r="G30" s="2"/>
      <c r="H30" s="36">
        <v>44617</v>
      </c>
      <c r="I30" s="30">
        <v>0</v>
      </c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X30" s="225"/>
      <c r="Y30" s="227"/>
    </row>
    <row r="31" spans="1:26" ht="18" thickBot="1" x14ac:dyDescent="0.35">
      <c r="A31" s="23"/>
      <c r="B31" s="24">
        <v>44618</v>
      </c>
      <c r="C31" s="25">
        <v>0</v>
      </c>
      <c r="D31" s="65"/>
      <c r="E31" s="27">
        <v>44618</v>
      </c>
      <c r="F31" s="28">
        <v>0</v>
      </c>
      <c r="G31" s="2"/>
      <c r="H31" s="36">
        <v>44618</v>
      </c>
      <c r="I31" s="30">
        <v>0</v>
      </c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44619</v>
      </c>
      <c r="C32" s="25">
        <v>0</v>
      </c>
      <c r="D32" s="64"/>
      <c r="E32" s="27">
        <v>44619</v>
      </c>
      <c r="F32" s="28">
        <v>0</v>
      </c>
      <c r="G32" s="2"/>
      <c r="H32" s="36">
        <v>44619</v>
      </c>
      <c r="I32" s="30">
        <v>0</v>
      </c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97">
        <f>SUM(M5:M35)</f>
        <v>810112.5</v>
      </c>
      <c r="N36" s="499">
        <f>SUM(N5:N35)</f>
        <v>454919</v>
      </c>
      <c r="O36" s="276"/>
      <c r="P36" s="277">
        <v>0</v>
      </c>
      <c r="Q36" s="501">
        <f>SUM(Q5:Q35)</f>
        <v>1617.1199999999953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498"/>
      <c r="N37" s="500"/>
      <c r="O37" s="276"/>
      <c r="P37" s="277">
        <v>0</v>
      </c>
      <c r="Q37" s="50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1513841.12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194732.5</v>
      </c>
      <c r="D50" s="88"/>
      <c r="E50" s="89" t="s">
        <v>8</v>
      </c>
      <c r="F50" s="90">
        <f>SUM(F5:F49)</f>
        <v>1467658</v>
      </c>
      <c r="G50" s="88"/>
      <c r="H50" s="91" t="s">
        <v>9</v>
      </c>
      <c r="I50" s="92">
        <f>SUM(I5:I49)</f>
        <v>30718</v>
      </c>
      <c r="J50" s="93"/>
      <c r="K50" s="94" t="s">
        <v>10</v>
      </c>
      <c r="L50" s="95">
        <f>SUM(L5:L49)</f>
        <v>57496.679999999993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52" t="s">
        <v>11</v>
      </c>
      <c r="I52" s="453"/>
      <c r="J52" s="100"/>
      <c r="K52" s="454">
        <f>I50+L50</f>
        <v>88214.68</v>
      </c>
      <c r="L52" s="487"/>
      <c r="M52" s="272"/>
      <c r="N52" s="272"/>
      <c r="P52" s="34"/>
      <c r="Q52" s="13"/>
    </row>
    <row r="53" spans="1:17" x14ac:dyDescent="0.25">
      <c r="D53" s="458" t="s">
        <v>12</v>
      </c>
      <c r="E53" s="458"/>
      <c r="F53" s="313">
        <f>F50-K52-C50</f>
        <v>1184710.82</v>
      </c>
      <c r="I53" s="102"/>
      <c r="J53" s="103"/>
    </row>
    <row r="54" spans="1:17" ht="18.75" x14ac:dyDescent="0.3">
      <c r="D54" s="488" t="s">
        <v>95</v>
      </c>
      <c r="E54" s="488"/>
      <c r="F54" s="111">
        <v>0</v>
      </c>
      <c r="I54" s="459" t="s">
        <v>13</v>
      </c>
      <c r="J54" s="460"/>
      <c r="K54" s="461">
        <f>F56+F57+F58</f>
        <v>1184710.82</v>
      </c>
      <c r="L54" s="461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1184710.82</v>
      </c>
      <c r="H56" s="23"/>
      <c r="I56" s="108" t="s">
        <v>15</v>
      </c>
      <c r="J56" s="109"/>
      <c r="K56" s="463">
        <f>-C4</f>
        <v>-1149740.4099999999</v>
      </c>
      <c r="L56" s="46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41" t="s">
        <v>18</v>
      </c>
      <c r="E58" s="442"/>
      <c r="F58" s="113">
        <v>0</v>
      </c>
      <c r="I58" s="443" t="s">
        <v>198</v>
      </c>
      <c r="J58" s="444"/>
      <c r="K58" s="445">
        <f>K54+K56</f>
        <v>34970.410000000149</v>
      </c>
      <c r="L58" s="44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Hoja2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2022-02-15T16:42:32Z</cp:lastPrinted>
  <dcterms:created xsi:type="dcterms:W3CDTF">2021-11-04T19:08:42Z</dcterms:created>
  <dcterms:modified xsi:type="dcterms:W3CDTF">2022-03-01T21:52:40Z</dcterms:modified>
</cp:coreProperties>
</file>