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xr:revisionPtr revIDLastSave="0" documentId="13_ncr:1_{DFA9559B-57AB-44E9-93A8-BDBE3FA4B718}" xr6:coauthVersionLast="47" xr6:coauthVersionMax="47" xr10:uidLastSave="{00000000-0000-0000-0000-000000000000}"/>
  <bookViews>
    <workbookView xWindow="-120" yWindow="-120" windowWidth="20730" windowHeight="11160" firstSheet="7" activeTab="7" xr2:uid="{00000000-000D-0000-FFFF-FFFF00000000}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Hoja2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9" l="1"/>
  <c r="F63" i="9" l="1"/>
  <c r="I21" i="8" l="1"/>
  <c r="I20" i="8"/>
  <c r="N57" i="8" l="1"/>
  <c r="N58" i="8"/>
  <c r="N59" i="8"/>
  <c r="J57" i="8"/>
  <c r="J58" i="8"/>
  <c r="J59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5" i="8" l="1"/>
  <c r="S265" i="8"/>
  <c r="Q265" i="8"/>
  <c r="L265" i="8"/>
  <c r="N264" i="8"/>
  <c r="E264" i="8"/>
  <c r="N263" i="8"/>
  <c r="E263" i="8"/>
  <c r="N262" i="8"/>
  <c r="E262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1" i="8"/>
  <c r="N261" i="8" s="1"/>
  <c r="E7" i="8"/>
  <c r="N5" i="8"/>
  <c r="J5" i="8"/>
  <c r="E5" i="8"/>
  <c r="N6" i="8"/>
  <c r="J6" i="8"/>
  <c r="E6" i="8"/>
  <c r="N4" i="8"/>
  <c r="J4" i="8"/>
  <c r="E4" i="8"/>
  <c r="N265" i="8" l="1"/>
  <c r="N268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<sst xmlns="http://schemas.openxmlformats.org/spreadsheetml/2006/main" count="2411" uniqueCount="834">
  <si>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</si>
  <si>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</si>
  <si>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</si>
  <si>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</si>
  <si>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</si>
  <si>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</si>
  <si>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</si>
  <si>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</si>
  <si>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</si>
  <si>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</si>
  <si>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</si>
  <si>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</si>
  <si>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</si>
  <si>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</si>
  <si>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</si>
  <si>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</si>
  <si>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</si>
  <si>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</si>
  <si>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</si>
  <si>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</si>
  <si>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</si>
  <si>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</si>
  <si>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</si>
  <si>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</si>
  <si>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</si>
  <si>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</si>
  <si>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</si>
  <si>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</si>
  <si>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</si>
  <si>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</si>
  <si>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</si>
  <si>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</si>
  <si>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</si>
  <si>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</si>
  <si>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</si>
  <si>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</si>
  <si>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</si>
  <si>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</si>
  <si>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</si>
  <si>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</si>
  <si>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</si>
  <si>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</si>
  <si>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</si>
  <si>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</si>
  <si>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</si>
  <si>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</si>
  <si>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</si>
  <si>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</si>
  <si>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</si>
  <si>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</si>
  <si>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</si>
  <si>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</si>
  <si>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</si>
  <si>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</si>
  <si>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</si>
  <si>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</si>
  <si>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</si>
  <si>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</si>
  <si>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</si>
  <si>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</si>
  <si>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</si>
  <si>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</si>
  <si>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</si>
  <si>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</si>
  <si>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</si>
  <si>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</si>
  <si>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</si>
  <si>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</si>
  <si>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</si>
  <si>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</si>
  <si>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</si>
  <si>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</si>
  <si>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</si>
  <si>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</si>
  <si>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</si>
  <si>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</si>
  <si>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</si>
  <si>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</si>
  <si>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</si>
  <si>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</si>
  <si>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</si>
  <si>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</si>
  <si>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</si>
  <si>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</si>
  <si>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</si>
  <si>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</si>
  <si>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</si>
  <si>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</si>
  <si>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</si>
  <si>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</si>
  <si>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</si>
  <si>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</si>
  <si>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</si>
  <si>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</si>
  <si>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</si>
  <si>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</si>
  <si>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</si>
  <si>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</si>
  <si>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</si>
  <si>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</si>
  <si>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</si>
  <si>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</si>
  <si>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</si>
  <si>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</si>
  <si>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</si>
  <si>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</si>
  <si>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</si>
  <si>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</si>
  <si>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</si>
  <si>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</si>
  <si>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</si>
  <si>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</si>
  <si>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</si>
  <si>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</si>
  <si>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</si>
  <si>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</si>
  <si>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</si>
  <si>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</si>
  <si>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</si>
  <si>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</si>
  <si>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</si>
  <si>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</si>
  <si>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</si>
  <si>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</si>
  <si>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</si>
  <si>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</si>
  <si>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</si>
  <si>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</si>
  <si>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</si>
  <si>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</si>
  <si>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</si>
  <si>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</si>
  <si>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</si>
  <si>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</si>
  <si>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</si>
  <si>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</si>
  <si>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</si>
  <si>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</si>
  <si>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</si>
  <si>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</si>
  <si>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</si>
  <si>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</si>
  <si>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</si>
  <si>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</si>
  <si>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</si>
  <si>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</si>
  <si>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</si>
  <si>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</si>
  <si>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</si>
  <si>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</si>
  <si>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</si>
  <si>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</si>
  <si>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</si>
  <si>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</si>
  <si>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</si>
  <si>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</si>
  <si>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</si>
  <si>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</si>
  <si>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</si>
  <si>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</si>
  <si>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</si>
  <si>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</si>
  <si>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</si>
  <si>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</si>
  <si>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</si>
  <si>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</si>
  <si>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</si>
  <si>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</si>
  <si>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</si>
  <si>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</si>
  <si>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</si>
  <si>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</si>
  <si>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</si>
  <si>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</si>
  <si>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</si>
  <si>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</si>
  <si>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</si>
  <si>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</si>
  <si>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</si>
  <si>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</si>
  <si>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</si>
  <si>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</si>
  <si>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</si>
  <si>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</si>
  <si>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</si>
  <si>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</si>
  <si>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</si>
  <si>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</si>
  <si>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</si>
  <si>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</si>
  <si>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</si>
  <si>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</si>
  <si>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</si>
  <si>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</si>
  <si>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</si>
  <si>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</si>
  <si>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</si>
  <si>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</si>
  <si>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</si>
  <si>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</si>
  <si>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</si>
  <si>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</si>
  <si>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</si>
  <si>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</si>
  <si>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</si>
  <si>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</si>
  <si>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</si>
  <si>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</si>
  <si>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</si>
  <si>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</si>
  <si>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</si>
  <si>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</si>
  <si>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</si>
  <si>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</si>
  <si>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</si>
  <si>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</si>
  <si>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</si>
  <si>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</si>
  <si>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</si>
  <si>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</si>
  <si>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</si>
  <si>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</si>
  <si>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</si>
  <si>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</si>
  <si>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</si>
  <si>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</si>
  <si>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</si>
  <si>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</si>
  <si>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</si>
  <si>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</si>
  <si>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</si>
  <si>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</si>
  <si>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</si>
  <si>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</si>
  <si>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</si>
  <si>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</si>
  <si>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</si>
  <si>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</si>
  <si>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</si>
  <si>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</si>
  <si>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</si>
  <si>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</si>
  <si>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</si>
  <si>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</si>
  <si>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</si>
  <si>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</si>
  <si>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</si>
  <si>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</si>
  <si>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</si>
  <si>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</si>
  <si>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</si>
  <si>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</si>
  <si>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</si>
  <si>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</si>
  <si>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</si>
  <si>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</si>
  <si>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</si>
  <si>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</si>
  <si>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</si>
  <si>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</si>
  <si>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</si>
  <si>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</si>
  <si>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</si>
  <si>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</si>
  <si>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</si>
  <si>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</si>
  <si>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</si>
  <si>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</si>
  <si>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</si>
  <si>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</si>
  <si>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</si>
  <si>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</si>
  <si>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</si>
  <si>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</si>
  <si>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</si>
  <si>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</si>
  <si>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</si>
  <si>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</si>
  <si>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</si>
  <si>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</si>
  <si>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</si>
  <si>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</si>
  <si>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</si>
  <si>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</si>
  <si>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</si>
  <si>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</si>
  <si>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</si>
  <si>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</si>
  <si>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</si>
  <si>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</si>
  <si>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</si>
  <si>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</si>
  <si>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</si>
  <si>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</si>
  <si>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</si>
  <si>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</si>
  <si>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</si>
  <si>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</si>
  <si>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</si>
  <si>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</si>
  <si>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</si>
  <si>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</si>
  <si>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</si>
  <si>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</si>
  <si>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</si>
  <si>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</si>
  <si>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</si>
  <si>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</si>
  <si>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</si>
  <si>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</si>
  <si>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</si>
  <si>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</si>
  <si>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</si>
  <si>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</si>
  <si>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</si>
  <si>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</si>
  <si>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</si>
  <si>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</si>
  <si>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</si>
  <si>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</si>
  <si>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</si>
  <si>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</si>
  <si>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</si>
  <si>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</si>
  <si>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</si>
  <si>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</si>
  <si>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</si>
  <si>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</si>
  <si>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</si>
  <si>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</si>
  <si>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</si>
  <si>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</si>
  <si>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</si>
  <si>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</si>
  <si>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</si>
  <si>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</si>
  <si>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</si>
  <si>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</si>
  <si>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</si>
  <si>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</si>
  <si>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</si>
  <si>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</si>
  <si>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</si>
  <si>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</si>
  <si>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</si>
  <si>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</si>
  <si>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</si>
  <si>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</si>
  <si>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</si>
  <si>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</si>
  <si>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</si>
  <si>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</si>
  <si>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</si>
  <si>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</si>
  <si>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</si>
  <si>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</si>
  <si>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</si>
  <si>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</si>
  <si>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</si>
  <si>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</si>
  <si>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</si>
  <si>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</si>
  <si>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</si>
  <si>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</si>
  <si>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</si>
  <si>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</si>
  <si>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</si>
  <si>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</si>
  <si>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</si>
  <si>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</si>
  <si>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</si>
  <si>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</si>
  <si>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</si>
  <si>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</si>
  <si>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</si>
  <si>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</si>
  <si>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</si>
  <si>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</si>
  <si>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</si>
  <si>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</si>
  <si>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</si>
  <si>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</si>
  <si>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</si>
  <si>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</si>
  <si>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</si>
  <si>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</si>
  <si>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</si>
  <si>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</si>
  <si>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</si>
  <si>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</si>
  <si>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</si>
  <si>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</si>
  <si>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</si>
  <si>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</si>
  <si>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</si>
  <si>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</si>
  <si>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</si>
  <si>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</si>
  <si>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</si>
  <si>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</si>
  <si>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</si>
  <si>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</si>
  <si>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</si>
  <si>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</si>
  <si>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</si>
  <si>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</si>
  <si>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</si>
  <si>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</si>
  <si>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</si>
  <si>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</si>
  <si>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</si>
  <si>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</si>
  <si>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</si>
  <si>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</si>
  <si>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</si>
  <si>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</si>
  <si>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</si>
  <si>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</si>
  <si>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</si>
  <si>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</si>
  <si>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</si>
  <si>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</si>
  <si>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</si>
  <si>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</si>
  <si>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</si>
  <si>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</si>
  <si>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</si>
  <si>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</si>
  <si>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</si>
  <si>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</si>
  <si>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</si>
  <si>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</si>
  <si>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</si>
  <si>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</si>
  <si>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</si>
  <si>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</si>
  <si>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</si>
  <si>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</si>
  <si>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</si>
  <si>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</si>
  <si>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</si>
  <si>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</si>
  <si>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</si>
  <si>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</si>
  <si>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</si>
  <si>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</si>
  <si>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</si>
  <si>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</si>
  <si>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</si>
  <si>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</si>
  <si>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</si>
  <si>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</si>
  <si>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</si>
  <si>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</si>
  <si>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</si>
  <si>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</si>
  <si>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</si>
  <si>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</si>
  <si>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</si>
  <si>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</si>
  <si>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</si>
  <si>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</si>
  <si>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</si>
  <si>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</si>
  <si>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</si>
  <si>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</si>
  <si>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</si>
  <si>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</si>
  <si>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</si>
  <si>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</si>
  <si>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</si>
  <si>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</si>
  <si>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</si>
  <si>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</si>
  <si>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</si>
  <si>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</si>
  <si>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</si>
  <si>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</si>
  <si>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</si>
  <si>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</si>
  <si>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</si>
  <si>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</si>
  <si>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</si>
  <si>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</si>
  <si>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</si>
  <si>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</si>
  <si>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</si>
  <si>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</si>
  <si>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</si>
  <si>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</si>
  <si>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</si>
  <si>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</si>
  <si>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</si>
  <si>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</si>
  <si>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</si>
  <si>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</si>
  <si>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</si>
  <si>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</si>
  <si>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</si>
  <si>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</si>
  <si>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</si>
  <si>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</si>
  <si>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</si>
  <si>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</si>
  <si>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</si>
  <si>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</si>
  <si>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</si>
  <si>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</si>
  <si>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</si>
  <si>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</si>
  <si>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</si>
  <si>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</si>
  <si>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</si>
  <si>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</si>
  <si>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</si>
  <si>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</si>
  <si>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</si>
  <si>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</si>
  <si>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</si>
  <si>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</si>
  <si>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</si>
  <si>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</si>
  <si>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</si>
  <si>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</si>
  <si>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</si>
  <si>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</si>
  <si>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</si>
  <si>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</si>
  <si>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</si>
  <si>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</si>
  <si>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</si>
  <si>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</si>
  <si>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</si>
  <si>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</si>
  <si>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</si>
  <si>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</si>
  <si>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</si>
  <si>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</si>
  <si>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</si>
  <si>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</si>
  <si>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</si>
  <si>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</si>
  <si>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</si>
  <si>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</si>
  <si>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</si>
  <si>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</si>
  <si>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</si>
  <si>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</si>
  <si>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</si>
  <si>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</si>
  <si>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</si>
  <si>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</si>
  <si>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</si>
  <si>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</si>
  <si>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</si>
  <si>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</si>
  <si>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</si>
  <si>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</si>
  <si>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</si>
  <si>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</si>
  <si>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</si>
  <si>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</si>
  <si>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</si>
  <si>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</si>
  <si>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</si>
  <si>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</si>
  <si>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</si>
  <si>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</si>
  <si>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</si>
  <si>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</si>
  <si>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</si>
  <si>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</si>
  <si>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</si>
  <si>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</si>
  <si>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</si>
  <si>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</si>
  <si>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</si>
  <si>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</si>
  <si>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</si>
  <si>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</si>
  <si>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</si>
  <si>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</si>
  <si>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</si>
  <si>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</si>
  <si>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</si>
  <si>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</si>
  <si>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</si>
  <si>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</si>
  <si>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</si>
  <si>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</si>
  <si>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</si>
  <si>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</si>
  <si>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</si>
  <si>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</si>
  <si>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</si>
  <si>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</si>
  <si>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</si>
  <si>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</si>
  <si>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</si>
  <si>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</si>
  <si>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</si>
  <si>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</si>
  <si>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</si>
  <si>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</si>
  <si>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</si>
  <si>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</si>
  <si>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</si>
  <si>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</si>
  <si>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</si>
  <si>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</si>
  <si>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</si>
  <si>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</si>
  <si>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</si>
  <si>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</si>
  <si>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</si>
  <si>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</si>
  <si>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</si>
  <si>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</si>
  <si>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</si>
  <si>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</si>
  <si>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</si>
  <si>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</si>
  <si>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</si>
  <si>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</si>
  <si>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</si>
  <si>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</si>
  <si>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</si>
  <si>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</si>
  <si>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</si>
  <si>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</si>
  <si>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</si>
  <si>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</si>
  <si>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</si>
  <si>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</si>
  <si>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</si>
  <si>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</si>
  <si>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</si>
  <si>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</si>
  <si>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</si>
  <si>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</si>
  <si>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</si>
  <si>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</si>
  <si>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</si>
  <si>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</si>
  <si>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</si>
  <si>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</si>
  <si>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</si>
  <si>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</si>
  <si>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</si>
  <si>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</si>
  <si>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</si>
  <si>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</si>
  <si>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</si>
  <si>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</si>
  <si>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</si>
  <si>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</si>
  <si>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</si>
  <si>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</si>
  <si>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</si>
  <si>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</si>
  <si>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</si>
  <si>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</si>
  <si>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</si>
  <si>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</si>
  <si>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</si>
  <si>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</si>
  <si>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</si>
  <si>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</si>
  <si>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</si>
  <si>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</si>
  <si>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</si>
  <si>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</si>
  <si>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</si>
  <si>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</si>
  <si>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</si>
  <si>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</si>
  <si>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</si>
  <si>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</si>
  <si>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</si>
  <si>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</si>
  <si>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</si>
  <si>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</si>
  <si>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</si>
  <si>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</si>
  <si>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</si>
  <si>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</si>
  <si>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</si>
  <si>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</si>
  <si>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</si>
  <si>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</si>
  <si>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</si>
  <si>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</si>
  <si>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</si>
  <si>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</si>
  <si>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</si>
  <si>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</si>
  <si>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</si>
  <si>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</si>
  <si>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</si>
  <si>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</si>
  <si>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</si>
  <si>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</si>
  <si>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</si>
  <si>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</si>
  <si>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</si>
  <si>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</si>
  <si>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</si>
  <si>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</si>
  <si>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</si>
  <si>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</si>
  <si>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</si>
  <si>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</si>
  <si>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</si>
  <si>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</si>
  <si>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</si>
  <si>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</si>
  <si>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</si>
  <si>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</si>
  <si>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</si>
  <si>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</si>
  <si>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</si>
  <si>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</si>
  <si>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</si>
  <si>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</si>
  <si>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</si>
  <si>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</si>
  <si>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</si>
  <si>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</si>
  <si>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</si>
  <si>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</si>
  <si>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</si>
  <si>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</si>
  <si>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</si>
  <si>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</si>
  <si>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</si>
  <si>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</si>
  <si>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</si>
  <si>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</si>
  <si>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</si>
  <si>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</si>
  <si>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</si>
  <si>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</si>
  <si>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</si>
  <si>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</si>
  <si>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</si>
  <si>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</si>
  <si>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</si>
  <si>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</si>
  <si>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</si>
  <si>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</si>
  <si>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</si>
  <si>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</si>
  <si>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</si>
  <si>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</si>
  <si>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</si>
  <si>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</si>
  <si>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</si>
  <si>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</si>
  <si>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</si>
  <si>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</si>
  <si>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</si>
  <si>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</si>
  <si>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</si>
  <si>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</si>
  <si>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</si>
  <si>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</si>
  <si>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</si>
  <si>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</si>
  <si>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</si>
  <si>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</si>
  <si>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</si>
  <si>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</si>
  <si>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21279--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</si>
  <si>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</si>
  <si>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</si>
  <si>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</si>
  <si>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</si>
  <si>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</si>
  <si>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</si>
  <si>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</si>
  <si>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</si>
  <si>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</si>
  <si>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</si>
  <si>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</si>
  <si>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</si>
  <si>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</si>
  <si>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</si>
  <si>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</si>
  <si>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</si>
  <si>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</si>
  <si>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</si>
  <si>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</si>
  <si>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</si>
  <si>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</si>
  <si>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</si>
  <si>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</si>
  <si>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</si>
  <si>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</si>
  <si>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</si>
  <si>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</si>
  <si>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</si>
  <si>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</si>
  <si>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</si>
  <si>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</si>
  <si>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</si>
  <si>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</si>
  <si>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</si>
  <si>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</si>
  <si>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</si>
  <si>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</si>
  <si>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</si>
  <si>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</si>
  <si>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</si>
  <si>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</si>
  <si>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</si>
  <si>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</si>
  <si>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</si>
  <si>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</si>
  <si>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</si>
  <si>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21321--</t>
  </si>
  <si>
    <t>21334--</t>
  </si>
  <si>
    <t>21347--</t>
  </si>
  <si>
    <t>21352--</t>
  </si>
  <si>
    <t>D-4974</t>
  </si>
  <si>
    <t>T-112</t>
  </si>
  <si>
    <t>T-113</t>
  </si>
  <si>
    <t>21287--</t>
  </si>
  <si>
    <t>21304--</t>
  </si>
  <si>
    <t>21315--</t>
  </si>
  <si>
    <t>T-114</t>
  </si>
  <si>
    <t>XXXXXX</t>
  </si>
  <si>
    <t>0805 A1</t>
  </si>
  <si>
    <t>0806 A1</t>
  </si>
  <si>
    <t>0820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</si>
</sst>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44" fontId="22" fillId="0" borderId="27" xfId="1" applyFont="1" applyFill="1" applyBorder="1" applyAlignment="1">
      <alignment horizontal="center" vertical="center" wrapText="1"/>
    </xf>
    <xf numFmtId="44" fontId="22" fillId="0" borderId="21" xfId="1" applyFont="1" applyFill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0000FF"/>
      <color rgb="FF9900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40" t="s">
        <v>29</v>
      </c>
      <c r="B1" s="540"/>
      <c r="C1" s="540"/>
      <c r="D1" s="540"/>
      <c r="E1" s="540"/>
      <c r="F1" s="540"/>
      <c r="G1" s="540"/>
      <c r="H1" s="540"/>
      <c r="I1" s="540"/>
      <c r="J1" s="540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41" t="s">
        <v>2</v>
      </c>
      <c r="X1" s="542"/>
    </row>
    <row r="2" spans="1:24" thickBot="1" x14ac:dyDescent="0.3">
      <c r="A2" s="540"/>
      <c r="B2" s="540"/>
      <c r="C2" s="540"/>
      <c r="D2" s="540"/>
      <c r="E2" s="540"/>
      <c r="F2" s="540"/>
      <c r="G2" s="540"/>
      <c r="H2" s="540"/>
      <c r="I2" s="540"/>
      <c r="J2" s="540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3" t="s">
        <v>15</v>
      </c>
      <c r="P3" s="54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45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46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24" t="s">
        <v>41</v>
      </c>
      <c r="B56" s="136" t="s">
        <v>23</v>
      </c>
      <c r="C56" s="526" t="s">
        <v>110</v>
      </c>
      <c r="D56" s="138"/>
      <c r="E56" s="40"/>
      <c r="F56" s="139">
        <v>1025.4000000000001</v>
      </c>
      <c r="G56" s="140">
        <v>44571</v>
      </c>
      <c r="H56" s="528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25"/>
      <c r="B57" s="136" t="s">
        <v>24</v>
      </c>
      <c r="C57" s="527"/>
      <c r="D57" s="138"/>
      <c r="E57" s="40"/>
      <c r="F57" s="139">
        <v>319</v>
      </c>
      <c r="G57" s="140">
        <v>44571</v>
      </c>
      <c r="H57" s="529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24" t="s">
        <v>41</v>
      </c>
      <c r="B58" s="136" t="s">
        <v>23</v>
      </c>
      <c r="C58" s="526" t="s">
        <v>129</v>
      </c>
      <c r="D58" s="138"/>
      <c r="E58" s="40"/>
      <c r="F58" s="139">
        <v>833.8</v>
      </c>
      <c r="G58" s="140">
        <v>44578</v>
      </c>
      <c r="H58" s="528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30" t="s">
        <v>59</v>
      </c>
      <c r="P58" s="551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25"/>
      <c r="B59" s="136" t="s">
        <v>24</v>
      </c>
      <c r="C59" s="527"/>
      <c r="D59" s="138"/>
      <c r="E59" s="40"/>
      <c r="F59" s="139">
        <v>220</v>
      </c>
      <c r="G59" s="140">
        <v>44578</v>
      </c>
      <c r="H59" s="529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31"/>
      <c r="P59" s="552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49" t="s">
        <v>41</v>
      </c>
      <c r="B60" s="136" t="s">
        <v>23</v>
      </c>
      <c r="C60" s="547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28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30" t="s">
        <v>59</v>
      </c>
      <c r="P60" s="551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50"/>
      <c r="B61" s="136" t="s">
        <v>24</v>
      </c>
      <c r="C61" s="548"/>
      <c r="D61" s="145"/>
      <c r="E61" s="40">
        <f t="shared" si="2"/>
        <v>0</v>
      </c>
      <c r="F61" s="139">
        <v>231.6</v>
      </c>
      <c r="G61" s="140">
        <v>44585</v>
      </c>
      <c r="H61" s="529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31"/>
      <c r="P61" s="552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18"/>
      <c r="D63" s="145"/>
      <c r="E63" s="40">
        <f t="shared" si="2"/>
        <v>0</v>
      </c>
      <c r="F63" s="139"/>
      <c r="G63" s="140"/>
      <c r="H63" s="520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19"/>
      <c r="D64" s="148"/>
      <c r="E64" s="40">
        <f t="shared" si="2"/>
        <v>0</v>
      </c>
      <c r="F64" s="139"/>
      <c r="G64" s="140"/>
      <c r="H64" s="52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22"/>
      <c r="P68" s="516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23"/>
      <c r="P69" s="517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22"/>
      <c r="P82" s="536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23"/>
      <c r="P83" s="537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22"/>
      <c r="P84" s="536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23"/>
      <c r="P85" s="537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38"/>
      <c r="M90" s="539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38"/>
      <c r="M91" s="539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22"/>
      <c r="P97" s="532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23"/>
      <c r="P98" s="533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34" t="s">
        <v>26</v>
      </c>
      <c r="G262" s="534"/>
      <c r="H262" s="535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40" t="s">
        <v>104</v>
      </c>
      <c r="B1" s="540"/>
      <c r="C1" s="540"/>
      <c r="D1" s="540"/>
      <c r="E1" s="540"/>
      <c r="F1" s="540"/>
      <c r="G1" s="540"/>
      <c r="H1" s="540"/>
      <c r="I1" s="540"/>
      <c r="J1" s="540"/>
      <c r="K1" s="345"/>
      <c r="L1" s="345"/>
      <c r="M1" s="345"/>
      <c r="N1" s="345"/>
      <c r="O1" s="346"/>
      <c r="S1" s="559" t="s">
        <v>142</v>
      </c>
      <c r="T1" s="559"/>
      <c r="U1" s="6" t="s">
        <v>0</v>
      </c>
      <c r="V1" s="7" t="s">
        <v>1</v>
      </c>
      <c r="W1" s="541" t="s">
        <v>2</v>
      </c>
      <c r="X1" s="542"/>
    </row>
    <row r="2" spans="1:24" thickBot="1" x14ac:dyDescent="0.3">
      <c r="A2" s="540"/>
      <c r="B2" s="540"/>
      <c r="C2" s="540"/>
      <c r="D2" s="540"/>
      <c r="E2" s="540"/>
      <c r="F2" s="540"/>
      <c r="G2" s="540"/>
      <c r="H2" s="540"/>
      <c r="I2" s="540"/>
      <c r="J2" s="540"/>
      <c r="K2" s="347"/>
      <c r="L2" s="347"/>
      <c r="M2" s="347"/>
      <c r="N2" s="348"/>
      <c r="O2" s="349"/>
      <c r="Q2" s="10"/>
      <c r="R2" s="11"/>
      <c r="S2" s="560"/>
      <c r="T2" s="56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3" t="s">
        <v>15</v>
      </c>
      <c r="P3" s="54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561" t="s">
        <v>41</v>
      </c>
      <c r="B55" s="136" t="s">
        <v>23</v>
      </c>
      <c r="C55" s="526" t="s">
        <v>160</v>
      </c>
      <c r="D55" s="138"/>
      <c r="E55" s="40"/>
      <c r="F55" s="139">
        <v>1331.6</v>
      </c>
      <c r="G55" s="140">
        <v>44599</v>
      </c>
      <c r="H55" s="520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562"/>
      <c r="B56" s="136" t="s">
        <v>24</v>
      </c>
      <c r="C56" s="527"/>
      <c r="D56" s="145"/>
      <c r="E56" s="40"/>
      <c r="F56" s="139">
        <v>194.4</v>
      </c>
      <c r="G56" s="140">
        <v>44599</v>
      </c>
      <c r="H56" s="521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553" t="s">
        <v>41</v>
      </c>
      <c r="B57" s="136" t="s">
        <v>24</v>
      </c>
      <c r="C57" s="555" t="s">
        <v>162</v>
      </c>
      <c r="D57" s="145"/>
      <c r="E57" s="40"/>
      <c r="F57" s="139">
        <v>344</v>
      </c>
      <c r="G57" s="140">
        <v>44606</v>
      </c>
      <c r="H57" s="520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22" t="s">
        <v>59</v>
      </c>
      <c r="P57" s="516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554"/>
      <c r="B58" s="136" t="s">
        <v>23</v>
      </c>
      <c r="C58" s="556"/>
      <c r="D58" s="145"/>
      <c r="E58" s="40"/>
      <c r="F58" s="139">
        <v>627.6</v>
      </c>
      <c r="G58" s="140">
        <v>44606</v>
      </c>
      <c r="H58" s="521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557"/>
      <c r="P58" s="558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20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21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22"/>
      <c r="P79" s="536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23"/>
      <c r="P80" s="537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22"/>
      <c r="P81" s="536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23"/>
      <c r="P82" s="537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38"/>
      <c r="M87" s="539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38"/>
      <c r="M88" s="539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22"/>
      <c r="P94" s="53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23"/>
      <c r="P95" s="53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34" t="s">
        <v>26</v>
      </c>
      <c r="G259" s="534"/>
      <c r="H259" s="535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40" t="s">
        <v>189</v>
      </c>
      <c r="B1" s="540"/>
      <c r="C1" s="540"/>
      <c r="D1" s="540"/>
      <c r="E1" s="540"/>
      <c r="F1" s="540"/>
      <c r="G1" s="540"/>
      <c r="H1" s="540"/>
      <c r="I1" s="540"/>
      <c r="J1" s="540"/>
      <c r="K1" s="345"/>
      <c r="L1" s="345"/>
      <c r="M1" s="345"/>
      <c r="N1" s="345"/>
      <c r="O1" s="346"/>
      <c r="S1" s="559" t="s">
        <v>142</v>
      </c>
      <c r="T1" s="559"/>
      <c r="U1" s="6" t="s">
        <v>0</v>
      </c>
      <c r="V1" s="7" t="s">
        <v>1</v>
      </c>
      <c r="W1" s="541" t="s">
        <v>2</v>
      </c>
      <c r="X1" s="542"/>
    </row>
    <row r="2" spans="1:24" thickBot="1" x14ac:dyDescent="0.3">
      <c r="A2" s="540"/>
      <c r="B2" s="540"/>
      <c r="C2" s="540"/>
      <c r="D2" s="540"/>
      <c r="E2" s="540"/>
      <c r="F2" s="540"/>
      <c r="G2" s="540"/>
      <c r="H2" s="540"/>
      <c r="I2" s="540"/>
      <c r="J2" s="540"/>
      <c r="K2" s="347"/>
      <c r="L2" s="347"/>
      <c r="M2" s="347"/>
      <c r="N2" s="348"/>
      <c r="O2" s="349"/>
      <c r="Q2" s="10"/>
      <c r="R2" s="11"/>
      <c r="S2" s="560"/>
      <c r="T2" s="56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3" t="s">
        <v>15</v>
      </c>
      <c r="P3" s="54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561" t="s">
        <v>41</v>
      </c>
      <c r="B55" s="395" t="s">
        <v>24</v>
      </c>
      <c r="C55" s="526" t="s">
        <v>229</v>
      </c>
      <c r="D55" s="108"/>
      <c r="E55" s="60"/>
      <c r="F55" s="139">
        <v>181.6</v>
      </c>
      <c r="G55" s="140">
        <v>44627</v>
      </c>
      <c r="H55" s="566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22" t="s">
        <v>59</v>
      </c>
      <c r="P55" s="516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565"/>
      <c r="B56" s="395" t="s">
        <v>24</v>
      </c>
      <c r="C56" s="527"/>
      <c r="D56" s="148"/>
      <c r="E56" s="60"/>
      <c r="F56" s="139">
        <v>967</v>
      </c>
      <c r="G56" s="140">
        <v>44627</v>
      </c>
      <c r="H56" s="567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23"/>
      <c r="P56" s="517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49" t="s">
        <v>41</v>
      </c>
      <c r="B58" s="150" t="s">
        <v>24</v>
      </c>
      <c r="C58" s="563" t="s">
        <v>319</v>
      </c>
      <c r="D58" s="145"/>
      <c r="E58" s="60"/>
      <c r="F58" s="139">
        <v>332.6</v>
      </c>
      <c r="G58" s="140">
        <v>44648</v>
      </c>
      <c r="H58" s="574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30" t="s">
        <v>59</v>
      </c>
      <c r="P58" s="551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50"/>
      <c r="B59" s="150" t="s">
        <v>23</v>
      </c>
      <c r="C59" s="564"/>
      <c r="D59" s="145"/>
      <c r="E59" s="60"/>
      <c r="F59" s="139">
        <v>719</v>
      </c>
      <c r="G59" s="140">
        <v>44648</v>
      </c>
      <c r="H59" s="575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31"/>
      <c r="P59" s="55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568" t="s">
        <v>106</v>
      </c>
      <c r="B62" s="156" t="s">
        <v>237</v>
      </c>
      <c r="C62" s="570" t="s">
        <v>238</v>
      </c>
      <c r="D62" s="148"/>
      <c r="E62" s="60"/>
      <c r="F62" s="139">
        <v>152.6</v>
      </c>
      <c r="G62" s="140">
        <v>44622</v>
      </c>
      <c r="H62" s="572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22" t="s">
        <v>61</v>
      </c>
      <c r="P62" s="516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569"/>
      <c r="B63" s="156" t="s">
        <v>239</v>
      </c>
      <c r="C63" s="571"/>
      <c r="D63" s="148"/>
      <c r="E63" s="60"/>
      <c r="F63" s="139">
        <v>204.8</v>
      </c>
      <c r="G63" s="140">
        <v>44622</v>
      </c>
      <c r="H63" s="573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23"/>
      <c r="P63" s="517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22"/>
      <c r="P79" s="536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23"/>
      <c r="P80" s="537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22"/>
      <c r="P81" s="536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23"/>
      <c r="P82" s="537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38"/>
      <c r="M87" s="539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38"/>
      <c r="M88" s="539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22"/>
      <c r="P94" s="53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23"/>
      <c r="P95" s="53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34" t="s">
        <v>26</v>
      </c>
      <c r="G259" s="534"/>
      <c r="H259" s="535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40" t="s">
        <v>288</v>
      </c>
      <c r="B1" s="540"/>
      <c r="C1" s="540"/>
      <c r="D1" s="540"/>
      <c r="E1" s="540"/>
      <c r="F1" s="540"/>
      <c r="G1" s="540"/>
      <c r="H1" s="540"/>
      <c r="I1" s="540"/>
      <c r="J1" s="540"/>
      <c r="K1" s="345"/>
      <c r="L1" s="345"/>
      <c r="M1" s="345"/>
      <c r="N1" s="345"/>
      <c r="O1" s="346"/>
      <c r="S1" s="559" t="s">
        <v>142</v>
      </c>
      <c r="T1" s="559"/>
      <c r="U1" s="6" t="s">
        <v>0</v>
      </c>
      <c r="V1" s="7" t="s">
        <v>1</v>
      </c>
      <c r="W1" s="541" t="s">
        <v>2</v>
      </c>
      <c r="X1" s="542"/>
    </row>
    <row r="2" spans="1:24" ht="15.75" thickBot="1" x14ac:dyDescent="0.3">
      <c r="A2" s="540"/>
      <c r="B2" s="540"/>
      <c r="C2" s="540"/>
      <c r="D2" s="540"/>
      <c r="E2" s="540"/>
      <c r="F2" s="540"/>
      <c r="G2" s="540"/>
      <c r="H2" s="540"/>
      <c r="I2" s="540"/>
      <c r="J2" s="540"/>
      <c r="K2" s="347"/>
      <c r="L2" s="347"/>
      <c r="M2" s="347"/>
      <c r="N2" s="348"/>
      <c r="O2" s="349"/>
      <c r="Q2" s="10"/>
      <c r="R2" s="11"/>
      <c r="S2" s="560"/>
      <c r="T2" s="56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3" t="s">
        <v>15</v>
      </c>
      <c r="P3" s="54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561" t="s">
        <v>111</v>
      </c>
      <c r="B64" s="156" t="s">
        <v>464</v>
      </c>
      <c r="C64" s="570" t="s">
        <v>465</v>
      </c>
      <c r="D64" s="151"/>
      <c r="E64" s="60"/>
      <c r="F64" s="139">
        <v>302.5</v>
      </c>
      <c r="G64" s="446">
        <v>44681</v>
      </c>
      <c r="H64" s="576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578" t="s">
        <v>59</v>
      </c>
      <c r="P64" s="580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565"/>
      <c r="B65" s="156" t="s">
        <v>240</v>
      </c>
      <c r="C65" s="571"/>
      <c r="D65" s="151"/>
      <c r="E65" s="60"/>
      <c r="F65" s="139">
        <v>508</v>
      </c>
      <c r="G65" s="446">
        <v>44681</v>
      </c>
      <c r="H65" s="577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579"/>
      <c r="P65" s="581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22"/>
      <c r="P79" s="536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23"/>
      <c r="P80" s="537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22"/>
      <c r="P81" s="536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23"/>
      <c r="P82" s="537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38"/>
      <c r="M87" s="539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38"/>
      <c r="M88" s="539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22"/>
      <c r="P94" s="532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23"/>
      <c r="P95" s="533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34" t="s">
        <v>26</v>
      </c>
      <c r="G259" s="534"/>
      <c r="H259" s="535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40" t="s">
        <v>402</v>
      </c>
      <c r="B1" s="540"/>
      <c r="C1" s="540"/>
      <c r="D1" s="540"/>
      <c r="E1" s="540"/>
      <c r="F1" s="540"/>
      <c r="G1" s="540"/>
      <c r="H1" s="540"/>
      <c r="I1" s="540"/>
      <c r="J1" s="540"/>
      <c r="K1" s="345"/>
      <c r="L1" s="345"/>
      <c r="M1" s="345"/>
      <c r="N1" s="345"/>
      <c r="O1" s="346"/>
      <c r="S1" s="559" t="s">
        <v>142</v>
      </c>
      <c r="T1" s="559"/>
      <c r="U1" s="6" t="s">
        <v>0</v>
      </c>
      <c r="V1" s="7" t="s">
        <v>1</v>
      </c>
      <c r="W1" s="541" t="s">
        <v>2</v>
      </c>
      <c r="X1" s="542"/>
    </row>
    <row r="2" spans="1:24" thickBot="1" x14ac:dyDescent="0.3">
      <c r="A2" s="540"/>
      <c r="B2" s="540"/>
      <c r="C2" s="540"/>
      <c r="D2" s="540"/>
      <c r="E2" s="540"/>
      <c r="F2" s="540"/>
      <c r="G2" s="540"/>
      <c r="H2" s="540"/>
      <c r="I2" s="540"/>
      <c r="J2" s="540"/>
      <c r="K2" s="347"/>
      <c r="L2" s="347"/>
      <c r="M2" s="347"/>
      <c r="N2" s="348"/>
      <c r="O2" s="349"/>
      <c r="Q2" s="10"/>
      <c r="R2" s="11"/>
      <c r="S2" s="560"/>
      <c r="T2" s="56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3" t="s">
        <v>15</v>
      </c>
      <c r="P3" s="54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38"/>
      <c r="M87" s="539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38"/>
      <c r="M88" s="539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22"/>
      <c r="P94" s="53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23"/>
      <c r="P95" s="53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34" t="s">
        <v>26</v>
      </c>
      <c r="G259" s="534"/>
      <c r="H259" s="535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40" t="s">
        <v>482</v>
      </c>
      <c r="B1" s="540"/>
      <c r="C1" s="540"/>
      <c r="D1" s="540"/>
      <c r="E1" s="540"/>
      <c r="F1" s="540"/>
      <c r="G1" s="540"/>
      <c r="H1" s="540"/>
      <c r="I1" s="540"/>
      <c r="J1" s="540"/>
      <c r="K1" s="345"/>
      <c r="L1" s="345"/>
      <c r="M1" s="345"/>
      <c r="N1" s="345"/>
      <c r="O1" s="346"/>
      <c r="S1" s="559" t="s">
        <v>142</v>
      </c>
      <c r="T1" s="559"/>
      <c r="U1" s="6" t="s">
        <v>0</v>
      </c>
      <c r="V1" s="7" t="s">
        <v>1</v>
      </c>
      <c r="W1" s="541" t="s">
        <v>2</v>
      </c>
      <c r="X1" s="542"/>
    </row>
    <row r="2" spans="1:24" thickBot="1" x14ac:dyDescent="0.3">
      <c r="A2" s="540"/>
      <c r="B2" s="540"/>
      <c r="C2" s="540"/>
      <c r="D2" s="540"/>
      <c r="E2" s="540"/>
      <c r="F2" s="540"/>
      <c r="G2" s="540"/>
      <c r="H2" s="540"/>
      <c r="I2" s="540"/>
      <c r="J2" s="540"/>
      <c r="K2" s="347"/>
      <c r="L2" s="347"/>
      <c r="M2" s="347"/>
      <c r="N2" s="348"/>
      <c r="O2" s="349"/>
      <c r="Q2" s="10"/>
      <c r="R2" s="11"/>
      <c r="S2" s="560"/>
      <c r="T2" s="56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3" t="s">
        <v>15</v>
      </c>
      <c r="P3" s="54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586" t="s">
        <v>41</v>
      </c>
      <c r="B55" s="462" t="s">
        <v>23</v>
      </c>
      <c r="C55" s="588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28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590" t="s">
        <v>59</v>
      </c>
      <c r="P55" s="592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587"/>
      <c r="B56" s="136" t="s">
        <v>600</v>
      </c>
      <c r="C56" s="589"/>
      <c r="D56" s="108"/>
      <c r="E56" s="40"/>
      <c r="F56" s="447">
        <v>130.6</v>
      </c>
      <c r="G56" s="140">
        <v>44718</v>
      </c>
      <c r="H56" s="529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591"/>
      <c r="P56" s="593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582" t="s">
        <v>59</v>
      </c>
      <c r="P65" s="584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583"/>
      <c r="P66" s="585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38"/>
      <c r="M89" s="539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38"/>
      <c r="M90" s="539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22"/>
      <c r="P96" s="53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23"/>
      <c r="P97" s="53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34" t="s">
        <v>26</v>
      </c>
      <c r="G261" s="534"/>
      <c r="H261" s="535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xmlns:xlrd2="http://schemas.microsoft.com/office/spreadsheetml/2017/richdata2"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40" t="s">
        <v>571</v>
      </c>
      <c r="B1" s="540"/>
      <c r="C1" s="540"/>
      <c r="D1" s="540"/>
      <c r="E1" s="540"/>
      <c r="F1" s="540"/>
      <c r="G1" s="540"/>
      <c r="H1" s="540"/>
      <c r="I1" s="540"/>
      <c r="J1" s="540"/>
      <c r="K1" s="345"/>
      <c r="L1" s="345"/>
      <c r="M1" s="345"/>
      <c r="N1" s="345"/>
      <c r="O1" s="346"/>
      <c r="S1" s="559" t="s">
        <v>142</v>
      </c>
      <c r="T1" s="559"/>
      <c r="U1" s="6" t="s">
        <v>0</v>
      </c>
      <c r="V1" s="7" t="s">
        <v>1</v>
      </c>
      <c r="W1" s="541" t="s">
        <v>2</v>
      </c>
      <c r="X1" s="542"/>
    </row>
    <row r="2" spans="1:24" thickBot="1" x14ac:dyDescent="0.3">
      <c r="A2" s="540"/>
      <c r="B2" s="540"/>
      <c r="C2" s="540"/>
      <c r="D2" s="540"/>
      <c r="E2" s="540"/>
      <c r="F2" s="540"/>
      <c r="G2" s="540"/>
      <c r="H2" s="540"/>
      <c r="I2" s="540"/>
      <c r="J2" s="540"/>
      <c r="K2" s="347"/>
      <c r="L2" s="347"/>
      <c r="M2" s="347"/>
      <c r="N2" s="348"/>
      <c r="O2" s="349"/>
      <c r="Q2" s="10"/>
      <c r="R2" s="11"/>
      <c r="S2" s="560"/>
      <c r="T2" s="56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3" t="s">
        <v>15</v>
      </c>
      <c r="P3" s="54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561" t="s">
        <v>41</v>
      </c>
      <c r="B55" s="395" t="s">
        <v>23</v>
      </c>
      <c r="C55" s="526" t="s">
        <v>663</v>
      </c>
      <c r="D55" s="108"/>
      <c r="E55" s="60"/>
      <c r="F55" s="139">
        <v>1114</v>
      </c>
      <c r="G55" s="599">
        <v>44760</v>
      </c>
      <c r="H55" s="528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22" t="s">
        <v>159</v>
      </c>
      <c r="P55" s="516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596"/>
      <c r="B56" s="395" t="s">
        <v>24</v>
      </c>
      <c r="C56" s="597"/>
      <c r="D56" s="148"/>
      <c r="E56" s="60"/>
      <c r="F56" s="139">
        <v>265.60000000000002</v>
      </c>
      <c r="G56" s="600"/>
      <c r="H56" s="601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23"/>
      <c r="P56" s="517"/>
      <c r="Q56" s="146"/>
      <c r="R56" s="117"/>
      <c r="S56" s="92"/>
      <c r="T56" s="92"/>
      <c r="U56" s="53"/>
      <c r="V56" s="54"/>
    </row>
    <row r="57" spans="1:24" ht="26.25" customHeight="1" x14ac:dyDescent="0.3">
      <c r="A57" s="604" t="s">
        <v>41</v>
      </c>
      <c r="B57" s="136" t="s">
        <v>23</v>
      </c>
      <c r="C57" s="563" t="s">
        <v>664</v>
      </c>
      <c r="D57" s="145"/>
      <c r="E57" s="60"/>
      <c r="F57" s="472">
        <f>199+360.8</f>
        <v>559.79999999999995</v>
      </c>
      <c r="G57" s="602">
        <v>44767</v>
      </c>
      <c r="H57" s="594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22" t="s">
        <v>59</v>
      </c>
      <c r="P57" s="516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05"/>
      <c r="B58" s="136" t="s">
        <v>665</v>
      </c>
      <c r="C58" s="564"/>
      <c r="D58" s="145"/>
      <c r="E58" s="60"/>
      <c r="F58" s="472">
        <v>74.400000000000006</v>
      </c>
      <c r="G58" s="603"/>
      <c r="H58" s="595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23"/>
      <c r="P58" s="517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561" t="s">
        <v>579</v>
      </c>
      <c r="B67" s="156" t="s">
        <v>585</v>
      </c>
      <c r="C67" s="526" t="s">
        <v>586</v>
      </c>
      <c r="D67" s="151"/>
      <c r="E67" s="60"/>
      <c r="F67" s="139">
        <v>58855</v>
      </c>
      <c r="G67" s="140">
        <v>44748</v>
      </c>
      <c r="H67" s="520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06" t="s">
        <v>59</v>
      </c>
      <c r="P67" s="584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596"/>
      <c r="B68" s="156" t="s">
        <v>588</v>
      </c>
      <c r="C68" s="597"/>
      <c r="D68" s="151"/>
      <c r="E68" s="60"/>
      <c r="F68" s="139">
        <v>28199</v>
      </c>
      <c r="G68" s="140">
        <v>44748</v>
      </c>
      <c r="H68" s="598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07"/>
      <c r="P68" s="609"/>
      <c r="Q68" s="147"/>
      <c r="R68" s="117"/>
      <c r="S68" s="158"/>
      <c r="T68" s="52"/>
      <c r="U68" s="53"/>
      <c r="V68" s="54"/>
    </row>
    <row r="69" spans="1:22" ht="18" thickBot="1" x14ac:dyDescent="0.35">
      <c r="A69" s="565"/>
      <c r="B69" s="156" t="s">
        <v>589</v>
      </c>
      <c r="C69" s="527"/>
      <c r="D69" s="151"/>
      <c r="E69" s="60"/>
      <c r="F69" s="139">
        <v>26810</v>
      </c>
      <c r="G69" s="140">
        <v>44748</v>
      </c>
      <c r="H69" s="521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08"/>
      <c r="P69" s="585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38"/>
      <c r="M89" s="539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38"/>
      <c r="M90" s="539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22"/>
      <c r="P96" s="53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23"/>
      <c r="P97" s="53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34" t="s">
        <v>26</v>
      </c>
      <c r="G261" s="534"/>
      <c r="H261" s="535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X294"/>
  <sheetViews>
    <sheetView tabSelected="1" workbookViewId="0">
      <pane xSplit="8" ySplit="3" topLeftCell="I17" activePane="bottomRight" state="frozen"/>
      <selection pane="topRight" activeCell="I1" sqref="I1"/>
      <selection pane="bottomLeft" activeCell="A4" sqref="A4"/>
      <selection pane="bottomRight" activeCell="G21" sqref="G2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40" t="s">
        <v>654</v>
      </c>
      <c r="B1" s="540"/>
      <c r="C1" s="540"/>
      <c r="D1" s="540"/>
      <c r="E1" s="540"/>
      <c r="F1" s="540"/>
      <c r="G1" s="540"/>
      <c r="H1" s="540"/>
      <c r="I1" s="540"/>
      <c r="J1" s="540"/>
      <c r="K1" s="345"/>
      <c r="L1" s="345"/>
      <c r="M1" s="345"/>
      <c r="N1" s="345"/>
      <c r="O1" s="346"/>
      <c r="S1" s="559" t="s">
        <v>142</v>
      </c>
      <c r="T1" s="559"/>
      <c r="U1" s="6" t="s">
        <v>0</v>
      </c>
      <c r="V1" s="7" t="s">
        <v>1</v>
      </c>
      <c r="W1" s="541" t="s">
        <v>2</v>
      </c>
      <c r="X1" s="542"/>
    </row>
    <row r="2" spans="1:24" thickBot="1" x14ac:dyDescent="0.3">
      <c r="A2" s="540"/>
      <c r="B2" s="540"/>
      <c r="C2" s="540"/>
      <c r="D2" s="540"/>
      <c r="E2" s="540"/>
      <c r="F2" s="540"/>
      <c r="G2" s="540"/>
      <c r="H2" s="540"/>
      <c r="I2" s="540"/>
      <c r="J2" s="540"/>
      <c r="K2" s="347"/>
      <c r="L2" s="347"/>
      <c r="M2" s="347"/>
      <c r="N2" s="348"/>
      <c r="O2" s="349"/>
      <c r="Q2" s="10"/>
      <c r="R2" s="11"/>
      <c r="S2" s="560"/>
      <c r="T2" s="56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3" t="s">
        <v>15</v>
      </c>
      <c r="P3" s="54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2" si="0">I4-F4</f>
        <v>4890</v>
      </c>
      <c r="K4" s="46">
        <v>45</v>
      </c>
      <c r="L4" s="47"/>
      <c r="M4" s="47"/>
      <c r="N4" s="48">
        <f t="shared" ref="N4:N116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773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773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773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773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773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773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773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773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773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773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12" t="s">
        <v>823</v>
      </c>
      <c r="V14" s="513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12" t="s">
        <v>823</v>
      </c>
      <c r="V15" s="513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12" t="s">
        <v>823</v>
      </c>
      <c r="V16" s="513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12" t="s">
        <v>823</v>
      </c>
      <c r="V17" s="513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12" t="s">
        <v>823</v>
      </c>
      <c r="V18" s="513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831</v>
      </c>
      <c r="D19" s="486"/>
      <c r="E19" s="487">
        <f t="shared" si="2"/>
        <v>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12" t="s">
        <v>823</v>
      </c>
      <c r="V19" s="513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832</v>
      </c>
      <c r="D20" s="486"/>
      <c r="E20" s="487">
        <f t="shared" si="2"/>
        <v>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12" t="s">
        <v>823</v>
      </c>
      <c r="V20" s="513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833</v>
      </c>
      <c r="D21" s="60"/>
      <c r="E21" s="40">
        <f t="shared" si="2"/>
        <v>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6">
        <v>28000</v>
      </c>
      <c r="T21" s="497" t="s">
        <v>738</v>
      </c>
      <c r="U21" s="512" t="s">
        <v>823</v>
      </c>
      <c r="V21" s="513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12"/>
      <c r="V22" s="513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12"/>
      <c r="V23" s="513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561" t="s">
        <v>41</v>
      </c>
      <c r="B55" s="395" t="s">
        <v>23</v>
      </c>
      <c r="C55" s="526" t="s">
        <v>473</v>
      </c>
      <c r="D55" s="108"/>
      <c r="E55" s="60"/>
      <c r="F55" s="139">
        <v>967</v>
      </c>
      <c r="G55" s="140">
        <v>44774</v>
      </c>
      <c r="H55" s="528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22" t="s">
        <v>59</v>
      </c>
      <c r="P55" s="516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565"/>
      <c r="B56" s="395" t="s">
        <v>665</v>
      </c>
      <c r="C56" s="527"/>
      <c r="D56" s="148"/>
      <c r="E56" s="60"/>
      <c r="F56" s="139">
        <v>75</v>
      </c>
      <c r="G56" s="163">
        <v>44774</v>
      </c>
      <c r="H56" s="601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23"/>
      <c r="P56" s="517"/>
      <c r="Q56" s="146"/>
      <c r="R56" s="117"/>
      <c r="S56" s="92"/>
      <c r="T56" s="92"/>
      <c r="U56" s="53"/>
      <c r="V56" s="54"/>
    </row>
    <row r="57" spans="1:24" ht="48" thickBot="1" x14ac:dyDescent="0.35">
      <c r="A57" s="490" t="s">
        <v>41</v>
      </c>
      <c r="B57" s="395" t="s">
        <v>23</v>
      </c>
      <c r="C57" s="491" t="s">
        <v>752</v>
      </c>
      <c r="D57" s="148"/>
      <c r="E57" s="60"/>
      <c r="F57" s="472">
        <v>555.79999999999995</v>
      </c>
      <c r="G57" s="500">
        <v>44776</v>
      </c>
      <c r="H57" s="501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502" t="s">
        <v>59</v>
      </c>
      <c r="P57" s="503">
        <v>44812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549" t="s">
        <v>41</v>
      </c>
      <c r="B58" s="395" t="s">
        <v>24</v>
      </c>
      <c r="C58" s="555" t="s">
        <v>750</v>
      </c>
      <c r="D58" s="148"/>
      <c r="E58" s="60"/>
      <c r="F58" s="472">
        <v>133.19999999999999</v>
      </c>
      <c r="G58" s="602">
        <v>44788</v>
      </c>
      <c r="H58" s="610" t="s">
        <v>751</v>
      </c>
      <c r="I58" s="447">
        <v>113.2</v>
      </c>
      <c r="J58" s="45">
        <f t="shared" si="0"/>
        <v>-19.999999999999986</v>
      </c>
      <c r="K58" s="46">
        <v>97</v>
      </c>
      <c r="L58" s="65"/>
      <c r="M58" s="65"/>
      <c r="N58" s="48">
        <f t="shared" si="1"/>
        <v>10980.4</v>
      </c>
      <c r="O58" s="530" t="s">
        <v>59</v>
      </c>
      <c r="P58" s="551">
        <v>44812</v>
      </c>
      <c r="Q58" s="146"/>
      <c r="R58" s="117"/>
      <c r="S58" s="92"/>
      <c r="T58" s="92"/>
      <c r="U58" s="53"/>
      <c r="V58" s="54"/>
    </row>
    <row r="59" spans="1:24" ht="18.75" customHeight="1" thickBot="1" x14ac:dyDescent="0.35">
      <c r="A59" s="550"/>
      <c r="B59" s="395" t="s">
        <v>23</v>
      </c>
      <c r="C59" s="556"/>
      <c r="D59" s="148"/>
      <c r="E59" s="60"/>
      <c r="F59" s="472">
        <v>999.8</v>
      </c>
      <c r="G59" s="603"/>
      <c r="H59" s="611"/>
      <c r="I59" s="447">
        <v>999.8</v>
      </c>
      <c r="J59" s="45">
        <f t="shared" si="0"/>
        <v>0</v>
      </c>
      <c r="K59" s="46">
        <v>91</v>
      </c>
      <c r="L59" s="65"/>
      <c r="M59" s="65"/>
      <c r="N59" s="48">
        <f t="shared" si="1"/>
        <v>90981.8</v>
      </c>
      <c r="O59" s="531"/>
      <c r="P59" s="55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473"/>
      <c r="H60" s="49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696</v>
      </c>
      <c r="B62" s="156" t="s">
        <v>697</v>
      </c>
      <c r="C62" s="151" t="s">
        <v>699</v>
      </c>
      <c r="D62" s="148"/>
      <c r="E62" s="60"/>
      <c r="F62" s="139">
        <v>7153.2</v>
      </c>
      <c r="G62" s="140">
        <v>44785</v>
      </c>
      <c r="H62" s="141" t="s">
        <v>698</v>
      </c>
      <c r="I62" s="139">
        <v>7153.2</v>
      </c>
      <c r="J62" s="45">
        <f t="shared" si="0"/>
        <v>0</v>
      </c>
      <c r="K62" s="46">
        <v>38.5</v>
      </c>
      <c r="L62" s="65"/>
      <c r="M62" s="65"/>
      <c r="N62" s="48">
        <f t="shared" si="1"/>
        <v>275398.2</v>
      </c>
      <c r="O62" s="146" t="s">
        <v>59</v>
      </c>
      <c r="P62" s="112">
        <v>44798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739</v>
      </c>
      <c r="B63" s="156" t="s">
        <v>740</v>
      </c>
      <c r="C63" s="160" t="s">
        <v>741</v>
      </c>
      <c r="D63" s="148"/>
      <c r="E63" s="60"/>
      <c r="F63" s="139">
        <v>2664.63</v>
      </c>
      <c r="G63" s="140">
        <v>44774</v>
      </c>
      <c r="H63" s="63">
        <v>1485</v>
      </c>
      <c r="I63" s="139">
        <v>2664.63</v>
      </c>
      <c r="J63" s="45">
        <f t="shared" si="0"/>
        <v>0</v>
      </c>
      <c r="K63" s="46">
        <v>34</v>
      </c>
      <c r="L63" s="65"/>
      <c r="M63" s="65"/>
      <c r="N63" s="48">
        <f t="shared" si="1"/>
        <v>90597.42</v>
      </c>
      <c r="O63" s="498" t="s">
        <v>59</v>
      </c>
      <c r="P63" s="407">
        <v>44809</v>
      </c>
      <c r="Q63" s="147"/>
      <c r="R63" s="117"/>
      <c r="S63" s="92"/>
      <c r="T63" s="92"/>
      <c r="U63" s="53"/>
      <c r="V63" s="54"/>
    </row>
    <row r="64" spans="1:24" ht="17.25" x14ac:dyDescent="0.3">
      <c r="A64" s="420" t="s">
        <v>696</v>
      </c>
      <c r="B64" s="156" t="s">
        <v>153</v>
      </c>
      <c r="C64" s="424" t="s">
        <v>742</v>
      </c>
      <c r="D64" s="151"/>
      <c r="E64" s="60"/>
      <c r="F64" s="139">
        <v>431.4</v>
      </c>
      <c r="G64" s="140">
        <v>44784</v>
      </c>
      <c r="H64" s="141" t="s">
        <v>743</v>
      </c>
      <c r="I64" s="139">
        <v>431.4</v>
      </c>
      <c r="J64" s="45">
        <f>I64-F64</f>
        <v>0</v>
      </c>
      <c r="K64" s="46">
        <v>82</v>
      </c>
      <c r="L64" s="65"/>
      <c r="M64" s="65"/>
      <c r="N64" s="48">
        <f>K64*I64</f>
        <v>35374.799999999996</v>
      </c>
      <c r="O64" s="498" t="s">
        <v>59</v>
      </c>
      <c r="P64" s="407">
        <v>44810</v>
      </c>
      <c r="Q64" s="147"/>
      <c r="R64" s="117"/>
      <c r="S64" s="92"/>
      <c r="T64" s="92"/>
      <c r="U64" s="53"/>
      <c r="V64" s="54"/>
    </row>
    <row r="65" spans="1:22" ht="18" customHeight="1" x14ac:dyDescent="0.3">
      <c r="A65" s="508" t="s">
        <v>106</v>
      </c>
      <c r="B65" s="156" t="s">
        <v>153</v>
      </c>
      <c r="C65" s="160" t="s">
        <v>794</v>
      </c>
      <c r="D65" s="151"/>
      <c r="E65" s="60"/>
      <c r="F65" s="139">
        <v>510.6</v>
      </c>
      <c r="G65" s="140">
        <v>44790</v>
      </c>
      <c r="H65" s="141">
        <v>39389</v>
      </c>
      <c r="I65" s="139">
        <v>510.6</v>
      </c>
      <c r="J65" s="45">
        <f>I65-F65</f>
        <v>0</v>
      </c>
      <c r="K65" s="46">
        <v>70</v>
      </c>
      <c r="L65" s="65"/>
      <c r="M65" s="65"/>
      <c r="N65" s="48">
        <f>K65*I65</f>
        <v>35742</v>
      </c>
      <c r="O65" s="498" t="s">
        <v>59</v>
      </c>
      <c r="P65" s="407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82" t="s">
        <v>696</v>
      </c>
      <c r="B66" s="156" t="s">
        <v>580</v>
      </c>
      <c r="C66" s="160" t="s">
        <v>782</v>
      </c>
      <c r="D66" s="148"/>
      <c r="E66" s="60"/>
      <c r="F66" s="139">
        <v>7205</v>
      </c>
      <c r="G66" s="140">
        <v>44793</v>
      </c>
      <c r="H66" s="425" t="s">
        <v>783</v>
      </c>
      <c r="I66" s="139">
        <v>7205</v>
      </c>
      <c r="J66" s="45">
        <f>I66-F66</f>
        <v>0</v>
      </c>
      <c r="K66" s="46">
        <v>24</v>
      </c>
      <c r="L66" s="65"/>
      <c r="M66" s="65"/>
      <c r="N66" s="48">
        <f>K66*I66</f>
        <v>172920</v>
      </c>
      <c r="O66" s="498" t="s">
        <v>59</v>
      </c>
      <c r="P66" s="407">
        <v>44824</v>
      </c>
      <c r="Q66" s="147"/>
      <c r="R66" s="117"/>
      <c r="S66" s="158"/>
      <c r="T66" s="52"/>
      <c r="U66" s="53"/>
      <c r="V66" s="54"/>
    </row>
    <row r="67" spans="1:22" ht="34.5" x14ac:dyDescent="0.3">
      <c r="A67" s="135" t="s">
        <v>696</v>
      </c>
      <c r="B67" s="161" t="s">
        <v>789</v>
      </c>
      <c r="C67" s="157" t="s">
        <v>788</v>
      </c>
      <c r="D67" s="148"/>
      <c r="E67" s="60"/>
      <c r="F67" s="139">
        <v>29401</v>
      </c>
      <c r="G67" s="140">
        <v>44796</v>
      </c>
      <c r="H67" s="466" t="s">
        <v>790</v>
      </c>
      <c r="I67" s="139">
        <v>29401</v>
      </c>
      <c r="J67" s="45">
        <f t="shared" ref="J67:J70" si="5">I67-F67</f>
        <v>0</v>
      </c>
      <c r="K67" s="46">
        <v>1</v>
      </c>
      <c r="L67" s="65"/>
      <c r="M67" s="65"/>
      <c r="N67" s="48">
        <f t="shared" ref="N67:N70" si="6">K67*I67</f>
        <v>29401</v>
      </c>
      <c r="O67" s="498" t="s">
        <v>791</v>
      </c>
      <c r="P67" s="407">
        <v>44824</v>
      </c>
      <c r="Q67" s="147"/>
      <c r="R67" s="117"/>
      <c r="S67" s="158"/>
      <c r="T67" s="52"/>
      <c r="U67" s="53"/>
      <c r="V67" s="54"/>
    </row>
    <row r="68" spans="1:22" ht="17.25" x14ac:dyDescent="0.3">
      <c r="A68" s="80" t="s">
        <v>696</v>
      </c>
      <c r="B68" s="156" t="s">
        <v>240</v>
      </c>
      <c r="C68" s="506" t="s">
        <v>784</v>
      </c>
      <c r="D68" s="151"/>
      <c r="E68" s="60"/>
      <c r="F68" s="139">
        <v>127.56</v>
      </c>
      <c r="G68" s="140">
        <v>44803</v>
      </c>
      <c r="H68" s="358" t="s">
        <v>785</v>
      </c>
      <c r="I68" s="139">
        <v>127.56</v>
      </c>
      <c r="J68" s="45">
        <f t="shared" si="5"/>
        <v>0</v>
      </c>
      <c r="K68" s="46">
        <v>80</v>
      </c>
      <c r="L68" s="65"/>
      <c r="M68" s="65"/>
      <c r="N68" s="48">
        <f t="shared" si="6"/>
        <v>10204.799999999999</v>
      </c>
      <c r="O68" s="498" t="s">
        <v>59</v>
      </c>
      <c r="P68" s="407">
        <v>44824</v>
      </c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 t="s">
        <v>696</v>
      </c>
      <c r="B69" s="156" t="s">
        <v>240</v>
      </c>
      <c r="C69" s="507" t="s">
        <v>786</v>
      </c>
      <c r="D69" s="151"/>
      <c r="E69" s="60"/>
      <c r="F69" s="139">
        <v>248.28</v>
      </c>
      <c r="G69" s="140">
        <v>44803</v>
      </c>
      <c r="H69" s="358" t="s">
        <v>787</v>
      </c>
      <c r="I69" s="139">
        <v>248.28</v>
      </c>
      <c r="J69" s="45">
        <f t="shared" si="5"/>
        <v>0</v>
      </c>
      <c r="K69" s="46">
        <v>80</v>
      </c>
      <c r="L69" s="65"/>
      <c r="M69" s="65"/>
      <c r="N69" s="48">
        <f t="shared" si="6"/>
        <v>19862.400000000001</v>
      </c>
      <c r="O69" s="498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505"/>
      <c r="D70" s="151"/>
      <c r="E70" s="60"/>
      <c r="F70" s="139"/>
      <c r="G70" s="140"/>
      <c r="H70" s="358"/>
      <c r="I70" s="139"/>
      <c r="J70" s="45">
        <f t="shared" si="5"/>
        <v>0</v>
      </c>
      <c r="K70" s="46"/>
      <c r="L70" s="65"/>
      <c r="M70" s="65"/>
      <c r="N70" s="48">
        <f t="shared" si="6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 t="s">
        <v>804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38"/>
      <c r="M89" s="539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38"/>
      <c r="M90" s="539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22"/>
      <c r="P96" s="53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23"/>
      <c r="P97" s="53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7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7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7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7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8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8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7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7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7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7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7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7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8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8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8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9">I153-F153</f>
        <v>0</v>
      </c>
      <c r="K153" s="206"/>
      <c r="L153" s="212"/>
      <c r="M153" s="212"/>
      <c r="N153" s="48">
        <f t="shared" si="8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9"/>
        <v>0</v>
      </c>
      <c r="K154" s="206"/>
      <c r="L154" s="212"/>
      <c r="M154" s="212"/>
      <c r="N154" s="48">
        <f t="shared" si="8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9"/>
        <v>0</v>
      </c>
      <c r="K155" s="214"/>
      <c r="L155" s="212"/>
      <c r="M155" s="212"/>
      <c r="N155" s="48">
        <f t="shared" si="8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9"/>
        <v>0</v>
      </c>
      <c r="K156" s="216"/>
      <c r="L156" s="217"/>
      <c r="M156" s="217"/>
      <c r="N156" s="48">
        <f t="shared" si="8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9"/>
        <v>0</v>
      </c>
      <c r="K157" s="216"/>
      <c r="L157" s="220"/>
      <c r="M157" s="220"/>
      <c r="N157" s="48">
        <f t="shared" si="8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9"/>
        <v>0</v>
      </c>
      <c r="K158" s="216"/>
      <c r="L158" s="212"/>
      <c r="M158" s="212"/>
      <c r="N158" s="48">
        <f t="shared" si="8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9"/>
        <v>0</v>
      </c>
      <c r="K159" s="7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9"/>
        <v>0</v>
      </c>
      <c r="K160" s="21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9"/>
        <v>0</v>
      </c>
      <c r="K162" s="216"/>
      <c r="L162" s="224"/>
      <c r="M162" s="224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76"/>
      <c r="L165" s="65"/>
      <c r="M165" s="65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9"/>
        <v>0</v>
      </c>
      <c r="N177" s="48">
        <f t="shared" si="8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0">D179*F179</f>
        <v>0</v>
      </c>
      <c r="F179" s="64"/>
      <c r="G179" s="205"/>
      <c r="H179" s="208"/>
      <c r="I179" s="64"/>
      <c r="J179" s="45">
        <f t="shared" si="9"/>
        <v>0</v>
      </c>
      <c r="K179" s="76"/>
      <c r="L179" s="65"/>
      <c r="M179" s="65"/>
      <c r="N179" s="48">
        <f t="shared" si="8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0"/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0"/>
        <v>0</v>
      </c>
      <c r="F181" s="64"/>
      <c r="G181" s="234"/>
      <c r="H181" s="208"/>
      <c r="I181" s="64"/>
      <c r="J181" s="45">
        <f t="shared" si="9"/>
        <v>0</v>
      </c>
      <c r="K181" s="76"/>
      <c r="L181" s="65"/>
      <c r="M181" s="65"/>
      <c r="N181" s="48">
        <f t="shared" ref="N181:N244" si="11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si="11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0"/>
        <v>0</v>
      </c>
      <c r="F186" s="64"/>
      <c r="G186" s="205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0"/>
        <v>0</v>
      </c>
      <c r="F191" s="64"/>
      <c r="G191" s="62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0"/>
        <v>0</v>
      </c>
      <c r="F192" s="64"/>
      <c r="G192" s="205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251"/>
      <c r="G195" s="234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64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0"/>
        <v>0</v>
      </c>
      <c r="F203" s="64"/>
      <c r="G203" s="205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0"/>
        <v>0</v>
      </c>
      <c r="F211" s="64"/>
      <c r="G211" s="62"/>
      <c r="H211" s="63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0"/>
        <v>0</v>
      </c>
      <c r="F212" s="64"/>
      <c r="G212" s="205"/>
      <c r="H212" s="208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ref="J217:J260" si="12">I217-F217</f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si="12"/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0"/>
        <v>0</v>
      </c>
      <c r="F238" s="64"/>
      <c r="G238" s="205"/>
      <c r="H238" s="63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208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0"/>
        <v>0</v>
      </c>
      <c r="F242" s="64"/>
      <c r="G242" s="205"/>
      <c r="H242" s="222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3">D243*F243</f>
        <v>0</v>
      </c>
      <c r="F243" s="64"/>
      <c r="G243" s="205"/>
      <c r="H243" s="222"/>
      <c r="I243" s="64"/>
      <c r="J243" s="45">
        <f t="shared" si="12"/>
        <v>0</v>
      </c>
      <c r="K243" s="76"/>
      <c r="L243" s="256"/>
      <c r="M243" s="257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3"/>
        <v>0</v>
      </c>
      <c r="F244" s="174"/>
      <c r="G244" s="259"/>
      <c r="H244" s="260"/>
      <c r="I244" s="61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ref="N245:N264" si="14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si="14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3"/>
        <v>0</v>
      </c>
      <c r="F249" s="44"/>
      <c r="G249" s="264"/>
      <c r="H249" s="265"/>
      <c r="I249" s="64"/>
      <c r="J249" s="45">
        <f t="shared" si="12"/>
        <v>0</v>
      </c>
      <c r="K249" s="76"/>
      <c r="L249" s="256"/>
      <c r="M249" s="266"/>
      <c r="N249" s="48">
        <f t="shared" si="14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3"/>
        <v>0</v>
      </c>
      <c r="F250" s="64"/>
      <c r="G250" s="205"/>
      <c r="H250" s="222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3"/>
        <v>0</v>
      </c>
      <c r="F253" s="238"/>
      <c r="G253" s="205"/>
      <c r="H253" s="239"/>
      <c r="I253" s="238">
        <v>0</v>
      </c>
      <c r="J253" s="45">
        <f t="shared" si="12"/>
        <v>0</v>
      </c>
      <c r="K253" s="269"/>
      <c r="L253" s="269"/>
      <c r="M253" s="269"/>
      <c r="N253" s="48">
        <f t="shared" si="14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75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3"/>
        <v>0</v>
      </c>
      <c r="F257" s="238"/>
      <c r="G257" s="205"/>
      <c r="H257" s="277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3"/>
        <v>0</v>
      </c>
      <c r="H258" s="283"/>
      <c r="I258" s="281">
        <v>0</v>
      </c>
      <c r="J258" s="45">
        <f t="shared" si="12"/>
        <v>0</v>
      </c>
      <c r="K258" s="284"/>
      <c r="L258" s="284"/>
      <c r="M258" s="284"/>
      <c r="N258" s="48">
        <f t="shared" si="14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6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3"/>
        <v>#VALUE!</v>
      </c>
      <c r="F261" s="534" t="s">
        <v>26</v>
      </c>
      <c r="G261" s="534"/>
      <c r="H261" s="535"/>
      <c r="I261" s="287">
        <f>SUM(I4:I260)</f>
        <v>412395.47000000009</v>
      </c>
      <c r="J261" s="288"/>
      <c r="K261" s="284"/>
      <c r="L261" s="289"/>
      <c r="M261" s="284"/>
      <c r="N261" s="48">
        <f t="shared" si="14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3"/>
        <v>0</v>
      </c>
      <c r="I262" s="292"/>
      <c r="J262" s="288"/>
      <c r="K262" s="284"/>
      <c r="L262" s="289"/>
      <c r="M262" s="284"/>
      <c r="N262" s="48">
        <f t="shared" si="14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3"/>
        <v>0</v>
      </c>
      <c r="J263" s="281"/>
      <c r="K263" s="284"/>
      <c r="L263" s="284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98"/>
      <c r="N264" s="48">
        <f t="shared" si="14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16953213.395</v>
      </c>
      <c r="O265" s="308"/>
      <c r="Q265" s="309">
        <f>SUM(Q4:Q264)</f>
        <v>337053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17430266.395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xmlns:xlrd2="http://schemas.microsoft.com/office/spreadsheetml/2017/richdata2" ref="A5:X6">
    <sortCondition ref="G5:G6"/>
  </sortState>
  <mergeCells count="19">
    <mergeCell ref="F261:H261"/>
    <mergeCell ref="A1:J2"/>
    <mergeCell ref="A55:A56"/>
    <mergeCell ref="H55:H56"/>
    <mergeCell ref="O55:O56"/>
    <mergeCell ref="C55:C56"/>
    <mergeCell ref="A58:A59"/>
    <mergeCell ref="C58:C59"/>
    <mergeCell ref="G58:G59"/>
    <mergeCell ref="H58:H59"/>
    <mergeCell ref="O58:O59"/>
    <mergeCell ref="S1:T2"/>
    <mergeCell ref="W1:X1"/>
    <mergeCell ref="O3:P3"/>
    <mergeCell ref="L89:M90"/>
    <mergeCell ref="O96:O97"/>
    <mergeCell ref="P96:P97"/>
    <mergeCell ref="P55:P56"/>
    <mergeCell ref="P58:P59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7C80"/>
  </sheetPr>
  <dimension ref="A1:X293"/>
  <sheetViews>
    <sheetView workbookViewId="0">
      <pane xSplit="7" ySplit="3" topLeftCell="Q17" activePane="bottomRight" state="frozen"/>
      <selection pane="topRight" activeCell="H1" sqref="H1"/>
      <selection pane="bottomLeft" activeCell="A4" sqref="A4"/>
      <selection pane="bottomRight" activeCell="A23" sqref="A23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40" t="s">
        <v>732</v>
      </c>
      <c r="B1" s="540"/>
      <c r="C1" s="540"/>
      <c r="D1" s="540"/>
      <c r="E1" s="540"/>
      <c r="F1" s="540"/>
      <c r="G1" s="540"/>
      <c r="H1" s="540"/>
      <c r="I1" s="540"/>
      <c r="J1" s="540"/>
      <c r="K1" s="345"/>
      <c r="L1" s="345"/>
      <c r="M1" s="345"/>
      <c r="N1" s="345"/>
      <c r="O1" s="346"/>
      <c r="S1" s="559" t="s">
        <v>142</v>
      </c>
      <c r="T1" s="559"/>
      <c r="U1" s="6" t="s">
        <v>0</v>
      </c>
      <c r="V1" s="7" t="s">
        <v>1</v>
      </c>
      <c r="W1" s="541" t="s">
        <v>2</v>
      </c>
      <c r="X1" s="542"/>
    </row>
    <row r="2" spans="1:24" thickBot="1" x14ac:dyDescent="0.3">
      <c r="A2" s="540"/>
      <c r="B2" s="540"/>
      <c r="C2" s="540"/>
      <c r="D2" s="540"/>
      <c r="E2" s="540"/>
      <c r="F2" s="540"/>
      <c r="G2" s="540"/>
      <c r="H2" s="540"/>
      <c r="I2" s="540"/>
      <c r="J2" s="540"/>
      <c r="K2" s="347"/>
      <c r="L2" s="347"/>
      <c r="M2" s="347"/>
      <c r="N2" s="348"/>
      <c r="O2" s="349"/>
      <c r="Q2" s="10"/>
      <c r="R2" s="11"/>
      <c r="S2" s="560"/>
      <c r="T2" s="56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3" t="s">
        <v>15</v>
      </c>
      <c r="P3" s="54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/>
      <c r="D4" s="39"/>
      <c r="E4" s="40"/>
      <c r="F4" s="41">
        <v>18570</v>
      </c>
      <c r="G4" s="42">
        <v>44806</v>
      </c>
      <c r="H4" s="355" t="s">
        <v>799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9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/>
      <c r="V4" s="54"/>
      <c r="W4" s="55" t="s">
        <v>815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/>
      <c r="D5" s="60"/>
      <c r="E5" s="40"/>
      <c r="F5" s="61">
        <v>22870</v>
      </c>
      <c r="G5" s="62">
        <v>44808</v>
      </c>
      <c r="H5" s="63" t="s">
        <v>801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10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/>
      <c r="V5" s="54"/>
      <c r="W5" s="53" t="s">
        <v>815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/>
      <c r="D6" s="60"/>
      <c r="E6" s="40"/>
      <c r="F6" s="61">
        <v>0</v>
      </c>
      <c r="G6" s="62">
        <v>44808</v>
      </c>
      <c r="H6" s="63" t="s">
        <v>800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10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/>
      <c r="V6" s="54"/>
      <c r="W6" s="68" t="s">
        <v>815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/>
      <c r="D7" s="60"/>
      <c r="E7" s="40"/>
      <c r="F7" s="61">
        <v>23360</v>
      </c>
      <c r="G7" s="62">
        <v>44810</v>
      </c>
      <c r="H7" s="63" t="s">
        <v>781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/>
      <c r="V7" s="54"/>
      <c r="W7" s="53" t="s">
        <v>815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/>
      <c r="D8" s="60"/>
      <c r="E8" s="40"/>
      <c r="F8" s="61">
        <v>0</v>
      </c>
      <c r="G8" s="62">
        <v>44810</v>
      </c>
      <c r="H8" s="63" t="s">
        <v>780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/>
      <c r="V8" s="54"/>
      <c r="W8" s="53" t="s">
        <v>815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/>
      <c r="D9" s="60"/>
      <c r="E9" s="40"/>
      <c r="F9" s="61">
        <v>23760</v>
      </c>
      <c r="G9" s="62">
        <v>44812</v>
      </c>
      <c r="H9" s="63" t="s">
        <v>802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11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775</v>
      </c>
      <c r="U9" s="53"/>
      <c r="V9" s="54"/>
      <c r="W9" s="53" t="s">
        <v>815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/>
      <c r="D10" s="72"/>
      <c r="E10" s="40"/>
      <c r="F10" s="61">
        <v>0</v>
      </c>
      <c r="G10" s="62">
        <v>44812</v>
      </c>
      <c r="H10" s="63" t="s">
        <v>803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11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775</v>
      </c>
      <c r="U10" s="53"/>
      <c r="V10" s="54"/>
      <c r="W10" s="53" t="s">
        <v>815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/>
      <c r="D11" s="60"/>
      <c r="E11" s="40"/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774</v>
      </c>
      <c r="U11" s="53"/>
      <c r="V11" s="54"/>
      <c r="W11" s="53" t="s">
        <v>815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/>
      <c r="D12" s="60"/>
      <c r="E12" s="40"/>
      <c r="F12" s="61">
        <v>24000</v>
      </c>
      <c r="G12" s="62">
        <v>44815</v>
      </c>
      <c r="H12" s="63" t="s">
        <v>817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777</v>
      </c>
      <c r="U12" s="53"/>
      <c r="V12" s="54"/>
      <c r="W12" s="53" t="s">
        <v>815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/>
      <c r="D13" s="60"/>
      <c r="E13" s="40"/>
      <c r="F13" s="61">
        <v>0</v>
      </c>
      <c r="G13" s="62">
        <v>44815</v>
      </c>
      <c r="H13" s="63" t="s">
        <v>816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777</v>
      </c>
      <c r="U13" s="53"/>
      <c r="V13" s="54"/>
      <c r="W13" s="53" t="s">
        <v>815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/>
      <c r="D14" s="60"/>
      <c r="E14" s="40"/>
      <c r="F14" s="61">
        <v>19990</v>
      </c>
      <c r="G14" s="62">
        <v>44816</v>
      </c>
      <c r="H14" s="63" t="s">
        <v>811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776</v>
      </c>
      <c r="U14" s="53"/>
      <c r="V14" s="54"/>
      <c r="W14" s="53" t="s">
        <v>815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/>
      <c r="D15" s="60"/>
      <c r="E15" s="40"/>
      <c r="F15" s="61">
        <v>18710</v>
      </c>
      <c r="G15" s="62">
        <v>44818</v>
      </c>
      <c r="H15" s="63" t="s">
        <v>818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/>
      <c r="V15" s="54"/>
      <c r="W15" s="53" t="s">
        <v>815</v>
      </c>
      <c r="X15" s="103">
        <v>4176</v>
      </c>
    </row>
    <row r="16" spans="1:24" ht="26.25" customHeight="1" thickTop="1" thickBot="1" x14ac:dyDescent="0.35">
      <c r="A16" s="71" t="s">
        <v>339</v>
      </c>
      <c r="B16" s="58" t="s">
        <v>603</v>
      </c>
      <c r="C16" s="74"/>
      <c r="D16" s="60"/>
      <c r="E16" s="40"/>
      <c r="F16" s="61">
        <v>17740</v>
      </c>
      <c r="G16" s="62">
        <v>44819</v>
      </c>
      <c r="H16" s="63" t="s">
        <v>772</v>
      </c>
      <c r="I16" s="64">
        <v>22800</v>
      </c>
      <c r="J16" s="45">
        <f t="shared" si="0"/>
        <v>5060</v>
      </c>
      <c r="K16" s="46">
        <v>45.5</v>
      </c>
      <c r="L16" s="65"/>
      <c r="M16" s="65"/>
      <c r="N16" s="48">
        <f t="shared" si="1"/>
        <v>1037400</v>
      </c>
      <c r="O16" s="365"/>
      <c r="P16" s="366"/>
      <c r="Q16" s="66">
        <v>21550</v>
      </c>
      <c r="R16" s="67">
        <v>44819</v>
      </c>
      <c r="S16" s="51">
        <v>28000</v>
      </c>
      <c r="T16" s="92" t="s">
        <v>769</v>
      </c>
      <c r="U16" s="53"/>
      <c r="V16" s="54"/>
      <c r="W16" s="53" t="s">
        <v>815</v>
      </c>
      <c r="X16" s="103">
        <v>4176</v>
      </c>
    </row>
    <row r="17" spans="1:24" ht="28.5" customHeight="1" thickTop="1" thickBot="1" x14ac:dyDescent="0.35">
      <c r="A17" s="514" t="s">
        <v>778</v>
      </c>
      <c r="B17" s="515" t="s">
        <v>779</v>
      </c>
      <c r="C17" s="59"/>
      <c r="D17" s="60"/>
      <c r="E17" s="40"/>
      <c r="F17" s="61">
        <v>17100</v>
      </c>
      <c r="G17" s="62">
        <v>44820</v>
      </c>
      <c r="H17" s="63"/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65"/>
      <c r="P17" s="366"/>
      <c r="Q17" s="66">
        <v>0</v>
      </c>
      <c r="R17" s="67" t="s">
        <v>830</v>
      </c>
      <c r="S17" s="51">
        <v>0</v>
      </c>
      <c r="T17" s="92" t="s">
        <v>211</v>
      </c>
      <c r="U17" s="53"/>
      <c r="V17" s="54"/>
      <c r="W17" s="53" t="s">
        <v>815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/>
      <c r="D18" s="60"/>
      <c r="E18" s="40"/>
      <c r="F18" s="61">
        <v>18790</v>
      </c>
      <c r="G18" s="62">
        <v>44822</v>
      </c>
      <c r="H18" s="63" t="s">
        <v>826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65"/>
      <c r="P18" s="366"/>
      <c r="Q18" s="66">
        <v>21871</v>
      </c>
      <c r="R18" s="67">
        <v>44827</v>
      </c>
      <c r="S18" s="51">
        <v>28000</v>
      </c>
      <c r="T18" s="92" t="s">
        <v>824</v>
      </c>
      <c r="U18" s="53"/>
      <c r="V18" s="54"/>
      <c r="W18" s="53" t="s">
        <v>815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492"/>
      <c r="D19" s="493"/>
      <c r="E19" s="494"/>
      <c r="F19" s="61">
        <v>22350</v>
      </c>
      <c r="G19" s="62">
        <v>44825</v>
      </c>
      <c r="H19" s="63" t="s">
        <v>827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65"/>
      <c r="P19" s="366"/>
      <c r="Q19" s="79">
        <v>26900</v>
      </c>
      <c r="R19" s="67">
        <v>44827</v>
      </c>
      <c r="S19" s="51">
        <v>28000</v>
      </c>
      <c r="T19" s="92" t="s">
        <v>825</v>
      </c>
      <c r="U19" s="53"/>
      <c r="V19" s="54"/>
      <c r="W19" s="53" t="s">
        <v>815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492"/>
      <c r="D20" s="493"/>
      <c r="E20" s="494"/>
      <c r="F20" s="61">
        <v>0</v>
      </c>
      <c r="G20" s="62">
        <v>44825</v>
      </c>
      <c r="H20" s="63" t="s">
        <v>827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89"/>
      <c r="P20" s="90"/>
      <c r="Q20" s="79">
        <v>0</v>
      </c>
      <c r="R20" s="67">
        <v>44827</v>
      </c>
      <c r="S20" s="51">
        <v>0</v>
      </c>
      <c r="T20" s="92" t="s">
        <v>825</v>
      </c>
      <c r="U20" s="53"/>
      <c r="V20" s="54"/>
      <c r="W20" s="53" t="s">
        <v>815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/>
      <c r="D21" s="60"/>
      <c r="E21" s="40"/>
      <c r="F21" s="61">
        <v>22440</v>
      </c>
      <c r="G21" s="62">
        <v>44827</v>
      </c>
      <c r="H21" s="63" t="s">
        <v>828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89"/>
      <c r="P21" s="90"/>
      <c r="Q21" s="79">
        <v>26900</v>
      </c>
      <c r="R21" s="67">
        <v>44827</v>
      </c>
      <c r="S21" s="51">
        <v>28000</v>
      </c>
      <c r="T21" s="92" t="s">
        <v>829</v>
      </c>
      <c r="U21" s="53"/>
      <c r="V21" s="54"/>
      <c r="W21" s="53" t="s">
        <v>815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/>
      <c r="D22" s="60"/>
      <c r="E22" s="40"/>
      <c r="F22" s="61">
        <v>0</v>
      </c>
      <c r="G22" s="62">
        <v>44827</v>
      </c>
      <c r="H22" s="63" t="s">
        <v>828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89"/>
      <c r="P22" s="90"/>
      <c r="Q22" s="79">
        <v>0</v>
      </c>
      <c r="R22" s="67">
        <v>44827</v>
      </c>
      <c r="S22" s="51">
        <v>0</v>
      </c>
      <c r="T22" s="92" t="s">
        <v>829</v>
      </c>
      <c r="U22" s="53"/>
      <c r="V22" s="54"/>
      <c r="W22" s="53" t="s">
        <v>815</v>
      </c>
      <c r="X22" s="103">
        <v>0</v>
      </c>
    </row>
    <row r="23" spans="1:24" ht="27.75" customHeight="1" thickTop="1" thickBot="1" x14ac:dyDescent="0.35">
      <c r="A23" s="82" t="s">
        <v>805</v>
      </c>
      <c r="B23" s="58" t="s">
        <v>476</v>
      </c>
      <c r="C23" s="59"/>
      <c r="D23" s="60"/>
      <c r="E23" s="40"/>
      <c r="F23" s="61">
        <v>23220</v>
      </c>
      <c r="G23" s="62">
        <v>44829</v>
      </c>
      <c r="H23" s="63" t="s">
        <v>819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89"/>
      <c r="P23" s="90"/>
      <c r="Q23" s="79">
        <v>26900</v>
      </c>
      <c r="R23" s="67">
        <v>44834</v>
      </c>
      <c r="S23" s="51">
        <v>28000</v>
      </c>
      <c r="T23" s="92" t="s">
        <v>810</v>
      </c>
      <c r="U23" s="53"/>
      <c r="V23" s="54"/>
      <c r="W23" s="53" t="s">
        <v>815</v>
      </c>
      <c r="X23" s="103">
        <v>4176</v>
      </c>
    </row>
    <row r="24" spans="1:24" ht="28.5" customHeight="1" thickTop="1" thickBot="1" x14ac:dyDescent="0.35">
      <c r="A24" s="83" t="s">
        <v>806</v>
      </c>
      <c r="B24" s="58" t="s">
        <v>32</v>
      </c>
      <c r="C24" s="59"/>
      <c r="D24" s="60"/>
      <c r="E24" s="40"/>
      <c r="F24" s="61">
        <v>0</v>
      </c>
      <c r="G24" s="62">
        <v>44829</v>
      </c>
      <c r="H24" s="63" t="s">
        <v>819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65"/>
      <c r="P24" s="90"/>
      <c r="Q24" s="79">
        <v>0</v>
      </c>
      <c r="R24" s="67">
        <v>44834</v>
      </c>
      <c r="S24" s="91">
        <v>0</v>
      </c>
      <c r="T24" s="92" t="s">
        <v>810</v>
      </c>
      <c r="U24" s="53"/>
      <c r="V24" s="54"/>
      <c r="W24" s="53" t="s">
        <v>815</v>
      </c>
      <c r="X24" s="70">
        <v>0</v>
      </c>
    </row>
    <row r="25" spans="1:24" ht="22.5" customHeight="1" thickTop="1" thickBot="1" x14ac:dyDescent="0.35">
      <c r="A25" s="71" t="s">
        <v>805</v>
      </c>
      <c r="B25" s="58" t="s">
        <v>31</v>
      </c>
      <c r="C25" s="59"/>
      <c r="D25" s="60"/>
      <c r="E25" s="40"/>
      <c r="F25" s="61">
        <v>21430</v>
      </c>
      <c r="G25" s="62">
        <v>44831</v>
      </c>
      <c r="H25" s="63" t="s">
        <v>820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89"/>
      <c r="P25" s="90"/>
      <c r="Q25" s="79">
        <v>26900</v>
      </c>
      <c r="R25" s="67">
        <v>44834</v>
      </c>
      <c r="S25" s="51">
        <v>28000</v>
      </c>
      <c r="T25" s="92" t="s">
        <v>812</v>
      </c>
      <c r="U25" s="53"/>
      <c r="V25" s="54"/>
      <c r="W25" s="53" t="s">
        <v>815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/>
      <c r="D26" s="60"/>
      <c r="E26" s="40">
        <f t="shared" ref="E26:E40" si="2">D26*F26</f>
        <v>0</v>
      </c>
      <c r="F26" s="61">
        <v>0</v>
      </c>
      <c r="G26" s="62">
        <v>44831</v>
      </c>
      <c r="H26" s="63" t="s">
        <v>820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89"/>
      <c r="P26" s="90"/>
      <c r="Q26" s="79">
        <v>0</v>
      </c>
      <c r="R26" s="67">
        <v>44834</v>
      </c>
      <c r="S26" s="51">
        <v>0</v>
      </c>
      <c r="T26" s="92" t="s">
        <v>812</v>
      </c>
      <c r="U26" s="53"/>
      <c r="V26" s="54"/>
      <c r="W26" s="53" t="s">
        <v>815</v>
      </c>
      <c r="X26" s="70">
        <v>0</v>
      </c>
    </row>
    <row r="27" spans="1:24" ht="22.5" customHeight="1" thickTop="1" thickBot="1" x14ac:dyDescent="0.35">
      <c r="A27" s="82" t="s">
        <v>807</v>
      </c>
      <c r="B27" s="58" t="s">
        <v>72</v>
      </c>
      <c r="C27" s="59"/>
      <c r="D27" s="60"/>
      <c r="E27" s="40">
        <f t="shared" si="2"/>
        <v>0</v>
      </c>
      <c r="F27" s="61">
        <v>22480</v>
      </c>
      <c r="G27" s="62">
        <v>44833</v>
      </c>
      <c r="H27" s="63" t="s">
        <v>821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89"/>
      <c r="P27" s="90"/>
      <c r="Q27" s="79">
        <v>26900</v>
      </c>
      <c r="R27" s="67">
        <v>44834</v>
      </c>
      <c r="S27" s="91">
        <v>28000</v>
      </c>
      <c r="T27" s="92" t="s">
        <v>813</v>
      </c>
      <c r="U27" s="53"/>
      <c r="V27" s="54"/>
      <c r="W27" s="53" t="s">
        <v>815</v>
      </c>
      <c r="X27" s="70">
        <v>4176</v>
      </c>
    </row>
    <row r="28" spans="1:24" ht="22.5" customHeight="1" thickTop="1" thickBot="1" x14ac:dyDescent="0.35">
      <c r="A28" s="82" t="s">
        <v>808</v>
      </c>
      <c r="B28" s="58" t="s">
        <v>32</v>
      </c>
      <c r="C28" s="59"/>
      <c r="D28" s="60"/>
      <c r="E28" s="40">
        <f t="shared" si="2"/>
        <v>0</v>
      </c>
      <c r="F28" s="61">
        <v>0</v>
      </c>
      <c r="G28" s="62">
        <v>44833</v>
      </c>
      <c r="H28" s="63" t="s">
        <v>821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89"/>
      <c r="P28" s="90"/>
      <c r="Q28" s="66">
        <v>0</v>
      </c>
      <c r="R28" s="67">
        <v>44834</v>
      </c>
      <c r="S28" s="91">
        <v>0</v>
      </c>
      <c r="T28" s="92" t="s">
        <v>813</v>
      </c>
      <c r="U28" s="53"/>
      <c r="V28" s="54"/>
      <c r="W28" s="53" t="s">
        <v>815</v>
      </c>
      <c r="X28" s="70">
        <v>0</v>
      </c>
    </row>
    <row r="29" spans="1:24" ht="22.5" customHeight="1" thickTop="1" thickBot="1" x14ac:dyDescent="0.35">
      <c r="A29" s="57" t="s">
        <v>809</v>
      </c>
      <c r="B29" s="93" t="s">
        <v>72</v>
      </c>
      <c r="C29" s="59"/>
      <c r="D29" s="60"/>
      <c r="E29" s="40">
        <f t="shared" si="2"/>
        <v>0</v>
      </c>
      <c r="F29" s="61">
        <v>20870</v>
      </c>
      <c r="G29" s="62">
        <v>44834</v>
      </c>
      <c r="H29" s="63" t="s">
        <v>822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89"/>
      <c r="P29" s="90"/>
      <c r="Q29" s="410">
        <v>26900</v>
      </c>
      <c r="R29" s="95">
        <v>44834</v>
      </c>
      <c r="S29" s="91">
        <v>28000</v>
      </c>
      <c r="T29" s="92" t="s">
        <v>814</v>
      </c>
      <c r="U29" s="53"/>
      <c r="V29" s="54"/>
      <c r="W29" s="53" t="s">
        <v>815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/>
      <c r="D30" s="60"/>
      <c r="E30" s="40">
        <f t="shared" si="2"/>
        <v>0</v>
      </c>
      <c r="F30" s="61">
        <v>0</v>
      </c>
      <c r="G30" s="62">
        <v>44834</v>
      </c>
      <c r="H30" s="63" t="s">
        <v>822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363"/>
      <c r="P30" s="364"/>
      <c r="Q30" s="94">
        <v>0</v>
      </c>
      <c r="R30" s="95">
        <v>44834</v>
      </c>
      <c r="S30" s="91">
        <v>0</v>
      </c>
      <c r="T30" s="92" t="s">
        <v>814</v>
      </c>
      <c r="U30" s="53"/>
      <c r="V30" s="54"/>
      <c r="W30" s="53" t="s">
        <v>815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5.5" customHeight="1" x14ac:dyDescent="0.3">
      <c r="A55" s="80"/>
      <c r="B55" s="395" t="s">
        <v>23</v>
      </c>
      <c r="C55" s="178"/>
      <c r="D55" s="108"/>
      <c r="E55" s="60"/>
      <c r="F55" s="139"/>
      <c r="G55" s="140"/>
      <c r="H55" s="504"/>
      <c r="I55" s="139"/>
      <c r="J55" s="45">
        <f t="shared" si="0"/>
        <v>0</v>
      </c>
      <c r="K55" s="46"/>
      <c r="L55" s="65"/>
      <c r="M55" s="65"/>
      <c r="N55" s="48">
        <f t="shared" si="1"/>
        <v>0</v>
      </c>
      <c r="O55" s="146"/>
      <c r="P55" s="62"/>
      <c r="Q55" s="116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426"/>
      <c r="D56" s="148"/>
      <c r="E56" s="60"/>
      <c r="F56" s="139"/>
      <c r="G56" s="140"/>
      <c r="H56" s="504"/>
      <c r="I56" s="139"/>
      <c r="J56" s="45">
        <f t="shared" si="0"/>
        <v>0</v>
      </c>
      <c r="K56" s="46"/>
      <c r="L56" s="65"/>
      <c r="M56" s="65"/>
      <c r="N56" s="48">
        <f t="shared" si="1"/>
        <v>0</v>
      </c>
      <c r="O56" s="146"/>
      <c r="P56" s="62"/>
      <c r="Q56" s="146"/>
      <c r="R56" s="117"/>
      <c r="S56" s="92"/>
      <c r="T56" s="92"/>
      <c r="U56" s="53"/>
      <c r="V56" s="54"/>
    </row>
    <row r="57" spans="1:24" ht="17.25" x14ac:dyDescent="0.3">
      <c r="A57" s="78"/>
      <c r="B57" s="395" t="s">
        <v>23</v>
      </c>
      <c r="C57" s="495"/>
      <c r="D57" s="148"/>
      <c r="E57" s="60"/>
      <c r="F57" s="139"/>
      <c r="G57" s="140"/>
      <c r="H57" s="367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795</v>
      </c>
      <c r="C61" s="151" t="s">
        <v>796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797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792</v>
      </c>
      <c r="D64" s="151"/>
      <c r="E64" s="60"/>
      <c r="F64" s="139">
        <v>1430.84</v>
      </c>
      <c r="G64" s="140">
        <v>44811</v>
      </c>
      <c r="H64" s="141" t="s">
        <v>793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798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5">I66-F66</f>
        <v>-456.43120000000005</v>
      </c>
      <c r="K66" s="46">
        <v>90</v>
      </c>
      <c r="L66" s="65"/>
      <c r="M66" s="65"/>
      <c r="N66" s="48">
        <f t="shared" ref="N66:N69" si="6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5"/>
        <v>-158.5934</v>
      </c>
      <c r="K67" s="46">
        <v>90</v>
      </c>
      <c r="L67" s="65"/>
      <c r="M67" s="65"/>
      <c r="N67" s="48">
        <f t="shared" si="6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/>
      <c r="B68" s="156"/>
      <c r="C68" s="174"/>
      <c r="D68" s="151"/>
      <c r="E68" s="60"/>
      <c r="F68" s="139"/>
      <c r="G68" s="140"/>
      <c r="H68" s="358"/>
      <c r="I68" s="139"/>
      <c r="J68" s="45">
        <f t="shared" si="5"/>
        <v>0</v>
      </c>
      <c r="K68" s="46"/>
      <c r="L68" s="65"/>
      <c r="M68" s="65"/>
      <c r="N68" s="48">
        <f t="shared" si="6"/>
        <v>0</v>
      </c>
      <c r="O68" s="146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5"/>
        <v>0</v>
      </c>
      <c r="K69" s="46"/>
      <c r="L69" s="65"/>
      <c r="M69" s="65"/>
      <c r="N69" s="48">
        <f t="shared" si="6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4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4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59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4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538"/>
      <c r="M88" s="539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38"/>
      <c r="M89" s="539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22"/>
      <c r="P95" s="532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23"/>
      <c r="P96" s="533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7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7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7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7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8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8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8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7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7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7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7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7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7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7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7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7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7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8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7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7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8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7"/>
        <v>0</v>
      </c>
      <c r="F152" s="64"/>
      <c r="G152" s="205"/>
      <c r="H152" s="184"/>
      <c r="I152" s="64"/>
      <c r="J152" s="45">
        <f t="shared" ref="J152:J215" si="9">I152-F152</f>
        <v>0</v>
      </c>
      <c r="K152" s="206"/>
      <c r="L152" s="212"/>
      <c r="M152" s="212"/>
      <c r="N152" s="48">
        <f t="shared" si="8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si="9"/>
        <v>0</v>
      </c>
      <c r="K153" s="206"/>
      <c r="L153" s="212"/>
      <c r="M153" s="212"/>
      <c r="N153" s="48">
        <f t="shared" si="8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7"/>
        <v>0</v>
      </c>
      <c r="F154" s="64"/>
      <c r="G154" s="205"/>
      <c r="H154" s="213"/>
      <c r="I154" s="64"/>
      <c r="J154" s="45">
        <f t="shared" si="9"/>
        <v>0</v>
      </c>
      <c r="K154" s="214"/>
      <c r="L154" s="212"/>
      <c r="M154" s="212"/>
      <c r="N154" s="48">
        <f t="shared" si="8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16"/>
      <c r="L155" s="217"/>
      <c r="M155" s="217"/>
      <c r="N155" s="48">
        <f t="shared" si="8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7"/>
        <v>0</v>
      </c>
      <c r="F156" s="219"/>
      <c r="G156" s="205"/>
      <c r="H156" s="194"/>
      <c r="I156" s="64"/>
      <c r="J156" s="45">
        <f t="shared" si="9"/>
        <v>0</v>
      </c>
      <c r="K156" s="216"/>
      <c r="L156" s="220"/>
      <c r="M156" s="220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2"/>
      <c r="M157" s="212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7"/>
        <v>0</v>
      </c>
      <c r="F158" s="64"/>
      <c r="G158" s="205"/>
      <c r="H158" s="221"/>
      <c r="I158" s="64"/>
      <c r="J158" s="45">
        <f t="shared" si="9"/>
        <v>0</v>
      </c>
      <c r="K158" s="76"/>
      <c r="L158" s="212"/>
      <c r="M158" s="212"/>
      <c r="N158" s="48">
        <f t="shared" si="8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196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2"/>
      <c r="I160" s="64"/>
      <c r="J160" s="45">
        <f t="shared" si="9"/>
        <v>0</v>
      </c>
      <c r="K160" s="21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3"/>
      <c r="I161" s="64"/>
      <c r="J161" s="45">
        <f t="shared" si="9"/>
        <v>0</v>
      </c>
      <c r="K161" s="216"/>
      <c r="L161" s="224"/>
      <c r="M161" s="224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24"/>
      <c r="M162" s="224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76"/>
      <c r="L164" s="65"/>
      <c r="M164" s="65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76"/>
      <c r="L165" s="65"/>
      <c r="M165" s="65"/>
      <c r="N165" s="48">
        <f t="shared" si="8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7"/>
        <v>0</v>
      </c>
      <c r="F167" s="64"/>
      <c r="G167" s="205"/>
      <c r="H167" s="208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7"/>
        <v>0</v>
      </c>
      <c r="F168" s="64"/>
      <c r="G168" s="205"/>
      <c r="H168" s="63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7"/>
        <v>0</v>
      </c>
      <c r="F170" s="64"/>
      <c r="G170" s="205"/>
      <c r="H170" s="208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7"/>
        <v>0</v>
      </c>
      <c r="F174" s="64"/>
      <c r="G174" s="234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62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7"/>
        <v>0</v>
      </c>
      <c r="F176" s="238"/>
      <c r="G176" s="205"/>
      <c r="H176" s="239"/>
      <c r="I176" s="238"/>
      <c r="J176" s="45">
        <f t="shared" si="9"/>
        <v>0</v>
      </c>
      <c r="N176" s="48">
        <f t="shared" si="8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7"/>
        <v>0</v>
      </c>
      <c r="F177" s="238"/>
      <c r="G177" s="205"/>
      <c r="H177" s="239"/>
      <c r="I177" s="238"/>
      <c r="J177" s="45">
        <f t="shared" si="9"/>
        <v>0</v>
      </c>
      <c r="N177" s="48">
        <f t="shared" si="8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10">D178*F178</f>
        <v>0</v>
      </c>
      <c r="F178" s="64"/>
      <c r="G178" s="205"/>
      <c r="H178" s="208"/>
      <c r="I178" s="64"/>
      <c r="J178" s="45">
        <f t="shared" si="9"/>
        <v>0</v>
      </c>
      <c r="K178" s="76"/>
      <c r="L178" s="65"/>
      <c r="M178" s="65"/>
      <c r="N178" s="48">
        <f t="shared" si="8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10"/>
        <v>0</v>
      </c>
      <c r="F179" s="64"/>
      <c r="G179" s="205"/>
      <c r="H179" s="208"/>
      <c r="I179" s="64"/>
      <c r="J179" s="45">
        <f t="shared" si="9"/>
        <v>0</v>
      </c>
      <c r="K179" s="76"/>
      <c r="L179" s="65"/>
      <c r="M179" s="65"/>
      <c r="N179" s="48">
        <f t="shared" si="8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10"/>
        <v>0</v>
      </c>
      <c r="F180" s="64"/>
      <c r="G180" s="234"/>
      <c r="H180" s="208"/>
      <c r="I180" s="64"/>
      <c r="J180" s="45">
        <f t="shared" si="9"/>
        <v>0</v>
      </c>
      <c r="K180" s="76"/>
      <c r="L180" s="65"/>
      <c r="M180" s="65"/>
      <c r="N180" s="48">
        <f t="shared" ref="N180:N243" si="11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0"/>
        <v>0</v>
      </c>
      <c r="F181" s="64"/>
      <c r="G181" s="234"/>
      <c r="H181" s="208"/>
      <c r="I181" s="64"/>
      <c r="J181" s="45">
        <f t="shared" si="9"/>
        <v>0</v>
      </c>
      <c r="K181" s="76"/>
      <c r="L181" s="65"/>
      <c r="M181" s="65"/>
      <c r="N181" s="48">
        <f t="shared" si="11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si="11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10"/>
        <v>0</v>
      </c>
      <c r="F185" s="64"/>
      <c r="G185" s="205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0"/>
        <v>0</v>
      </c>
      <c r="F186" s="64"/>
      <c r="G186" s="205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10"/>
        <v>0</v>
      </c>
      <c r="F190" s="64"/>
      <c r="G190" s="62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0"/>
        <v>0</v>
      </c>
      <c r="F192" s="64"/>
      <c r="G192" s="205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251"/>
      <c r="G194" s="234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251"/>
      <c r="G195" s="234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64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10"/>
        <v>0</v>
      </c>
      <c r="F202" s="64"/>
      <c r="G202" s="205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0"/>
        <v>0</v>
      </c>
      <c r="F203" s="64"/>
      <c r="G203" s="205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10"/>
        <v>0</v>
      </c>
      <c r="F210" s="64"/>
      <c r="G210" s="62"/>
      <c r="H210" s="63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0"/>
        <v>0</v>
      </c>
      <c r="F212" s="64"/>
      <c r="G212" s="205"/>
      <c r="H212" s="208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ref="J216:J259" si="12">I216-F216</f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12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si="12"/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10"/>
        <v>0</v>
      </c>
      <c r="F237" s="64"/>
      <c r="G237" s="205"/>
      <c r="H237" s="63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10"/>
        <v>0</v>
      </c>
      <c r="F239" s="64"/>
      <c r="G239" s="205"/>
      <c r="H239" s="208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10"/>
        <v>0</v>
      </c>
      <c r="F241" s="64"/>
      <c r="G241" s="205"/>
      <c r="H241" s="222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3">D242*F242</f>
        <v>0</v>
      </c>
      <c r="F242" s="64"/>
      <c r="G242" s="205"/>
      <c r="H242" s="222"/>
      <c r="I242" s="64"/>
      <c r="J242" s="45">
        <f t="shared" si="12"/>
        <v>0</v>
      </c>
      <c r="K242" s="76"/>
      <c r="L242" s="256"/>
      <c r="M242" s="257"/>
      <c r="N242" s="48">
        <f t="shared" si="11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3"/>
        <v>0</v>
      </c>
      <c r="F243" s="174"/>
      <c r="G243" s="259"/>
      <c r="H243" s="260"/>
      <c r="I243" s="61"/>
      <c r="J243" s="45">
        <f t="shared" si="12"/>
        <v>0</v>
      </c>
      <c r="K243" s="76"/>
      <c r="L243" s="256"/>
      <c r="M243" s="257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3"/>
        <v>0</v>
      </c>
      <c r="F244" s="174"/>
      <c r="G244" s="259"/>
      <c r="H244" s="260"/>
      <c r="I244" s="61"/>
      <c r="J244" s="45">
        <f t="shared" si="12"/>
        <v>0</v>
      </c>
      <c r="K244" s="76"/>
      <c r="L244" s="256"/>
      <c r="M244" s="257"/>
      <c r="N244" s="48">
        <f t="shared" ref="N244:N263" si="14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4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si="14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3"/>
        <v>0</v>
      </c>
      <c r="F248" s="44"/>
      <c r="G248" s="264"/>
      <c r="H248" s="265"/>
      <c r="I248" s="64"/>
      <c r="J248" s="45">
        <f t="shared" si="12"/>
        <v>0</v>
      </c>
      <c r="K248" s="76"/>
      <c r="L248" s="256"/>
      <c r="M248" s="266"/>
      <c r="N248" s="48">
        <f t="shared" si="14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3"/>
        <v>0</v>
      </c>
      <c r="F249" s="64"/>
      <c r="G249" s="205"/>
      <c r="H249" s="222"/>
      <c r="I249" s="64"/>
      <c r="J249" s="45">
        <f t="shared" si="12"/>
        <v>0</v>
      </c>
      <c r="K249" s="76"/>
      <c r="L249" s="256"/>
      <c r="M249" s="266"/>
      <c r="N249" s="48">
        <f t="shared" si="14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3"/>
        <v>0</v>
      </c>
      <c r="F250" s="64"/>
      <c r="G250" s="205"/>
      <c r="H250" s="222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3"/>
        <v>0</v>
      </c>
      <c r="F252" s="238"/>
      <c r="G252" s="205"/>
      <c r="H252" s="239"/>
      <c r="I252" s="238">
        <v>0</v>
      </c>
      <c r="J252" s="45">
        <f t="shared" si="12"/>
        <v>0</v>
      </c>
      <c r="K252" s="269"/>
      <c r="L252" s="269"/>
      <c r="M252" s="269"/>
      <c r="N252" s="48">
        <f t="shared" si="14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3"/>
        <v>0</v>
      </c>
      <c r="F253" s="238"/>
      <c r="G253" s="205"/>
      <c r="H253" s="239"/>
      <c r="I253" s="238">
        <v>0</v>
      </c>
      <c r="J253" s="45">
        <f t="shared" si="12"/>
        <v>0</v>
      </c>
      <c r="K253" s="269"/>
      <c r="L253" s="269"/>
      <c r="M253" s="269"/>
      <c r="N253" s="48">
        <f t="shared" si="14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75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3"/>
        <v>0</v>
      </c>
      <c r="F256" s="238"/>
      <c r="G256" s="205"/>
      <c r="H256" s="277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3"/>
        <v>0</v>
      </c>
      <c r="H257" s="283"/>
      <c r="I257" s="281">
        <v>0</v>
      </c>
      <c r="J257" s="45">
        <f t="shared" si="12"/>
        <v>0</v>
      </c>
      <c r="K257" s="284"/>
      <c r="L257" s="284"/>
      <c r="M257" s="284"/>
      <c r="N257" s="48">
        <f t="shared" si="14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3"/>
        <v>0</v>
      </c>
      <c r="I258" s="281">
        <v>0</v>
      </c>
      <c r="J258" s="45">
        <f t="shared" si="12"/>
        <v>0</v>
      </c>
      <c r="K258" s="284"/>
      <c r="L258" s="284"/>
      <c r="M258" s="284"/>
      <c r="N258" s="48">
        <f t="shared" si="14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I259" s="286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3"/>
        <v>#VALUE!</v>
      </c>
      <c r="F260" s="534" t="s">
        <v>26</v>
      </c>
      <c r="G260" s="534"/>
      <c r="H260" s="535"/>
      <c r="I260" s="287">
        <f>SUM(I4:I259)</f>
        <v>447489.89129999996</v>
      </c>
      <c r="J260" s="288"/>
      <c r="K260" s="284"/>
      <c r="L260" s="289"/>
      <c r="M260" s="284"/>
      <c r="N260" s="48">
        <f t="shared" si="14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3"/>
        <v>0</v>
      </c>
      <c r="I261" s="292"/>
      <c r="J261" s="288"/>
      <c r="K261" s="284"/>
      <c r="L261" s="289"/>
      <c r="M261" s="284"/>
      <c r="N261" s="48">
        <f t="shared" si="14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3"/>
        <v>0</v>
      </c>
      <c r="J262" s="281"/>
      <c r="K262" s="284"/>
      <c r="L262" s="284"/>
      <c r="M262" s="284"/>
      <c r="N262" s="48">
        <f t="shared" si="14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3"/>
        <v>0</v>
      </c>
      <c r="J263" s="281"/>
      <c r="K263" s="298"/>
      <c r="N263" s="48">
        <f t="shared" si="14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20537055.0856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21132628.5856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2022-10-12T23:32:16Z</dcterms:modified>
</cp:coreProperties>
</file>