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0" yWindow="0" windowWidth="18720" windowHeight="11715" firstSheet="5" activeTab="7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Hoja1" sheetId="9" r:id="rId9"/>
    <sheet name="Hoja3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8" i="7" l="1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<sst xmlns="http://schemas.openxmlformats.org/spreadsheetml/2006/main" count="1363" uniqueCount="575">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</sst>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7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8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78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vertic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0" fontId="27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27" fillId="0" borderId="35" xfId="0" applyFont="1" applyFill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4" fontId="72" fillId="0" borderId="22" xfId="0" applyNumberFormat="1" applyFont="1" applyBorder="1" applyAlignment="1">
      <alignment horizontal="center" vertic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0" fontId="27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99FF"/>
      <color rgb="FF660033"/>
      <color rgb="FF800000"/>
      <color rgb="FFFF00FF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11" t="s">
        <v>30</v>
      </c>
      <c r="B1" s="711"/>
      <c r="C1" s="711"/>
      <c r="D1" s="711"/>
      <c r="E1" s="711"/>
      <c r="F1" s="711"/>
      <c r="G1" s="711"/>
      <c r="H1" s="711"/>
      <c r="I1" s="711"/>
      <c r="J1" s="711"/>
      <c r="K1" s="363"/>
      <c r="L1" s="363"/>
      <c r="M1" s="363"/>
      <c r="N1" s="363"/>
      <c r="O1" s="364"/>
      <c r="S1" s="712" t="s">
        <v>0</v>
      </c>
      <c r="T1" s="712"/>
      <c r="U1" s="4" t="s">
        <v>1</v>
      </c>
      <c r="V1" s="5" t="s">
        <v>2</v>
      </c>
      <c r="W1" s="714" t="s">
        <v>3</v>
      </c>
      <c r="X1" s="715"/>
    </row>
    <row r="2" spans="1:24" thickBot="1" x14ac:dyDescent="0.3">
      <c r="A2" s="711"/>
      <c r="B2" s="711"/>
      <c r="C2" s="711"/>
      <c r="D2" s="711"/>
      <c r="E2" s="711"/>
      <c r="F2" s="711"/>
      <c r="G2" s="711"/>
      <c r="H2" s="711"/>
      <c r="I2" s="711"/>
      <c r="J2" s="711"/>
      <c r="K2" s="365"/>
      <c r="L2" s="365"/>
      <c r="M2" s="365"/>
      <c r="N2" s="366"/>
      <c r="O2" s="367"/>
      <c r="Q2" s="6"/>
      <c r="R2" s="7"/>
      <c r="S2" s="713"/>
      <c r="T2" s="71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16" t="s">
        <v>16</v>
      </c>
      <c r="P3" s="71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718"/>
      <c r="M90" s="719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718"/>
      <c r="M91" s="719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720"/>
      <c r="P97" s="722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721"/>
      <c r="P98" s="723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709" t="s">
        <v>27</v>
      </c>
      <c r="G262" s="709"/>
      <c r="H262" s="710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11" t="s">
        <v>56</v>
      </c>
      <c r="B1" s="711"/>
      <c r="C1" s="711"/>
      <c r="D1" s="711"/>
      <c r="E1" s="711"/>
      <c r="F1" s="711"/>
      <c r="G1" s="711"/>
      <c r="H1" s="711"/>
      <c r="I1" s="711"/>
      <c r="J1" s="711"/>
      <c r="K1" s="363"/>
      <c r="L1" s="363"/>
      <c r="M1" s="363"/>
      <c r="N1" s="363"/>
      <c r="O1" s="364"/>
      <c r="S1" s="712" t="s">
        <v>0</v>
      </c>
      <c r="T1" s="712"/>
      <c r="U1" s="4" t="s">
        <v>1</v>
      </c>
      <c r="V1" s="5" t="s">
        <v>2</v>
      </c>
      <c r="W1" s="714" t="s">
        <v>3</v>
      </c>
      <c r="X1" s="715"/>
    </row>
    <row r="2" spans="1:24" thickBot="1" x14ac:dyDescent="0.3">
      <c r="A2" s="711"/>
      <c r="B2" s="711"/>
      <c r="C2" s="711"/>
      <c r="D2" s="711"/>
      <c r="E2" s="711"/>
      <c r="F2" s="711"/>
      <c r="G2" s="711"/>
      <c r="H2" s="711"/>
      <c r="I2" s="711"/>
      <c r="J2" s="711"/>
      <c r="K2" s="365"/>
      <c r="L2" s="365"/>
      <c r="M2" s="365"/>
      <c r="N2" s="366"/>
      <c r="O2" s="367"/>
      <c r="Q2" s="6"/>
      <c r="R2" s="7"/>
      <c r="S2" s="713"/>
      <c r="T2" s="71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16" t="s">
        <v>16</v>
      </c>
      <c r="P3" s="71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726" t="s">
        <v>43</v>
      </c>
      <c r="B59" s="418" t="s">
        <v>23</v>
      </c>
      <c r="C59" s="728" t="s">
        <v>144</v>
      </c>
      <c r="D59" s="409"/>
      <c r="E59" s="56"/>
      <c r="F59" s="410">
        <v>1649.6</v>
      </c>
      <c r="G59" s="730">
        <v>44981</v>
      </c>
      <c r="H59" s="732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734" t="s">
        <v>21</v>
      </c>
      <c r="P59" s="724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727"/>
      <c r="B60" s="418" t="s">
        <v>146</v>
      </c>
      <c r="C60" s="729"/>
      <c r="D60" s="409"/>
      <c r="E60" s="56"/>
      <c r="F60" s="410">
        <v>83</v>
      </c>
      <c r="G60" s="731"/>
      <c r="H60" s="733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735"/>
      <c r="P60" s="725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764" t="s">
        <v>82</v>
      </c>
      <c r="B66" s="167" t="s">
        <v>109</v>
      </c>
      <c r="C66" s="173"/>
      <c r="D66" s="174"/>
      <c r="E66" s="56"/>
      <c r="F66" s="155">
        <v>1224</v>
      </c>
      <c r="G66" s="766">
        <v>44973</v>
      </c>
      <c r="H66" s="768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770" t="s">
        <v>21</v>
      </c>
      <c r="P66" s="772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765"/>
      <c r="B67" s="167" t="s">
        <v>24</v>
      </c>
      <c r="C67" s="170"/>
      <c r="D67" s="174"/>
      <c r="E67" s="56"/>
      <c r="F67" s="155">
        <v>902.95899999999995</v>
      </c>
      <c r="G67" s="767"/>
      <c r="H67" s="769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771"/>
      <c r="P67" s="773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738" t="s">
        <v>82</v>
      </c>
      <c r="B69" s="400" t="s">
        <v>128</v>
      </c>
      <c r="C69" s="740" t="s">
        <v>129</v>
      </c>
      <c r="D69" s="409"/>
      <c r="E69" s="56"/>
      <c r="F69" s="410">
        <v>80.7</v>
      </c>
      <c r="G69" s="744">
        <v>44979</v>
      </c>
      <c r="H69" s="742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746" t="s">
        <v>127</v>
      </c>
      <c r="P69" s="736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739"/>
      <c r="B70" s="408" t="s">
        <v>131</v>
      </c>
      <c r="C70" s="741"/>
      <c r="D70" s="409"/>
      <c r="E70" s="56"/>
      <c r="F70" s="410">
        <v>151.4</v>
      </c>
      <c r="G70" s="745"/>
      <c r="H70" s="743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747"/>
      <c r="P70" s="737"/>
      <c r="Q70" s="166"/>
      <c r="R70" s="125"/>
      <c r="S70" s="176"/>
      <c r="T70" s="177"/>
      <c r="U70" s="49"/>
      <c r="V70" s="50"/>
    </row>
    <row r="71" spans="1:22" ht="17.25" x14ac:dyDescent="0.3">
      <c r="A71" s="752" t="s">
        <v>82</v>
      </c>
      <c r="B71" s="400" t="s">
        <v>122</v>
      </c>
      <c r="C71" s="750" t="s">
        <v>123</v>
      </c>
      <c r="D71" s="398"/>
      <c r="E71" s="56"/>
      <c r="F71" s="155">
        <v>130.16</v>
      </c>
      <c r="G71" s="755">
        <v>44982</v>
      </c>
      <c r="H71" s="757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760" t="s">
        <v>127</v>
      </c>
      <c r="P71" s="748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752"/>
      <c r="B72" s="400" t="s">
        <v>125</v>
      </c>
      <c r="C72" s="754"/>
      <c r="D72" s="398"/>
      <c r="E72" s="56"/>
      <c r="F72" s="155">
        <v>89.64</v>
      </c>
      <c r="G72" s="755"/>
      <c r="H72" s="758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761"/>
      <c r="P72" s="763"/>
      <c r="Q72" s="166"/>
      <c r="R72" s="125"/>
      <c r="S72" s="176"/>
      <c r="T72" s="177"/>
      <c r="U72" s="49"/>
      <c r="V72" s="50"/>
    </row>
    <row r="73" spans="1:22" ht="18" thickBot="1" x14ac:dyDescent="0.35">
      <c r="A73" s="753"/>
      <c r="B73" s="400" t="s">
        <v>126</v>
      </c>
      <c r="C73" s="751"/>
      <c r="D73" s="398"/>
      <c r="E73" s="56"/>
      <c r="F73" s="155">
        <v>152.78</v>
      </c>
      <c r="G73" s="756"/>
      <c r="H73" s="759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762"/>
      <c r="P73" s="749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764" t="s">
        <v>82</v>
      </c>
      <c r="B80" s="397" t="s">
        <v>118</v>
      </c>
      <c r="C80" s="750" t="s">
        <v>121</v>
      </c>
      <c r="D80" s="398"/>
      <c r="E80" s="56"/>
      <c r="F80" s="155">
        <v>108.66</v>
      </c>
      <c r="G80" s="156">
        <v>44985</v>
      </c>
      <c r="H80" s="774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760" t="s">
        <v>120</v>
      </c>
      <c r="P80" s="748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765"/>
      <c r="B81" s="397" t="s">
        <v>119</v>
      </c>
      <c r="C81" s="751"/>
      <c r="D81" s="398"/>
      <c r="E81" s="56"/>
      <c r="F81" s="155">
        <v>76.94</v>
      </c>
      <c r="G81" s="156">
        <v>44985</v>
      </c>
      <c r="H81" s="775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762"/>
      <c r="P81" s="749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718"/>
      <c r="M99" s="719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718"/>
      <c r="M100" s="719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720"/>
      <c r="P106" s="722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721"/>
      <c r="P107" s="723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709" t="s">
        <v>27</v>
      </c>
      <c r="G271" s="709"/>
      <c r="H271" s="710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  <mergeCell ref="P80:P81"/>
    <mergeCell ref="C80:C81"/>
    <mergeCell ref="A71:A73"/>
    <mergeCell ref="C71:C73"/>
    <mergeCell ref="G71:G73"/>
    <mergeCell ref="H71:H73"/>
    <mergeCell ref="O71:O73"/>
    <mergeCell ref="P71:P73"/>
    <mergeCell ref="P69:P70"/>
    <mergeCell ref="A69:A70"/>
    <mergeCell ref="C69:C70"/>
    <mergeCell ref="H69:H70"/>
    <mergeCell ref="G69:G70"/>
    <mergeCell ref="O69:O70"/>
    <mergeCell ref="P59:P60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11" t="s">
        <v>92</v>
      </c>
      <c r="B1" s="711"/>
      <c r="C1" s="711"/>
      <c r="D1" s="711"/>
      <c r="E1" s="711"/>
      <c r="F1" s="711"/>
      <c r="G1" s="711"/>
      <c r="H1" s="711"/>
      <c r="I1" s="711"/>
      <c r="J1" s="711"/>
      <c r="K1" s="363"/>
      <c r="L1" s="363"/>
      <c r="M1" s="363"/>
      <c r="N1" s="363"/>
      <c r="O1" s="364"/>
      <c r="S1" s="712" t="s">
        <v>0</v>
      </c>
      <c r="T1" s="712"/>
      <c r="U1" s="4" t="s">
        <v>1</v>
      </c>
      <c r="V1" s="5" t="s">
        <v>2</v>
      </c>
      <c r="W1" s="714" t="s">
        <v>3</v>
      </c>
      <c r="X1" s="715"/>
    </row>
    <row r="2" spans="1:24" thickBot="1" x14ac:dyDescent="0.3">
      <c r="A2" s="711"/>
      <c r="B2" s="711"/>
      <c r="C2" s="711"/>
      <c r="D2" s="711"/>
      <c r="E2" s="711"/>
      <c r="F2" s="711"/>
      <c r="G2" s="711"/>
      <c r="H2" s="711"/>
      <c r="I2" s="711"/>
      <c r="J2" s="711"/>
      <c r="K2" s="365"/>
      <c r="L2" s="365"/>
      <c r="M2" s="365"/>
      <c r="N2" s="366"/>
      <c r="O2" s="367"/>
      <c r="Q2" s="6"/>
      <c r="R2" s="7"/>
      <c r="S2" s="713"/>
      <c r="T2" s="71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16" t="s">
        <v>16</v>
      </c>
      <c r="P3" s="71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764" t="s">
        <v>147</v>
      </c>
      <c r="B83" s="397" t="s">
        <v>179</v>
      </c>
      <c r="C83" s="750" t="s">
        <v>193</v>
      </c>
      <c r="D83" s="431"/>
      <c r="E83" s="56"/>
      <c r="F83" s="410">
        <v>27.48</v>
      </c>
      <c r="G83" s="730">
        <v>45014</v>
      </c>
      <c r="H83" s="776" t="s">
        <v>180</v>
      </c>
      <c r="I83" s="155">
        <v>27.48</v>
      </c>
      <c r="J83" s="39">
        <f t="shared" si="1"/>
        <v>0</v>
      </c>
      <c r="K83" s="40">
        <v>70</v>
      </c>
      <c r="L83" s="780" t="s">
        <v>194</v>
      </c>
      <c r="M83" s="61"/>
      <c r="N83" s="42">
        <f t="shared" si="2"/>
        <v>1923.6000000000001</v>
      </c>
      <c r="O83" s="720" t="s">
        <v>21</v>
      </c>
      <c r="P83" s="778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765"/>
      <c r="B84" s="430" t="s">
        <v>181</v>
      </c>
      <c r="C84" s="751"/>
      <c r="D84" s="431"/>
      <c r="E84" s="56"/>
      <c r="F84" s="410">
        <v>142.5</v>
      </c>
      <c r="G84" s="731"/>
      <c r="H84" s="777"/>
      <c r="I84" s="155">
        <v>142.5771</v>
      </c>
      <c r="J84" s="39">
        <f t="shared" si="1"/>
        <v>7.7100000000001501E-2</v>
      </c>
      <c r="K84" s="40">
        <v>70</v>
      </c>
      <c r="L84" s="780"/>
      <c r="M84" s="61"/>
      <c r="N84" s="42">
        <f t="shared" si="2"/>
        <v>9980.3970000000008</v>
      </c>
      <c r="O84" s="721"/>
      <c r="P84" s="779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718"/>
      <c r="M98" s="719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718"/>
      <c r="M99" s="719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720"/>
      <c r="P105" s="722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721"/>
      <c r="P106" s="723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709" t="s">
        <v>27</v>
      </c>
      <c r="G270" s="709"/>
      <c r="H270" s="710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11" t="s">
        <v>224</v>
      </c>
      <c r="B1" s="711"/>
      <c r="C1" s="711"/>
      <c r="D1" s="711"/>
      <c r="E1" s="711"/>
      <c r="F1" s="711"/>
      <c r="G1" s="711"/>
      <c r="H1" s="711"/>
      <c r="I1" s="711"/>
      <c r="J1" s="711"/>
      <c r="K1" s="363"/>
      <c r="L1" s="363"/>
      <c r="M1" s="363"/>
      <c r="N1" s="363"/>
      <c r="O1" s="364"/>
      <c r="S1" s="712" t="s">
        <v>0</v>
      </c>
      <c r="T1" s="712"/>
      <c r="U1" s="4" t="s">
        <v>1</v>
      </c>
      <c r="V1" s="5" t="s">
        <v>2</v>
      </c>
      <c r="W1" s="714" t="s">
        <v>3</v>
      </c>
      <c r="X1" s="715"/>
    </row>
    <row r="2" spans="1:24" thickBot="1" x14ac:dyDescent="0.3">
      <c r="A2" s="711"/>
      <c r="B2" s="711"/>
      <c r="C2" s="711"/>
      <c r="D2" s="711"/>
      <c r="E2" s="711"/>
      <c r="F2" s="711"/>
      <c r="G2" s="711"/>
      <c r="H2" s="711"/>
      <c r="I2" s="711"/>
      <c r="J2" s="711"/>
      <c r="K2" s="365"/>
      <c r="L2" s="365"/>
      <c r="M2" s="365"/>
      <c r="N2" s="366"/>
      <c r="O2" s="367"/>
      <c r="Q2" s="6"/>
      <c r="R2" s="7"/>
      <c r="S2" s="713"/>
      <c r="T2" s="71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16" t="s">
        <v>16</v>
      </c>
      <c r="P3" s="71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795" t="s">
        <v>43</v>
      </c>
      <c r="B60" s="418" t="s">
        <v>23</v>
      </c>
      <c r="C60" s="750" t="s">
        <v>291</v>
      </c>
      <c r="D60" s="409"/>
      <c r="E60" s="56"/>
      <c r="F60" s="410">
        <v>847.4</v>
      </c>
      <c r="G60" s="797">
        <v>45023</v>
      </c>
      <c r="H60" s="799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781" t="s">
        <v>21</v>
      </c>
      <c r="P60" s="783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796"/>
      <c r="B61" s="418" t="s">
        <v>146</v>
      </c>
      <c r="C61" s="751"/>
      <c r="D61" s="409"/>
      <c r="E61" s="56"/>
      <c r="F61" s="410">
        <v>175.4</v>
      </c>
      <c r="G61" s="798"/>
      <c r="H61" s="800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782"/>
      <c r="P61" s="784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785" t="s">
        <v>31</v>
      </c>
      <c r="B66" s="519" t="s">
        <v>254</v>
      </c>
      <c r="C66" s="787" t="s">
        <v>255</v>
      </c>
      <c r="D66" s="517"/>
      <c r="E66" s="56"/>
      <c r="F66" s="493">
        <v>9084.5</v>
      </c>
      <c r="G66" s="791">
        <v>45041</v>
      </c>
      <c r="H66" s="789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793" t="s">
        <v>22</v>
      </c>
      <c r="P66" s="748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786"/>
      <c r="B67" s="519" t="s">
        <v>256</v>
      </c>
      <c r="C67" s="788"/>
      <c r="D67" s="517"/>
      <c r="E67" s="56"/>
      <c r="F67" s="526">
        <v>1007.3</v>
      </c>
      <c r="G67" s="792"/>
      <c r="H67" s="790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794"/>
      <c r="P67" s="749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720"/>
      <c r="P87" s="778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721"/>
      <c r="P88" s="779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718"/>
      <c r="M102" s="719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718"/>
      <c r="M103" s="719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720"/>
      <c r="P109" s="722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721"/>
      <c r="P110" s="723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709" t="s">
        <v>27</v>
      </c>
      <c r="G274" s="709"/>
      <c r="H274" s="710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  <mergeCell ref="S1:T2"/>
    <mergeCell ref="W1:X1"/>
    <mergeCell ref="O3:P3"/>
    <mergeCell ref="O87:O88"/>
    <mergeCell ref="P87:P88"/>
    <mergeCell ref="O60:O61"/>
    <mergeCell ref="P60:P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11" t="s">
        <v>246</v>
      </c>
      <c r="B1" s="711"/>
      <c r="C1" s="711"/>
      <c r="D1" s="711"/>
      <c r="E1" s="711"/>
      <c r="F1" s="711"/>
      <c r="G1" s="711"/>
      <c r="H1" s="711"/>
      <c r="I1" s="711"/>
      <c r="J1" s="711"/>
      <c r="K1" s="363"/>
      <c r="L1" s="363"/>
      <c r="M1" s="363"/>
      <c r="N1" s="363"/>
      <c r="O1" s="364"/>
      <c r="S1" s="712" t="s">
        <v>0</v>
      </c>
      <c r="T1" s="712"/>
      <c r="U1" s="4" t="s">
        <v>1</v>
      </c>
      <c r="V1" s="5" t="s">
        <v>2</v>
      </c>
      <c r="W1" s="714" t="s">
        <v>3</v>
      </c>
      <c r="X1" s="715"/>
    </row>
    <row r="2" spans="1:24" thickBot="1" x14ac:dyDescent="0.3">
      <c r="A2" s="711"/>
      <c r="B2" s="711"/>
      <c r="C2" s="711"/>
      <c r="D2" s="711"/>
      <c r="E2" s="711"/>
      <c r="F2" s="711"/>
      <c r="G2" s="711"/>
      <c r="H2" s="711"/>
      <c r="I2" s="711"/>
      <c r="J2" s="711"/>
      <c r="K2" s="365"/>
      <c r="L2" s="365"/>
      <c r="M2" s="365"/>
      <c r="N2" s="366"/>
      <c r="O2" s="367"/>
      <c r="Q2" s="6"/>
      <c r="R2" s="7"/>
      <c r="S2" s="713"/>
      <c r="T2" s="71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16" t="s">
        <v>16</v>
      </c>
      <c r="P3" s="71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720"/>
      <c r="P89" s="778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721"/>
      <c r="P90" s="779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718"/>
      <c r="M104" s="719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718"/>
      <c r="M105" s="719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720"/>
      <c r="P111" s="722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721"/>
      <c r="P112" s="723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709" t="s">
        <v>27</v>
      </c>
      <c r="G276" s="709"/>
      <c r="H276" s="710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L104:M105"/>
    <mergeCell ref="O111:O112"/>
    <mergeCell ref="P111:P112"/>
    <mergeCell ref="F276:H276"/>
    <mergeCell ref="A1:J2"/>
    <mergeCell ref="S1:T2"/>
    <mergeCell ref="W1:X1"/>
    <mergeCell ref="O3:P3"/>
    <mergeCell ref="O89:O90"/>
    <mergeCell ref="P89:P9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11" t="s">
        <v>335</v>
      </c>
      <c r="B1" s="711"/>
      <c r="C1" s="711"/>
      <c r="D1" s="711"/>
      <c r="E1" s="711"/>
      <c r="F1" s="711"/>
      <c r="G1" s="711"/>
      <c r="H1" s="711"/>
      <c r="I1" s="711"/>
      <c r="J1" s="711"/>
      <c r="K1" s="363"/>
      <c r="L1" s="562"/>
      <c r="M1" s="363"/>
      <c r="N1" s="363"/>
      <c r="O1" s="364"/>
      <c r="S1" s="712" t="s">
        <v>0</v>
      </c>
      <c r="T1" s="712"/>
      <c r="U1" s="4" t="s">
        <v>1</v>
      </c>
      <c r="V1" s="5" t="s">
        <v>2</v>
      </c>
      <c r="W1" s="714" t="s">
        <v>3</v>
      </c>
      <c r="X1" s="715"/>
    </row>
    <row r="2" spans="1:24" ht="24" thickBot="1" x14ac:dyDescent="0.4">
      <c r="A2" s="711"/>
      <c r="B2" s="711"/>
      <c r="C2" s="711"/>
      <c r="D2" s="711"/>
      <c r="E2" s="711"/>
      <c r="F2" s="711"/>
      <c r="G2" s="711"/>
      <c r="H2" s="711"/>
      <c r="I2" s="711"/>
      <c r="J2" s="711"/>
      <c r="K2" s="365"/>
      <c r="L2" s="563"/>
      <c r="M2" s="365"/>
      <c r="N2" s="366"/>
      <c r="O2" s="367"/>
      <c r="Q2" s="6"/>
      <c r="R2" s="7"/>
      <c r="S2" s="713"/>
      <c r="T2" s="71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716" t="s">
        <v>16</v>
      </c>
      <c r="P3" s="71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764" t="s">
        <v>43</v>
      </c>
      <c r="B62" s="153" t="s">
        <v>23</v>
      </c>
      <c r="C62" s="159"/>
      <c r="D62" s="160"/>
      <c r="E62" s="56"/>
      <c r="F62" s="155">
        <v>598.4</v>
      </c>
      <c r="G62" s="807">
        <v>45080</v>
      </c>
      <c r="H62" s="805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801" t="s">
        <v>64</v>
      </c>
      <c r="P62" s="803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765"/>
      <c r="B63" s="153" t="s">
        <v>126</v>
      </c>
      <c r="C63" s="161"/>
      <c r="D63" s="160"/>
      <c r="E63" s="56"/>
      <c r="F63" s="155">
        <v>105.6</v>
      </c>
      <c r="G63" s="808"/>
      <c r="H63" s="806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802"/>
      <c r="P63" s="80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720"/>
      <c r="P95" s="778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721"/>
      <c r="P96" s="779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718"/>
      <c r="M110" s="719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718"/>
      <c r="M111" s="719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720"/>
      <c r="P117" s="722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721"/>
      <c r="P118" s="723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709" t="s">
        <v>27</v>
      </c>
      <c r="G282" s="709"/>
      <c r="H282" s="710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L110:M111"/>
    <mergeCell ref="O117:O118"/>
    <mergeCell ref="P117:P118"/>
    <mergeCell ref="F282:H282"/>
    <mergeCell ref="A1:J2"/>
    <mergeCell ref="A62:A63"/>
    <mergeCell ref="H62:H63"/>
    <mergeCell ref="G62:G63"/>
    <mergeCell ref="S1:T2"/>
    <mergeCell ref="W1:X1"/>
    <mergeCell ref="O3:P3"/>
    <mergeCell ref="O95:O96"/>
    <mergeCell ref="P95:P96"/>
    <mergeCell ref="O62:O63"/>
    <mergeCell ref="P62:P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Q7" activePane="bottomRight" state="frozen"/>
      <selection pane="topRight" activeCell="I1" sqref="I1"/>
      <selection pane="bottomLeft" activeCell="A4" sqref="A4"/>
      <selection pane="bottomRight" activeCell="C16" sqref="C16:C17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11" t="s">
        <v>404</v>
      </c>
      <c r="B1" s="711"/>
      <c r="C1" s="711"/>
      <c r="D1" s="711"/>
      <c r="E1" s="711"/>
      <c r="F1" s="711"/>
      <c r="G1" s="711"/>
      <c r="H1" s="711"/>
      <c r="I1" s="711"/>
      <c r="J1" s="711"/>
      <c r="K1" s="363"/>
      <c r="L1" s="562"/>
      <c r="M1" s="363"/>
      <c r="N1" s="363"/>
      <c r="O1" s="364"/>
      <c r="S1" s="712" t="s">
        <v>0</v>
      </c>
      <c r="T1" s="712"/>
      <c r="U1" s="4" t="s">
        <v>1</v>
      </c>
      <c r="V1" s="5" t="s">
        <v>2</v>
      </c>
      <c r="W1" s="714" t="s">
        <v>3</v>
      </c>
      <c r="X1" s="715"/>
    </row>
    <row r="2" spans="1:24" ht="24" thickBot="1" x14ac:dyDescent="0.4">
      <c r="A2" s="711"/>
      <c r="B2" s="711"/>
      <c r="C2" s="711"/>
      <c r="D2" s="711"/>
      <c r="E2" s="711"/>
      <c r="F2" s="711"/>
      <c r="G2" s="711"/>
      <c r="H2" s="711"/>
      <c r="I2" s="711"/>
      <c r="J2" s="711"/>
      <c r="K2" s="365"/>
      <c r="L2" s="563"/>
      <c r="M2" s="365"/>
      <c r="N2" s="366"/>
      <c r="O2" s="367"/>
      <c r="Q2" s="6"/>
      <c r="R2" s="7"/>
      <c r="S2" s="713"/>
      <c r="T2" s="71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716" t="s">
        <v>16</v>
      </c>
      <c r="P3" s="71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821" t="s">
        <v>464</v>
      </c>
      <c r="M11" s="822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/>
      <c r="V12" s="50"/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/>
      <c r="V13" s="50"/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/>
      <c r="D18" s="56"/>
      <c r="E18" s="34">
        <f t="shared" si="2"/>
        <v>0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764" t="s">
        <v>43</v>
      </c>
      <c r="B62" s="153" t="s">
        <v>23</v>
      </c>
      <c r="C62" s="159"/>
      <c r="D62" s="160"/>
      <c r="E62" s="56"/>
      <c r="F62" s="155"/>
      <c r="G62" s="807"/>
      <c r="H62" s="805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765"/>
      <c r="B63" s="153" t="s">
        <v>126</v>
      </c>
      <c r="C63" s="161"/>
      <c r="D63" s="160"/>
      <c r="E63" s="56"/>
      <c r="F63" s="155"/>
      <c r="G63" s="808"/>
      <c r="H63" s="806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823" t="s">
        <v>355</v>
      </c>
      <c r="B74" s="386" t="s">
        <v>126</v>
      </c>
      <c r="C74" s="825" t="s">
        <v>430</v>
      </c>
      <c r="D74" s="160"/>
      <c r="E74" s="56"/>
      <c r="F74" s="625">
        <v>87.04</v>
      </c>
      <c r="G74" s="730">
        <v>45115</v>
      </c>
      <c r="H74" s="827" t="s">
        <v>431</v>
      </c>
      <c r="I74" s="155">
        <v>87.04</v>
      </c>
      <c r="J74" s="39">
        <f t="shared" si="4"/>
        <v>0</v>
      </c>
      <c r="K74" s="628">
        <v>38</v>
      </c>
      <c r="L74" s="829" t="s">
        <v>432</v>
      </c>
      <c r="M74" s="630"/>
      <c r="N74" s="42">
        <f t="shared" ref="N74:N198" si="6">K74*I74</f>
        <v>3307.5200000000004</v>
      </c>
      <c r="O74" s="831" t="s">
        <v>21</v>
      </c>
      <c r="P74" s="833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824"/>
      <c r="B75" s="386" t="s">
        <v>307</v>
      </c>
      <c r="C75" s="826"/>
      <c r="D75" s="445"/>
      <c r="E75" s="56"/>
      <c r="F75" s="626">
        <v>103.26</v>
      </c>
      <c r="G75" s="731"/>
      <c r="H75" s="828"/>
      <c r="I75" s="493">
        <v>103.26</v>
      </c>
      <c r="J75" s="39">
        <f t="shared" si="4"/>
        <v>0</v>
      </c>
      <c r="K75" s="629">
        <v>110</v>
      </c>
      <c r="L75" s="830"/>
      <c r="M75" s="630"/>
      <c r="N75" s="42">
        <f t="shared" si="6"/>
        <v>11358.6</v>
      </c>
      <c r="O75" s="832"/>
      <c r="P75" s="834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811" t="s">
        <v>448</v>
      </c>
      <c r="B81" s="386" t="s">
        <v>449</v>
      </c>
      <c r="C81" s="813" t="s">
        <v>450</v>
      </c>
      <c r="D81" s="454"/>
      <c r="E81" s="56"/>
      <c r="F81" s="446">
        <v>264.33999999999997</v>
      </c>
      <c r="G81" s="815">
        <v>45124</v>
      </c>
      <c r="H81" s="817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819" t="s">
        <v>21</v>
      </c>
      <c r="P81" s="809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812"/>
      <c r="B82" s="386" t="s">
        <v>451</v>
      </c>
      <c r="C82" s="814"/>
      <c r="D82" s="454"/>
      <c r="E82" s="56"/>
      <c r="F82" s="446">
        <v>3600</v>
      </c>
      <c r="G82" s="816"/>
      <c r="H82" s="818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820"/>
      <c r="P82" s="810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19.5" x14ac:dyDescent="0.3">
      <c r="A87" s="90" t="s">
        <v>456</v>
      </c>
      <c r="B87" s="369" t="s">
        <v>457</v>
      </c>
      <c r="C87" s="596" t="s">
        <v>458</v>
      </c>
      <c r="D87" s="445"/>
      <c r="E87" s="56"/>
      <c r="F87" s="446">
        <v>3175.64</v>
      </c>
      <c r="G87" s="447">
        <v>45131</v>
      </c>
      <c r="H87" s="453">
        <v>7203</v>
      </c>
      <c r="I87" s="446">
        <v>3175.64</v>
      </c>
      <c r="J87" s="39">
        <f t="shared" si="4"/>
        <v>0</v>
      </c>
      <c r="K87" s="462">
        <v>50</v>
      </c>
      <c r="L87" s="590"/>
      <c r="M87" s="585"/>
      <c r="N87" s="42">
        <f t="shared" si="7"/>
        <v>158782</v>
      </c>
      <c r="O87" s="169" t="s">
        <v>21</v>
      </c>
      <c r="P87" s="58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4"/>
        <v>0</v>
      </c>
      <c r="K88" s="462"/>
      <c r="L88" s="587"/>
      <c r="M88" s="585"/>
      <c r="N88" s="42">
        <f t="shared" si="7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4"/>
        <v>0</v>
      </c>
      <c r="K89" s="462"/>
      <c r="L89" s="587"/>
      <c r="M89" s="585"/>
      <c r="N89" s="42">
        <f t="shared" si="7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4"/>
        <v>0</v>
      </c>
      <c r="K90" s="462"/>
      <c r="L90" s="591"/>
      <c r="M90" s="585"/>
      <c r="N90" s="42">
        <f t="shared" si="7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4"/>
        <v>0</v>
      </c>
      <c r="K91" s="462"/>
      <c r="L91" s="591"/>
      <c r="M91" s="585"/>
      <c r="N91" s="42">
        <f t="shared" si="7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720"/>
      <c r="P95" s="778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721"/>
      <c r="P96" s="779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718"/>
      <c r="M110" s="719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718"/>
      <c r="M111" s="719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720"/>
      <c r="P117" s="722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721"/>
      <c r="P118" s="723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709" t="s">
        <v>27</v>
      </c>
      <c r="G282" s="709"/>
      <c r="H282" s="710"/>
      <c r="I282" s="303">
        <f>SUM(I4:I281)</f>
        <v>355349.89999999997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12930523.744999999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13024598.744999999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27">
    <mergeCell ref="G74:G75"/>
    <mergeCell ref="H74:H75"/>
    <mergeCell ref="L74:L75"/>
    <mergeCell ref="O74:O75"/>
    <mergeCell ref="P74:P75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P81:P82"/>
    <mergeCell ref="A81:A82"/>
    <mergeCell ref="C81:C82"/>
    <mergeCell ref="G81:G82"/>
    <mergeCell ref="H81:H82"/>
    <mergeCell ref="O81:O82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tabSelected="1" workbookViewId="0">
      <pane ySplit="3" topLeftCell="A82" activePane="bottomLeft" state="frozen"/>
      <selection pane="bottomLeft" activeCell="A89" sqref="A89:A90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1.425781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4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11" t="s">
        <v>480</v>
      </c>
      <c r="B1" s="711"/>
      <c r="C1" s="711"/>
      <c r="D1" s="711"/>
      <c r="E1" s="711"/>
      <c r="F1" s="711"/>
      <c r="G1" s="711"/>
      <c r="H1" s="711"/>
      <c r="I1" s="711"/>
      <c r="J1" s="711"/>
      <c r="K1" s="363"/>
      <c r="L1" s="562"/>
      <c r="M1" s="363"/>
      <c r="N1" s="363"/>
      <c r="O1" s="364"/>
      <c r="S1" s="712" t="s">
        <v>0</v>
      </c>
      <c r="T1" s="712"/>
      <c r="U1" s="4" t="s">
        <v>1</v>
      </c>
      <c r="V1" s="5" t="s">
        <v>2</v>
      </c>
      <c r="W1" s="714" t="s">
        <v>3</v>
      </c>
      <c r="X1" s="715"/>
    </row>
    <row r="2" spans="1:24" ht="24" thickBot="1" x14ac:dyDescent="0.4">
      <c r="A2" s="711"/>
      <c r="B2" s="711"/>
      <c r="C2" s="711"/>
      <c r="D2" s="711"/>
      <c r="E2" s="711"/>
      <c r="F2" s="711"/>
      <c r="G2" s="711"/>
      <c r="H2" s="711"/>
      <c r="I2" s="711"/>
      <c r="J2" s="711"/>
      <c r="K2" s="365"/>
      <c r="L2" s="563"/>
      <c r="M2" s="365"/>
      <c r="N2" s="366"/>
      <c r="O2" s="367"/>
      <c r="Q2" s="6"/>
      <c r="R2" s="7"/>
      <c r="S2" s="713"/>
      <c r="T2" s="71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716" t="s">
        <v>16</v>
      </c>
      <c r="P3" s="71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32"/>
      <c r="D4" s="33"/>
      <c r="E4" s="34">
        <f>D4*F4</f>
        <v>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5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55"/>
      <c r="D5" s="56"/>
      <c r="E5" s="34">
        <f>D5*F5</f>
        <v>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6">
        <v>45152</v>
      </c>
      <c r="Q5" s="64">
        <v>31400</v>
      </c>
      <c r="R5" s="65">
        <v>45142</v>
      </c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487</v>
      </c>
      <c r="B6" s="613" t="s">
        <v>488</v>
      </c>
      <c r="C6" s="55"/>
      <c r="D6" s="56"/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6">
        <v>45152</v>
      </c>
      <c r="Q6" s="64">
        <v>0</v>
      </c>
      <c r="R6" s="65">
        <v>45142</v>
      </c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483</v>
      </c>
      <c r="C7" s="55"/>
      <c r="D7" s="56"/>
      <c r="E7" s="34">
        <f>D7*F7</f>
        <v>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6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55"/>
      <c r="D8" s="56"/>
      <c r="E8" s="34">
        <f t="shared" ref="E8:E59" si="2">D8*F8</f>
        <v>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6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67"/>
      <c r="D9" s="56"/>
      <c r="E9" s="34">
        <f t="shared" si="2"/>
        <v>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6">
        <v>45159</v>
      </c>
      <c r="Q9" s="64">
        <v>28900</v>
      </c>
      <c r="R9" s="65">
        <v>45149</v>
      </c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487</v>
      </c>
      <c r="B10" s="613" t="s">
        <v>508</v>
      </c>
      <c r="C10" s="67"/>
      <c r="D10" s="56"/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6">
        <v>45159</v>
      </c>
      <c r="Q10" s="64">
        <v>0</v>
      </c>
      <c r="R10" s="65">
        <v>45149</v>
      </c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42</v>
      </c>
      <c r="C11" s="67"/>
      <c r="D11" s="56"/>
      <c r="E11" s="34">
        <f t="shared" si="2"/>
        <v>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859"/>
      <c r="M11" s="860"/>
      <c r="N11" s="42">
        <f t="shared" si="1"/>
        <v>1066572</v>
      </c>
      <c r="O11" s="474" t="s">
        <v>21</v>
      </c>
      <c r="P11" s="667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67"/>
      <c r="D12" s="56"/>
      <c r="E12" s="34">
        <f t="shared" si="2"/>
        <v>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7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55"/>
      <c r="D13" s="56"/>
      <c r="E13" s="34">
        <f t="shared" si="2"/>
        <v>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7">
        <v>45163</v>
      </c>
      <c r="Q13" s="64">
        <v>31400</v>
      </c>
      <c r="R13" s="65">
        <v>45156</v>
      </c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414</v>
      </c>
      <c r="B14" s="54" t="s">
        <v>415</v>
      </c>
      <c r="C14" s="55"/>
      <c r="D14" s="56"/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7">
        <v>45163</v>
      </c>
      <c r="Q14" s="64">
        <v>0</v>
      </c>
      <c r="R14" s="65">
        <v>45156</v>
      </c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32</v>
      </c>
      <c r="C15" s="55"/>
      <c r="D15" s="73"/>
      <c r="E15" s="34">
        <f t="shared" si="2"/>
        <v>0</v>
      </c>
      <c r="F15" s="504">
        <v>19310</v>
      </c>
      <c r="G15" s="658">
        <v>45159</v>
      </c>
      <c r="H15" s="507"/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/>
      <c r="P15" s="667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55"/>
      <c r="D16" s="56"/>
      <c r="E16" s="34">
        <f t="shared" si="2"/>
        <v>0</v>
      </c>
      <c r="F16" s="504">
        <v>8670</v>
      </c>
      <c r="G16" s="658">
        <v>45161</v>
      </c>
      <c r="H16" s="453"/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/>
      <c r="P16" s="667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562</v>
      </c>
      <c r="B17" s="54" t="s">
        <v>563</v>
      </c>
      <c r="C17" s="77"/>
      <c r="D17" s="56"/>
      <c r="E17" s="34">
        <f t="shared" si="2"/>
        <v>0</v>
      </c>
      <c r="F17" s="504">
        <v>18030</v>
      </c>
      <c r="G17" s="658">
        <v>45163</v>
      </c>
      <c r="H17" s="453"/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476"/>
      <c r="P17" s="667"/>
      <c r="Q17" s="64"/>
      <c r="R17" s="65"/>
      <c r="S17" s="47">
        <v>30240</v>
      </c>
      <c r="T17" s="48" t="s">
        <v>565</v>
      </c>
      <c r="U17" s="49"/>
      <c r="V17" s="50"/>
      <c r="W17" s="49"/>
      <c r="X17" s="52">
        <v>0</v>
      </c>
    </row>
    <row r="18" spans="1:24" ht="27.75" customHeight="1" thickTop="1" thickBot="1" x14ac:dyDescent="0.4">
      <c r="A18" s="53"/>
      <c r="B18" s="54"/>
      <c r="C18" s="77"/>
      <c r="D18" s="56"/>
      <c r="E18" s="34">
        <f t="shared" si="2"/>
        <v>0</v>
      </c>
      <c r="F18" s="504"/>
      <c r="G18" s="658"/>
      <c r="H18" s="453"/>
      <c r="I18" s="491"/>
      <c r="J18" s="39">
        <f t="shared" si="0"/>
        <v>0</v>
      </c>
      <c r="K18" s="40"/>
      <c r="L18" s="566"/>
      <c r="M18" s="61"/>
      <c r="N18" s="42">
        <f t="shared" si="1"/>
        <v>0</v>
      </c>
      <c r="O18" s="476"/>
      <c r="P18" s="667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658"/>
      <c r="H19" s="453"/>
      <c r="I19" s="491"/>
      <c r="J19" s="39">
        <f t="shared" si="0"/>
        <v>0</v>
      </c>
      <c r="K19" s="40"/>
      <c r="L19" s="566"/>
      <c r="M19" s="61"/>
      <c r="N19" s="42">
        <f t="shared" si="1"/>
        <v>0</v>
      </c>
      <c r="O19" s="476"/>
      <c r="P19" s="66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658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66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8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8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8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8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8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8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8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8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8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8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8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8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8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8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9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8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8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8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8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8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8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8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70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70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8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8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8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8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8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8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8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8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8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1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1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1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1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2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3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4"/>
      <c r="Q61" s="615"/>
      <c r="R61" s="125"/>
      <c r="S61" s="48"/>
      <c r="T61" s="48"/>
      <c r="U61" s="49"/>
      <c r="V61" s="50"/>
    </row>
    <row r="62" spans="1:24" ht="18.75" customHeight="1" x14ac:dyDescent="0.35">
      <c r="A62" s="764" t="s">
        <v>43</v>
      </c>
      <c r="B62" s="153" t="s">
        <v>23</v>
      </c>
      <c r="C62" s="159"/>
      <c r="D62" s="160"/>
      <c r="E62" s="56"/>
      <c r="F62" s="155"/>
      <c r="G62" s="807"/>
      <c r="H62" s="805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5"/>
      <c r="Q62" s="543"/>
      <c r="R62" s="125"/>
      <c r="S62" s="48"/>
      <c r="T62" s="48"/>
      <c r="U62" s="49"/>
      <c r="V62" s="50"/>
    </row>
    <row r="63" spans="1:24" x14ac:dyDescent="0.35">
      <c r="A63" s="765"/>
      <c r="B63" s="153" t="s">
        <v>126</v>
      </c>
      <c r="C63" s="161"/>
      <c r="D63" s="160"/>
      <c r="E63" s="56"/>
      <c r="F63" s="155"/>
      <c r="G63" s="808"/>
      <c r="H63" s="806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5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6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6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6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6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6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423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6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423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6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423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6">
        <v>45139</v>
      </c>
      <c r="Q71" s="158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517</v>
      </c>
      <c r="C72" s="423" t="s">
        <v>518</v>
      </c>
      <c r="D72" s="160"/>
      <c r="E72" s="56"/>
      <c r="F72" s="155">
        <v>8651</v>
      </c>
      <c r="G72" s="682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6">
        <v>45139</v>
      </c>
      <c r="Q72" s="158"/>
      <c r="R72" s="125"/>
      <c r="S72" s="48"/>
      <c r="T72" s="48"/>
      <c r="U72" s="49"/>
      <c r="V72" s="50"/>
    </row>
    <row r="73" spans="1:22" ht="47.25" x14ac:dyDescent="0.3">
      <c r="A73" s="520" t="s">
        <v>355</v>
      </c>
      <c r="B73" s="386" t="s">
        <v>126</v>
      </c>
      <c r="C73" s="423" t="s">
        <v>521</v>
      </c>
      <c r="D73" s="160"/>
      <c r="E73" s="56"/>
      <c r="F73" s="155">
        <v>3724</v>
      </c>
      <c r="G73" s="681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6">
        <v>45139</v>
      </c>
      <c r="Q73" s="158"/>
      <c r="R73" s="125"/>
      <c r="S73" s="48"/>
      <c r="T73" s="48"/>
      <c r="U73" s="49"/>
      <c r="V73" s="50"/>
    </row>
    <row r="74" spans="1:22" ht="48" thickBot="1" x14ac:dyDescent="0.35">
      <c r="A74" s="520" t="s">
        <v>355</v>
      </c>
      <c r="B74" s="386" t="s">
        <v>524</v>
      </c>
      <c r="C74" s="423" t="s">
        <v>525</v>
      </c>
      <c r="D74" s="160"/>
      <c r="E74" s="56"/>
      <c r="F74" s="645">
        <v>107.5</v>
      </c>
      <c r="G74" s="693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90" t="s">
        <v>527</v>
      </c>
      <c r="M74" s="630"/>
      <c r="N74" s="42">
        <f>K74*I74+45.2*60</f>
        <v>14537</v>
      </c>
      <c r="O74" s="392" t="s">
        <v>21</v>
      </c>
      <c r="P74" s="691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726" t="s">
        <v>355</v>
      </c>
      <c r="B75" s="683" t="s">
        <v>528</v>
      </c>
      <c r="C75" s="825" t="s">
        <v>529</v>
      </c>
      <c r="D75" s="445"/>
      <c r="E75" s="56"/>
      <c r="F75" s="626">
        <v>90.3</v>
      </c>
      <c r="G75" s="837">
        <v>45126</v>
      </c>
      <c r="H75" s="840" t="s">
        <v>530</v>
      </c>
      <c r="I75" s="515">
        <v>90.3</v>
      </c>
      <c r="J75" s="39">
        <f t="shared" si="3"/>
        <v>0</v>
      </c>
      <c r="K75" s="688">
        <v>60</v>
      </c>
      <c r="L75" s="829" t="s">
        <v>531</v>
      </c>
      <c r="M75" s="630"/>
      <c r="N75" s="42">
        <f t="shared" si="4"/>
        <v>5418</v>
      </c>
      <c r="O75" s="843" t="s">
        <v>21</v>
      </c>
      <c r="P75" s="864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835"/>
      <c r="B76" s="683" t="s">
        <v>122</v>
      </c>
      <c r="C76" s="836"/>
      <c r="D76" s="445"/>
      <c r="E76" s="56"/>
      <c r="F76" s="686">
        <v>94.86</v>
      </c>
      <c r="G76" s="838"/>
      <c r="H76" s="841"/>
      <c r="I76" s="687">
        <v>94.86</v>
      </c>
      <c r="J76" s="39">
        <f t="shared" si="3"/>
        <v>0</v>
      </c>
      <c r="K76" s="689">
        <v>70</v>
      </c>
      <c r="L76" s="863"/>
      <c r="M76" s="630"/>
      <c r="N76" s="42">
        <f t="shared" si="4"/>
        <v>6640.2</v>
      </c>
      <c r="O76" s="844"/>
      <c r="P76" s="865"/>
      <c r="Q76" s="166"/>
      <c r="R76" s="125"/>
      <c r="S76" s="48"/>
      <c r="T76" s="48"/>
      <c r="U76" s="49"/>
      <c r="V76" s="50"/>
    </row>
    <row r="77" spans="1:22" ht="19.5" thickBot="1" x14ac:dyDescent="0.35">
      <c r="A77" s="727"/>
      <c r="B77" s="683" t="s">
        <v>128</v>
      </c>
      <c r="C77" s="826"/>
      <c r="D77" s="445"/>
      <c r="E77" s="56"/>
      <c r="F77" s="686">
        <f>55.8+36.1</f>
        <v>91.9</v>
      </c>
      <c r="G77" s="839"/>
      <c r="H77" s="842"/>
      <c r="I77" s="687">
        <f>55.8+36.1</f>
        <v>91.9</v>
      </c>
      <c r="J77" s="39">
        <f t="shared" si="3"/>
        <v>0</v>
      </c>
      <c r="K77" s="689">
        <v>110</v>
      </c>
      <c r="L77" s="830"/>
      <c r="M77" s="646"/>
      <c r="N77" s="42">
        <f t="shared" si="4"/>
        <v>10109</v>
      </c>
      <c r="O77" s="845"/>
      <c r="P77" s="866"/>
      <c r="Q77" s="166"/>
      <c r="R77" s="125"/>
      <c r="S77" s="48"/>
      <c r="T77" s="48"/>
      <c r="U77" s="49"/>
      <c r="V77" s="50"/>
    </row>
    <row r="78" spans="1:22" ht="48" thickBot="1" x14ac:dyDescent="0.35">
      <c r="A78" s="685" t="s">
        <v>355</v>
      </c>
      <c r="B78" s="683" t="s">
        <v>532</v>
      </c>
      <c r="C78" s="450" t="s">
        <v>533</v>
      </c>
      <c r="D78" s="445"/>
      <c r="E78" s="56"/>
      <c r="F78" s="446">
        <v>23708</v>
      </c>
      <c r="G78" s="694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2">
        <v>45139</v>
      </c>
      <c r="Q78" s="158"/>
      <c r="R78" s="125"/>
      <c r="S78" s="48"/>
      <c r="T78" s="48"/>
      <c r="U78" s="49"/>
      <c r="V78" s="50"/>
    </row>
    <row r="79" spans="1:22" ht="48" thickBot="1" x14ac:dyDescent="0.35">
      <c r="A79" s="684" t="s">
        <v>355</v>
      </c>
      <c r="B79" s="369" t="s">
        <v>536</v>
      </c>
      <c r="C79" s="699" t="s">
        <v>537</v>
      </c>
      <c r="D79" s="445"/>
      <c r="E79" s="56"/>
      <c r="F79" s="446">
        <v>68.56</v>
      </c>
      <c r="G79" s="702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5" t="s">
        <v>539</v>
      </c>
      <c r="M79" s="630"/>
      <c r="N79" s="42">
        <f>K79*I79+89.58*68</f>
        <v>10479.279999999999</v>
      </c>
      <c r="O79" s="392" t="s">
        <v>21</v>
      </c>
      <c r="P79" s="691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811" t="s">
        <v>355</v>
      </c>
      <c r="B80" s="697" t="s">
        <v>119</v>
      </c>
      <c r="C80" s="847" t="s">
        <v>540</v>
      </c>
      <c r="D80" s="517"/>
      <c r="E80" s="56"/>
      <c r="F80" s="701">
        <v>71.099999999999994</v>
      </c>
      <c r="G80" s="853">
        <v>45142</v>
      </c>
      <c r="H80" s="856" t="s">
        <v>541</v>
      </c>
      <c r="I80" s="446">
        <v>71.099999999999994</v>
      </c>
      <c r="J80" s="39">
        <f t="shared" si="3"/>
        <v>0</v>
      </c>
      <c r="K80" s="689">
        <v>70</v>
      </c>
      <c r="L80" s="850" t="s">
        <v>542</v>
      </c>
      <c r="M80" s="630"/>
      <c r="N80" s="42">
        <f t="shared" si="4"/>
        <v>4977</v>
      </c>
      <c r="O80" s="843" t="s">
        <v>21</v>
      </c>
      <c r="P80" s="864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846"/>
      <c r="B81" s="697" t="s">
        <v>528</v>
      </c>
      <c r="C81" s="848"/>
      <c r="D81" s="698"/>
      <c r="E81" s="56"/>
      <c r="F81" s="701">
        <v>90.42</v>
      </c>
      <c r="G81" s="854"/>
      <c r="H81" s="857"/>
      <c r="I81" s="446">
        <v>90.42</v>
      </c>
      <c r="J81" s="39">
        <f t="shared" si="3"/>
        <v>0</v>
      </c>
      <c r="K81" s="689">
        <v>60</v>
      </c>
      <c r="L81" s="851"/>
      <c r="M81" s="647"/>
      <c r="N81" s="42">
        <f>K81*I81</f>
        <v>5425.2</v>
      </c>
      <c r="O81" s="844"/>
      <c r="P81" s="865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812"/>
      <c r="B82" s="697" t="s">
        <v>122</v>
      </c>
      <c r="C82" s="849"/>
      <c r="D82" s="698"/>
      <c r="E82" s="56"/>
      <c r="F82" s="701">
        <v>133.56</v>
      </c>
      <c r="G82" s="855"/>
      <c r="H82" s="858"/>
      <c r="I82" s="446">
        <v>133.56</v>
      </c>
      <c r="J82" s="39">
        <f t="shared" si="3"/>
        <v>0</v>
      </c>
      <c r="K82" s="689">
        <v>70</v>
      </c>
      <c r="L82" s="852"/>
      <c r="M82" s="648"/>
      <c r="N82" s="42">
        <f>K82*I82</f>
        <v>9349.2000000000007</v>
      </c>
      <c r="O82" s="845"/>
      <c r="P82" s="866"/>
      <c r="Q82" s="166"/>
      <c r="R82" s="125"/>
      <c r="S82" s="48"/>
      <c r="T82" s="48"/>
      <c r="U82" s="49"/>
      <c r="V82" s="50"/>
    </row>
    <row r="83" spans="1:22" ht="47.25" x14ac:dyDescent="0.3">
      <c r="A83" s="456" t="s">
        <v>355</v>
      </c>
      <c r="B83" s="369" t="s">
        <v>132</v>
      </c>
      <c r="C83" s="700" t="s">
        <v>545</v>
      </c>
      <c r="D83" s="454"/>
      <c r="E83" s="56"/>
      <c r="F83" s="446">
        <v>11708</v>
      </c>
      <c r="G83" s="703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6" t="s">
        <v>547</v>
      </c>
      <c r="M83" s="630"/>
      <c r="N83" s="42">
        <f>K83*I83</f>
        <v>11708</v>
      </c>
      <c r="O83" s="634" t="s">
        <v>21</v>
      </c>
      <c r="P83" s="692">
        <v>45155</v>
      </c>
      <c r="Q83" s="166"/>
      <c r="R83" s="125"/>
      <c r="S83" s="176"/>
      <c r="T83" s="177"/>
      <c r="U83" s="49"/>
      <c r="V83" s="50"/>
    </row>
    <row r="84" spans="1:22" ht="47.25" x14ac:dyDescent="0.3">
      <c r="A84" s="90" t="s">
        <v>355</v>
      </c>
      <c r="B84" s="386" t="s">
        <v>126</v>
      </c>
      <c r="C84" s="450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6">
        <v>45155</v>
      </c>
      <c r="Q84" s="166"/>
      <c r="R84" s="125"/>
      <c r="S84" s="176"/>
      <c r="T84" s="177"/>
      <c r="U84" s="49"/>
      <c r="V84" s="50"/>
    </row>
    <row r="85" spans="1:22" ht="47.25" x14ac:dyDescent="0.3">
      <c r="A85" s="90" t="s">
        <v>355</v>
      </c>
      <c r="B85" s="386" t="s">
        <v>550</v>
      </c>
      <c r="C85" s="450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6">
        <v>45155</v>
      </c>
      <c r="Q85" s="166"/>
      <c r="R85" s="125"/>
      <c r="S85" s="176"/>
      <c r="T85" s="177"/>
      <c r="U85" s="49"/>
      <c r="V85" s="50"/>
    </row>
    <row r="86" spans="1:22" ht="47.25" x14ac:dyDescent="0.3">
      <c r="A86" s="705" t="s">
        <v>355</v>
      </c>
      <c r="B86" s="386" t="s">
        <v>132</v>
      </c>
      <c r="C86" s="450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1">
        <v>45155</v>
      </c>
      <c r="Q86" s="166"/>
      <c r="R86" s="125"/>
      <c r="S86" s="176"/>
      <c r="T86" s="177"/>
      <c r="U86" s="49"/>
      <c r="V86" s="50"/>
    </row>
    <row r="87" spans="1:22" ht="47.25" x14ac:dyDescent="0.3">
      <c r="A87" s="873" t="s">
        <v>355</v>
      </c>
      <c r="B87" s="683" t="s">
        <v>568</v>
      </c>
      <c r="C87" s="708" t="s">
        <v>569</v>
      </c>
      <c r="D87" s="445"/>
      <c r="E87" s="56"/>
      <c r="F87" s="446">
        <v>10036</v>
      </c>
      <c r="G87" s="874">
        <v>45155</v>
      </c>
      <c r="H87" s="875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876" t="s">
        <v>21</v>
      </c>
      <c r="P87" s="877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873" t="s">
        <v>355</v>
      </c>
      <c r="B88" s="683" t="s">
        <v>132</v>
      </c>
      <c r="C88" s="708" t="s">
        <v>572</v>
      </c>
      <c r="D88" s="445"/>
      <c r="E88" s="56"/>
      <c r="F88" s="446">
        <v>28381</v>
      </c>
      <c r="G88" s="874">
        <v>45156</v>
      </c>
      <c r="H88" s="875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876" t="s">
        <v>21</v>
      </c>
      <c r="P88" s="877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785" t="s">
        <v>355</v>
      </c>
      <c r="B89" s="704" t="s">
        <v>560</v>
      </c>
      <c r="C89" s="869" t="s">
        <v>558</v>
      </c>
      <c r="D89" s="445"/>
      <c r="E89" s="56"/>
      <c r="F89" s="446">
        <v>74.8</v>
      </c>
      <c r="G89" s="871">
        <v>45135</v>
      </c>
      <c r="H89" s="817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781" t="s">
        <v>21</v>
      </c>
      <c r="P89" s="867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786"/>
      <c r="B90" s="704" t="s">
        <v>126</v>
      </c>
      <c r="C90" s="870"/>
      <c r="D90" s="445"/>
      <c r="E90" s="56"/>
      <c r="F90" s="446">
        <v>79.400000000000006</v>
      </c>
      <c r="G90" s="872"/>
      <c r="H90" s="818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782"/>
      <c r="P90" s="868"/>
      <c r="Q90" s="166"/>
      <c r="R90" s="125"/>
      <c r="S90" s="176"/>
      <c r="T90" s="177"/>
      <c r="U90" s="49"/>
      <c r="V90" s="50"/>
    </row>
    <row r="91" spans="1:22" ht="32.25" customHeight="1" x14ac:dyDescent="0.3">
      <c r="A91" s="706"/>
      <c r="B91" s="386"/>
      <c r="C91" s="595"/>
      <c r="D91" s="454"/>
      <c r="E91" s="56"/>
      <c r="F91" s="446"/>
      <c r="G91" s="660"/>
      <c r="H91" s="707"/>
      <c r="I91" s="446"/>
      <c r="J91" s="39">
        <f t="shared" si="3"/>
        <v>0</v>
      </c>
      <c r="K91" s="468"/>
      <c r="L91" s="587"/>
      <c r="M91" s="630"/>
      <c r="N91" s="42">
        <f t="shared" si="5"/>
        <v>0</v>
      </c>
      <c r="O91" s="634"/>
      <c r="P91" s="692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596"/>
      <c r="D92" s="454"/>
      <c r="E92" s="56"/>
      <c r="F92" s="446"/>
      <c r="G92" s="660"/>
      <c r="H92" s="448"/>
      <c r="I92" s="446"/>
      <c r="J92" s="39">
        <f t="shared" si="3"/>
        <v>0</v>
      </c>
      <c r="K92" s="462"/>
      <c r="L92" s="591"/>
      <c r="M92" s="585"/>
      <c r="N92" s="42">
        <f t="shared" si="5"/>
        <v>0</v>
      </c>
      <c r="O92" s="169"/>
      <c r="P92" s="676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459"/>
      <c r="C93" s="454"/>
      <c r="D93" s="454"/>
      <c r="E93" s="56"/>
      <c r="F93" s="446"/>
      <c r="G93" s="660"/>
      <c r="H93" s="448"/>
      <c r="I93" s="446"/>
      <c r="J93" s="39">
        <f t="shared" si="3"/>
        <v>0</v>
      </c>
      <c r="K93" s="462"/>
      <c r="L93" s="591"/>
      <c r="M93" s="585"/>
      <c r="N93" s="42">
        <f t="shared" si="5"/>
        <v>0</v>
      </c>
      <c r="O93" s="169"/>
      <c r="P93" s="676"/>
      <c r="Q93" s="166"/>
      <c r="R93" s="125"/>
      <c r="S93" s="176"/>
      <c r="T93" s="177"/>
      <c r="U93" s="49"/>
      <c r="V93" s="50"/>
    </row>
    <row r="94" spans="1:22" ht="32.25" customHeight="1" x14ac:dyDescent="0.35">
      <c r="A94" s="456"/>
      <c r="B94" s="386"/>
      <c r="C94" s="454"/>
      <c r="D94" s="454"/>
      <c r="E94" s="56"/>
      <c r="F94" s="446"/>
      <c r="G94" s="660"/>
      <c r="H94" s="451"/>
      <c r="I94" s="446"/>
      <c r="J94" s="39">
        <f t="shared" si="3"/>
        <v>0</v>
      </c>
      <c r="K94" s="462"/>
      <c r="L94" s="591"/>
      <c r="M94" s="585"/>
      <c r="N94" s="42">
        <f t="shared" si="4"/>
        <v>0</v>
      </c>
      <c r="O94" s="158"/>
      <c r="P94" s="671"/>
      <c r="Q94" s="166"/>
      <c r="R94" s="125"/>
      <c r="S94" s="176"/>
      <c r="T94" s="177"/>
      <c r="U94" s="49"/>
      <c r="V94" s="50"/>
    </row>
    <row r="95" spans="1:22" ht="32.25" customHeight="1" x14ac:dyDescent="0.35">
      <c r="A95" s="456"/>
      <c r="B95" s="369"/>
      <c r="C95" s="454"/>
      <c r="D95" s="452"/>
      <c r="E95" s="56"/>
      <c r="F95" s="446"/>
      <c r="G95" s="660"/>
      <c r="H95" s="451"/>
      <c r="I95" s="446"/>
      <c r="J95" s="39">
        <f t="shared" si="3"/>
        <v>0</v>
      </c>
      <c r="K95" s="462"/>
      <c r="L95" s="591"/>
      <c r="M95" s="585"/>
      <c r="N95" s="42">
        <f t="shared" si="4"/>
        <v>0</v>
      </c>
      <c r="O95" s="158"/>
      <c r="P95" s="671"/>
      <c r="Q95" s="166"/>
      <c r="R95" s="125"/>
      <c r="S95" s="176"/>
      <c r="T95" s="177"/>
      <c r="U95" s="49"/>
      <c r="V95" s="50"/>
    </row>
    <row r="96" spans="1:22" x14ac:dyDescent="0.25">
      <c r="A96" s="456"/>
      <c r="B96" s="459"/>
      <c r="C96" s="450"/>
      <c r="D96" s="454"/>
      <c r="E96" s="56"/>
      <c r="F96" s="446"/>
      <c r="G96" s="660"/>
      <c r="H96" s="451"/>
      <c r="I96" s="446"/>
      <c r="J96" s="39">
        <f t="shared" si="3"/>
        <v>0</v>
      </c>
      <c r="K96" s="462"/>
      <c r="L96" s="592"/>
      <c r="M96" s="585"/>
      <c r="N96" s="42">
        <f t="shared" si="4"/>
        <v>0</v>
      </c>
      <c r="O96" s="158"/>
      <c r="P96" s="671"/>
      <c r="Q96" s="158"/>
      <c r="R96" s="125"/>
      <c r="S96" s="176"/>
      <c r="T96" s="177"/>
      <c r="U96" s="49"/>
      <c r="V96" s="50"/>
    </row>
    <row r="97" spans="1:22" ht="32.25" customHeight="1" x14ac:dyDescent="0.3">
      <c r="A97" s="456"/>
      <c r="B97" s="386"/>
      <c r="C97" s="450"/>
      <c r="D97" s="452"/>
      <c r="E97" s="56"/>
      <c r="F97" s="446"/>
      <c r="G97" s="661"/>
      <c r="H97" s="448"/>
      <c r="I97" s="446"/>
      <c r="J97" s="39">
        <f t="shared" si="3"/>
        <v>0</v>
      </c>
      <c r="K97" s="462"/>
      <c r="L97" s="593"/>
      <c r="M97" s="585"/>
      <c r="N97" s="42">
        <f t="shared" si="4"/>
        <v>0</v>
      </c>
      <c r="O97" s="720"/>
      <c r="P97" s="861"/>
      <c r="Q97" s="158"/>
      <c r="R97" s="125"/>
      <c r="S97" s="176"/>
      <c r="T97" s="177"/>
      <c r="U97" s="49"/>
      <c r="V97" s="50"/>
    </row>
    <row r="98" spans="1:22" ht="32.25" customHeight="1" x14ac:dyDescent="0.3">
      <c r="A98" s="456"/>
      <c r="B98" s="369"/>
      <c r="C98" s="450"/>
      <c r="D98" s="452"/>
      <c r="E98" s="56"/>
      <c r="F98" s="446"/>
      <c r="G98" s="661"/>
      <c r="H98" s="448"/>
      <c r="I98" s="446"/>
      <c r="J98" s="39">
        <f t="shared" si="3"/>
        <v>0</v>
      </c>
      <c r="K98" s="462"/>
      <c r="L98" s="593"/>
      <c r="M98" s="585"/>
      <c r="N98" s="42">
        <f t="shared" si="4"/>
        <v>0</v>
      </c>
      <c r="O98" s="721"/>
      <c r="P98" s="862"/>
      <c r="Q98" s="158"/>
      <c r="R98" s="125"/>
      <c r="S98" s="176"/>
      <c r="T98" s="177"/>
      <c r="U98" s="49"/>
      <c r="V98" s="50"/>
    </row>
    <row r="99" spans="1:22" ht="17.25" customHeight="1" x14ac:dyDescent="0.35">
      <c r="A99" s="456"/>
      <c r="B99" s="369"/>
      <c r="C99" s="454"/>
      <c r="D99" s="452"/>
      <c r="E99" s="56"/>
      <c r="F99" s="446"/>
      <c r="G99" s="661"/>
      <c r="H99" s="448"/>
      <c r="I99" s="446"/>
      <c r="J99" s="39">
        <f t="shared" si="3"/>
        <v>0</v>
      </c>
      <c r="K99" s="462"/>
      <c r="L99" s="591"/>
      <c r="M99" s="585"/>
      <c r="N99" s="42">
        <f t="shared" si="4"/>
        <v>0</v>
      </c>
      <c r="O99" s="158"/>
      <c r="P99" s="676"/>
      <c r="Q99" s="158"/>
      <c r="R99" s="125"/>
      <c r="S99" s="176"/>
      <c r="T99" s="177"/>
      <c r="U99" s="49"/>
      <c r="V99" s="50"/>
    </row>
    <row r="100" spans="1:22" ht="17.25" customHeight="1" x14ac:dyDescent="0.35">
      <c r="A100" s="456"/>
      <c r="B100" s="369"/>
      <c r="C100" s="454"/>
      <c r="D100" s="452"/>
      <c r="E100" s="56"/>
      <c r="F100" s="446"/>
      <c r="G100" s="661"/>
      <c r="H100" s="448"/>
      <c r="I100" s="446"/>
      <c r="J100" s="39">
        <f t="shared" si="3"/>
        <v>0</v>
      </c>
      <c r="K100" s="462"/>
      <c r="L100" s="568"/>
      <c r="M100" s="463"/>
      <c r="N100" s="42">
        <f t="shared" si="4"/>
        <v>0</v>
      </c>
      <c r="O100" s="158"/>
      <c r="P100" s="676"/>
      <c r="Q100" s="158"/>
      <c r="R100" s="125"/>
      <c r="S100" s="176"/>
      <c r="T100" s="177"/>
      <c r="U100" s="49"/>
      <c r="V100" s="50"/>
    </row>
    <row r="101" spans="1:22" ht="17.25" customHeight="1" x14ac:dyDescent="0.35">
      <c r="A101" s="152"/>
      <c r="B101" s="178"/>
      <c r="C101" s="174"/>
      <c r="D101" s="170"/>
      <c r="E101" s="56"/>
      <c r="F101" s="155"/>
      <c r="G101" s="252"/>
      <c r="H101" s="164"/>
      <c r="I101" s="155"/>
      <c r="J101" s="39">
        <f t="shared" si="3"/>
        <v>0</v>
      </c>
      <c r="K101" s="462"/>
      <c r="L101" s="568"/>
      <c r="M101" s="463"/>
      <c r="N101" s="42">
        <f t="shared" si="4"/>
        <v>0</v>
      </c>
      <c r="O101" s="158"/>
      <c r="P101" s="676"/>
      <c r="Q101" s="158"/>
      <c r="R101" s="125"/>
      <c r="S101" s="176"/>
      <c r="T101" s="177"/>
      <c r="U101" s="49"/>
      <c r="V101" s="50"/>
    </row>
    <row r="102" spans="1:22" ht="18.75" customHeight="1" x14ac:dyDescent="0.35">
      <c r="A102" s="152"/>
      <c r="B102" s="167"/>
      <c r="C102" s="174"/>
      <c r="D102" s="174"/>
      <c r="E102" s="56"/>
      <c r="F102" s="155"/>
      <c r="G102" s="659"/>
      <c r="H102" s="168"/>
      <c r="I102" s="155"/>
      <c r="J102" s="39">
        <f t="shared" si="3"/>
        <v>0</v>
      </c>
      <c r="K102" s="462"/>
      <c r="L102" s="568"/>
      <c r="M102" s="463"/>
      <c r="N102" s="42">
        <f t="shared" si="4"/>
        <v>0</v>
      </c>
      <c r="O102" s="158"/>
      <c r="P102" s="671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659"/>
      <c r="H103" s="168"/>
      <c r="I103" s="155"/>
      <c r="J103" s="39">
        <f t="shared" si="3"/>
        <v>0</v>
      </c>
      <c r="K103" s="468"/>
      <c r="L103" s="568"/>
      <c r="M103" s="463"/>
      <c r="N103" s="42">
        <f t="shared" si="4"/>
        <v>0</v>
      </c>
      <c r="O103" s="158"/>
      <c r="P103" s="671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68"/>
      <c r="M104" s="463"/>
      <c r="N104" s="42">
        <f t="shared" si="4"/>
        <v>0</v>
      </c>
      <c r="O104" s="158"/>
      <c r="P104" s="67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155"/>
      <c r="G105" s="659"/>
      <c r="H105" s="164"/>
      <c r="I105" s="155"/>
      <c r="J105" s="39">
        <f t="shared" si="3"/>
        <v>0</v>
      </c>
      <c r="K105" s="468"/>
      <c r="L105" s="568"/>
      <c r="M105" s="463"/>
      <c r="N105" s="42">
        <f t="shared" si="4"/>
        <v>0</v>
      </c>
      <c r="O105" s="158"/>
      <c r="P105" s="67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68"/>
      <c r="M106" s="463"/>
      <c r="N106" s="42">
        <f t="shared" si="4"/>
        <v>0</v>
      </c>
      <c r="O106" s="158"/>
      <c r="P106" s="676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66"/>
      <c r="M107" s="61"/>
      <c r="N107" s="42">
        <f t="shared" si="4"/>
        <v>0</v>
      </c>
      <c r="O107" s="158"/>
      <c r="P107" s="676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88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66"/>
      <c r="M108" s="61"/>
      <c r="N108" s="42">
        <f t="shared" si="4"/>
        <v>0</v>
      </c>
      <c r="O108" s="158"/>
      <c r="P108" s="671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189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66"/>
      <c r="M109" s="61"/>
      <c r="N109" s="42">
        <f t="shared" si="4"/>
        <v>0</v>
      </c>
      <c r="O109" s="158"/>
      <c r="P109" s="671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91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66"/>
      <c r="M110" s="61"/>
      <c r="N110" s="42">
        <f t="shared" si="4"/>
        <v>0</v>
      </c>
      <c r="O110" s="158"/>
      <c r="P110" s="671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191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66"/>
      <c r="M111" s="61"/>
      <c r="N111" s="42">
        <f t="shared" si="4"/>
        <v>0</v>
      </c>
      <c r="O111" s="158"/>
      <c r="P111" s="671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9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718"/>
      <c r="M112" s="719"/>
      <c r="N112" s="42">
        <f t="shared" si="4"/>
        <v>0</v>
      </c>
      <c r="O112" s="158"/>
      <c r="P112" s="671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154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718"/>
      <c r="M113" s="719"/>
      <c r="N113" s="42">
        <f t="shared" si="4"/>
        <v>0</v>
      </c>
      <c r="O113" s="158"/>
      <c r="P113" s="671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19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569"/>
      <c r="M114" s="195"/>
      <c r="N114" s="42">
        <f t="shared" si="4"/>
        <v>0</v>
      </c>
      <c r="O114" s="158"/>
      <c r="P114" s="671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154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569"/>
      <c r="M115" s="195"/>
      <c r="N115" s="42">
        <f t="shared" si="4"/>
        <v>0</v>
      </c>
      <c r="O115" s="158"/>
      <c r="P115" s="671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66"/>
      <c r="M116" s="61"/>
      <c r="N116" s="42">
        <f t="shared" si="4"/>
        <v>0</v>
      </c>
      <c r="O116" s="158"/>
      <c r="P116" s="671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191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66"/>
      <c r="M117" s="61"/>
      <c r="N117" s="42">
        <f t="shared" si="4"/>
        <v>0</v>
      </c>
      <c r="O117" s="158"/>
      <c r="P117" s="671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66"/>
      <c r="M118" s="61"/>
      <c r="N118" s="42">
        <f t="shared" si="4"/>
        <v>0</v>
      </c>
      <c r="O118" s="158"/>
      <c r="P118" s="671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191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66"/>
      <c r="M119" s="61"/>
      <c r="N119" s="42">
        <f t="shared" si="4"/>
        <v>0</v>
      </c>
      <c r="O119" s="720"/>
      <c r="P119" s="861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191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66"/>
      <c r="M120" s="61"/>
      <c r="N120" s="42">
        <f t="shared" si="4"/>
        <v>0</v>
      </c>
      <c r="O120" s="721"/>
      <c r="P120" s="862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191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66"/>
      <c r="M121" s="61"/>
      <c r="N121" s="42">
        <f t="shared" si="4"/>
        <v>0</v>
      </c>
      <c r="O121" s="158"/>
      <c r="P121" s="671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191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1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197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1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1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197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1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7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1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1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197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1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1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197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1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197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1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197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1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197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1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200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1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197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1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1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197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1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1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197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1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197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1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197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1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197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1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197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1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197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1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197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1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154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1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1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54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1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1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1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1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1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1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1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197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1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1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1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1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1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1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1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197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1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1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154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1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1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1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1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1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1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197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7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197"/>
      <c r="D171" s="197"/>
      <c r="E171" s="34">
        <f t="shared" si="6"/>
        <v>0</v>
      </c>
      <c r="F171" s="60"/>
      <c r="G171" s="662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197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197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7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197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8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197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8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1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197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197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197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197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7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7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42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2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1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1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1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197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8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1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1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1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597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9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597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9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188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1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1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1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70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1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1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265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1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1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1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1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1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1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1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597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1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1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1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1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1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1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1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1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1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1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1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1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1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1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1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1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1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1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1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1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1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1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1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1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1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1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1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1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1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1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1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1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1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1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1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1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1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65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1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65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1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1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1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197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1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1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1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1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1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1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1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197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1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197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1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42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191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154"/>
      <c r="D267" s="182"/>
      <c r="E267" s="34">
        <f t="shared" si="10"/>
        <v>0</v>
      </c>
      <c r="F267" s="182"/>
      <c r="G267" s="663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154"/>
      <c r="D268" s="182"/>
      <c r="E268" s="34">
        <f t="shared" si="10"/>
        <v>0</v>
      </c>
      <c r="F268" s="182"/>
      <c r="G268" s="663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0"/>
        <v>0</v>
      </c>
      <c r="F269" s="182"/>
      <c r="G269" s="663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1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154"/>
      <c r="D270" s="182"/>
      <c r="E270" s="34">
        <f t="shared" si="10"/>
        <v>0</v>
      </c>
      <c r="F270" s="182"/>
      <c r="G270" s="663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1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0"/>
        <v>0</v>
      </c>
      <c r="F271" s="182"/>
      <c r="G271" s="663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1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599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599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599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709" t="s">
        <v>27</v>
      </c>
      <c r="G284" s="709"/>
      <c r="H284" s="710"/>
      <c r="I284" s="303">
        <f>SUM(I4:I283)</f>
        <v>405876.69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10060685.229999997</v>
      </c>
      <c r="O288" s="324"/>
      <c r="Q288" s="325">
        <f>SUM(Q4:Q287)</f>
        <v>91700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10152385.229999997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601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8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80"/>
      <c r="Q306" s="334"/>
      <c r="S306" s="334"/>
      <c r="U306" s="336"/>
      <c r="V306"/>
    </row>
    <row r="307" spans="1:22" x14ac:dyDescent="0.35">
      <c r="A307" s="342"/>
      <c r="B307" s="354"/>
      <c r="C307" s="601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80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80"/>
      <c r="Q308" s="334"/>
      <c r="S308" s="334"/>
      <c r="U308" s="336"/>
      <c r="V308"/>
    </row>
    <row r="309" spans="1:22" x14ac:dyDescent="0.35">
      <c r="A309" s="361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80"/>
      <c r="Q309" s="334"/>
      <c r="S309" s="334"/>
      <c r="U309" s="336"/>
      <c r="V309"/>
    </row>
    <row r="310" spans="1:22" x14ac:dyDescent="0.35">
      <c r="A310" s="307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8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8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8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8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8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80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80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80"/>
      <c r="Q317" s="334"/>
      <c r="S317" s="334"/>
      <c r="U317" s="336"/>
      <c r="V317"/>
    </row>
  </sheetData>
  <mergeCells count="34">
    <mergeCell ref="C89:C90"/>
    <mergeCell ref="A89:A90"/>
    <mergeCell ref="G89:G90"/>
    <mergeCell ref="H89:H90"/>
    <mergeCell ref="O89:O90"/>
    <mergeCell ref="A62:A63"/>
    <mergeCell ref="G62:G63"/>
    <mergeCell ref="H62:H63"/>
    <mergeCell ref="A1:J2"/>
    <mergeCell ref="S1:T2"/>
    <mergeCell ref="W1:X1"/>
    <mergeCell ref="O3:P3"/>
    <mergeCell ref="L11:M11"/>
    <mergeCell ref="F284:H284"/>
    <mergeCell ref="O97:O98"/>
    <mergeCell ref="P97:P98"/>
    <mergeCell ref="L112:M113"/>
    <mergeCell ref="O119:O120"/>
    <mergeCell ref="P119:P120"/>
    <mergeCell ref="L75:L77"/>
    <mergeCell ref="O75:O77"/>
    <mergeCell ref="P75:P77"/>
    <mergeCell ref="P80:P82"/>
    <mergeCell ref="P89:P90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2023-08-29T21:34:58Z</dcterms:modified>
</cp:coreProperties>
</file>