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97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38" i="1" l="1"/>
  <c r="F43" i="1" l="1"/>
  <c r="L38" i="1"/>
  <c r="I38" i="1"/>
  <c r="K40" i="1" s="1"/>
  <c r="M37" i="1"/>
  <c r="P31" i="1"/>
  <c r="C8" i="1"/>
  <c r="C38" i="1" s="1"/>
  <c r="F42" i="1" l="1"/>
  <c r="F44" i="1" s="1"/>
  <c r="F46" i="1" s="1"/>
  <c r="K46" i="1" s="1"/>
</calcChain>
</file>

<file path=xl/comments1.xml><?xml version="1.0" encoding="utf-8"?>
<comments xmlns="http://schemas.openxmlformats.org/spreadsheetml/2006/main">
  <authors>
    <author>ROUSS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<sst xmlns="http://schemas.openxmlformats.org/spreadsheetml/2006/main" count="120" uniqueCount="102">
  <si>
    <t xml:space="preserve">BALANCE       DE   DICIEMBRE      2014    11  S U R </t>
  </si>
  <si>
    <t>COMPRAS</t>
  </si>
  <si>
    <t>INVENTARIO INICIAL</t>
  </si>
  <si>
    <t xml:space="preserve">VENTAS  </t>
  </si>
  <si>
    <t>G  A  S   T  O  S</t>
  </si>
  <si>
    <t>POLLO</t>
  </si>
  <si>
    <t>.</t>
  </si>
  <si>
    <t>TELEFONOS</t>
  </si>
  <si>
    <t>LUZ</t>
  </si>
  <si>
    <t>Obrador -pollo</t>
  </si>
  <si>
    <t>RENTA</t>
  </si>
  <si>
    <t>NOMINA 1</t>
  </si>
  <si>
    <t>Maiz</t>
  </si>
  <si>
    <t>NOMINA 2</t>
  </si>
  <si>
    <t>NOMINA 3</t>
  </si>
  <si>
    <t xml:space="preserve">obrador  </t>
  </si>
  <si>
    <t>NOMINA 4</t>
  </si>
  <si>
    <t>NOMINA 5</t>
  </si>
  <si>
    <t>obrador</t>
  </si>
  <si>
    <t>AGUINALDOS</t>
  </si>
  <si>
    <t>Obrador</t>
  </si>
  <si>
    <t>CAMARAS</t>
  </si>
  <si>
    <t>SEGURO Qulitas</t>
  </si>
  <si>
    <t>calendarios</t>
  </si>
  <si>
    <t>ADT</t>
  </si>
  <si>
    <t>MANTENIMIENTO</t>
  </si>
  <si>
    <t xml:space="preserve"> </t>
  </si>
  <si>
    <t>Obrador Maiz-pollo</t>
  </si>
  <si>
    <t>Arrachera</t>
  </si>
  <si>
    <t>pavos-chorizo</t>
  </si>
  <si>
    <t>combo</t>
  </si>
  <si>
    <t>central</t>
  </si>
  <si>
    <t>salsas</t>
  </si>
  <si>
    <t>TOTAL</t>
  </si>
  <si>
    <t>GRAN TOTAL GASTOS</t>
  </si>
  <si>
    <t>VENTAS NETAS</t>
  </si>
  <si>
    <t>Sub Total 1</t>
  </si>
  <si>
    <t>INVENTARIO FINAL</t>
  </si>
  <si>
    <t xml:space="preserve">Sub Total 2 </t>
  </si>
  <si>
    <t>GANANCIA</t>
  </si>
  <si>
    <t xml:space="preserve">Notas de VENTA </t>
  </si>
  <si>
    <t>BANCO</t>
  </si>
  <si>
    <t># 28631---# 28650</t>
  </si>
  <si>
    <t># 28651---# 28670</t>
  </si>
  <si>
    <t>#028671---# 28689</t>
  </si>
  <si>
    <t># 28690---# 28710</t>
  </si>
  <si>
    <t># 28711---# 28735</t>
  </si>
  <si>
    <t xml:space="preserve">Bolsas  </t>
  </si>
  <si>
    <t># 28736---# 28775</t>
  </si>
  <si>
    <t>gasolina</t>
  </si>
  <si>
    <t># 28776---# 28805</t>
  </si>
  <si>
    <t># 28806---# 28820</t>
  </si>
  <si>
    <t># 28821---# 28845</t>
  </si>
  <si>
    <t># 28846---# 28869</t>
  </si>
  <si>
    <t>50 K</t>
  </si>
  <si>
    <t># 28870---# 28915</t>
  </si>
  <si>
    <t>63 K</t>
  </si>
  <si>
    <t># 28916---# 28955</t>
  </si>
  <si>
    <t>69 K</t>
  </si>
  <si>
    <t># 28956---# 28980</t>
  </si>
  <si>
    <t>75 K</t>
  </si>
  <si>
    <t># 28981---# 29012</t>
  </si>
  <si>
    <t>99 K</t>
  </si>
  <si>
    <t># 29013---# 29042</t>
  </si>
  <si>
    <t>107 K</t>
  </si>
  <si>
    <t># 29043---# 29085</t>
  </si>
  <si>
    <t>119 K</t>
  </si>
  <si>
    <t>Verificacion-Gasolina</t>
  </si>
  <si>
    <t># 29086---# 29135</t>
  </si>
  <si>
    <t>129 K</t>
  </si>
  <si>
    <t>fumigacion- bolsa -gasolina-volantes</t>
  </si>
  <si>
    <t># 29136---29183</t>
  </si>
  <si>
    <t>143 K</t>
  </si>
  <si>
    <t># 29184--- # 29241</t>
  </si>
  <si>
    <t>166 K</t>
  </si>
  <si>
    <t>Gasolina-Afilador</t>
  </si>
  <si>
    <t># 29242---# 29313</t>
  </si>
  <si>
    <t>181 K</t>
  </si>
  <si>
    <t>cloro</t>
  </si>
  <si>
    <t># 29314---# 29363</t>
  </si>
  <si>
    <t>205 K</t>
  </si>
  <si>
    <t>gasolina-cloro-trapos</t>
  </si>
  <si>
    <t># 29364---# 29433</t>
  </si>
  <si>
    <t>252 K</t>
  </si>
  <si>
    <t># 29434---# 29500</t>
  </si>
  <si>
    <t>262 K</t>
  </si>
  <si>
    <t># 29501--# 29590</t>
  </si>
  <si>
    <t>271 K</t>
  </si>
  <si>
    <t>DESCANSO</t>
  </si>
  <si>
    <t>290 K</t>
  </si>
  <si>
    <t>bolsas --gasolina</t>
  </si>
  <si>
    <t># 29591---# 29632</t>
  </si>
  <si>
    <t>291 K</t>
  </si>
  <si>
    <t># 29633---# 29670</t>
  </si>
  <si>
    <t># 29671---# 29711</t>
  </si>
  <si>
    <t># 29712---# 29746</t>
  </si>
  <si>
    <t># 29747---# 29839</t>
  </si>
  <si>
    <t>afilador</t>
  </si>
  <si>
    <t># 29840---# 29959</t>
  </si>
  <si>
    <t>COMPRAS ALMACEN</t>
  </si>
  <si>
    <t>al dia 2 de enero</t>
  </si>
  <si>
    <t>Elaborado por Rosy Tellez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</si>
</sst>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[$-C0A]dd\-mmm\-yy;@"/>
    <numFmt numFmtId="165" formatCode="&quot;$&quot;#,##0.00"/>
    <numFmt numFmtId="166" formatCode="[$$-80A]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Dashed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double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64"/>
      </right>
      <top/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2">
    <xf numFmtId="0" fontId="0" fillId="0" borderId="0" xfId="0"/>
    <xf numFmtId="164" fontId="0" fillId="0" borderId="0" xfId="0" applyNumberFormat="1" applyAlignment="1">
      <alignment horizontal="center"/>
    </xf>
    <xf numFmtId="44" fontId="0" fillId="0" borderId="0" xfId="1" applyFont="1"/>
    <xf numFmtId="44" fontId="2" fillId="0" borderId="0" xfId="1" applyFont="1" applyAlignment="1">
      <alignment horizontal="center"/>
    </xf>
    <xf numFmtId="44" fontId="4" fillId="0" borderId="1" xfId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/>
    <xf numFmtId="164" fontId="0" fillId="0" borderId="3" xfId="0" applyNumberFormat="1" applyBorder="1" applyAlignment="1">
      <alignment horizontal="center"/>
    </xf>
    <xf numFmtId="44" fontId="6" fillId="0" borderId="4" xfId="1" applyFont="1" applyBorder="1"/>
    <xf numFmtId="165" fontId="0" fillId="0" borderId="0" xfId="0" applyNumberFormat="1"/>
    <xf numFmtId="16" fontId="0" fillId="0" borderId="0" xfId="0" applyNumberFormat="1"/>
    <xf numFmtId="165" fontId="0" fillId="0" borderId="0" xfId="0" applyNumberFormat="1" applyFill="1"/>
    <xf numFmtId="0" fontId="0" fillId="0" borderId="0" xfId="0" applyFill="1"/>
    <xf numFmtId="165" fontId="9" fillId="0" borderId="0" xfId="0" applyNumberFormat="1" applyFont="1" applyFill="1"/>
    <xf numFmtId="165" fontId="0" fillId="0" borderId="0" xfId="0" applyNumberFormat="1" applyFill="1" applyBorder="1"/>
    <xf numFmtId="0" fontId="0" fillId="0" borderId="0" xfId="0" applyBorder="1"/>
    <xf numFmtId="165" fontId="0" fillId="0" borderId="9" xfId="0" applyNumberFormat="1" applyBorder="1"/>
    <xf numFmtId="165" fontId="10" fillId="0" borderId="0" xfId="0" applyNumberFormat="1" applyFont="1" applyFill="1"/>
    <xf numFmtId="0" fontId="0" fillId="0" borderId="0" xfId="0" applyFill="1" applyBorder="1"/>
    <xf numFmtId="166" fontId="2" fillId="0" borderId="9" xfId="0" applyNumberFormat="1" applyFont="1" applyBorder="1" applyAlignment="1">
      <alignment horizontal="right"/>
    </xf>
    <xf numFmtId="44" fontId="0" fillId="0" borderId="8" xfId="1" applyFont="1" applyBorder="1"/>
    <xf numFmtId="165" fontId="11" fillId="0" borderId="0" xfId="0" applyNumberFormat="1" applyFont="1" applyFill="1"/>
    <xf numFmtId="0" fontId="0" fillId="0" borderId="12" xfId="0" applyBorder="1"/>
    <xf numFmtId="44" fontId="2" fillId="0" borderId="0" xfId="1" applyFont="1"/>
    <xf numFmtId="166" fontId="0" fillId="0" borderId="9" xfId="0" applyNumberFormat="1" applyBorder="1"/>
    <xf numFmtId="165" fontId="0" fillId="0" borderId="0" xfId="0" applyNumberFormat="1" applyFont="1" applyFill="1"/>
    <xf numFmtId="0" fontId="12" fillId="0" borderId="2" xfId="0" applyFont="1" applyBorder="1"/>
    <xf numFmtId="164" fontId="10" fillId="0" borderId="3" xfId="0" applyNumberFormat="1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44" fontId="0" fillId="0" borderId="13" xfId="1" applyFont="1" applyBorder="1"/>
    <xf numFmtId="44" fontId="0" fillId="0" borderId="0" xfId="1" applyFont="1" applyBorder="1"/>
    <xf numFmtId="0" fontId="14" fillId="0" borderId="0" xfId="0" applyFont="1"/>
    <xf numFmtId="164" fontId="13" fillId="0" borderId="14" xfId="0" applyNumberFormat="1" applyFont="1" applyBorder="1" applyAlignment="1">
      <alignment horizontal="center"/>
    </xf>
    <xf numFmtId="44" fontId="2" fillId="0" borderId="15" xfId="1" applyFont="1" applyBorder="1"/>
    <xf numFmtId="0" fontId="0" fillId="0" borderId="17" xfId="0" applyBorder="1"/>
    <xf numFmtId="44" fontId="0" fillId="0" borderId="18" xfId="1" applyFont="1" applyBorder="1"/>
    <xf numFmtId="0" fontId="13" fillId="0" borderId="19" xfId="0" applyFont="1" applyBorder="1" applyAlignment="1">
      <alignment horizontal="center"/>
    </xf>
    <xf numFmtId="44" fontId="0" fillId="0" borderId="20" xfId="1" applyFont="1" applyBorder="1"/>
    <xf numFmtId="0" fontId="0" fillId="0" borderId="21" xfId="0" applyBorder="1"/>
    <xf numFmtId="164" fontId="6" fillId="0" borderId="0" xfId="0" applyNumberFormat="1" applyFont="1" applyAlignment="1">
      <alignment horizontal="center"/>
    </xf>
    <xf numFmtId="44" fontId="6" fillId="0" borderId="0" xfId="1" applyFont="1"/>
    <xf numFmtId="44" fontId="13" fillId="0" borderId="0" xfId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2" fillId="0" borderId="0" xfId="0" applyFont="1"/>
    <xf numFmtId="44" fontId="2" fillId="0" borderId="0" xfId="1" applyFont="1" applyBorder="1"/>
    <xf numFmtId="44" fontId="8" fillId="0" borderId="0" xfId="1" applyFont="1" applyAlignment="1">
      <alignment horizontal="center" vertical="center" wrapText="1"/>
    </xf>
    <xf numFmtId="0" fontId="0" fillId="0" borderId="25" xfId="0" applyBorder="1"/>
    <xf numFmtId="44" fontId="13" fillId="0" borderId="26" xfId="1" applyFont="1" applyBorder="1"/>
    <xf numFmtId="165" fontId="15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5" fontId="8" fillId="0" borderId="23" xfId="0" applyNumberFormat="1" applyFont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Alignment="1"/>
    <xf numFmtId="0" fontId="0" fillId="0" borderId="29" xfId="0" applyBorder="1"/>
    <xf numFmtId="44" fontId="0" fillId="0" borderId="30" xfId="1" applyFont="1" applyBorder="1"/>
    <xf numFmtId="44" fontId="0" fillId="2" borderId="8" xfId="1" applyFont="1" applyFill="1" applyBorder="1"/>
    <xf numFmtId="0" fontId="0" fillId="0" borderId="0" xfId="0" applyFill="1" applyBorder="1" applyAlignment="1"/>
    <xf numFmtId="44" fontId="0" fillId="0" borderId="8" xfId="1" applyFont="1" applyFill="1" applyBorder="1"/>
    <xf numFmtId="0" fontId="2" fillId="3" borderId="0" xfId="0" applyFont="1" applyFill="1" applyBorder="1" applyAlignment="1"/>
    <xf numFmtId="0" fontId="0" fillId="0" borderId="26" xfId="0" applyBorder="1"/>
    <xf numFmtId="44" fontId="0" fillId="0" borderId="15" xfId="1" applyFont="1" applyBorder="1"/>
    <xf numFmtId="165" fontId="0" fillId="0" borderId="25" xfId="0" applyNumberFormat="1" applyBorder="1"/>
    <xf numFmtId="164" fontId="18" fillId="0" borderId="2" xfId="0" applyNumberFormat="1" applyFont="1" applyBorder="1" applyAlignment="1">
      <alignment horizontal="center"/>
    </xf>
    <xf numFmtId="44" fontId="2" fillId="0" borderId="31" xfId="1" applyFont="1" applyFill="1" applyBorder="1"/>
    <xf numFmtId="44" fontId="2" fillId="0" borderId="25" xfId="1" applyFont="1" applyBorder="1"/>
    <xf numFmtId="0" fontId="20" fillId="0" borderId="0" xfId="0" applyFont="1"/>
    <xf numFmtId="44" fontId="21" fillId="0" borderId="0" xfId="1" applyFont="1"/>
    <xf numFmtId="0" fontId="21" fillId="0" borderId="0" xfId="0" applyFont="1"/>
    <xf numFmtId="0" fontId="0" fillId="0" borderId="10" xfId="0" applyFill="1" applyBorder="1"/>
    <xf numFmtId="0" fontId="0" fillId="0" borderId="11" xfId="0" applyFill="1" applyBorder="1"/>
    <xf numFmtId="166" fontId="2" fillId="0" borderId="9" xfId="0" applyNumberFormat="1" applyFont="1" applyFill="1" applyBorder="1" applyAlignment="1">
      <alignment horizontal="right"/>
    </xf>
    <xf numFmtId="0" fontId="8" fillId="0" borderId="2" xfId="0" applyFont="1" applyBorder="1"/>
    <xf numFmtId="15" fontId="0" fillId="0" borderId="34" xfId="0" applyNumberFormat="1" applyFill="1" applyBorder="1"/>
    <xf numFmtId="44" fontId="2" fillId="0" borderId="35" xfId="1" applyFont="1" applyFill="1" applyBorder="1"/>
    <xf numFmtId="15" fontId="0" fillId="0" borderId="36" xfId="0" applyNumberFormat="1" applyFill="1" applyBorder="1"/>
    <xf numFmtId="44" fontId="2" fillId="0" borderId="37" xfId="1" applyFont="1" applyFill="1" applyBorder="1"/>
    <xf numFmtId="44" fontId="2" fillId="3" borderId="37" xfId="1" applyFont="1" applyFill="1" applyBorder="1"/>
    <xf numFmtId="164" fontId="0" fillId="0" borderId="40" xfId="0" applyNumberFormat="1" applyFill="1" applyBorder="1" applyAlignment="1">
      <alignment horizontal="center"/>
    </xf>
    <xf numFmtId="44" fontId="2" fillId="0" borderId="41" xfId="1" applyFont="1" applyFill="1" applyBorder="1"/>
    <xf numFmtId="164" fontId="0" fillId="0" borderId="42" xfId="0" applyNumberFormat="1" applyFill="1" applyBorder="1" applyAlignment="1">
      <alignment horizontal="center"/>
    </xf>
    <xf numFmtId="44" fontId="2" fillId="0" borderId="43" xfId="1" applyFont="1" applyFill="1" applyBorder="1"/>
    <xf numFmtId="44" fontId="2" fillId="3" borderId="43" xfId="1" applyFont="1" applyFill="1" applyBorder="1"/>
    <xf numFmtId="164" fontId="0" fillId="0" borderId="44" xfId="0" applyNumberFormat="1" applyFill="1" applyBorder="1" applyAlignment="1">
      <alignment horizontal="center"/>
    </xf>
    <xf numFmtId="44" fontId="2" fillId="0" borderId="45" xfId="1" applyFont="1" applyFill="1" applyBorder="1"/>
    <xf numFmtId="16" fontId="0" fillId="0" borderId="0" xfId="0" applyNumberFormat="1" applyFill="1" applyBorder="1"/>
    <xf numFmtId="15" fontId="0" fillId="0" borderId="46" xfId="0" applyNumberFormat="1" applyFill="1" applyBorder="1"/>
    <xf numFmtId="44" fontId="2" fillId="0" borderId="47" xfId="1" applyFont="1" applyFill="1" applyBorder="1"/>
    <xf numFmtId="44" fontId="2" fillId="0" borderId="48" xfId="1" applyFont="1" applyFill="1" applyBorder="1"/>
    <xf numFmtId="15" fontId="0" fillId="0" borderId="49" xfId="0" applyNumberFormat="1" applyFill="1" applyBorder="1"/>
    <xf numFmtId="44" fontId="2" fillId="0" borderId="50" xfId="1" applyFont="1" applyFill="1" applyBorder="1"/>
    <xf numFmtId="44" fontId="2" fillId="0" borderId="51" xfId="1" applyFont="1" applyFill="1" applyBorder="1"/>
    <xf numFmtId="44" fontId="19" fillId="0" borderId="51" xfId="1" applyFont="1" applyFill="1" applyBorder="1"/>
    <xf numFmtId="44" fontId="18" fillId="0" borderId="51" xfId="1" applyFont="1" applyFill="1" applyBorder="1"/>
    <xf numFmtId="44" fontId="2" fillId="3" borderId="50" xfId="1" applyFont="1" applyFill="1" applyBorder="1"/>
    <xf numFmtId="15" fontId="0" fillId="0" borderId="52" xfId="0" applyNumberFormat="1" applyFill="1" applyBorder="1"/>
    <xf numFmtId="44" fontId="2" fillId="0" borderId="53" xfId="1" applyFont="1" applyFill="1" applyBorder="1"/>
    <xf numFmtId="44" fontId="2" fillId="0" borderId="54" xfId="1" applyFont="1" applyFill="1" applyBorder="1"/>
    <xf numFmtId="0" fontId="0" fillId="0" borderId="56" xfId="0" applyFill="1" applyBorder="1"/>
    <xf numFmtId="165" fontId="0" fillId="0" borderId="57" xfId="0" applyNumberFormat="1" applyFill="1" applyBorder="1"/>
    <xf numFmtId="0" fontId="0" fillId="0" borderId="49" xfId="0" applyFill="1" applyBorder="1"/>
    <xf numFmtId="165" fontId="2" fillId="0" borderId="58" xfId="0" applyNumberFormat="1" applyFont="1" applyFill="1" applyBorder="1"/>
    <xf numFmtId="165" fontId="0" fillId="0" borderId="58" xfId="0" applyNumberFormat="1" applyFill="1" applyBorder="1"/>
    <xf numFmtId="166" fontId="2" fillId="0" borderId="58" xfId="0" applyNumberFormat="1" applyFont="1" applyFill="1" applyBorder="1"/>
    <xf numFmtId="0" fontId="11" fillId="0" borderId="49" xfId="0" applyFont="1" applyFill="1" applyBorder="1"/>
    <xf numFmtId="166" fontId="2" fillId="0" borderId="58" xfId="1" applyNumberFormat="1" applyFont="1" applyFill="1" applyBorder="1" applyAlignment="1">
      <alignment horizontal="right"/>
    </xf>
    <xf numFmtId="166" fontId="2" fillId="0" borderId="58" xfId="0" applyNumberFormat="1" applyFont="1" applyFill="1" applyBorder="1" applyAlignment="1">
      <alignment horizontal="right"/>
    </xf>
    <xf numFmtId="166" fontId="2" fillId="0" borderId="22" xfId="0" applyNumberFormat="1" applyFont="1" applyFill="1" applyBorder="1" applyAlignment="1">
      <alignment horizontal="right"/>
    </xf>
    <xf numFmtId="16" fontId="9" fillId="0" borderId="52" xfId="0" applyNumberFormat="1" applyFont="1" applyFill="1" applyBorder="1"/>
    <xf numFmtId="166" fontId="2" fillId="0" borderId="59" xfId="0" applyNumberFormat="1" applyFont="1" applyFill="1" applyBorder="1" applyAlignment="1">
      <alignment horizontal="right"/>
    </xf>
    <xf numFmtId="0" fontId="2" fillId="0" borderId="25" xfId="0" applyFont="1" applyBorder="1" applyAlignment="1">
      <alignment horizontal="right"/>
    </xf>
    <xf numFmtId="0" fontId="21" fillId="5" borderId="0" xfId="0" applyFont="1" applyFill="1"/>
    <xf numFmtId="164" fontId="0" fillId="5" borderId="0" xfId="0" applyNumberFormat="1" applyFill="1" applyAlignment="1">
      <alignment horizontal="center"/>
    </xf>
    <xf numFmtId="44" fontId="0" fillId="0" borderId="60" xfId="1" applyFont="1" applyBorder="1"/>
    <xf numFmtId="44" fontId="0" fillId="0" borderId="61" xfId="1" applyFont="1" applyBorder="1"/>
    <xf numFmtId="44" fontId="0" fillId="0" borderId="61" xfId="1" applyFont="1" applyFill="1" applyBorder="1"/>
    <xf numFmtId="44" fontId="0" fillId="0" borderId="62" xfId="1" applyFont="1" applyBorder="1"/>
    <xf numFmtId="44" fontId="1" fillId="6" borderId="32" xfId="1" applyFont="1" applyFill="1" applyBorder="1"/>
    <xf numFmtId="44" fontId="1" fillId="6" borderId="33" xfId="1" applyFont="1" applyFill="1" applyBorder="1"/>
    <xf numFmtId="44" fontId="16" fillId="6" borderId="63" xfId="1" applyFont="1" applyFill="1" applyBorder="1" applyAlignment="1">
      <alignment horizontal="center"/>
    </xf>
    <xf numFmtId="44" fontId="17" fillId="4" borderId="2" xfId="1" applyFont="1" applyFill="1" applyBorder="1" applyAlignment="1">
      <alignment horizontal="center"/>
    </xf>
    <xf numFmtId="44" fontId="17" fillId="4" borderId="31" xfId="1" applyFont="1" applyFill="1" applyBorder="1" applyAlignment="1">
      <alignment horizontal="center"/>
    </xf>
    <xf numFmtId="165" fontId="8" fillId="0" borderId="23" xfId="0" applyNumberFormat="1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2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165" fontId="7" fillId="0" borderId="10" xfId="0" applyNumberFormat="1" applyFont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165" fontId="7" fillId="0" borderId="25" xfId="0" applyNumberFormat="1" applyFont="1" applyBorder="1" applyAlignment="1">
      <alignment horizontal="center"/>
    </xf>
    <xf numFmtId="165" fontId="7" fillId="0" borderId="18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165" fontId="8" fillId="0" borderId="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8" fillId="0" borderId="22" xfId="0" applyNumberFormat="1" applyFont="1" applyBorder="1" applyAlignment="1">
      <alignment horizontal="center" vertical="center" wrapText="1"/>
    </xf>
    <xf numFmtId="165" fontId="8" fillId="0" borderId="23" xfId="0" applyNumberFormat="1" applyFont="1" applyBorder="1" applyAlignment="1">
      <alignment horizontal="center" vertical="center" wrapText="1"/>
    </xf>
    <xf numFmtId="0" fontId="3" fillId="0" borderId="0" xfId="0" applyFont="1" applyFill="1" applyAlignment="1"/>
    <xf numFmtId="0" fontId="7" fillId="0" borderId="2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19" fillId="0" borderId="55" xfId="1" applyFont="1" applyFill="1" applyBorder="1" applyAlignment="1">
      <alignment horizontal="center" wrapText="1"/>
    </xf>
    <xf numFmtId="44" fontId="19" fillId="0" borderId="0" xfId="1" applyFont="1" applyFill="1" applyBorder="1" applyAlignment="1">
      <alignment horizontal="center" wrapText="1"/>
    </xf>
    <xf numFmtId="44" fontId="1" fillId="0" borderId="28" xfId="1" applyFont="1" applyBorder="1"/>
    <xf numFmtId="44" fontId="2" fillId="0" borderId="39" xfId="1" applyFont="1" applyBorder="1"/>
    <xf numFmtId="14" fontId="2" fillId="0" borderId="38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914900" y="761047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1133475</xdr:colOff>
      <xdr:row>39</xdr:row>
      <xdr:rowOff>200024</xdr:rowOff>
    </xdr:from>
    <xdr:to>
      <xdr:col>7</xdr:col>
      <xdr:colOff>0</xdr:colOff>
      <xdr:row>41</xdr:row>
      <xdr:rowOff>19050</xdr:rowOff>
    </xdr:to>
    <xdr:cxnSp macro="">
      <xdr:nvCxnSpPr>
        <xdr:cNvPr id="3" name="2 Conector recto de flecha"/>
        <xdr:cNvCxnSpPr/>
      </xdr:nvCxnSpPr>
      <xdr:spPr>
        <a:xfrm flipH="1">
          <a:off x="4838700" y="8305799"/>
          <a:ext cx="247650" cy="22860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" name="7 Conector recto de flecha"/>
        <xdr:cNvCxnSpPr/>
      </xdr:nvCxnSpPr>
      <xdr:spPr>
        <a:xfrm>
          <a:off x="4953000" y="766762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45</xdr:row>
      <xdr:rowOff>85725</xdr:rowOff>
    </xdr:from>
    <xdr:to>
      <xdr:col>7</xdr:col>
      <xdr:colOff>676275</xdr:colOff>
      <xdr:row>45</xdr:row>
      <xdr:rowOff>123825</xdr:rowOff>
    </xdr:to>
    <xdr:cxnSp macro="">
      <xdr:nvCxnSpPr>
        <xdr:cNvPr id="10" name="9 Conector recto de flecha"/>
        <xdr:cNvCxnSpPr/>
      </xdr:nvCxnSpPr>
      <xdr:spPr>
        <a:xfrm flipV="1">
          <a:off x="5000625" y="9153525"/>
          <a:ext cx="76200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0"/>
  <sheetViews>
    <sheetView tabSelected="1" topLeftCell="A22" workbookViewId="0">
      <selection activeCell="E36" sqref="E36"/>
    </sheetView>
  </sheetViews>
  <sheetFormatPr baseColWidth="10" defaultRowHeight="15" x14ac:dyDescent="0.25"/>
  <cols>
    <col min="1" max="1" width="2.5703125" customWidth="1"/>
    <col min="2" max="2" width="16.140625" style="1" customWidth="1"/>
    <col min="3" max="3" width="16.42578125" style="2" customWidth="1"/>
    <col min="4" max="4" width="9" customWidth="1"/>
    <col min="6" max="6" width="17.85546875" style="2" customWidth="1"/>
    <col min="7" max="7" width="2.85546875" customWidth="1"/>
    <col min="9" max="9" width="12.140625" style="2" customWidth="1"/>
    <col min="10" max="10" width="9.85546875" style="2" customWidth="1"/>
    <col min="12" max="12" width="11.28515625" customWidth="1"/>
    <col min="13" max="13" width="17.140625" customWidth="1"/>
    <col min="14" max="14" width="12.5703125" style="2" bestFit="1" customWidth="1"/>
    <col min="15" max="15" width="0" hidden="1" customWidth="1"/>
    <col min="16" max="16" width="14.140625" style="2" hidden="1" customWidth="1"/>
  </cols>
  <sheetData>
    <row r="1" spans="1:16" ht="24" thickBot="1" x14ac:dyDescent="0.4">
      <c r="C1" s="143" t="s">
        <v>0</v>
      </c>
      <c r="D1" s="143"/>
      <c r="E1" s="143"/>
      <c r="F1" s="143"/>
      <c r="G1" s="143"/>
      <c r="H1" s="143"/>
      <c r="I1" s="143"/>
      <c r="J1" s="143"/>
      <c r="K1" s="143"/>
      <c r="L1" s="113" t="s">
        <v>101</v>
      </c>
      <c r="M1" s="114"/>
    </row>
    <row r="2" spans="1:16" ht="15.75" thickBot="1" x14ac:dyDescent="0.3">
      <c r="E2" s="51"/>
      <c r="F2" s="3"/>
      <c r="N2" s="119"/>
    </row>
    <row r="3" spans="1:16" ht="15.75" thickBot="1" x14ac:dyDescent="0.3">
      <c r="C3" s="4" t="s">
        <v>1</v>
      </c>
      <c r="D3" s="5"/>
      <c r="N3" s="120"/>
    </row>
    <row r="4" spans="1:16" ht="20.25" thickTop="1" thickBot="1" x14ac:dyDescent="0.35">
      <c r="A4" s="6" t="s">
        <v>2</v>
      </c>
      <c r="B4" s="7"/>
      <c r="C4" s="8">
        <v>109094</v>
      </c>
      <c r="D4" s="9"/>
      <c r="E4" s="139" t="s">
        <v>3</v>
      </c>
      <c r="F4" s="140"/>
      <c r="I4" s="144" t="s">
        <v>4</v>
      </c>
      <c r="J4" s="145"/>
      <c r="K4" s="146"/>
      <c r="L4" s="146"/>
      <c r="M4" s="74" t="s">
        <v>40</v>
      </c>
      <c r="N4" s="121" t="s">
        <v>41</v>
      </c>
    </row>
    <row r="5" spans="1:16" ht="16.5" thickTop="1" thickBot="1" x14ac:dyDescent="0.3">
      <c r="A5" s="10"/>
      <c r="B5" s="80">
        <v>41974</v>
      </c>
      <c r="C5" s="81">
        <v>1214</v>
      </c>
      <c r="D5" s="11" t="s">
        <v>5</v>
      </c>
      <c r="E5" s="75">
        <v>41974</v>
      </c>
      <c r="F5" s="76">
        <v>17902.5</v>
      </c>
      <c r="G5" s="12"/>
      <c r="H5" s="88">
        <v>41974</v>
      </c>
      <c r="I5" s="89">
        <v>487.5</v>
      </c>
      <c r="J5" s="90"/>
      <c r="K5" s="71"/>
      <c r="L5" s="72"/>
      <c r="M5" t="s">
        <v>42</v>
      </c>
      <c r="N5" s="115">
        <v>16201</v>
      </c>
    </row>
    <row r="6" spans="1:16" ht="15.75" thickBot="1" x14ac:dyDescent="0.3">
      <c r="A6" s="10"/>
      <c r="B6" s="82">
        <v>41975</v>
      </c>
      <c r="C6" s="83">
        <v>0</v>
      </c>
      <c r="D6" s="13" t="s">
        <v>6</v>
      </c>
      <c r="E6" s="77">
        <v>41975</v>
      </c>
      <c r="F6" s="78">
        <v>16005</v>
      </c>
      <c r="G6" s="14"/>
      <c r="H6" s="91">
        <v>41975</v>
      </c>
      <c r="I6" s="92">
        <v>0</v>
      </c>
      <c r="J6" s="93"/>
      <c r="K6" s="100" t="s">
        <v>7</v>
      </c>
      <c r="L6" s="101">
        <v>1238</v>
      </c>
      <c r="M6" s="54" t="s">
        <v>43</v>
      </c>
      <c r="N6" s="116">
        <v>16005</v>
      </c>
    </row>
    <row r="7" spans="1:16" ht="15.75" thickBot="1" x14ac:dyDescent="0.3">
      <c r="A7" s="10"/>
      <c r="B7" s="82">
        <v>41976</v>
      </c>
      <c r="C7" s="83">
        <v>0</v>
      </c>
      <c r="D7" s="17" t="s">
        <v>6</v>
      </c>
      <c r="E7" s="77">
        <v>41976</v>
      </c>
      <c r="F7" s="78">
        <v>27133</v>
      </c>
      <c r="G7" s="12"/>
      <c r="H7" s="91">
        <v>41976</v>
      </c>
      <c r="I7" s="92">
        <v>0</v>
      </c>
      <c r="J7" s="93"/>
      <c r="K7" s="102" t="s">
        <v>8</v>
      </c>
      <c r="L7" s="103">
        <v>10283</v>
      </c>
      <c r="M7" t="s">
        <v>44</v>
      </c>
      <c r="N7" s="116">
        <v>0</v>
      </c>
    </row>
    <row r="8" spans="1:16" ht="15.75" thickBot="1" x14ac:dyDescent="0.3">
      <c r="A8" s="10"/>
      <c r="B8" s="82">
        <v>41977</v>
      </c>
      <c r="C8" s="83">
        <f>927+20093.8+29075+29520</f>
        <v>79615.8</v>
      </c>
      <c r="D8" s="13" t="s">
        <v>9</v>
      </c>
      <c r="E8" s="77">
        <v>41977</v>
      </c>
      <c r="F8" s="78">
        <v>65246.5</v>
      </c>
      <c r="G8" s="12"/>
      <c r="H8" s="91">
        <v>41977</v>
      </c>
      <c r="I8" s="92">
        <v>0</v>
      </c>
      <c r="J8" s="93"/>
      <c r="K8" s="102" t="s">
        <v>10</v>
      </c>
      <c r="L8" s="104">
        <v>28750</v>
      </c>
      <c r="M8" t="s">
        <v>45</v>
      </c>
      <c r="N8" s="116">
        <v>2480.6999999999998</v>
      </c>
    </row>
    <row r="9" spans="1:16" ht="15.75" thickBot="1" x14ac:dyDescent="0.3">
      <c r="A9" s="10"/>
      <c r="B9" s="82">
        <v>41978</v>
      </c>
      <c r="C9" s="83">
        <v>14696.9</v>
      </c>
      <c r="D9" s="13" t="s">
        <v>9</v>
      </c>
      <c r="E9" s="77">
        <v>41978</v>
      </c>
      <c r="F9" s="78">
        <v>52434</v>
      </c>
      <c r="G9" s="12"/>
      <c r="H9" s="91">
        <v>41978</v>
      </c>
      <c r="I9" s="92">
        <v>461.5</v>
      </c>
      <c r="J9" s="93"/>
      <c r="K9" s="102" t="s">
        <v>11</v>
      </c>
      <c r="L9" s="103">
        <v>8050</v>
      </c>
      <c r="M9" t="s">
        <v>46</v>
      </c>
      <c r="N9" s="116">
        <v>37275.5</v>
      </c>
    </row>
    <row r="10" spans="1:16" ht="15.75" thickBot="1" x14ac:dyDescent="0.3">
      <c r="A10" s="10"/>
      <c r="B10" s="82">
        <v>41979</v>
      </c>
      <c r="C10" s="83">
        <v>440</v>
      </c>
      <c r="D10" s="17" t="s">
        <v>12</v>
      </c>
      <c r="E10" s="77">
        <v>41979</v>
      </c>
      <c r="F10" s="78">
        <v>45314.5</v>
      </c>
      <c r="G10" s="12"/>
      <c r="H10" s="91">
        <v>41979</v>
      </c>
      <c r="I10" s="92">
        <v>2030</v>
      </c>
      <c r="J10" s="93" t="s">
        <v>47</v>
      </c>
      <c r="K10" s="102" t="s">
        <v>13</v>
      </c>
      <c r="L10" s="103">
        <v>8314.5</v>
      </c>
      <c r="M10" t="s">
        <v>48</v>
      </c>
      <c r="N10" s="116">
        <v>42844.5</v>
      </c>
    </row>
    <row r="11" spans="1:16" ht="15.75" thickBot="1" x14ac:dyDescent="0.3">
      <c r="A11" s="10"/>
      <c r="B11" s="82">
        <v>41980</v>
      </c>
      <c r="C11" s="83">
        <v>0</v>
      </c>
      <c r="D11" s="17" t="s">
        <v>6</v>
      </c>
      <c r="E11" s="77">
        <v>41980</v>
      </c>
      <c r="F11" s="78">
        <v>57061</v>
      </c>
      <c r="G11" s="12"/>
      <c r="H11" s="91">
        <v>41980</v>
      </c>
      <c r="I11" s="92">
        <v>399</v>
      </c>
      <c r="J11" s="93" t="s">
        <v>49</v>
      </c>
      <c r="K11" s="102" t="s">
        <v>14</v>
      </c>
      <c r="L11" s="105">
        <v>8214</v>
      </c>
      <c r="M11" t="s">
        <v>50</v>
      </c>
      <c r="N11" s="116">
        <v>48622</v>
      </c>
    </row>
    <row r="12" spans="1:16" ht="15.75" thickBot="1" x14ac:dyDescent="0.3">
      <c r="A12" s="10"/>
      <c r="B12" s="82">
        <v>41981</v>
      </c>
      <c r="C12" s="83">
        <v>2335</v>
      </c>
      <c r="D12" s="17" t="s">
        <v>15</v>
      </c>
      <c r="E12" s="77">
        <v>41981</v>
      </c>
      <c r="F12" s="78">
        <v>32609.5</v>
      </c>
      <c r="G12" s="12"/>
      <c r="H12" s="91">
        <v>41981</v>
      </c>
      <c r="I12" s="92">
        <v>0</v>
      </c>
      <c r="J12" s="93"/>
      <c r="K12" s="102" t="s">
        <v>16</v>
      </c>
      <c r="L12" s="105">
        <v>8050</v>
      </c>
      <c r="M12" t="s">
        <v>51</v>
      </c>
      <c r="N12" s="116">
        <v>30274.5</v>
      </c>
    </row>
    <row r="13" spans="1:16" ht="15.75" thickBot="1" x14ac:dyDescent="0.3">
      <c r="A13" s="10"/>
      <c r="B13" s="82">
        <v>41982</v>
      </c>
      <c r="C13" s="83">
        <v>0</v>
      </c>
      <c r="D13" s="17" t="s">
        <v>6</v>
      </c>
      <c r="E13" s="77">
        <v>41982</v>
      </c>
      <c r="F13" s="78">
        <v>24734</v>
      </c>
      <c r="G13" s="12"/>
      <c r="H13" s="91">
        <v>41982</v>
      </c>
      <c r="I13" s="92">
        <v>0</v>
      </c>
      <c r="J13" s="93"/>
      <c r="K13" s="102" t="s">
        <v>17</v>
      </c>
      <c r="L13" s="105">
        <v>0</v>
      </c>
      <c r="M13" s="55" t="s">
        <v>52</v>
      </c>
      <c r="N13" s="116">
        <v>24734</v>
      </c>
      <c r="O13" s="56"/>
      <c r="P13" s="57"/>
    </row>
    <row r="14" spans="1:16" ht="15.75" thickBot="1" x14ac:dyDescent="0.3">
      <c r="A14" s="10"/>
      <c r="B14" s="82">
        <v>41983</v>
      </c>
      <c r="C14" s="83">
        <v>7306</v>
      </c>
      <c r="D14" s="17" t="s">
        <v>18</v>
      </c>
      <c r="E14" s="77">
        <v>41983</v>
      </c>
      <c r="F14" s="78">
        <v>73845.5</v>
      </c>
      <c r="G14" s="12"/>
      <c r="H14" s="91">
        <v>41983</v>
      </c>
      <c r="I14" s="92">
        <v>486.5</v>
      </c>
      <c r="J14" s="93"/>
      <c r="K14" s="106" t="s">
        <v>19</v>
      </c>
      <c r="L14" s="105">
        <v>15900</v>
      </c>
      <c r="M14" s="55" t="s">
        <v>53</v>
      </c>
      <c r="N14" s="116">
        <v>66050</v>
      </c>
      <c r="O14" s="15" t="s">
        <v>54</v>
      </c>
      <c r="P14" s="58">
        <v>114746.59</v>
      </c>
    </row>
    <row r="15" spans="1:16" ht="15.75" thickBot="1" x14ac:dyDescent="0.3">
      <c r="A15" s="10"/>
      <c r="B15" s="82">
        <v>41984</v>
      </c>
      <c r="C15" s="83">
        <v>28106.5</v>
      </c>
      <c r="D15" s="13" t="s">
        <v>20</v>
      </c>
      <c r="E15" s="77">
        <v>41984</v>
      </c>
      <c r="F15" s="78">
        <v>54167.8</v>
      </c>
      <c r="G15" s="12"/>
      <c r="H15" s="91">
        <v>41984</v>
      </c>
      <c r="I15" s="92">
        <v>0</v>
      </c>
      <c r="J15" s="93"/>
      <c r="K15" s="102" t="s">
        <v>21</v>
      </c>
      <c r="L15" s="105">
        <v>0</v>
      </c>
      <c r="M15" s="55" t="s">
        <v>55</v>
      </c>
      <c r="N15" s="116">
        <v>26061</v>
      </c>
      <c r="O15" s="15" t="s">
        <v>56</v>
      </c>
      <c r="P15" s="58">
        <v>140585.16</v>
      </c>
    </row>
    <row r="16" spans="1:16" ht="15.75" thickBot="1" x14ac:dyDescent="0.3">
      <c r="A16" s="10"/>
      <c r="B16" s="82">
        <v>41985</v>
      </c>
      <c r="C16" s="83">
        <v>0</v>
      </c>
      <c r="D16" s="17" t="s">
        <v>6</v>
      </c>
      <c r="E16" s="77">
        <v>41985</v>
      </c>
      <c r="F16" s="78">
        <v>60369</v>
      </c>
      <c r="G16" s="12"/>
      <c r="H16" s="91">
        <v>41985</v>
      </c>
      <c r="I16" s="92">
        <v>0</v>
      </c>
      <c r="J16" s="93"/>
      <c r="K16" s="102" t="s">
        <v>22</v>
      </c>
      <c r="L16" s="107">
        <v>0</v>
      </c>
      <c r="M16" s="59" t="s">
        <v>57</v>
      </c>
      <c r="N16" s="117">
        <v>60369</v>
      </c>
      <c r="O16" s="15" t="s">
        <v>58</v>
      </c>
      <c r="P16" s="58">
        <v>93365.36</v>
      </c>
    </row>
    <row r="17" spans="1:16" ht="15.75" thickBot="1" x14ac:dyDescent="0.3">
      <c r="A17" s="10"/>
      <c r="B17" s="82">
        <v>41986</v>
      </c>
      <c r="C17" s="83">
        <v>108395.8</v>
      </c>
      <c r="D17" s="11" t="s">
        <v>18</v>
      </c>
      <c r="E17" s="77">
        <v>41986</v>
      </c>
      <c r="F17" s="78">
        <v>127301.5</v>
      </c>
      <c r="G17" s="12"/>
      <c r="H17" s="91">
        <v>41986</v>
      </c>
      <c r="I17" s="92">
        <v>0</v>
      </c>
      <c r="J17" s="93"/>
      <c r="K17" s="102" t="s">
        <v>23</v>
      </c>
      <c r="L17" s="108">
        <v>6326</v>
      </c>
      <c r="M17" s="59" t="s">
        <v>59</v>
      </c>
      <c r="N17" s="117">
        <v>17668</v>
      </c>
      <c r="O17" s="15" t="s">
        <v>60</v>
      </c>
      <c r="P17" s="58">
        <v>62078.9</v>
      </c>
    </row>
    <row r="18" spans="1:16" ht="15.75" thickBot="1" x14ac:dyDescent="0.3">
      <c r="A18" s="10"/>
      <c r="B18" s="82">
        <v>41987</v>
      </c>
      <c r="C18" s="83">
        <v>0</v>
      </c>
      <c r="D18" s="11" t="s">
        <v>6</v>
      </c>
      <c r="E18" s="77">
        <v>41987</v>
      </c>
      <c r="F18" s="78">
        <v>43517</v>
      </c>
      <c r="G18" s="12"/>
      <c r="H18" s="91">
        <v>41987</v>
      </c>
      <c r="I18" s="92">
        <v>850</v>
      </c>
      <c r="J18" s="93"/>
      <c r="K18" s="102" t="s">
        <v>24</v>
      </c>
      <c r="L18" s="109">
        <v>1470</v>
      </c>
      <c r="M18" s="59" t="s">
        <v>61</v>
      </c>
      <c r="N18" s="117">
        <v>34352.5</v>
      </c>
      <c r="O18" s="15" t="s">
        <v>62</v>
      </c>
      <c r="P18" s="20">
        <v>109055.24</v>
      </c>
    </row>
    <row r="19" spans="1:16" ht="15.75" thickBot="1" x14ac:dyDescent="0.3">
      <c r="A19" s="10"/>
      <c r="B19" s="82">
        <v>41988</v>
      </c>
      <c r="C19" s="83">
        <v>3515.4</v>
      </c>
      <c r="D19" s="21" t="s">
        <v>20</v>
      </c>
      <c r="E19" s="77">
        <v>41988</v>
      </c>
      <c r="F19" s="78">
        <v>26937</v>
      </c>
      <c r="G19" s="12"/>
      <c r="H19" s="91">
        <v>41988</v>
      </c>
      <c r="I19" s="92">
        <v>0</v>
      </c>
      <c r="J19" s="93"/>
      <c r="K19" s="102"/>
      <c r="L19" s="109">
        <v>0</v>
      </c>
      <c r="M19" s="59" t="s">
        <v>63</v>
      </c>
      <c r="N19" s="117">
        <v>23421.5</v>
      </c>
      <c r="O19" s="15" t="s">
        <v>64</v>
      </c>
      <c r="P19" s="20">
        <v>152200.70000000001</v>
      </c>
    </row>
    <row r="20" spans="1:16" ht="15.75" thickBot="1" x14ac:dyDescent="0.3">
      <c r="A20" s="10"/>
      <c r="B20" s="82">
        <v>41989</v>
      </c>
      <c r="C20" s="83">
        <v>0</v>
      </c>
      <c r="D20" s="11" t="s">
        <v>6</v>
      </c>
      <c r="E20" s="77">
        <v>41989</v>
      </c>
      <c r="F20" s="78">
        <v>36626.5</v>
      </c>
      <c r="G20" s="12"/>
      <c r="H20" s="91">
        <v>41989</v>
      </c>
      <c r="I20" s="92">
        <v>0</v>
      </c>
      <c r="J20" s="93"/>
      <c r="K20" s="110" t="s">
        <v>25</v>
      </c>
      <c r="L20" s="111">
        <v>450</v>
      </c>
      <c r="M20" s="59" t="s">
        <v>65</v>
      </c>
      <c r="N20" s="116">
        <v>36626.5</v>
      </c>
      <c r="O20" s="15" t="s">
        <v>66</v>
      </c>
      <c r="P20" s="20">
        <v>92905.47</v>
      </c>
    </row>
    <row r="21" spans="1:16" ht="15.75" thickBot="1" x14ac:dyDescent="0.3">
      <c r="A21" s="10"/>
      <c r="B21" s="82">
        <v>41990</v>
      </c>
      <c r="C21" s="83">
        <v>1150</v>
      </c>
      <c r="D21" s="11" t="s">
        <v>5</v>
      </c>
      <c r="E21" s="77">
        <v>41990</v>
      </c>
      <c r="F21" s="78">
        <v>50616.5</v>
      </c>
      <c r="G21" s="12"/>
      <c r="H21" s="91">
        <v>41990</v>
      </c>
      <c r="I21" s="92">
        <v>750</v>
      </c>
      <c r="J21" s="94" t="s">
        <v>67</v>
      </c>
      <c r="K21" s="87"/>
      <c r="L21" s="73"/>
      <c r="M21" s="59" t="s">
        <v>68</v>
      </c>
      <c r="N21" s="116">
        <v>48716.5</v>
      </c>
      <c r="O21" s="15" t="s">
        <v>69</v>
      </c>
      <c r="P21" s="20">
        <v>86264.5</v>
      </c>
    </row>
    <row r="22" spans="1:16" ht="27" customHeight="1" thickBot="1" x14ac:dyDescent="0.3">
      <c r="A22" s="10"/>
      <c r="B22" s="82">
        <v>41991</v>
      </c>
      <c r="C22" s="83">
        <v>688</v>
      </c>
      <c r="D22" s="11" t="s">
        <v>5</v>
      </c>
      <c r="E22" s="77">
        <v>41991</v>
      </c>
      <c r="F22" s="78">
        <v>48013</v>
      </c>
      <c r="G22" s="12"/>
      <c r="H22" s="91">
        <v>41991</v>
      </c>
      <c r="I22" s="92">
        <v>2237</v>
      </c>
      <c r="J22" s="147" t="s">
        <v>70</v>
      </c>
      <c r="K22" s="148"/>
      <c r="L22" s="73"/>
      <c r="M22" s="59" t="s">
        <v>71</v>
      </c>
      <c r="N22" s="116">
        <v>0</v>
      </c>
      <c r="O22" s="15" t="s">
        <v>72</v>
      </c>
      <c r="P22" s="20">
        <v>248374.75</v>
      </c>
    </row>
    <row r="23" spans="1:16" ht="15.75" thickBot="1" x14ac:dyDescent="0.3">
      <c r="A23" s="10"/>
      <c r="B23" s="82">
        <v>41992</v>
      </c>
      <c r="C23" s="83">
        <v>70775.5</v>
      </c>
      <c r="D23" s="11" t="s">
        <v>18</v>
      </c>
      <c r="E23" s="77">
        <v>41992</v>
      </c>
      <c r="F23" s="78">
        <v>89240</v>
      </c>
      <c r="G23" s="12"/>
      <c r="H23" s="91">
        <v>41992</v>
      </c>
      <c r="I23" s="92">
        <v>0</v>
      </c>
      <c r="J23" s="93"/>
      <c r="K23" s="18"/>
      <c r="L23" s="73"/>
      <c r="M23" s="59" t="s">
        <v>73</v>
      </c>
      <c r="N23" s="116">
        <v>63552.5</v>
      </c>
      <c r="O23" s="15" t="s">
        <v>74</v>
      </c>
      <c r="P23" s="20">
        <v>30325.46</v>
      </c>
    </row>
    <row r="24" spans="1:16" ht="15.75" thickBot="1" x14ac:dyDescent="0.3">
      <c r="A24" s="10"/>
      <c r="B24" s="82">
        <v>41993</v>
      </c>
      <c r="C24" s="83">
        <v>11044.7</v>
      </c>
      <c r="D24" s="13" t="s">
        <v>27</v>
      </c>
      <c r="E24" s="77">
        <v>41993</v>
      </c>
      <c r="F24" s="78">
        <v>92950</v>
      </c>
      <c r="G24" s="12"/>
      <c r="H24" s="91">
        <v>41993</v>
      </c>
      <c r="I24" s="92">
        <v>1121.5</v>
      </c>
      <c r="J24" s="94" t="s">
        <v>75</v>
      </c>
      <c r="K24" s="18"/>
      <c r="L24" s="73"/>
      <c r="M24" s="59" t="s">
        <v>76</v>
      </c>
      <c r="N24" s="116">
        <v>72538</v>
      </c>
      <c r="O24" s="15" t="s">
        <v>77</v>
      </c>
      <c r="P24" s="20">
        <v>184940.1</v>
      </c>
    </row>
    <row r="25" spans="1:16" ht="15.75" thickBot="1" x14ac:dyDescent="0.3">
      <c r="A25" s="10"/>
      <c r="B25" s="82">
        <v>41994</v>
      </c>
      <c r="C25" s="83">
        <v>1180</v>
      </c>
      <c r="D25" s="17" t="s">
        <v>28</v>
      </c>
      <c r="E25" s="77">
        <v>41994</v>
      </c>
      <c r="F25" s="78">
        <v>68076.5</v>
      </c>
      <c r="G25" s="12"/>
      <c r="H25" s="91">
        <v>41994</v>
      </c>
      <c r="I25" s="92">
        <v>10</v>
      </c>
      <c r="J25" s="93" t="s">
        <v>78</v>
      </c>
      <c r="K25" s="18"/>
      <c r="L25" s="73"/>
      <c r="M25" s="59" t="s">
        <v>79</v>
      </c>
      <c r="N25" s="116">
        <v>42772.5</v>
      </c>
      <c r="O25" s="15" t="s">
        <v>80</v>
      </c>
      <c r="P25" s="20">
        <v>14485.4</v>
      </c>
    </row>
    <row r="26" spans="1:16" ht="15.75" thickBot="1" x14ac:dyDescent="0.3">
      <c r="A26" s="10"/>
      <c r="B26" s="82">
        <v>41995</v>
      </c>
      <c r="C26" s="83">
        <v>0</v>
      </c>
      <c r="D26" s="11"/>
      <c r="E26" s="77">
        <v>41995</v>
      </c>
      <c r="F26" s="78">
        <v>62581</v>
      </c>
      <c r="G26" s="12"/>
      <c r="H26" s="91">
        <v>41995</v>
      </c>
      <c r="I26" s="92">
        <v>731.5</v>
      </c>
      <c r="J26" s="95" t="s">
        <v>81</v>
      </c>
      <c r="K26" s="18"/>
      <c r="L26" s="73"/>
      <c r="M26" s="59" t="s">
        <v>82</v>
      </c>
      <c r="N26" s="116">
        <v>61849.5</v>
      </c>
      <c r="O26" s="15" t="s">
        <v>83</v>
      </c>
      <c r="P26" s="20">
        <v>61078.400000000001</v>
      </c>
    </row>
    <row r="27" spans="1:16" ht="15.75" thickBot="1" x14ac:dyDescent="0.3">
      <c r="A27" s="10"/>
      <c r="B27" s="82">
        <v>41996</v>
      </c>
      <c r="C27" s="83">
        <v>2592</v>
      </c>
      <c r="D27" s="13" t="s">
        <v>29</v>
      </c>
      <c r="E27" s="77">
        <v>41996</v>
      </c>
      <c r="F27" s="78">
        <v>110721.5</v>
      </c>
      <c r="G27" s="12"/>
      <c r="H27" s="91">
        <v>41996</v>
      </c>
      <c r="I27" s="92">
        <v>0</v>
      </c>
      <c r="J27" s="93"/>
      <c r="K27" s="18"/>
      <c r="L27" s="73"/>
      <c r="M27" s="59" t="s">
        <v>84</v>
      </c>
      <c r="N27" s="116">
        <v>108129.5</v>
      </c>
      <c r="O27" s="15" t="s">
        <v>85</v>
      </c>
      <c r="P27" s="60">
        <v>52518</v>
      </c>
    </row>
    <row r="28" spans="1:16" ht="15.75" thickBot="1" x14ac:dyDescent="0.3">
      <c r="A28" s="10"/>
      <c r="B28" s="82">
        <v>41997</v>
      </c>
      <c r="C28" s="83">
        <v>0</v>
      </c>
      <c r="D28" s="11"/>
      <c r="E28" s="77">
        <v>41997</v>
      </c>
      <c r="F28" s="78">
        <v>96245</v>
      </c>
      <c r="G28" s="12"/>
      <c r="H28" s="91">
        <v>41997</v>
      </c>
      <c r="I28" s="92">
        <v>0</v>
      </c>
      <c r="J28" s="93"/>
      <c r="K28" s="18"/>
      <c r="L28" s="73"/>
      <c r="M28" s="59" t="s">
        <v>86</v>
      </c>
      <c r="N28" s="116">
        <v>96243</v>
      </c>
      <c r="O28" s="15" t="s">
        <v>87</v>
      </c>
      <c r="P28" s="20">
        <v>60208.17</v>
      </c>
    </row>
    <row r="29" spans="1:16" ht="15.75" thickBot="1" x14ac:dyDescent="0.3">
      <c r="A29" s="10"/>
      <c r="B29" s="82">
        <v>41998</v>
      </c>
      <c r="C29" s="84">
        <v>0</v>
      </c>
      <c r="D29" s="11"/>
      <c r="E29" s="77">
        <v>41998</v>
      </c>
      <c r="F29" s="79">
        <v>0</v>
      </c>
      <c r="G29" s="12"/>
      <c r="H29" s="91">
        <v>41998</v>
      </c>
      <c r="I29" s="96">
        <v>0</v>
      </c>
      <c r="J29" s="93"/>
      <c r="K29" s="15"/>
      <c r="L29" s="19"/>
      <c r="M29" s="61" t="s">
        <v>88</v>
      </c>
      <c r="N29" s="116">
        <v>0</v>
      </c>
      <c r="O29" s="15" t="s">
        <v>89</v>
      </c>
      <c r="P29" s="20">
        <v>0</v>
      </c>
    </row>
    <row r="30" spans="1:16" ht="15.75" thickBot="1" x14ac:dyDescent="0.3">
      <c r="A30" s="10"/>
      <c r="B30" s="82">
        <v>41999</v>
      </c>
      <c r="C30" s="83">
        <v>46727.82</v>
      </c>
      <c r="D30" s="11" t="s">
        <v>18</v>
      </c>
      <c r="E30" s="77">
        <v>41999</v>
      </c>
      <c r="F30" s="78">
        <v>61063.5</v>
      </c>
      <c r="G30" s="12"/>
      <c r="H30" s="91">
        <v>41999</v>
      </c>
      <c r="I30" s="92">
        <v>1513.5</v>
      </c>
      <c r="J30" s="95" t="s">
        <v>90</v>
      </c>
      <c r="K30" s="15"/>
      <c r="L30" s="19"/>
      <c r="M30" s="59" t="s">
        <v>91</v>
      </c>
      <c r="N30" s="116">
        <v>12823</v>
      </c>
      <c r="O30" s="62" t="s">
        <v>92</v>
      </c>
      <c r="P30" s="63">
        <v>0</v>
      </c>
    </row>
    <row r="31" spans="1:16" ht="15.75" thickBot="1" x14ac:dyDescent="0.3">
      <c r="A31" s="10"/>
      <c r="B31" s="82">
        <v>42000</v>
      </c>
      <c r="C31" s="83">
        <v>31712.5</v>
      </c>
      <c r="D31" s="11" t="s">
        <v>30</v>
      </c>
      <c r="E31" s="77">
        <v>42000</v>
      </c>
      <c r="F31" s="78">
        <v>48955.5</v>
      </c>
      <c r="G31" s="12"/>
      <c r="H31" s="91">
        <v>42000</v>
      </c>
      <c r="I31" s="92">
        <v>0</v>
      </c>
      <c r="J31" s="93"/>
      <c r="K31" s="15"/>
      <c r="L31" s="19"/>
      <c r="M31" s="59" t="s">
        <v>93</v>
      </c>
      <c r="N31" s="116">
        <v>17243.5</v>
      </c>
      <c r="P31" s="23">
        <f>SUM(P14:P30)</f>
        <v>1503132.1999999997</v>
      </c>
    </row>
    <row r="32" spans="1:16" ht="15.75" thickBot="1" x14ac:dyDescent="0.3">
      <c r="A32" s="10"/>
      <c r="B32" s="82">
        <v>42001</v>
      </c>
      <c r="C32" s="83">
        <v>0</v>
      </c>
      <c r="D32" s="11"/>
      <c r="E32" s="77">
        <v>42001</v>
      </c>
      <c r="F32" s="78">
        <v>36662.5</v>
      </c>
      <c r="G32" s="12"/>
      <c r="H32" s="91">
        <v>42001</v>
      </c>
      <c r="I32" s="92">
        <v>0</v>
      </c>
      <c r="J32" s="93"/>
      <c r="K32" s="15"/>
      <c r="L32" s="19"/>
      <c r="M32" s="59" t="s">
        <v>94</v>
      </c>
      <c r="N32" s="116">
        <v>28612.5</v>
      </c>
    </row>
    <row r="33" spans="1:16" ht="15.75" thickBot="1" x14ac:dyDescent="0.3">
      <c r="A33" s="10"/>
      <c r="B33" s="82">
        <v>42002</v>
      </c>
      <c r="C33" s="83">
        <v>881.5</v>
      </c>
      <c r="D33" s="11" t="s">
        <v>31</v>
      </c>
      <c r="E33" s="77">
        <v>42002</v>
      </c>
      <c r="F33" s="78">
        <v>33140.5</v>
      </c>
      <c r="G33" s="12"/>
      <c r="H33" s="91">
        <v>42002</v>
      </c>
      <c r="I33" s="92">
        <v>498</v>
      </c>
      <c r="J33" s="93" t="s">
        <v>49</v>
      </c>
      <c r="K33" s="15"/>
      <c r="L33" s="24"/>
      <c r="M33" s="59" t="s">
        <v>95</v>
      </c>
      <c r="N33" s="116">
        <v>31761</v>
      </c>
      <c r="P33"/>
    </row>
    <row r="34" spans="1:16" ht="15.75" thickBot="1" x14ac:dyDescent="0.3">
      <c r="A34" s="10"/>
      <c r="B34" s="82">
        <v>42003</v>
      </c>
      <c r="C34" s="83">
        <v>2016</v>
      </c>
      <c r="D34" s="25" t="s">
        <v>32</v>
      </c>
      <c r="E34" s="77">
        <v>42003</v>
      </c>
      <c r="F34" s="78">
        <v>82087.5</v>
      </c>
      <c r="G34" s="12"/>
      <c r="H34" s="91">
        <v>42003</v>
      </c>
      <c r="I34" s="92">
        <v>0</v>
      </c>
      <c r="J34" s="93"/>
      <c r="K34" s="15"/>
      <c r="L34" s="24"/>
      <c r="M34" s="59" t="s">
        <v>96</v>
      </c>
      <c r="N34" s="116">
        <v>80071.5</v>
      </c>
      <c r="P34"/>
    </row>
    <row r="35" spans="1:16" ht="15.75" thickBot="1" x14ac:dyDescent="0.3">
      <c r="A35" s="10"/>
      <c r="B35" s="85">
        <v>42004</v>
      </c>
      <c r="C35" s="86">
        <v>0</v>
      </c>
      <c r="D35" s="11"/>
      <c r="E35" s="77">
        <v>42004</v>
      </c>
      <c r="F35" s="78">
        <v>155677</v>
      </c>
      <c r="G35" s="12"/>
      <c r="H35" s="97">
        <v>42004</v>
      </c>
      <c r="I35" s="98">
        <v>100</v>
      </c>
      <c r="J35" s="99" t="s">
        <v>97</v>
      </c>
      <c r="K35" s="15"/>
      <c r="L35" s="16"/>
      <c r="M35" s="59" t="s">
        <v>98</v>
      </c>
      <c r="N35" s="118">
        <v>155577</v>
      </c>
      <c r="P35"/>
    </row>
    <row r="36" spans="1:16" ht="15.75" thickBot="1" x14ac:dyDescent="0.3">
      <c r="A36" s="26"/>
      <c r="B36" s="27"/>
      <c r="C36" s="20"/>
      <c r="D36" s="9"/>
      <c r="E36" s="151">
        <v>42004</v>
      </c>
      <c r="F36" s="150">
        <v>162000</v>
      </c>
      <c r="H36" s="28"/>
      <c r="I36" s="29"/>
      <c r="J36" s="30"/>
      <c r="K36" s="22"/>
      <c r="L36" s="16"/>
      <c r="M36" s="55"/>
      <c r="N36" s="149">
        <v>162000</v>
      </c>
      <c r="P36"/>
    </row>
    <row r="37" spans="1:16" ht="16.5" thickBot="1" x14ac:dyDescent="0.3">
      <c r="A37" s="31"/>
      <c r="B37" s="32"/>
      <c r="C37" s="33">
        <v>0</v>
      </c>
      <c r="D37" s="9"/>
      <c r="E37" s="34"/>
      <c r="F37" s="35">
        <v>0</v>
      </c>
      <c r="H37" s="36"/>
      <c r="I37" s="37"/>
      <c r="J37" s="30"/>
      <c r="K37" s="38"/>
      <c r="L37" s="64"/>
      <c r="M37" s="122">
        <f>SUM(N5:N36)</f>
        <v>1464875.7</v>
      </c>
      <c r="N37" s="123"/>
      <c r="P37"/>
    </row>
    <row r="38" spans="1:16" x14ac:dyDescent="0.25">
      <c r="B38" s="39" t="s">
        <v>33</v>
      </c>
      <c r="C38" s="40">
        <f>SUM(C5:C37)</f>
        <v>414393.42000000004</v>
      </c>
      <c r="E38" s="52" t="s">
        <v>33</v>
      </c>
      <c r="F38" s="41">
        <f>SUM(F5:F37)</f>
        <v>1959234.3</v>
      </c>
      <c r="H38" s="51" t="s">
        <v>33</v>
      </c>
      <c r="I38" s="23">
        <f>SUM(I5:I37)</f>
        <v>11676</v>
      </c>
      <c r="J38" s="23"/>
      <c r="K38" s="42" t="s">
        <v>33</v>
      </c>
      <c r="L38" s="43">
        <f t="shared" ref="L38" si="0">SUM(L5:L37)</f>
        <v>97045.5</v>
      </c>
      <c r="M38" s="55"/>
      <c r="P38"/>
    </row>
    <row r="39" spans="1:16" ht="15.75" thickBot="1" x14ac:dyDescent="0.3">
      <c r="M39" s="55"/>
      <c r="P39"/>
    </row>
    <row r="40" spans="1:16" ht="16.5" thickBot="1" x14ac:dyDescent="0.3">
      <c r="A40" s="44"/>
      <c r="B40" s="65" t="s">
        <v>99</v>
      </c>
      <c r="C40" s="66">
        <v>1503132.2</v>
      </c>
      <c r="D40" s="15"/>
      <c r="E40" s="15"/>
      <c r="F40" s="30"/>
      <c r="H40" s="141" t="s">
        <v>34</v>
      </c>
      <c r="I40" s="142"/>
      <c r="J40" s="53"/>
      <c r="K40" s="124">
        <f>I38+L38</f>
        <v>108721.5</v>
      </c>
      <c r="L40" s="125"/>
      <c r="M40" s="55"/>
      <c r="P40"/>
    </row>
    <row r="41" spans="1:16" ht="15.75" x14ac:dyDescent="0.25">
      <c r="I41" s="46"/>
      <c r="J41" s="46"/>
      <c r="M41" s="55"/>
      <c r="P41"/>
    </row>
    <row r="42" spans="1:16" ht="15.75" customHeight="1" x14ac:dyDescent="0.25">
      <c r="D42" s="138" t="s">
        <v>35</v>
      </c>
      <c r="E42" s="138"/>
      <c r="F42" s="45">
        <f>F38-K40-C38</f>
        <v>1436119.38</v>
      </c>
      <c r="I42" s="46"/>
      <c r="J42" s="46"/>
      <c r="M42" s="55"/>
      <c r="P42"/>
    </row>
    <row r="43" spans="1:16" ht="15.75" thickBot="1" x14ac:dyDescent="0.3">
      <c r="D43" s="47"/>
      <c r="E43" s="112" t="s">
        <v>99</v>
      </c>
      <c r="F43" s="67">
        <f>-C40</f>
        <v>-1503132.2</v>
      </c>
      <c r="P43"/>
    </row>
    <row r="44" spans="1:16" ht="15.75" thickTop="1" x14ac:dyDescent="0.25">
      <c r="C44" s="2" t="s">
        <v>26</v>
      </c>
      <c r="E44" s="44" t="s">
        <v>36</v>
      </c>
      <c r="F44" s="23">
        <f>SUM(F42:F43)</f>
        <v>-67012.820000000065</v>
      </c>
      <c r="I44" s="126"/>
      <c r="J44" s="126"/>
      <c r="K44" s="126"/>
      <c r="L44" s="9"/>
      <c r="P44"/>
    </row>
    <row r="45" spans="1:16" ht="16.5" thickBot="1" x14ac:dyDescent="0.3">
      <c r="C45" s="41" t="s">
        <v>100</v>
      </c>
      <c r="D45" s="127" t="s">
        <v>37</v>
      </c>
      <c r="E45" s="127"/>
      <c r="F45" s="48">
        <v>105856</v>
      </c>
      <c r="I45" s="128"/>
      <c r="J45" s="128"/>
      <c r="K45" s="128"/>
      <c r="L45" s="49"/>
      <c r="M45" s="31"/>
      <c r="P45"/>
    </row>
    <row r="46" spans="1:16" ht="15.75" customHeight="1" thickTop="1" x14ac:dyDescent="0.25">
      <c r="E46" s="50" t="s">
        <v>38</v>
      </c>
      <c r="F46" s="40">
        <f>F45+F44</f>
        <v>38843.179999999935</v>
      </c>
      <c r="I46" s="129" t="s">
        <v>39</v>
      </c>
      <c r="J46" s="130"/>
      <c r="K46" s="133">
        <f>F46+L45</f>
        <v>38843.179999999935</v>
      </c>
      <c r="L46" s="134"/>
      <c r="P46"/>
    </row>
    <row r="47" spans="1:16" ht="15.75" customHeight="1" thickBot="1" x14ac:dyDescent="0.3">
      <c r="D47" s="137"/>
      <c r="E47" s="137"/>
      <c r="F47" s="30"/>
      <c r="I47" s="131"/>
      <c r="J47" s="132"/>
      <c r="K47" s="135"/>
      <c r="L47" s="136"/>
      <c r="M47" s="68"/>
      <c r="N47" s="69"/>
      <c r="P47"/>
    </row>
    <row r="48" spans="1:16" ht="15.75" thickTop="1" x14ac:dyDescent="0.25">
      <c r="M48" s="70"/>
      <c r="N48" s="69"/>
      <c r="P48"/>
    </row>
    <row r="50" spans="2:3" customFormat="1" x14ac:dyDescent="0.25">
      <c r="B50" s="1"/>
      <c r="C50" s="2"/>
    </row>
  </sheetData>
  <mergeCells count="14">
    <mergeCell ref="C1:K1"/>
    <mergeCell ref="I4:L4"/>
    <mergeCell ref="J22:K22"/>
    <mergeCell ref="I46:J47"/>
    <mergeCell ref="K46:L47"/>
    <mergeCell ref="D47:E47"/>
    <mergeCell ref="D42:E42"/>
    <mergeCell ref="E4:F4"/>
    <mergeCell ref="H40:I40"/>
    <mergeCell ref="M37:N37"/>
    <mergeCell ref="K40:L40"/>
    <mergeCell ref="I44:K44"/>
    <mergeCell ref="D45:E45"/>
    <mergeCell ref="I45:K45"/>
  </mergeCells>
  <pageMargins left="0.31496062992125984" right="0.31496062992125984" top="0" bottom="0.35433070866141736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2015-01-07T17:21:56Z</cp:lastPrinted>
  <dcterms:created xsi:type="dcterms:W3CDTF">2015-01-07T14:59:45Z</dcterms:created>
  <dcterms:modified xsi:type="dcterms:W3CDTF">2015-01-08T21:52:48Z</dcterms:modified>
</cp:coreProperties>
</file>