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9975"/>
  </bookViews>
  <sheets>
    <sheet name="5 DIC" sheetId="1" r:id="rId1"/>
    <sheet name="7 DIC " sheetId="2" r:id="rId2"/>
    <sheet name="10 DIC" sheetId="3" r:id="rId3"/>
    <sheet name="12 DIC " sheetId="4" r:id="rId4"/>
    <sheet name="14 DIC " sheetId="5" r:id="rId5"/>
    <sheet name="17 DIC " sheetId="6" r:id="rId6"/>
    <sheet name="19 DIC " sheetId="7" r:id="rId7"/>
    <sheet name="21 DIC" sheetId="8" r:id="rId8"/>
    <sheet name="22 DIC " sheetId="9" r:id="rId9"/>
    <sheet name="23 DIC " sheetId="18" r:id="rId10"/>
    <sheet name="24 DIC " sheetId="10" r:id="rId11"/>
    <sheet name="OBRADOR  23 DIC" sheetId="11" r:id="rId12"/>
    <sheet name="26 DIC" sheetId="12" r:id="rId13"/>
    <sheet name="28 DIC" sheetId="13" r:id="rId14"/>
    <sheet name="Hoja13" sheetId="14" r:id="rId15"/>
    <sheet name="Hoja14" sheetId="15" r:id="rId16"/>
    <sheet name="Hoja15" sheetId="16" r:id="rId17"/>
    <sheet name="Hoja16" sheetId="17" r:id="rId18"/>
  </sheets>
  <calcPr calcId="124519"/>
</workbook>
</file>

<file path=xl/calcChain.xml><?xml version="1.0" encoding="utf-8"?>
<calcChain xmlns="http://schemas.openxmlformats.org/spreadsheetml/2006/main">
  <c r="C16" i="14"/>
  <c r="C31"/>
  <c r="D31" s="1"/>
  <c r="C26"/>
  <c r="D26" s="1"/>
  <c r="H24"/>
  <c r="G20"/>
  <c r="H20" s="1"/>
  <c r="D16"/>
  <c r="G13"/>
  <c r="H13" s="1"/>
  <c r="G9"/>
  <c r="H9" s="1"/>
  <c r="G27" s="1"/>
  <c r="C8"/>
  <c r="D8" s="1"/>
  <c r="C31" i="13"/>
  <c r="D31" s="1"/>
  <c r="C26"/>
  <c r="D26" s="1"/>
  <c r="H24"/>
  <c r="G20"/>
  <c r="H20" s="1"/>
  <c r="C15"/>
  <c r="D15" s="1"/>
  <c r="G13"/>
  <c r="H13" s="1"/>
  <c r="G9"/>
  <c r="H9" s="1"/>
  <c r="C8"/>
  <c r="D8" s="1"/>
  <c r="C31" i="12"/>
  <c r="D31" s="1"/>
  <c r="C26"/>
  <c r="D26" s="1"/>
  <c r="H24"/>
  <c r="G20"/>
  <c r="H20" s="1"/>
  <c r="C15"/>
  <c r="D15" s="1"/>
  <c r="G13"/>
  <c r="H13" s="1"/>
  <c r="G9"/>
  <c r="H9" s="1"/>
  <c r="C8"/>
  <c r="D8" s="1"/>
  <c r="C31" i="18"/>
  <c r="D31" s="1"/>
  <c r="C26"/>
  <c r="D26" s="1"/>
  <c r="H24"/>
  <c r="G20"/>
  <c r="H20" s="1"/>
  <c r="C15"/>
  <c r="D15" s="1"/>
  <c r="G13"/>
  <c r="H13" s="1"/>
  <c r="G9"/>
  <c r="H9" s="1"/>
  <c r="C8"/>
  <c r="D8" s="1"/>
  <c r="C8" i="11"/>
  <c r="C31"/>
  <c r="D31" s="1"/>
  <c r="C26"/>
  <c r="D26" s="1"/>
  <c r="H24"/>
  <c r="G20"/>
  <c r="H20" s="1"/>
  <c r="C15"/>
  <c r="D15" s="1"/>
  <c r="G13"/>
  <c r="H13" s="1"/>
  <c r="G9"/>
  <c r="H9" s="1"/>
  <c r="D8"/>
  <c r="C31" i="10"/>
  <c r="D31" s="1"/>
  <c r="C26"/>
  <c r="D26" s="1"/>
  <c r="H24"/>
  <c r="G20"/>
  <c r="H20" s="1"/>
  <c r="C15"/>
  <c r="D15" s="1"/>
  <c r="G13"/>
  <c r="H13" s="1"/>
  <c r="G9"/>
  <c r="H9" s="1"/>
  <c r="C8"/>
  <c r="D8" s="1"/>
  <c r="C31" i="9"/>
  <c r="D31" s="1"/>
  <c r="C26"/>
  <c r="D26" s="1"/>
  <c r="H24"/>
  <c r="G20"/>
  <c r="H20" s="1"/>
  <c r="C15"/>
  <c r="D15" s="1"/>
  <c r="G13"/>
  <c r="H13" s="1"/>
  <c r="G9"/>
  <c r="H9" s="1"/>
  <c r="C8"/>
  <c r="D8" s="1"/>
  <c r="C8" i="8"/>
  <c r="C15"/>
  <c r="C31"/>
  <c r="D31" s="1"/>
  <c r="C26"/>
  <c r="D26" s="1"/>
  <c r="H24"/>
  <c r="G20"/>
  <c r="H20" s="1"/>
  <c r="D15"/>
  <c r="G13"/>
  <c r="H13" s="1"/>
  <c r="G9"/>
  <c r="H9" s="1"/>
  <c r="D8"/>
  <c r="G27" i="7"/>
  <c r="D15"/>
  <c r="C15"/>
  <c r="D8"/>
  <c r="C8"/>
  <c r="C31"/>
  <c r="D31" s="1"/>
  <c r="C26"/>
  <c r="D26" s="1"/>
  <c r="H24"/>
  <c r="G20"/>
  <c r="H20" s="1"/>
  <c r="G13"/>
  <c r="H13" s="1"/>
  <c r="G9"/>
  <c r="H9" s="1"/>
  <c r="H38" i="6"/>
  <c r="G27"/>
  <c r="G9"/>
  <c r="C26"/>
  <c r="C17"/>
  <c r="H38" i="14" l="1"/>
  <c r="G27" i="13"/>
  <c r="H38" s="1"/>
  <c r="G27" i="12"/>
  <c r="H38" s="1"/>
  <c r="G27" i="18"/>
  <c r="H38" s="1"/>
  <c r="G27" i="11"/>
  <c r="H38" s="1"/>
  <c r="G27" i="10"/>
  <c r="H38" s="1"/>
  <c r="G27" i="9"/>
  <c r="H38" s="1"/>
  <c r="G27" i="8"/>
  <c r="H38" s="1"/>
  <c r="H38" i="7"/>
  <c r="C31" i="6"/>
  <c r="D31" s="1"/>
  <c r="D26"/>
  <c r="H24"/>
  <c r="G20"/>
  <c r="H20" s="1"/>
  <c r="D17"/>
  <c r="G13"/>
  <c r="H13" s="1"/>
  <c r="H9"/>
  <c r="C31" i="5"/>
  <c r="D31" s="1"/>
  <c r="C26"/>
  <c r="D26" s="1"/>
  <c r="H24"/>
  <c r="G20"/>
  <c r="H20" s="1"/>
  <c r="C17"/>
  <c r="D17" s="1"/>
  <c r="G13"/>
  <c r="H13" s="1"/>
  <c r="C10"/>
  <c r="D10" s="1"/>
  <c r="G9"/>
  <c r="H9" s="1"/>
  <c r="H38" i="4"/>
  <c r="C10"/>
  <c r="C17"/>
  <c r="G27" i="5" l="1"/>
  <c r="H38" s="1"/>
  <c r="C31" i="4"/>
  <c r="D31" s="1"/>
  <c r="C26"/>
  <c r="D26" s="1"/>
  <c r="H24"/>
  <c r="G20"/>
  <c r="H20" s="1"/>
  <c r="D17"/>
  <c r="G13"/>
  <c r="H13" s="1"/>
  <c r="G9"/>
  <c r="H9" s="1"/>
  <c r="D10"/>
  <c r="G27" i="3"/>
  <c r="C26"/>
  <c r="D16"/>
  <c r="C16"/>
  <c r="D9"/>
  <c r="C9"/>
  <c r="C42"/>
  <c r="D42" s="1"/>
  <c r="C31"/>
  <c r="D31" s="1"/>
  <c r="D26"/>
  <c r="H24"/>
  <c r="G20"/>
  <c r="H20" s="1"/>
  <c r="G13"/>
  <c r="H13" s="1"/>
  <c r="G9"/>
  <c r="H9" s="1"/>
  <c r="G27" i="2"/>
  <c r="D31"/>
  <c r="C31"/>
  <c r="D26"/>
  <c r="C26"/>
  <c r="D12"/>
  <c r="C12"/>
  <c r="C42"/>
  <c r="D42" s="1"/>
  <c r="H24"/>
  <c r="G20"/>
  <c r="H20" s="1"/>
  <c r="G13"/>
  <c r="H13" s="1"/>
  <c r="G9"/>
  <c r="H9" s="1"/>
  <c r="G27" i="1"/>
  <c r="D21"/>
  <c r="C21"/>
  <c r="D9"/>
  <c r="C9"/>
  <c r="C42"/>
  <c r="D42" s="1"/>
  <c r="C35"/>
  <c r="D35" s="1"/>
  <c r="H24"/>
  <c r="G20"/>
  <c r="H20" s="1"/>
  <c r="G13"/>
  <c r="H13" s="1"/>
  <c r="G9"/>
  <c r="H9" s="1"/>
  <c r="G27" i="4" l="1"/>
  <c r="H37" i="3"/>
  <c r="H37" i="2"/>
  <c r="H37" i="1"/>
</calcChain>
</file>

<file path=xl/sharedStrings.xml><?xml version="1.0" encoding="utf-8"?>
<sst xmlns="http://schemas.openxmlformats.org/spreadsheetml/2006/main" count="107" uniqueCount="25">
  <si>
    <t>TOTAL</t>
  </si>
  <si>
    <t>A DEPOSITOS ODELPA</t>
  </si>
  <si>
    <t>faltante</t>
  </si>
  <si>
    <t>EFECTIVO SRA NL</t>
  </si>
  <si>
    <t xml:space="preserve">CAJA CENTRAL </t>
  </si>
  <si>
    <t>5 DE DICIEMBRE 2012</t>
  </si>
  <si>
    <t xml:space="preserve">  </t>
  </si>
  <si>
    <t>7 DE DICIEMBRE 2012</t>
  </si>
  <si>
    <t>CAMIONETA</t>
  </si>
  <si>
    <t>10 DE DICIEMBRE 2012</t>
  </si>
  <si>
    <t>12 DE DICIEMBRE 2012</t>
  </si>
  <si>
    <t>14 DE DICIEMBRE 2012</t>
  </si>
  <si>
    <t>17  DE DICIEMBRE 2012</t>
  </si>
  <si>
    <t>19  DE DICIEMBRE 2012</t>
  </si>
  <si>
    <t>21  DE DICIEMBRE 2012</t>
  </si>
  <si>
    <t>22  DE DICIEMBRE 2012</t>
  </si>
  <si>
    <t>A DEPOSITOS  NLP Y ODELPA</t>
  </si>
  <si>
    <t>23  DE DICIEMBRE 2012</t>
  </si>
  <si>
    <t>A DEPOSITOS   ODELPA</t>
  </si>
  <si>
    <t xml:space="preserve">CAJA  O B R A D O R  </t>
  </si>
  <si>
    <t>24  DE DICIEMBRE 2012</t>
  </si>
  <si>
    <t xml:space="preserve">A DEPOSITOS  NLP </t>
  </si>
  <si>
    <t>26  DE DICIEMBRE 2012</t>
  </si>
  <si>
    <t>28  DE DICIEMBRE 2012</t>
  </si>
  <si>
    <t>31  DE DICIEMBRE 2012</t>
  </si>
</sst>
</file>

<file path=xl/styles.xml><?xml version="1.0" encoding="utf-8"?>
<styleSheet xmlns="http://schemas.openxmlformats.org/spreadsheetml/2006/main">
  <numFmts count="2">
    <numFmt numFmtId="164" formatCode="[$$-80A]#,##0.00"/>
    <numFmt numFmtId="165" formatCode="&quot;$&quot;#,##0.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64" fontId="0" fillId="0" borderId="0" xfId="0" applyNumberFormat="1"/>
    <xf numFmtId="0" fontId="2" fillId="0" borderId="0" xfId="0" applyFont="1"/>
    <xf numFmtId="0" fontId="3" fillId="0" borderId="0" xfId="0" applyFont="1"/>
    <xf numFmtId="16" fontId="0" fillId="0" borderId="0" xfId="0" applyNumberFormat="1"/>
    <xf numFmtId="16" fontId="0" fillId="0" borderId="0" xfId="0" applyNumberFormat="1" applyBorder="1"/>
    <xf numFmtId="164" fontId="0" fillId="0" borderId="0" xfId="0" applyNumberFormat="1" applyBorder="1"/>
    <xf numFmtId="164" fontId="0" fillId="0" borderId="0" xfId="0" applyNumberFormat="1" applyFill="1" applyBorder="1"/>
    <xf numFmtId="164" fontId="1" fillId="0" borderId="0" xfId="0" applyNumberFormat="1" applyFont="1"/>
    <xf numFmtId="164" fontId="0" fillId="0" borderId="1" xfId="0" applyNumberFormat="1" applyFont="1" applyBorder="1"/>
    <xf numFmtId="16" fontId="0" fillId="0" borderId="0" xfId="0" applyNumberFormat="1" applyFill="1" applyBorder="1"/>
    <xf numFmtId="164" fontId="1" fillId="0" borderId="0" xfId="0" applyNumberFormat="1" applyFont="1" applyBorder="1"/>
    <xf numFmtId="164" fontId="0" fillId="0" borderId="1" xfId="0" applyNumberFormat="1" applyBorder="1"/>
    <xf numFmtId="16" fontId="0" fillId="0" borderId="0" xfId="0" applyNumberFormat="1" applyFill="1"/>
    <xf numFmtId="164" fontId="0" fillId="0" borderId="1" xfId="0" applyNumberFormat="1" applyFill="1" applyBorder="1"/>
    <xf numFmtId="0" fontId="0" fillId="0" borderId="0" xfId="0" applyBorder="1"/>
    <xf numFmtId="165" fontId="0" fillId="0" borderId="0" xfId="0" applyNumberFormat="1"/>
    <xf numFmtId="0" fontId="0" fillId="0" borderId="1" xfId="0" applyBorder="1"/>
    <xf numFmtId="0" fontId="4" fillId="0" borderId="2" xfId="0" applyFont="1" applyBorder="1" applyAlignment="1">
      <alignment horizontal="center"/>
    </xf>
    <xf numFmtId="16" fontId="3" fillId="0" borderId="5" xfId="0" applyNumberFormat="1" applyFont="1" applyBorder="1"/>
    <xf numFmtId="164" fontId="0" fillId="0" borderId="6" xfId="0" applyNumberFormat="1" applyBorder="1"/>
    <xf numFmtId="164" fontId="0" fillId="0" borderId="7" xfId="0" applyNumberFormat="1" applyBorder="1"/>
    <xf numFmtId="0" fontId="3" fillId="0" borderId="2" xfId="0" applyNumberFormat="1" applyFont="1" applyBorder="1" applyAlignment="1">
      <alignment horizontal="center"/>
    </xf>
    <xf numFmtId="0" fontId="3" fillId="0" borderId="5" xfId="0" applyFont="1" applyBorder="1"/>
    <xf numFmtId="0" fontId="0" fillId="0" borderId="6" xfId="0" applyBorder="1"/>
    <xf numFmtId="164" fontId="3" fillId="0" borderId="7" xfId="0" applyNumberFormat="1" applyFont="1" applyBorder="1"/>
    <xf numFmtId="0" fontId="3" fillId="0" borderId="2" xfId="0" applyFont="1" applyBorder="1"/>
    <xf numFmtId="0" fontId="5" fillId="0" borderId="3" xfId="0" applyFont="1" applyBorder="1"/>
    <xf numFmtId="164" fontId="3" fillId="0" borderId="4" xfId="0" applyNumberFormat="1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Fill="1"/>
    <xf numFmtId="0" fontId="0" fillId="0" borderId="0" xfId="0" applyFill="1"/>
    <xf numFmtId="0" fontId="3" fillId="0" borderId="0" xfId="0" applyFont="1" applyBorder="1"/>
    <xf numFmtId="16" fontId="3" fillId="0" borderId="0" xfId="0" applyNumberFormat="1" applyFont="1" applyBorder="1"/>
    <xf numFmtId="164" fontId="3" fillId="0" borderId="0" xfId="0" applyNumberFormat="1" applyFont="1" applyBorder="1"/>
    <xf numFmtId="164" fontId="0" fillId="0" borderId="0" xfId="0" applyNumberFormat="1" applyFill="1"/>
    <xf numFmtId="164" fontId="3" fillId="0" borderId="8" xfId="0" applyNumberFormat="1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53"/>
  <sheetViews>
    <sheetView tabSelected="1" topLeftCell="A4" workbookViewId="0">
      <selection activeCell="C25" sqref="C25"/>
    </sheetView>
  </sheetViews>
  <sheetFormatPr baseColWidth="10" defaultRowHeight="15"/>
  <cols>
    <col min="1" max="1" width="6.5703125" customWidth="1"/>
    <col min="3" max="3" width="11.42578125" style="1"/>
    <col min="4" max="4" width="13" style="1" bestFit="1" customWidth="1"/>
    <col min="5" max="5" width="2.7109375" customWidth="1"/>
    <col min="6" max="6" width="10.28515625" customWidth="1"/>
    <col min="7" max="7" width="18.140625" customWidth="1"/>
    <col min="8" max="8" width="19.42578125" customWidth="1"/>
  </cols>
  <sheetData>
    <row r="1" spans="2:9" ht="18.75" customHeight="1">
      <c r="C1" s="39" t="s">
        <v>4</v>
      </c>
      <c r="D1" s="39"/>
      <c r="E1" s="3"/>
      <c r="F1" s="2" t="s">
        <v>5</v>
      </c>
    </row>
    <row r="2" spans="2:9">
      <c r="B2" s="4"/>
      <c r="F2" s="4"/>
      <c r="G2" s="1"/>
      <c r="H2" s="1"/>
    </row>
    <row r="3" spans="2:9">
      <c r="B3" s="5"/>
      <c r="C3" s="6"/>
      <c r="D3" s="6"/>
      <c r="F3" s="5"/>
      <c r="G3" s="6"/>
      <c r="H3" s="6"/>
    </row>
    <row r="4" spans="2:9">
      <c r="B4" s="5">
        <v>41246</v>
      </c>
      <c r="C4" s="6">
        <v>23914</v>
      </c>
      <c r="D4" s="6"/>
      <c r="F4" s="5"/>
      <c r="G4" s="6"/>
      <c r="H4" s="6"/>
    </row>
    <row r="5" spans="2:9">
      <c r="B5" s="5">
        <v>41246</v>
      </c>
      <c r="C5" s="6">
        <v>20000</v>
      </c>
      <c r="D5" s="6" t="s">
        <v>6</v>
      </c>
      <c r="F5" s="5"/>
      <c r="G5" s="6"/>
      <c r="H5" s="6"/>
    </row>
    <row r="6" spans="2:9">
      <c r="B6" s="4">
        <v>41246</v>
      </c>
      <c r="C6" s="1">
        <v>5000</v>
      </c>
      <c r="D6" s="6"/>
      <c r="F6" s="5"/>
      <c r="G6" s="7"/>
      <c r="H6" s="8"/>
    </row>
    <row r="7" spans="2:9">
      <c r="B7" s="5">
        <v>41246</v>
      </c>
      <c r="C7" s="6">
        <v>10000</v>
      </c>
      <c r="D7" s="6"/>
      <c r="F7" s="5"/>
      <c r="G7" s="7"/>
      <c r="H7" s="1"/>
    </row>
    <row r="8" spans="2:9" ht="15.75" thickBot="1">
      <c r="B8" s="5"/>
      <c r="C8" s="12">
        <v>0</v>
      </c>
      <c r="F8" s="5"/>
      <c r="G8" s="9"/>
      <c r="H8" s="8"/>
    </row>
    <row r="9" spans="2:9" ht="15.75" thickTop="1">
      <c r="B9" s="4"/>
      <c r="C9" s="1">
        <f>SUM(C4:C8)</f>
        <v>58914</v>
      </c>
      <c r="D9" s="8">
        <f>C9</f>
        <v>58914</v>
      </c>
      <c r="F9" s="4"/>
      <c r="G9" s="6">
        <f>SUM(G3:G8)</f>
        <v>0</v>
      </c>
      <c r="H9" s="1">
        <f>G9</f>
        <v>0</v>
      </c>
      <c r="I9" s="1"/>
    </row>
    <row r="10" spans="2:9">
      <c r="B10" s="10"/>
      <c r="C10" s="7"/>
      <c r="D10" s="6"/>
      <c r="F10" s="5"/>
      <c r="G10" s="6"/>
      <c r="H10" s="6"/>
    </row>
    <row r="11" spans="2:9">
      <c r="B11" s="10">
        <v>41247</v>
      </c>
      <c r="C11" s="7">
        <v>15000</v>
      </c>
      <c r="D11" s="6"/>
      <c r="F11" s="5"/>
      <c r="G11" s="6"/>
      <c r="H11" s="11"/>
    </row>
    <row r="12" spans="2:9" ht="15.75" thickBot="1">
      <c r="B12" s="10">
        <v>41247</v>
      </c>
      <c r="C12" s="7">
        <v>14907.5</v>
      </c>
      <c r="F12" s="5"/>
      <c r="G12" s="12"/>
      <c r="H12" s="6"/>
    </row>
    <row r="13" spans="2:9" ht="15.75" thickTop="1">
      <c r="B13" s="13">
        <v>41247</v>
      </c>
      <c r="C13" s="1">
        <v>30000</v>
      </c>
      <c r="F13" s="5"/>
      <c r="G13" s="7">
        <f>SUM(G11:G12)</f>
        <v>0</v>
      </c>
      <c r="H13" s="1">
        <f>G13</f>
        <v>0</v>
      </c>
      <c r="I13" s="1"/>
    </row>
    <row r="14" spans="2:9">
      <c r="B14" s="13">
        <v>41247</v>
      </c>
      <c r="C14" s="7">
        <v>5000</v>
      </c>
      <c r="D14" s="6"/>
      <c r="F14" s="5"/>
      <c r="G14" s="6"/>
      <c r="H14" s="6"/>
    </row>
    <row r="15" spans="2:9">
      <c r="B15" s="13">
        <v>41247</v>
      </c>
      <c r="C15" s="6">
        <v>10000</v>
      </c>
      <c r="D15" s="6"/>
      <c r="F15" s="5"/>
      <c r="G15" s="6"/>
    </row>
    <row r="16" spans="2:9">
      <c r="B16" s="13">
        <v>41247</v>
      </c>
      <c r="C16" s="6">
        <v>40000</v>
      </c>
      <c r="D16" s="6"/>
      <c r="F16" s="5"/>
      <c r="G16" s="6"/>
    </row>
    <row r="17" spans="2:9">
      <c r="B17" s="13">
        <v>41247</v>
      </c>
      <c r="C17" s="6">
        <v>20000</v>
      </c>
      <c r="F17" s="4"/>
      <c r="G17" s="6"/>
      <c r="H17" s="6"/>
    </row>
    <row r="18" spans="2:9">
      <c r="B18" s="10">
        <v>41247</v>
      </c>
      <c r="C18" s="6">
        <v>30000</v>
      </c>
      <c r="D18" s="6"/>
      <c r="F18" s="4"/>
      <c r="G18" s="11"/>
      <c r="H18" s="11"/>
    </row>
    <row r="19" spans="2:9" ht="15.75" thickBot="1">
      <c r="B19" s="10">
        <v>41247</v>
      </c>
      <c r="C19" s="7">
        <v>30000</v>
      </c>
      <c r="D19" s="6"/>
      <c r="F19" s="4"/>
      <c r="G19" s="12"/>
      <c r="H19" s="1"/>
    </row>
    <row r="20" spans="2:9" ht="16.5" thickTop="1" thickBot="1">
      <c r="B20" s="10"/>
      <c r="C20" s="14">
        <v>0</v>
      </c>
      <c r="D20" s="6"/>
      <c r="F20" s="5"/>
      <c r="G20" s="11">
        <f>SUM(G15:G19)</f>
        <v>0</v>
      </c>
      <c r="H20" s="11">
        <f>G20</f>
        <v>0</v>
      </c>
      <c r="I20" s="11"/>
    </row>
    <row r="21" spans="2:9" ht="15.75" thickTop="1">
      <c r="B21" s="10"/>
      <c r="C21" s="7">
        <f>SUM(C11:C20)</f>
        <v>194907.5</v>
      </c>
      <c r="D21" s="11">
        <f>C21</f>
        <v>194907.5</v>
      </c>
      <c r="F21" s="4"/>
      <c r="G21" s="1"/>
      <c r="H21" s="1"/>
      <c r="I21" s="15"/>
    </row>
    <row r="22" spans="2:9">
      <c r="B22" s="10"/>
      <c r="C22" s="6"/>
      <c r="D22" s="6"/>
      <c r="F22" s="4"/>
      <c r="G22" s="16"/>
      <c r="I22" s="15"/>
    </row>
    <row r="23" spans="2:9">
      <c r="B23" s="5"/>
      <c r="C23" s="7"/>
      <c r="D23" s="6"/>
      <c r="F23" s="4"/>
      <c r="G23" s="6"/>
      <c r="I23" s="15"/>
    </row>
    <row r="24" spans="2:9">
      <c r="B24" s="5"/>
      <c r="C24" s="6"/>
      <c r="D24" s="6"/>
      <c r="F24" s="4"/>
      <c r="G24" s="6"/>
      <c r="H24" s="1">
        <f>G24</f>
        <v>0</v>
      </c>
      <c r="I24" s="15"/>
    </row>
    <row r="25" spans="2:9">
      <c r="B25" s="4"/>
      <c r="C25" s="6"/>
      <c r="D25" s="6"/>
      <c r="F25" s="4"/>
      <c r="G25" s="6"/>
      <c r="I25" s="15"/>
    </row>
    <row r="26" spans="2:9" ht="15.75" thickBot="1">
      <c r="B26" s="4"/>
      <c r="C26" s="6"/>
      <c r="F26" s="17"/>
      <c r="G26" s="12"/>
      <c r="H26" s="12"/>
      <c r="I26" s="15"/>
    </row>
    <row r="27" spans="2:9" ht="20.25" thickTop="1" thickBot="1">
      <c r="B27" s="4"/>
      <c r="C27" s="6"/>
      <c r="F27" s="18" t="s">
        <v>0</v>
      </c>
      <c r="G27" s="40">
        <f>H20+H13+H9+D42+D35+D25+D15+D9+D21</f>
        <v>253821.5</v>
      </c>
      <c r="H27" s="41"/>
      <c r="I27" s="15"/>
    </row>
    <row r="28" spans="2:9">
      <c r="B28" s="4"/>
      <c r="F28" s="15"/>
      <c r="G28" s="6"/>
      <c r="H28" s="6"/>
      <c r="I28" s="15"/>
    </row>
    <row r="29" spans="2:9" ht="15.75" thickBot="1">
      <c r="B29" s="4"/>
      <c r="F29" s="15"/>
      <c r="G29" s="6"/>
      <c r="H29" s="6"/>
      <c r="I29" s="15"/>
    </row>
    <row r="30" spans="2:9" ht="18.75">
      <c r="B30" s="4"/>
      <c r="C30" s="6"/>
      <c r="F30" s="19" t="s">
        <v>1</v>
      </c>
      <c r="G30" s="20"/>
      <c r="H30" s="21"/>
    </row>
    <row r="31" spans="2:9" ht="19.5" thickBot="1">
      <c r="B31" s="5"/>
      <c r="F31" s="22">
        <v>1</v>
      </c>
      <c r="G31" s="40">
        <v>253816.5</v>
      </c>
      <c r="H31" s="42"/>
    </row>
    <row r="32" spans="2:9" ht="19.5" thickBot="1">
      <c r="B32" s="5"/>
      <c r="C32" s="6"/>
      <c r="F32" s="22">
        <v>2</v>
      </c>
      <c r="G32" s="40">
        <v>0</v>
      </c>
      <c r="H32" s="42"/>
    </row>
    <row r="33" spans="2:10" ht="19.5" thickBot="1">
      <c r="B33" s="5"/>
      <c r="C33" s="6"/>
      <c r="F33" s="22">
        <v>3</v>
      </c>
      <c r="G33" s="37">
        <v>0</v>
      </c>
      <c r="H33" s="38"/>
    </row>
    <row r="34" spans="2:10" ht="19.5" thickBot="1">
      <c r="B34" s="5"/>
      <c r="C34" s="12"/>
      <c r="F34" s="22">
        <v>4</v>
      </c>
      <c r="G34" s="37">
        <v>0</v>
      </c>
      <c r="H34" s="38"/>
    </row>
    <row r="35" spans="2:10" ht="15.75" thickTop="1">
      <c r="B35" s="5"/>
      <c r="C35" s="6">
        <f>SUM(C27:C34)</f>
        <v>0</v>
      </c>
      <c r="D35" s="6">
        <f>C35</f>
        <v>0</v>
      </c>
    </row>
    <row r="36" spans="2:10" ht="15.75" thickBot="1">
      <c r="B36" s="5"/>
      <c r="C36" s="6"/>
      <c r="D36" s="6"/>
    </row>
    <row r="37" spans="2:10" ht="18.75">
      <c r="B37" s="5"/>
      <c r="C37" s="6"/>
      <c r="D37" s="6"/>
      <c r="F37" s="23" t="s">
        <v>2</v>
      </c>
      <c r="G37" s="24">
        <v>0</v>
      </c>
      <c r="H37" s="25">
        <f>G34+G33+G32+G31-G27</f>
        <v>-5</v>
      </c>
    </row>
    <row r="38" spans="2:10" ht="19.5" thickBot="1">
      <c r="B38" s="5"/>
      <c r="C38" s="7"/>
      <c r="F38" s="26" t="s">
        <v>3</v>
      </c>
      <c r="G38" s="27"/>
      <c r="H38" s="28">
        <v>0</v>
      </c>
      <c r="I38" s="29"/>
      <c r="J38" s="30"/>
    </row>
    <row r="39" spans="2:10">
      <c r="B39" s="5"/>
      <c r="C39" s="6"/>
      <c r="D39" s="6"/>
      <c r="H39" s="31"/>
      <c r="I39" s="32"/>
    </row>
    <row r="40" spans="2:10" ht="18.75">
      <c r="B40" s="5"/>
      <c r="C40" s="6"/>
      <c r="F40" s="33"/>
      <c r="G40" s="15"/>
      <c r="H40" s="15"/>
    </row>
    <row r="41" spans="2:10" ht="19.5" thickBot="1">
      <c r="B41" s="5"/>
      <c r="C41" s="12"/>
      <c r="D41" s="6"/>
      <c r="F41" s="34"/>
      <c r="G41" s="33"/>
      <c r="H41" s="35"/>
    </row>
    <row r="42" spans="2:10" ht="15.75" thickTop="1">
      <c r="B42" s="5"/>
      <c r="C42" s="6">
        <f>SUM(C37:C41)</f>
        <v>0</v>
      </c>
      <c r="D42" s="1">
        <f>C42</f>
        <v>0</v>
      </c>
      <c r="F42" s="15"/>
      <c r="G42" s="15"/>
      <c r="H42" s="15"/>
    </row>
    <row r="43" spans="2:10">
      <c r="B43" s="5"/>
      <c r="C43" s="6"/>
      <c r="D43" s="6"/>
    </row>
    <row r="44" spans="2:10">
      <c r="B44" s="5"/>
      <c r="C44" s="6"/>
      <c r="D44" s="6"/>
    </row>
    <row r="45" spans="2:10">
      <c r="B45" s="15"/>
      <c r="C45" s="6"/>
      <c r="D45" s="6"/>
    </row>
    <row r="46" spans="2:10">
      <c r="B46" s="5"/>
      <c r="C46" s="6"/>
      <c r="D46" s="6"/>
    </row>
    <row r="47" spans="2:10">
      <c r="B47" s="5"/>
      <c r="C47" s="6"/>
      <c r="D47" s="6"/>
    </row>
    <row r="48" spans="2:10">
      <c r="B48" s="5"/>
      <c r="C48" s="6"/>
      <c r="D48" s="15"/>
    </row>
    <row r="49" spans="2:4">
      <c r="B49" s="5"/>
      <c r="C49" s="7"/>
      <c r="D49" s="15"/>
    </row>
    <row r="50" spans="2:4">
      <c r="B50" s="5"/>
      <c r="C50" s="7"/>
      <c r="D50" s="15"/>
    </row>
    <row r="51" spans="2:4">
      <c r="B51" s="5"/>
      <c r="C51" s="6"/>
      <c r="D51" s="6"/>
    </row>
    <row r="52" spans="2:4">
      <c r="B52" s="15"/>
      <c r="C52" s="6"/>
      <c r="D52" s="6"/>
    </row>
    <row r="53" spans="2:4">
      <c r="B53" s="15"/>
      <c r="C53" s="6"/>
      <c r="D53" s="6"/>
    </row>
  </sheetData>
  <mergeCells count="6">
    <mergeCell ref="G34:H34"/>
    <mergeCell ref="C1:D1"/>
    <mergeCell ref="G27:H27"/>
    <mergeCell ref="G31:H31"/>
    <mergeCell ref="G32:H32"/>
    <mergeCell ref="G33:H33"/>
  </mergeCells>
  <pageMargins left="0.7" right="0.12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J53"/>
  <sheetViews>
    <sheetView workbookViewId="0">
      <selection activeCell="F1" sqref="F1"/>
    </sheetView>
  </sheetViews>
  <sheetFormatPr baseColWidth="10" defaultRowHeight="15"/>
  <cols>
    <col min="1" max="1" width="6.5703125" customWidth="1"/>
    <col min="3" max="3" width="11.42578125" style="1"/>
    <col min="4" max="4" width="13" style="1" bestFit="1" customWidth="1"/>
    <col min="5" max="5" width="2.7109375" customWidth="1"/>
    <col min="6" max="6" width="10.28515625" customWidth="1"/>
    <col min="7" max="7" width="18.140625" customWidth="1"/>
    <col min="8" max="8" width="19.42578125" customWidth="1"/>
  </cols>
  <sheetData>
    <row r="1" spans="2:9" ht="21">
      <c r="C1" s="39" t="s">
        <v>4</v>
      </c>
      <c r="D1" s="39"/>
      <c r="E1" s="3"/>
      <c r="F1" s="2" t="s">
        <v>7</v>
      </c>
    </row>
    <row r="2" spans="2:9">
      <c r="B2" s="4"/>
      <c r="F2" s="4"/>
      <c r="G2" s="1"/>
      <c r="H2" s="1"/>
    </row>
    <row r="3" spans="2:9">
      <c r="B3" s="5">
        <v>41248</v>
      </c>
      <c r="C3" s="6">
        <v>5000</v>
      </c>
      <c r="D3" s="6"/>
      <c r="F3" s="5"/>
      <c r="G3" s="6"/>
      <c r="H3" s="6"/>
    </row>
    <row r="4" spans="2:9">
      <c r="B4" s="5">
        <v>41248</v>
      </c>
      <c r="C4" s="6">
        <v>30000</v>
      </c>
      <c r="D4" s="6"/>
      <c r="F4" s="5"/>
      <c r="G4" s="6"/>
      <c r="H4" s="6"/>
    </row>
    <row r="5" spans="2:9">
      <c r="B5" s="5">
        <v>41248</v>
      </c>
      <c r="C5" s="6">
        <v>10000</v>
      </c>
      <c r="D5" s="6" t="s">
        <v>6</v>
      </c>
      <c r="F5" s="5"/>
      <c r="G5" s="6"/>
      <c r="H5" s="6"/>
    </row>
    <row r="6" spans="2:9">
      <c r="B6" s="4">
        <v>41248</v>
      </c>
      <c r="C6" s="1">
        <v>25000</v>
      </c>
      <c r="D6" s="6"/>
      <c r="F6" s="5"/>
      <c r="G6" s="7"/>
      <c r="H6" s="8"/>
    </row>
    <row r="7" spans="2:9">
      <c r="B7" s="5">
        <v>41248</v>
      </c>
      <c r="C7" s="6">
        <v>25000</v>
      </c>
      <c r="D7" s="6"/>
      <c r="F7" s="5"/>
      <c r="G7" s="7"/>
      <c r="H7" s="1"/>
    </row>
    <row r="8" spans="2:9" ht="15.75" thickBot="1">
      <c r="B8" s="5">
        <v>41248</v>
      </c>
      <c r="C8" s="6">
        <v>10000</v>
      </c>
      <c r="F8" s="5"/>
      <c r="G8" s="9"/>
      <c r="H8" s="8"/>
    </row>
    <row r="9" spans="2:9" ht="15.75" thickTop="1">
      <c r="B9" s="4">
        <v>41248</v>
      </c>
      <c r="C9" s="1">
        <v>32000</v>
      </c>
      <c r="D9" s="8"/>
      <c r="F9" s="4"/>
      <c r="G9" s="6">
        <f>SUM(G3:G8)</f>
        <v>0</v>
      </c>
      <c r="H9" s="1">
        <f>G9</f>
        <v>0</v>
      </c>
      <c r="I9" s="1"/>
    </row>
    <row r="10" spans="2:9">
      <c r="B10" s="10">
        <v>41248</v>
      </c>
      <c r="C10" s="7">
        <v>5000</v>
      </c>
      <c r="D10" s="6"/>
      <c r="F10" s="5"/>
      <c r="G10" s="6"/>
      <c r="H10" s="6"/>
    </row>
    <row r="11" spans="2:9" ht="15.75" thickBot="1">
      <c r="B11" s="10">
        <v>41248</v>
      </c>
      <c r="C11" s="14">
        <v>19040</v>
      </c>
      <c r="D11" s="6"/>
      <c r="F11" s="5"/>
      <c r="G11" s="6"/>
      <c r="H11" s="11"/>
    </row>
    <row r="12" spans="2:9" ht="16.5" thickTop="1" thickBot="1">
      <c r="B12" s="10"/>
      <c r="C12" s="7">
        <f>SUM(C3:C11)</f>
        <v>161040</v>
      </c>
      <c r="D12" s="1">
        <f>C12</f>
        <v>161040</v>
      </c>
      <c r="F12" s="5"/>
      <c r="G12" s="12"/>
      <c r="H12" s="6"/>
    </row>
    <row r="13" spans="2:9" ht="15.75" thickTop="1">
      <c r="B13" s="13"/>
      <c r="F13" s="5"/>
      <c r="G13" s="7">
        <f>SUM(G11:G12)</f>
        <v>0</v>
      </c>
      <c r="H13" s="1">
        <f>G13</f>
        <v>0</v>
      </c>
      <c r="I13" s="1"/>
    </row>
    <row r="14" spans="2:9">
      <c r="B14" s="13">
        <v>41249</v>
      </c>
      <c r="C14" s="7">
        <v>30000</v>
      </c>
      <c r="D14" s="6"/>
      <c r="F14" s="5"/>
      <c r="G14" s="6"/>
      <c r="H14" s="6"/>
    </row>
    <row r="15" spans="2:9">
      <c r="B15" s="13">
        <v>41249</v>
      </c>
      <c r="C15" s="6">
        <v>20000</v>
      </c>
      <c r="D15" s="6"/>
      <c r="F15" s="5"/>
      <c r="G15" s="6"/>
    </row>
    <row r="16" spans="2:9">
      <c r="B16" s="13">
        <v>41249</v>
      </c>
      <c r="C16" s="6">
        <v>10000</v>
      </c>
      <c r="D16" s="6"/>
      <c r="F16" s="5"/>
      <c r="G16" s="6"/>
    </row>
    <row r="17" spans="2:9">
      <c r="B17" s="13">
        <v>41249</v>
      </c>
      <c r="C17" s="6">
        <v>40000</v>
      </c>
      <c r="F17" s="4"/>
      <c r="G17" s="6"/>
      <c r="H17" s="6"/>
    </row>
    <row r="18" spans="2:9">
      <c r="B18" s="10">
        <v>41249</v>
      </c>
      <c r="C18" s="6">
        <v>40000</v>
      </c>
      <c r="D18" s="6"/>
      <c r="F18" s="4"/>
      <c r="G18" s="11"/>
      <c r="H18" s="11"/>
    </row>
    <row r="19" spans="2:9" ht="15.75" thickBot="1">
      <c r="B19" s="10">
        <v>41249</v>
      </c>
      <c r="C19" s="7">
        <v>25000</v>
      </c>
      <c r="D19" s="6"/>
      <c r="F19" s="4"/>
      <c r="G19" s="12"/>
      <c r="H19" s="1"/>
    </row>
    <row r="20" spans="2:9" ht="15.75" thickTop="1">
      <c r="B20" s="10">
        <v>41249</v>
      </c>
      <c r="C20" s="7">
        <v>25000</v>
      </c>
      <c r="D20" s="6"/>
      <c r="F20" s="5"/>
      <c r="G20" s="11">
        <f>SUM(G15:G19)</f>
        <v>0</v>
      </c>
      <c r="H20" s="11">
        <f>G20</f>
        <v>0</v>
      </c>
      <c r="I20" s="11"/>
    </row>
    <row r="21" spans="2:9">
      <c r="B21" s="10">
        <v>41249</v>
      </c>
      <c r="C21" s="7">
        <v>35000</v>
      </c>
      <c r="D21" s="11"/>
      <c r="F21" s="4"/>
      <c r="G21" s="1"/>
      <c r="H21" s="1"/>
      <c r="I21" s="15"/>
    </row>
    <row r="22" spans="2:9">
      <c r="B22" s="10">
        <v>41249</v>
      </c>
      <c r="C22" s="6">
        <v>27000</v>
      </c>
      <c r="D22" s="6"/>
      <c r="F22" s="4"/>
      <c r="G22" s="16"/>
      <c r="I22" s="15"/>
    </row>
    <row r="23" spans="2:9">
      <c r="B23" s="5">
        <v>41249</v>
      </c>
      <c r="C23" s="7">
        <v>5000</v>
      </c>
      <c r="D23" s="6"/>
      <c r="F23" s="4"/>
      <c r="G23" s="6"/>
      <c r="I23" s="15"/>
    </row>
    <row r="24" spans="2:9">
      <c r="B24" s="5">
        <v>41249</v>
      </c>
      <c r="C24" s="6">
        <v>10000</v>
      </c>
      <c r="D24" s="6"/>
      <c r="F24" s="4"/>
      <c r="G24" s="6"/>
      <c r="H24" s="1">
        <f>G24</f>
        <v>0</v>
      </c>
      <c r="I24" s="15"/>
    </row>
    <row r="25" spans="2:9" ht="15.75" thickBot="1">
      <c r="B25" s="4">
        <v>41249</v>
      </c>
      <c r="C25" s="12">
        <v>17008.5</v>
      </c>
      <c r="D25" s="6"/>
      <c r="F25" s="4"/>
      <c r="G25" s="6"/>
      <c r="I25" s="15"/>
    </row>
    <row r="26" spans="2:9" ht="16.5" thickTop="1" thickBot="1">
      <c r="B26" s="4"/>
      <c r="C26" s="6">
        <f>SUM(C14:C25)</f>
        <v>284008.5</v>
      </c>
      <c r="D26" s="1">
        <f>C26</f>
        <v>284008.5</v>
      </c>
      <c r="F26" s="17"/>
      <c r="G26" s="12"/>
      <c r="H26" s="12"/>
      <c r="I26" s="15"/>
    </row>
    <row r="27" spans="2:9" ht="20.25" thickTop="1" thickBot="1">
      <c r="B27" s="4"/>
      <c r="C27" s="6"/>
      <c r="F27" s="18" t="s">
        <v>0</v>
      </c>
      <c r="G27" s="40">
        <f>H20+H13+H9+D42+D35+D25+D15+D9+D21+D12+D26+D31</f>
        <v>525048.5</v>
      </c>
      <c r="H27" s="41"/>
      <c r="I27" s="15"/>
    </row>
    <row r="28" spans="2:9">
      <c r="B28" s="4" t="s">
        <v>8</v>
      </c>
      <c r="C28" s="1">
        <v>30000</v>
      </c>
      <c r="F28" s="15"/>
      <c r="G28" s="6"/>
      <c r="H28" s="6"/>
      <c r="I28" s="15"/>
    </row>
    <row r="29" spans="2:9" ht="15.75" thickBot="1">
      <c r="B29" s="4" t="s">
        <v>8</v>
      </c>
      <c r="C29" s="1">
        <v>50000</v>
      </c>
      <c r="F29" s="15"/>
      <c r="G29" s="6"/>
      <c r="H29" s="6"/>
      <c r="I29" s="15"/>
    </row>
    <row r="30" spans="2:9" ht="19.5" thickBot="1">
      <c r="B30" s="4"/>
      <c r="C30" s="12">
        <v>0</v>
      </c>
      <c r="F30" s="19" t="s">
        <v>1</v>
      </c>
      <c r="G30" s="20"/>
      <c r="H30" s="21"/>
    </row>
    <row r="31" spans="2:9" ht="20.25" thickTop="1" thickBot="1">
      <c r="B31" s="5"/>
      <c r="C31" s="1">
        <f>SUM(C28:C30)</f>
        <v>80000</v>
      </c>
      <c r="D31" s="1">
        <f>C31</f>
        <v>80000</v>
      </c>
      <c r="F31" s="22">
        <v>1</v>
      </c>
      <c r="G31" s="40">
        <v>525048.5</v>
      </c>
      <c r="H31" s="42"/>
    </row>
    <row r="32" spans="2:9" ht="19.5" thickBot="1">
      <c r="B32" s="5"/>
      <c r="C32" s="6"/>
      <c r="F32" s="22">
        <v>2</v>
      </c>
      <c r="G32" s="40">
        <v>0</v>
      </c>
      <c r="H32" s="42"/>
    </row>
    <row r="33" spans="2:10" ht="19.5" thickBot="1">
      <c r="B33" s="5"/>
      <c r="C33" s="6"/>
      <c r="F33" s="22">
        <v>3</v>
      </c>
      <c r="G33" s="37">
        <v>0</v>
      </c>
      <c r="H33" s="38"/>
    </row>
    <row r="34" spans="2:10" ht="19.5" thickBot="1">
      <c r="B34" s="5"/>
      <c r="C34" s="6"/>
      <c r="F34" s="22">
        <v>4</v>
      </c>
      <c r="G34" s="37">
        <v>0</v>
      </c>
      <c r="H34" s="38"/>
    </row>
    <row r="35" spans="2:10">
      <c r="B35" s="5"/>
      <c r="C35" s="6"/>
      <c r="D35" s="6"/>
    </row>
    <row r="36" spans="2:10" ht="15.75" thickBot="1">
      <c r="B36" s="5"/>
      <c r="C36" s="6"/>
      <c r="D36" s="6"/>
    </row>
    <row r="37" spans="2:10" ht="18.75">
      <c r="B37" s="5"/>
      <c r="C37" s="6"/>
      <c r="D37" s="6"/>
      <c r="F37" s="23" t="s">
        <v>2</v>
      </c>
      <c r="G37" s="24">
        <v>0</v>
      </c>
      <c r="H37" s="25">
        <f>G34+G33+G32+G31-G27</f>
        <v>0</v>
      </c>
    </row>
    <row r="38" spans="2:10" ht="19.5" thickBot="1">
      <c r="B38" s="5"/>
      <c r="C38" s="7"/>
      <c r="F38" s="26" t="s">
        <v>3</v>
      </c>
      <c r="G38" s="27"/>
      <c r="H38" s="28">
        <v>0</v>
      </c>
      <c r="I38" s="29"/>
      <c r="J38" s="30"/>
    </row>
    <row r="39" spans="2:10">
      <c r="B39" s="5"/>
      <c r="C39" s="6"/>
      <c r="D39" s="6"/>
      <c r="H39" s="31"/>
      <c r="I39" s="32"/>
    </row>
    <row r="40" spans="2:10" ht="18.75">
      <c r="B40" s="5"/>
      <c r="C40" s="6"/>
      <c r="F40" s="33"/>
      <c r="G40" s="15"/>
      <c r="H40" s="15"/>
    </row>
    <row r="41" spans="2:10" ht="19.5" thickBot="1">
      <c r="B41" s="5"/>
      <c r="C41" s="12"/>
      <c r="D41" s="6"/>
      <c r="F41" s="34"/>
      <c r="G41" s="33"/>
      <c r="H41" s="35"/>
    </row>
    <row r="42" spans="2:10" ht="15.75" thickTop="1">
      <c r="B42" s="5"/>
      <c r="C42" s="6">
        <f>SUM(C37:C41)</f>
        <v>0</v>
      </c>
      <c r="D42" s="1">
        <f>C42</f>
        <v>0</v>
      </c>
      <c r="F42" s="15"/>
      <c r="G42" s="15"/>
      <c r="H42" s="15"/>
    </row>
    <row r="43" spans="2:10">
      <c r="B43" s="5"/>
      <c r="C43" s="6"/>
      <c r="D43" s="6"/>
    </row>
    <row r="44" spans="2:10">
      <c r="B44" s="5"/>
      <c r="C44" s="6"/>
      <c r="D44" s="6"/>
    </row>
    <row r="45" spans="2:10">
      <c r="B45" s="15"/>
      <c r="C45" s="6"/>
      <c r="D45" s="6"/>
    </row>
    <row r="46" spans="2:10">
      <c r="B46" s="5"/>
      <c r="C46" s="6"/>
      <c r="D46" s="6"/>
    </row>
    <row r="47" spans="2:10">
      <c r="B47" s="5"/>
      <c r="C47" s="6"/>
      <c r="D47" s="6"/>
    </row>
    <row r="48" spans="2:10">
      <c r="B48" s="5"/>
      <c r="C48" s="6"/>
      <c r="D48" s="15"/>
    </row>
    <row r="49" spans="2:4">
      <c r="B49" s="5"/>
      <c r="C49" s="7"/>
      <c r="D49" s="15"/>
    </row>
    <row r="50" spans="2:4">
      <c r="B50" s="5"/>
      <c r="C50" s="7"/>
      <c r="D50" s="15"/>
    </row>
    <row r="51" spans="2:4">
      <c r="B51" s="5"/>
      <c r="C51" s="6"/>
      <c r="D51" s="6"/>
    </row>
    <row r="52" spans="2:4">
      <c r="B52" s="15"/>
      <c r="C52" s="6"/>
      <c r="D52" s="6"/>
    </row>
    <row r="53" spans="2:4">
      <c r="B53" s="15"/>
      <c r="C53" s="6"/>
      <c r="D53" s="6"/>
    </row>
  </sheetData>
  <mergeCells count="6">
    <mergeCell ref="G34:H34"/>
    <mergeCell ref="C1:D1"/>
    <mergeCell ref="G27:H27"/>
    <mergeCell ref="G31:H31"/>
    <mergeCell ref="G32:H32"/>
    <mergeCell ref="G33:H33"/>
  </mergeCells>
  <pageMargins left="0.7" right="0.25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J53"/>
  <sheetViews>
    <sheetView workbookViewId="0">
      <selection activeCell="F23" sqref="F23"/>
    </sheetView>
  </sheetViews>
  <sheetFormatPr baseColWidth="10" defaultRowHeight="15"/>
  <cols>
    <col min="1" max="1" width="6.5703125" customWidth="1"/>
    <col min="3" max="3" width="11.42578125" style="1"/>
    <col min="4" max="4" width="13" style="1" bestFit="1" customWidth="1"/>
    <col min="5" max="5" width="2.7109375" customWidth="1"/>
    <col min="6" max="6" width="10.28515625" customWidth="1"/>
    <col min="7" max="7" width="18.140625" customWidth="1"/>
    <col min="8" max="8" width="19.42578125" customWidth="1"/>
  </cols>
  <sheetData>
    <row r="1" spans="2:9" ht="21">
      <c r="C1" s="39" t="s">
        <v>4</v>
      </c>
      <c r="D1" s="39"/>
      <c r="E1" s="3"/>
      <c r="F1" s="2" t="s">
        <v>9</v>
      </c>
    </row>
    <row r="2" spans="2:9">
      <c r="B2" s="4"/>
      <c r="F2" s="4"/>
      <c r="G2" s="1"/>
      <c r="H2" s="1"/>
    </row>
    <row r="3" spans="2:9">
      <c r="B3" s="5"/>
      <c r="C3" s="6"/>
      <c r="D3" s="6"/>
      <c r="F3" s="5"/>
      <c r="G3" s="6"/>
      <c r="H3" s="6"/>
    </row>
    <row r="4" spans="2:9">
      <c r="B4" s="5">
        <v>41250</v>
      </c>
      <c r="C4" s="6">
        <v>180000</v>
      </c>
      <c r="D4" s="6"/>
      <c r="F4" s="5"/>
      <c r="G4" s="6"/>
      <c r="H4" s="6"/>
    </row>
    <row r="5" spans="2:9">
      <c r="B5" s="5">
        <v>41250</v>
      </c>
      <c r="C5" s="6">
        <v>105000</v>
      </c>
      <c r="D5" s="6" t="s">
        <v>6</v>
      </c>
      <c r="F5" s="5"/>
      <c r="G5" s="6"/>
      <c r="H5" s="6"/>
    </row>
    <row r="6" spans="2:9">
      <c r="B6" s="4">
        <v>41250</v>
      </c>
      <c r="C6" s="1">
        <v>80000</v>
      </c>
      <c r="D6" s="6"/>
      <c r="F6" s="5"/>
      <c r="G6" s="7"/>
      <c r="H6" s="8"/>
    </row>
    <row r="7" spans="2:9">
      <c r="B7" s="5">
        <v>41250</v>
      </c>
      <c r="C7" s="6">
        <v>18207</v>
      </c>
      <c r="D7" s="6"/>
      <c r="F7" s="5"/>
      <c r="G7" s="7"/>
      <c r="H7" s="1"/>
    </row>
    <row r="8" spans="2:9" ht="15.75" thickBot="1">
      <c r="B8" s="5"/>
      <c r="C8" s="12">
        <v>0</v>
      </c>
      <c r="F8" s="5"/>
      <c r="G8" s="9"/>
      <c r="H8" s="8"/>
    </row>
    <row r="9" spans="2:9" ht="15.75" thickTop="1">
      <c r="B9" s="4"/>
      <c r="C9" s="1">
        <f>SUM(C4:C8)</f>
        <v>383207</v>
      </c>
      <c r="D9" s="8">
        <f>C9</f>
        <v>383207</v>
      </c>
      <c r="F9" s="4"/>
      <c r="G9" s="6">
        <f>SUM(G3:G8)</f>
        <v>0</v>
      </c>
      <c r="H9" s="1">
        <f>G9</f>
        <v>0</v>
      </c>
      <c r="I9" s="1"/>
    </row>
    <row r="10" spans="2:9">
      <c r="B10" s="10"/>
      <c r="C10" s="7"/>
      <c r="D10" s="6"/>
      <c r="F10" s="5"/>
      <c r="G10" s="6"/>
      <c r="H10" s="6"/>
    </row>
    <row r="11" spans="2:9">
      <c r="B11" s="10">
        <v>41251</v>
      </c>
      <c r="C11" s="7">
        <v>91000</v>
      </c>
      <c r="D11" s="6"/>
      <c r="F11" s="5"/>
      <c r="G11" s="6"/>
      <c r="H11" s="11"/>
    </row>
    <row r="12" spans="2:9" ht="15.75" thickBot="1">
      <c r="B12" s="10">
        <v>41251</v>
      </c>
      <c r="C12" s="7">
        <v>50000</v>
      </c>
      <c r="F12" s="5"/>
      <c r="G12" s="12"/>
      <c r="H12" s="6"/>
    </row>
    <row r="13" spans="2:9" ht="15.75" thickTop="1">
      <c r="B13" s="13">
        <v>41251</v>
      </c>
      <c r="C13" s="1">
        <v>40000</v>
      </c>
      <c r="F13" s="5"/>
      <c r="G13" s="7">
        <f>SUM(G11:G12)</f>
        <v>0</v>
      </c>
      <c r="H13" s="1">
        <f>G13</f>
        <v>0</v>
      </c>
      <c r="I13" s="1"/>
    </row>
    <row r="14" spans="2:9">
      <c r="B14" s="13">
        <v>41251</v>
      </c>
      <c r="C14" s="7">
        <v>27033.5</v>
      </c>
      <c r="D14" s="6"/>
      <c r="F14" s="5"/>
      <c r="G14" s="6"/>
      <c r="H14" s="6"/>
    </row>
    <row r="15" spans="2:9" ht="15.75" thickBot="1">
      <c r="B15" s="13"/>
      <c r="C15" s="12">
        <v>0</v>
      </c>
      <c r="D15" s="6"/>
      <c r="F15" s="5"/>
      <c r="G15" s="6"/>
    </row>
    <row r="16" spans="2:9" ht="15.75" thickTop="1">
      <c r="B16" s="13"/>
      <c r="C16" s="6">
        <f>SUM(C11:C15)</f>
        <v>208033.5</v>
      </c>
      <c r="D16" s="6">
        <f>C16</f>
        <v>208033.5</v>
      </c>
      <c r="F16" s="5"/>
      <c r="G16" s="6"/>
    </row>
    <row r="17" spans="2:9">
      <c r="B17" s="13"/>
      <c r="C17" s="6"/>
      <c r="F17" s="4"/>
      <c r="G17" s="6"/>
      <c r="H17" s="6"/>
    </row>
    <row r="18" spans="2:9">
      <c r="B18" s="10">
        <v>41252</v>
      </c>
      <c r="C18" s="6">
        <v>170000</v>
      </c>
      <c r="D18" s="6"/>
      <c r="F18" s="4"/>
      <c r="G18" s="11"/>
      <c r="H18" s="11"/>
    </row>
    <row r="19" spans="2:9" ht="15.75" thickBot="1">
      <c r="B19" s="10">
        <v>41252</v>
      </c>
      <c r="C19" s="7">
        <v>24788</v>
      </c>
      <c r="D19" s="6"/>
      <c r="F19" s="4"/>
      <c r="G19" s="12"/>
      <c r="H19" s="1"/>
    </row>
    <row r="20" spans="2:9" ht="15.75" thickTop="1">
      <c r="B20" s="10">
        <v>41252</v>
      </c>
      <c r="C20" s="7">
        <v>55000</v>
      </c>
      <c r="D20" s="6"/>
      <c r="F20" s="5"/>
      <c r="G20" s="11">
        <f>SUM(G15:G19)</f>
        <v>0</v>
      </c>
      <c r="H20" s="11">
        <f>G20</f>
        <v>0</v>
      </c>
      <c r="I20" s="11"/>
    </row>
    <row r="21" spans="2:9">
      <c r="B21" s="10">
        <v>41252</v>
      </c>
      <c r="C21" s="7">
        <v>18000</v>
      </c>
      <c r="D21" s="11"/>
      <c r="F21" s="4"/>
      <c r="G21" s="1"/>
      <c r="H21" s="1"/>
      <c r="I21" s="15"/>
    </row>
    <row r="22" spans="2:9">
      <c r="B22" s="10"/>
      <c r="C22" s="6">
        <v>0</v>
      </c>
      <c r="D22" s="6"/>
      <c r="F22" s="4"/>
      <c r="G22" s="16"/>
      <c r="I22" s="15"/>
    </row>
    <row r="23" spans="2:9">
      <c r="B23" s="5"/>
      <c r="C23" s="7">
        <v>0</v>
      </c>
      <c r="D23" s="6"/>
      <c r="F23" s="4"/>
      <c r="G23" s="6"/>
      <c r="I23" s="15"/>
    </row>
    <row r="24" spans="2:9">
      <c r="B24" s="5"/>
      <c r="C24" s="6">
        <v>0</v>
      </c>
      <c r="D24" s="6"/>
      <c r="F24" s="4"/>
      <c r="G24" s="6"/>
      <c r="H24" s="1">
        <f>G24</f>
        <v>0</v>
      </c>
      <c r="I24" s="15"/>
    </row>
    <row r="25" spans="2:9" ht="15.75" thickBot="1">
      <c r="B25" s="4"/>
      <c r="C25" s="12">
        <v>0</v>
      </c>
      <c r="D25" s="6"/>
      <c r="F25" s="4"/>
      <c r="G25" s="6"/>
      <c r="I25" s="15"/>
    </row>
    <row r="26" spans="2:9" ht="16.5" thickTop="1" thickBot="1">
      <c r="B26" s="4"/>
      <c r="C26" s="6">
        <f>SUM(C18:C25)</f>
        <v>267788</v>
      </c>
      <c r="D26" s="1">
        <f>C26</f>
        <v>267788</v>
      </c>
      <c r="F26" s="17"/>
      <c r="G26" s="12"/>
      <c r="H26" s="12"/>
      <c r="I26" s="15"/>
    </row>
    <row r="27" spans="2:9" ht="20.25" thickTop="1" thickBot="1">
      <c r="B27" s="4"/>
      <c r="C27" s="6"/>
      <c r="F27" s="18" t="s">
        <v>0</v>
      </c>
      <c r="G27" s="40">
        <f>D26+D16+D9</f>
        <v>859028.5</v>
      </c>
      <c r="H27" s="41"/>
      <c r="I27" s="15"/>
    </row>
    <row r="28" spans="2:9">
      <c r="B28" s="4"/>
      <c r="F28" s="15"/>
      <c r="G28" s="6"/>
      <c r="H28" s="6"/>
      <c r="I28" s="15"/>
    </row>
    <row r="29" spans="2:9" ht="15.75" thickBot="1">
      <c r="B29" s="4"/>
      <c r="F29" s="15"/>
      <c r="G29" s="6"/>
      <c r="H29" s="6"/>
      <c r="I29" s="15"/>
    </row>
    <row r="30" spans="2:9" ht="19.5" thickBot="1">
      <c r="B30" s="4"/>
      <c r="C30" s="12"/>
      <c r="F30" s="19" t="s">
        <v>1</v>
      </c>
      <c r="G30" s="20"/>
      <c r="H30" s="21"/>
    </row>
    <row r="31" spans="2:9" ht="20.25" thickTop="1" thickBot="1">
      <c r="B31" s="5"/>
      <c r="C31" s="1">
        <f>SUM(C28:C30)</f>
        <v>0</v>
      </c>
      <c r="D31" s="1">
        <f>C31</f>
        <v>0</v>
      </c>
      <c r="F31" s="22">
        <v>1</v>
      </c>
      <c r="G31" s="40">
        <v>859028.5</v>
      </c>
      <c r="H31" s="42"/>
    </row>
    <row r="32" spans="2:9" ht="19.5" thickBot="1">
      <c r="B32" s="5"/>
      <c r="C32" s="6"/>
      <c r="F32" s="22">
        <v>2</v>
      </c>
      <c r="G32" s="40">
        <v>0</v>
      </c>
      <c r="H32" s="42"/>
    </row>
    <row r="33" spans="2:10" ht="19.5" thickBot="1">
      <c r="B33" s="5"/>
      <c r="C33" s="6"/>
      <c r="F33" s="22">
        <v>3</v>
      </c>
      <c r="G33" s="37">
        <v>0</v>
      </c>
      <c r="H33" s="38"/>
    </row>
    <row r="34" spans="2:10" ht="19.5" thickBot="1">
      <c r="B34" s="5"/>
      <c r="C34" s="6"/>
      <c r="F34" s="22">
        <v>4</v>
      </c>
      <c r="G34" s="37">
        <v>0</v>
      </c>
      <c r="H34" s="38"/>
    </row>
    <row r="35" spans="2:10">
      <c r="B35" s="5"/>
      <c r="C35" s="6"/>
      <c r="D35" s="6"/>
    </row>
    <row r="36" spans="2:10" ht="15.75" thickBot="1">
      <c r="B36" s="5"/>
      <c r="C36" s="6"/>
      <c r="D36" s="6"/>
    </row>
    <row r="37" spans="2:10" ht="18.75">
      <c r="B37" s="5"/>
      <c r="C37" s="6"/>
      <c r="D37" s="6"/>
      <c r="F37" s="23" t="s">
        <v>2</v>
      </c>
      <c r="G37" s="24">
        <v>0</v>
      </c>
      <c r="H37" s="25">
        <f>G34+G33+G32+G31-G27</f>
        <v>0</v>
      </c>
    </row>
    <row r="38" spans="2:10" ht="19.5" thickBot="1">
      <c r="B38" s="5"/>
      <c r="C38" s="7"/>
      <c r="F38" s="26" t="s">
        <v>3</v>
      </c>
      <c r="G38" s="27"/>
      <c r="H38" s="28">
        <v>0</v>
      </c>
      <c r="I38" s="29"/>
      <c r="J38" s="30"/>
    </row>
    <row r="39" spans="2:10">
      <c r="B39" s="5"/>
      <c r="C39" s="6"/>
      <c r="D39" s="6"/>
      <c r="H39" s="31"/>
      <c r="I39" s="32"/>
    </row>
    <row r="40" spans="2:10" ht="18.75">
      <c r="B40" s="5"/>
      <c r="C40" s="6"/>
      <c r="F40" s="33"/>
      <c r="G40" s="15"/>
      <c r="H40" s="15"/>
    </row>
    <row r="41" spans="2:10" ht="19.5" thickBot="1">
      <c r="B41" s="5"/>
      <c r="C41" s="12"/>
      <c r="D41" s="6"/>
      <c r="F41" s="34"/>
      <c r="G41" s="33"/>
      <c r="H41" s="35"/>
    </row>
    <row r="42" spans="2:10" ht="15.75" thickTop="1">
      <c r="B42" s="5"/>
      <c r="C42" s="6">
        <f>SUM(C37:C41)</f>
        <v>0</v>
      </c>
      <c r="D42" s="1">
        <f>C42</f>
        <v>0</v>
      </c>
      <c r="F42" s="15"/>
      <c r="G42" s="15"/>
      <c r="H42" s="15"/>
    </row>
    <row r="43" spans="2:10">
      <c r="B43" s="5"/>
      <c r="C43" s="6"/>
      <c r="D43" s="6"/>
    </row>
    <row r="44" spans="2:10">
      <c r="B44" s="5"/>
      <c r="C44" s="6"/>
      <c r="D44" s="6"/>
    </row>
    <row r="45" spans="2:10">
      <c r="B45" s="15"/>
      <c r="C45" s="6"/>
      <c r="D45" s="6"/>
    </row>
    <row r="46" spans="2:10">
      <c r="B46" s="5"/>
      <c r="C46" s="6"/>
      <c r="D46" s="6"/>
    </row>
    <row r="47" spans="2:10">
      <c r="B47" s="5"/>
      <c r="C47" s="6"/>
      <c r="D47" s="6"/>
    </row>
    <row r="48" spans="2:10">
      <c r="B48" s="5"/>
      <c r="C48" s="6"/>
      <c r="D48" s="15"/>
    </row>
    <row r="49" spans="2:4">
      <c r="B49" s="5"/>
      <c r="C49" s="7"/>
      <c r="D49" s="15"/>
    </row>
    <row r="50" spans="2:4">
      <c r="B50" s="5"/>
      <c r="C50" s="7"/>
      <c r="D50" s="15"/>
    </row>
    <row r="51" spans="2:4">
      <c r="B51" s="5"/>
      <c r="C51" s="6"/>
      <c r="D51" s="6"/>
    </row>
    <row r="52" spans="2:4">
      <c r="B52" s="15"/>
      <c r="C52" s="6"/>
      <c r="D52" s="6"/>
    </row>
    <row r="53" spans="2:4">
      <c r="B53" s="15"/>
      <c r="C53" s="6"/>
      <c r="D53" s="6"/>
    </row>
  </sheetData>
  <mergeCells count="6">
    <mergeCell ref="G34:H34"/>
    <mergeCell ref="C1:D1"/>
    <mergeCell ref="G27:H27"/>
    <mergeCell ref="G31:H31"/>
    <mergeCell ref="G32:H32"/>
    <mergeCell ref="G33:H33"/>
  </mergeCells>
  <pageMargins left="0.7" right="0.25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J53"/>
  <sheetViews>
    <sheetView workbookViewId="0">
      <selection activeCell="D34" sqref="D34"/>
    </sheetView>
  </sheetViews>
  <sheetFormatPr baseColWidth="10" defaultRowHeight="15"/>
  <cols>
    <col min="1" max="1" width="6.5703125" customWidth="1"/>
    <col min="3" max="3" width="11.42578125" style="1"/>
    <col min="4" max="4" width="13" style="1" bestFit="1" customWidth="1"/>
    <col min="5" max="5" width="2.7109375" customWidth="1"/>
    <col min="6" max="6" width="10.28515625" customWidth="1"/>
    <col min="7" max="7" width="18.140625" customWidth="1"/>
    <col min="8" max="8" width="19.42578125" customWidth="1"/>
  </cols>
  <sheetData>
    <row r="1" spans="2:9" ht="21">
      <c r="C1" s="39" t="s">
        <v>4</v>
      </c>
      <c r="D1" s="39"/>
      <c r="E1" s="3"/>
      <c r="F1" s="2" t="s">
        <v>10</v>
      </c>
    </row>
    <row r="2" spans="2:9">
      <c r="B2" s="4"/>
      <c r="F2" s="4"/>
      <c r="G2" s="1"/>
      <c r="H2" s="1"/>
    </row>
    <row r="3" spans="2:9">
      <c r="B3" s="5">
        <v>41252</v>
      </c>
      <c r="C3" s="6">
        <v>90000</v>
      </c>
      <c r="D3" s="6"/>
      <c r="F3" s="5"/>
      <c r="G3" s="6"/>
      <c r="H3" s="6"/>
    </row>
    <row r="4" spans="2:9">
      <c r="B4" s="5">
        <v>41252</v>
      </c>
      <c r="C4" s="6">
        <v>60000</v>
      </c>
      <c r="D4" s="6"/>
      <c r="F4" s="5"/>
      <c r="G4" s="6"/>
      <c r="H4" s="6"/>
    </row>
    <row r="5" spans="2:9">
      <c r="B5" s="5">
        <v>41252</v>
      </c>
      <c r="C5" s="6">
        <v>145000</v>
      </c>
      <c r="D5" s="6" t="s">
        <v>6</v>
      </c>
      <c r="F5" s="5"/>
      <c r="G5" s="6"/>
      <c r="H5" s="6"/>
    </row>
    <row r="6" spans="2:9">
      <c r="B6" s="4">
        <v>41252</v>
      </c>
      <c r="C6" s="1">
        <v>100000</v>
      </c>
      <c r="D6" s="6"/>
      <c r="F6" s="5"/>
      <c r="G6" s="7"/>
      <c r="H6" s="8"/>
    </row>
    <row r="7" spans="2:9">
      <c r="B7" s="5">
        <v>41252</v>
      </c>
      <c r="C7" s="6">
        <v>87500</v>
      </c>
      <c r="D7" s="6"/>
      <c r="F7" s="5"/>
      <c r="G7" s="7"/>
      <c r="H7" s="1"/>
    </row>
    <row r="8" spans="2:9" ht="15.75" thickBot="1">
      <c r="B8" s="5">
        <v>41252</v>
      </c>
      <c r="C8" s="6">
        <v>27248</v>
      </c>
      <c r="F8" s="5"/>
      <c r="G8" s="9"/>
      <c r="H8" s="8"/>
    </row>
    <row r="9" spans="2:9" ht="16.5" thickTop="1" thickBot="1">
      <c r="B9" s="4">
        <v>41252</v>
      </c>
      <c r="C9" s="12">
        <v>21144.5</v>
      </c>
      <c r="F9" s="4"/>
      <c r="G9" s="6">
        <f>SUM(G3:G8)</f>
        <v>0</v>
      </c>
      <c r="H9" s="1">
        <f>G9</f>
        <v>0</v>
      </c>
      <c r="I9" s="1"/>
    </row>
    <row r="10" spans="2:9" ht="15.75" thickTop="1">
      <c r="B10" s="10"/>
      <c r="C10" s="1">
        <f>SUM(C3:C9)</f>
        <v>530892.5</v>
      </c>
      <c r="D10" s="8">
        <f>C10</f>
        <v>530892.5</v>
      </c>
      <c r="F10" s="5"/>
      <c r="G10" s="6"/>
      <c r="H10" s="6"/>
    </row>
    <row r="11" spans="2:9">
      <c r="B11" s="10"/>
      <c r="C11" s="7"/>
      <c r="D11" s="6"/>
      <c r="F11" s="5"/>
      <c r="G11" s="6"/>
      <c r="H11" s="11"/>
    </row>
    <row r="12" spans="2:9" ht="15.75" thickBot="1">
      <c r="B12" s="10">
        <v>41254</v>
      </c>
      <c r="C12" s="7">
        <v>5000</v>
      </c>
      <c r="F12" s="5"/>
      <c r="G12" s="12"/>
      <c r="H12" s="6"/>
    </row>
    <row r="13" spans="2:9" ht="15.75" thickTop="1">
      <c r="B13" s="13">
        <v>41254</v>
      </c>
      <c r="C13" s="1">
        <v>5000</v>
      </c>
      <c r="F13" s="5"/>
      <c r="G13" s="7">
        <f>SUM(G11:G12)</f>
        <v>0</v>
      </c>
      <c r="H13" s="1">
        <f>G13</f>
        <v>0</v>
      </c>
      <c r="I13" s="1"/>
    </row>
    <row r="14" spans="2:9">
      <c r="B14" s="13">
        <v>41254</v>
      </c>
      <c r="C14" s="7">
        <v>15000</v>
      </c>
      <c r="D14" s="6"/>
      <c r="F14" s="5"/>
      <c r="G14" s="6"/>
      <c r="H14" s="6"/>
    </row>
    <row r="15" spans="2:9">
      <c r="B15" s="13">
        <v>41254</v>
      </c>
      <c r="C15" s="6">
        <v>55000</v>
      </c>
      <c r="D15" s="6"/>
      <c r="F15" s="5"/>
      <c r="G15" s="6"/>
    </row>
    <row r="16" spans="2:9" ht="15.75" thickBot="1">
      <c r="B16" s="13">
        <v>41254</v>
      </c>
      <c r="C16" s="12">
        <v>18500</v>
      </c>
      <c r="F16" s="5"/>
      <c r="G16" s="6"/>
    </row>
    <row r="17" spans="2:9" ht="15.75" thickTop="1">
      <c r="B17" s="13"/>
      <c r="C17" s="6">
        <f>SUM(C12:C16)</f>
        <v>98500</v>
      </c>
      <c r="D17" s="6">
        <f>C17</f>
        <v>98500</v>
      </c>
      <c r="F17" s="4"/>
      <c r="G17" s="6"/>
      <c r="H17" s="6"/>
    </row>
    <row r="18" spans="2:9">
      <c r="B18" s="10"/>
      <c r="C18" s="6"/>
      <c r="D18" s="6"/>
      <c r="F18" s="4"/>
      <c r="G18" s="11"/>
      <c r="H18" s="11"/>
    </row>
    <row r="19" spans="2:9" ht="15.75" thickBot="1">
      <c r="B19" s="10"/>
      <c r="C19" s="7"/>
      <c r="D19" s="6"/>
      <c r="F19" s="4"/>
      <c r="G19" s="12"/>
      <c r="H19" s="1"/>
    </row>
    <row r="20" spans="2:9" ht="15.75" thickTop="1">
      <c r="B20" s="10"/>
      <c r="C20" s="7"/>
      <c r="D20" s="6"/>
      <c r="F20" s="5"/>
      <c r="G20" s="11">
        <f>SUM(G15:G19)</f>
        <v>0</v>
      </c>
      <c r="H20" s="11">
        <f>G20</f>
        <v>0</v>
      </c>
      <c r="I20" s="11"/>
    </row>
    <row r="21" spans="2:9">
      <c r="B21" s="10"/>
      <c r="C21" s="7"/>
      <c r="D21" s="11"/>
      <c r="F21" s="4"/>
      <c r="G21" s="1"/>
      <c r="H21" s="1"/>
      <c r="I21" s="15"/>
    </row>
    <row r="22" spans="2:9">
      <c r="B22" s="10"/>
      <c r="C22" s="6"/>
      <c r="D22" s="6"/>
      <c r="F22" s="4"/>
      <c r="G22" s="16"/>
      <c r="I22" s="15"/>
    </row>
    <row r="23" spans="2:9">
      <c r="B23" s="5"/>
      <c r="C23" s="7">
        <v>0</v>
      </c>
      <c r="D23" s="6"/>
      <c r="F23" s="4"/>
      <c r="G23" s="6"/>
      <c r="I23" s="15"/>
    </row>
    <row r="24" spans="2:9">
      <c r="B24" s="5"/>
      <c r="C24" s="6">
        <v>0</v>
      </c>
      <c r="D24" s="6"/>
      <c r="F24" s="4"/>
      <c r="G24" s="6"/>
      <c r="H24" s="1">
        <f>G24</f>
        <v>0</v>
      </c>
      <c r="I24" s="15"/>
    </row>
    <row r="25" spans="2:9" ht="15.75" thickBot="1">
      <c r="B25" s="4"/>
      <c r="C25" s="12">
        <v>0</v>
      </c>
      <c r="D25" s="6"/>
      <c r="F25" s="4"/>
      <c r="G25" s="6"/>
      <c r="I25" s="15"/>
    </row>
    <row r="26" spans="2:9" ht="16.5" thickTop="1" thickBot="1">
      <c r="B26" s="4"/>
      <c r="C26" s="6">
        <f>SUM(C18:C25)</f>
        <v>0</v>
      </c>
      <c r="D26" s="1">
        <f>C26</f>
        <v>0</v>
      </c>
      <c r="F26" s="17"/>
      <c r="G26" s="12"/>
      <c r="H26" s="12"/>
      <c r="I26" s="15"/>
    </row>
    <row r="27" spans="2:9" ht="20.25" thickTop="1" thickBot="1">
      <c r="B27" s="4"/>
      <c r="C27" s="6"/>
      <c r="F27" s="18" t="s">
        <v>0</v>
      </c>
      <c r="G27" s="40">
        <f>D26+D17+D10</f>
        <v>629392.5</v>
      </c>
      <c r="H27" s="41"/>
      <c r="I27" s="15"/>
    </row>
    <row r="28" spans="2:9">
      <c r="B28" s="4"/>
      <c r="F28" s="15"/>
      <c r="G28" s="6"/>
      <c r="H28" s="6"/>
      <c r="I28" s="15"/>
    </row>
    <row r="29" spans="2:9" ht="15.75" thickBot="1">
      <c r="B29" s="4"/>
      <c r="F29" s="15"/>
      <c r="G29" s="6"/>
      <c r="H29" s="6"/>
      <c r="I29" s="15"/>
    </row>
    <row r="30" spans="2:9" ht="19.5" thickBot="1">
      <c r="B30" s="4"/>
      <c r="C30" s="12"/>
      <c r="F30" s="19" t="s">
        <v>1</v>
      </c>
      <c r="G30" s="20"/>
      <c r="H30" s="21"/>
    </row>
    <row r="31" spans="2:9" ht="20.25" thickTop="1" thickBot="1">
      <c r="B31" s="5"/>
      <c r="C31" s="1">
        <f>SUM(C28:C30)</f>
        <v>0</v>
      </c>
      <c r="D31" s="1">
        <f>C31</f>
        <v>0</v>
      </c>
      <c r="F31" s="22">
        <v>1</v>
      </c>
      <c r="G31" s="40">
        <v>354392.5</v>
      </c>
      <c r="H31" s="42"/>
    </row>
    <row r="32" spans="2:9" ht="19.5" thickBot="1">
      <c r="B32" s="5"/>
      <c r="C32" s="6"/>
      <c r="F32" s="22">
        <v>2</v>
      </c>
      <c r="G32" s="40">
        <v>0</v>
      </c>
      <c r="H32" s="42"/>
    </row>
    <row r="33" spans="2:10" ht="19.5" thickBot="1">
      <c r="B33" s="5"/>
      <c r="C33" s="6"/>
      <c r="F33" s="22">
        <v>3</v>
      </c>
      <c r="G33" s="37">
        <v>0</v>
      </c>
      <c r="H33" s="38"/>
    </row>
    <row r="34" spans="2:10" ht="19.5" thickBot="1">
      <c r="B34" s="5"/>
      <c r="C34" s="6"/>
      <c r="F34" s="22">
        <v>4</v>
      </c>
      <c r="G34" s="37">
        <v>0</v>
      </c>
      <c r="H34" s="38"/>
    </row>
    <row r="35" spans="2:10">
      <c r="B35" s="5"/>
      <c r="C35" s="6"/>
      <c r="D35" s="6"/>
    </row>
    <row r="36" spans="2:10" ht="15.75" thickBot="1">
      <c r="B36" s="5"/>
      <c r="C36" s="6"/>
      <c r="D36" s="6"/>
    </row>
    <row r="37" spans="2:10" ht="18.75">
      <c r="B37" s="5"/>
      <c r="C37" s="6"/>
      <c r="D37" s="6"/>
      <c r="F37" s="23" t="s">
        <v>2</v>
      </c>
      <c r="G37" s="24">
        <v>0</v>
      </c>
      <c r="H37" s="25">
        <v>0</v>
      </c>
    </row>
    <row r="38" spans="2:10" ht="19.5" thickBot="1">
      <c r="B38" s="5"/>
      <c r="C38" s="7"/>
      <c r="F38" s="26" t="s">
        <v>3</v>
      </c>
      <c r="G38" s="27"/>
      <c r="H38" s="28">
        <f>G27-G31</f>
        <v>275000</v>
      </c>
      <c r="I38" s="29"/>
      <c r="J38" s="30"/>
    </row>
    <row r="39" spans="2:10">
      <c r="B39" s="5"/>
      <c r="C39" s="6"/>
      <c r="D39" s="6"/>
      <c r="H39" s="31"/>
      <c r="I39" s="32"/>
    </row>
    <row r="40" spans="2:10" ht="18.75">
      <c r="B40" s="5"/>
      <c r="C40" s="6"/>
      <c r="F40" s="33"/>
      <c r="G40" s="15"/>
      <c r="H40" s="15"/>
    </row>
    <row r="41" spans="2:10" ht="18.75">
      <c r="B41" s="5"/>
      <c r="C41" s="6"/>
      <c r="D41" s="6"/>
      <c r="F41" s="34"/>
      <c r="G41" s="33"/>
      <c r="H41" s="35"/>
    </row>
    <row r="42" spans="2:10">
      <c r="B42" s="5"/>
      <c r="C42" s="6"/>
      <c r="D42" s="6"/>
      <c r="F42" s="15"/>
      <c r="G42" s="15"/>
      <c r="H42" s="15"/>
    </row>
    <row r="43" spans="2:10">
      <c r="B43" s="5"/>
      <c r="C43" s="6"/>
      <c r="D43" s="6"/>
    </row>
    <row r="44" spans="2:10">
      <c r="B44" s="5"/>
      <c r="C44" s="6"/>
      <c r="D44" s="6"/>
    </row>
    <row r="45" spans="2:10">
      <c r="B45" s="15"/>
      <c r="C45" s="6"/>
      <c r="D45" s="6"/>
    </row>
    <row r="46" spans="2:10">
      <c r="B46" s="5"/>
      <c r="C46" s="6"/>
      <c r="D46" s="6"/>
    </row>
    <row r="47" spans="2:10">
      <c r="B47" s="5"/>
      <c r="C47" s="6"/>
      <c r="D47" s="6"/>
    </row>
    <row r="48" spans="2:10">
      <c r="B48" s="5"/>
      <c r="C48" s="6"/>
      <c r="D48" s="15"/>
    </row>
    <row r="49" spans="2:4">
      <c r="B49" s="5"/>
      <c r="C49" s="7"/>
      <c r="D49" s="15"/>
    </row>
    <row r="50" spans="2:4">
      <c r="B50" s="5"/>
      <c r="C50" s="7"/>
      <c r="D50" s="15"/>
    </row>
    <row r="51" spans="2:4">
      <c r="B51" s="5"/>
      <c r="C51" s="6"/>
      <c r="D51" s="6"/>
    </row>
    <row r="52" spans="2:4">
      <c r="B52" s="15"/>
      <c r="C52" s="6"/>
      <c r="D52" s="6"/>
    </row>
    <row r="53" spans="2:4">
      <c r="B53" s="15"/>
      <c r="C53" s="6"/>
      <c r="D53" s="6"/>
    </row>
  </sheetData>
  <mergeCells count="6">
    <mergeCell ref="G34:H34"/>
    <mergeCell ref="C1:D1"/>
    <mergeCell ref="G27:H27"/>
    <mergeCell ref="G31:H31"/>
    <mergeCell ref="G32:H32"/>
    <mergeCell ref="G33:H33"/>
  </mergeCells>
  <pageMargins left="0.7" right="0.12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J53"/>
  <sheetViews>
    <sheetView workbookViewId="0">
      <selection sqref="A1:XFD1048576"/>
    </sheetView>
  </sheetViews>
  <sheetFormatPr baseColWidth="10" defaultRowHeight="15"/>
  <cols>
    <col min="1" max="1" width="6.5703125" customWidth="1"/>
    <col min="3" max="3" width="11.42578125" style="1"/>
    <col min="4" max="4" width="13" style="1" bestFit="1" customWidth="1"/>
    <col min="5" max="5" width="2.7109375" customWidth="1"/>
    <col min="6" max="6" width="10.28515625" customWidth="1"/>
    <col min="7" max="7" width="18.140625" customWidth="1"/>
    <col min="8" max="8" width="19.42578125" customWidth="1"/>
  </cols>
  <sheetData>
    <row r="1" spans="2:9" ht="21">
      <c r="C1" s="39" t="s">
        <v>4</v>
      </c>
      <c r="D1" s="39"/>
      <c r="E1" s="3"/>
      <c r="F1" s="2" t="s">
        <v>11</v>
      </c>
    </row>
    <row r="2" spans="2:9">
      <c r="B2" s="4"/>
      <c r="F2" s="4"/>
      <c r="G2" s="1"/>
      <c r="H2" s="1"/>
    </row>
    <row r="3" spans="2:9">
      <c r="B3" s="5"/>
      <c r="C3" s="6"/>
      <c r="D3" s="6"/>
      <c r="F3" s="5"/>
      <c r="G3" s="6"/>
      <c r="H3" s="6"/>
    </row>
    <row r="4" spans="2:9">
      <c r="B4" s="5">
        <v>41255</v>
      </c>
      <c r="C4" s="6">
        <v>95000</v>
      </c>
      <c r="D4" s="6"/>
      <c r="F4" s="5"/>
      <c r="G4" s="6"/>
      <c r="H4" s="6"/>
    </row>
    <row r="5" spans="2:9">
      <c r="B5" s="5">
        <v>41255</v>
      </c>
      <c r="C5" s="6">
        <v>65000</v>
      </c>
      <c r="D5" s="6" t="s">
        <v>6</v>
      </c>
      <c r="F5" s="5"/>
      <c r="G5" s="6"/>
      <c r="H5" s="6"/>
    </row>
    <row r="6" spans="2:9">
      <c r="B6" s="4">
        <v>41255</v>
      </c>
      <c r="C6" s="1">
        <v>60000</v>
      </c>
      <c r="D6" s="6"/>
      <c r="F6" s="5"/>
      <c r="G6" s="7"/>
      <c r="H6" s="8"/>
    </row>
    <row r="7" spans="2:9">
      <c r="B7" s="5">
        <v>41255</v>
      </c>
      <c r="C7" s="6">
        <v>20845.5</v>
      </c>
      <c r="D7" s="6"/>
      <c r="F7" s="5"/>
      <c r="G7" s="7"/>
      <c r="H7" s="1"/>
    </row>
    <row r="8" spans="2:9" ht="15.75" thickBot="1">
      <c r="B8" s="5"/>
      <c r="C8" s="6"/>
      <c r="F8" s="5"/>
      <c r="G8" s="9"/>
      <c r="H8" s="8"/>
    </row>
    <row r="9" spans="2:9" ht="16.5" thickTop="1" thickBot="1">
      <c r="B9" s="4"/>
      <c r="C9" s="12"/>
      <c r="F9" s="4"/>
      <c r="G9" s="6">
        <f>SUM(G3:G8)</f>
        <v>0</v>
      </c>
      <c r="H9" s="1">
        <f>G9</f>
        <v>0</v>
      </c>
      <c r="I9" s="1"/>
    </row>
    <row r="10" spans="2:9" ht="15.75" thickTop="1">
      <c r="B10" s="10"/>
      <c r="C10" s="1">
        <f>SUM(C3:C9)</f>
        <v>240845.5</v>
      </c>
      <c r="D10" s="8">
        <f>C10</f>
        <v>240845.5</v>
      </c>
      <c r="F10" s="5"/>
      <c r="G10" s="6"/>
      <c r="H10" s="6"/>
    </row>
    <row r="11" spans="2:9">
      <c r="B11" s="10"/>
      <c r="C11" s="7"/>
      <c r="D11" s="6"/>
      <c r="F11" s="5"/>
      <c r="G11" s="6"/>
      <c r="H11" s="11"/>
    </row>
    <row r="12" spans="2:9" ht="15.75" thickBot="1">
      <c r="B12" s="10">
        <v>41256</v>
      </c>
      <c r="C12" s="7">
        <v>29400</v>
      </c>
      <c r="F12" s="5"/>
      <c r="G12" s="12"/>
      <c r="H12" s="6"/>
    </row>
    <row r="13" spans="2:9" ht="15.75" thickTop="1">
      <c r="B13" s="13">
        <v>41256</v>
      </c>
      <c r="C13" s="1">
        <v>65000</v>
      </c>
      <c r="F13" s="5"/>
      <c r="G13" s="7">
        <f>SUM(G11:G12)</f>
        <v>0</v>
      </c>
      <c r="H13" s="1">
        <f>G13</f>
        <v>0</v>
      </c>
      <c r="I13" s="1"/>
    </row>
    <row r="14" spans="2:9">
      <c r="B14" s="13">
        <v>41256</v>
      </c>
      <c r="C14" s="7">
        <v>110000</v>
      </c>
      <c r="D14" s="6"/>
      <c r="F14" s="5"/>
      <c r="G14" s="6"/>
      <c r="H14" s="6"/>
    </row>
    <row r="15" spans="2:9">
      <c r="B15" s="13">
        <v>41256</v>
      </c>
      <c r="C15" s="6">
        <v>45000</v>
      </c>
      <c r="D15" s="6"/>
      <c r="F15" s="5"/>
      <c r="G15" s="6"/>
    </row>
    <row r="16" spans="2:9" ht="15.75" thickBot="1">
      <c r="B16" s="13">
        <v>41256</v>
      </c>
      <c r="C16" s="12">
        <v>35000</v>
      </c>
      <c r="F16" s="5"/>
      <c r="G16" s="6"/>
    </row>
    <row r="17" spans="2:9" ht="15.75" thickTop="1">
      <c r="B17" s="13"/>
      <c r="C17" s="6">
        <f>SUM(C12:C16)</f>
        <v>284400</v>
      </c>
      <c r="D17" s="6">
        <f>C17</f>
        <v>284400</v>
      </c>
      <c r="F17" s="4"/>
      <c r="G17" s="6"/>
      <c r="H17" s="6"/>
    </row>
    <row r="18" spans="2:9">
      <c r="B18" s="10"/>
      <c r="C18" s="6"/>
      <c r="D18" s="6"/>
      <c r="F18" s="4"/>
      <c r="G18" s="11"/>
      <c r="H18" s="11"/>
    </row>
    <row r="19" spans="2:9" ht="15.75" thickBot="1">
      <c r="B19" s="10"/>
      <c r="C19" s="7"/>
      <c r="D19" s="6"/>
      <c r="F19" s="4"/>
      <c r="G19" s="12"/>
      <c r="H19" s="1"/>
    </row>
    <row r="20" spans="2:9" ht="15.75" thickTop="1">
      <c r="B20" s="10"/>
      <c r="C20" s="7"/>
      <c r="D20" s="6"/>
      <c r="F20" s="5"/>
      <c r="G20" s="11">
        <f>SUM(G15:G19)</f>
        <v>0</v>
      </c>
      <c r="H20" s="11">
        <f>G20</f>
        <v>0</v>
      </c>
      <c r="I20" s="11"/>
    </row>
    <row r="21" spans="2:9">
      <c r="B21" s="10"/>
      <c r="C21" s="7"/>
      <c r="D21" s="11"/>
      <c r="F21" s="4"/>
      <c r="G21" s="1"/>
      <c r="H21" s="1"/>
      <c r="I21" s="15"/>
    </row>
    <row r="22" spans="2:9">
      <c r="B22" s="10"/>
      <c r="C22" s="6"/>
      <c r="D22" s="6"/>
      <c r="F22" s="4"/>
      <c r="G22" s="16"/>
      <c r="I22" s="15"/>
    </row>
    <row r="23" spans="2:9">
      <c r="B23" s="5"/>
      <c r="C23" s="7">
        <v>0</v>
      </c>
      <c r="D23" s="6"/>
      <c r="F23" s="4"/>
      <c r="G23" s="6"/>
      <c r="I23" s="15"/>
    </row>
    <row r="24" spans="2:9">
      <c r="B24" s="5"/>
      <c r="C24" s="6">
        <v>0</v>
      </c>
      <c r="D24" s="6"/>
      <c r="F24" s="4"/>
      <c r="G24" s="6"/>
      <c r="H24" s="1">
        <f>G24</f>
        <v>0</v>
      </c>
      <c r="I24" s="15"/>
    </row>
    <row r="25" spans="2:9" ht="15.75" thickBot="1">
      <c r="B25" s="4"/>
      <c r="C25" s="12">
        <v>0</v>
      </c>
      <c r="D25" s="6"/>
      <c r="F25" s="4"/>
      <c r="G25" s="6"/>
      <c r="I25" s="15"/>
    </row>
    <row r="26" spans="2:9" ht="16.5" thickTop="1" thickBot="1">
      <c r="B26" s="4"/>
      <c r="C26" s="6">
        <f>SUM(C18:C25)</f>
        <v>0</v>
      </c>
      <c r="D26" s="1">
        <f>C26</f>
        <v>0</v>
      </c>
      <c r="F26" s="17"/>
      <c r="G26" s="12"/>
      <c r="H26" s="12"/>
      <c r="I26" s="15"/>
    </row>
    <row r="27" spans="2:9" ht="20.25" thickTop="1" thickBot="1">
      <c r="B27" s="4"/>
      <c r="C27" s="6"/>
      <c r="F27" s="18" t="s">
        <v>0</v>
      </c>
      <c r="G27" s="40">
        <f>D26+D17+D10</f>
        <v>525245.5</v>
      </c>
      <c r="H27" s="41"/>
      <c r="I27" s="15"/>
    </row>
    <row r="28" spans="2:9">
      <c r="B28" s="4"/>
      <c r="F28" s="15"/>
      <c r="G28" s="6"/>
      <c r="H28" s="6"/>
      <c r="I28" s="15"/>
    </row>
    <row r="29" spans="2:9" ht="15.75" thickBot="1">
      <c r="B29" s="4"/>
      <c r="F29" s="15"/>
      <c r="G29" s="6"/>
      <c r="H29" s="6"/>
      <c r="I29" s="15"/>
    </row>
    <row r="30" spans="2:9" ht="19.5" thickBot="1">
      <c r="B30" s="4"/>
      <c r="C30" s="12"/>
      <c r="F30" s="19" t="s">
        <v>1</v>
      </c>
      <c r="G30" s="20"/>
      <c r="H30" s="21"/>
    </row>
    <row r="31" spans="2:9" ht="20.25" thickTop="1" thickBot="1">
      <c r="B31" s="5"/>
      <c r="C31" s="1">
        <f>SUM(C28:C30)</f>
        <v>0</v>
      </c>
      <c r="D31" s="1">
        <f>C31</f>
        <v>0</v>
      </c>
      <c r="F31" s="22">
        <v>1</v>
      </c>
      <c r="G31" s="40">
        <v>525245.5</v>
      </c>
      <c r="H31" s="42"/>
    </row>
    <row r="32" spans="2:9" ht="19.5" thickBot="1">
      <c r="B32" s="5"/>
      <c r="C32" s="6"/>
      <c r="F32" s="22">
        <v>2</v>
      </c>
      <c r="G32" s="40">
        <v>0</v>
      </c>
      <c r="H32" s="42"/>
    </row>
    <row r="33" spans="2:10" ht="19.5" thickBot="1">
      <c r="B33" s="5"/>
      <c r="C33" s="6"/>
      <c r="F33" s="22">
        <v>3</v>
      </c>
      <c r="G33" s="37">
        <v>0</v>
      </c>
      <c r="H33" s="38"/>
    </row>
    <row r="34" spans="2:10" ht="19.5" thickBot="1">
      <c r="B34" s="5"/>
      <c r="C34" s="6"/>
      <c r="F34" s="22">
        <v>4</v>
      </c>
      <c r="G34" s="37">
        <v>0</v>
      </c>
      <c r="H34" s="38"/>
    </row>
    <row r="35" spans="2:10">
      <c r="B35" s="5"/>
      <c r="C35" s="6"/>
      <c r="D35" s="6"/>
    </row>
    <row r="36" spans="2:10" ht="15.75" thickBot="1">
      <c r="B36" s="5"/>
      <c r="C36" s="6"/>
      <c r="D36" s="6"/>
    </row>
    <row r="37" spans="2:10" ht="18.75">
      <c r="B37" s="5"/>
      <c r="C37" s="6"/>
      <c r="D37" s="6"/>
      <c r="F37" s="23" t="s">
        <v>2</v>
      </c>
      <c r="G37" s="24">
        <v>0</v>
      </c>
      <c r="H37" s="25">
        <v>0</v>
      </c>
    </row>
    <row r="38" spans="2:10" ht="19.5" thickBot="1">
      <c r="B38" s="5"/>
      <c r="C38" s="7"/>
      <c r="F38" s="26" t="s">
        <v>3</v>
      </c>
      <c r="G38" s="27"/>
      <c r="H38" s="28">
        <f>G27-G31</f>
        <v>0</v>
      </c>
      <c r="I38" s="29"/>
      <c r="J38" s="30"/>
    </row>
    <row r="39" spans="2:10">
      <c r="B39" s="5"/>
      <c r="C39" s="6"/>
      <c r="D39" s="6"/>
      <c r="H39" s="31"/>
      <c r="I39" s="32"/>
    </row>
    <row r="40" spans="2:10" ht="18.75">
      <c r="B40" s="5"/>
      <c r="C40" s="6"/>
      <c r="F40" s="33"/>
      <c r="G40" s="15"/>
      <c r="H40" s="15"/>
    </row>
    <row r="41" spans="2:10" ht="18.75">
      <c r="B41" s="5"/>
      <c r="C41" s="6"/>
      <c r="D41" s="6"/>
      <c r="F41" s="34"/>
      <c r="G41" s="33"/>
      <c r="H41" s="35"/>
    </row>
    <row r="42" spans="2:10">
      <c r="B42" s="5"/>
      <c r="C42" s="6"/>
      <c r="D42" s="6"/>
      <c r="F42" s="15"/>
      <c r="G42" s="15"/>
      <c r="H42" s="15"/>
    </row>
    <row r="43" spans="2:10">
      <c r="B43" s="5"/>
      <c r="C43" s="6"/>
      <c r="D43" s="6"/>
    </row>
    <row r="44" spans="2:10">
      <c r="B44" s="5"/>
      <c r="C44" s="6"/>
      <c r="D44" s="6"/>
    </row>
    <row r="45" spans="2:10">
      <c r="B45" s="15"/>
      <c r="C45" s="6"/>
      <c r="D45" s="6"/>
    </row>
    <row r="46" spans="2:10">
      <c r="B46" s="5"/>
      <c r="C46" s="6"/>
      <c r="D46" s="6"/>
    </row>
    <row r="47" spans="2:10">
      <c r="B47" s="5"/>
      <c r="C47" s="6"/>
      <c r="D47" s="6"/>
    </row>
    <row r="48" spans="2:10">
      <c r="B48" s="5"/>
      <c r="C48" s="6"/>
      <c r="D48" s="15"/>
    </row>
    <row r="49" spans="2:4">
      <c r="B49" s="5"/>
      <c r="C49" s="7"/>
      <c r="D49" s="15"/>
    </row>
    <row r="50" spans="2:4">
      <c r="B50" s="5"/>
      <c r="C50" s="7"/>
      <c r="D50" s="15"/>
    </row>
    <row r="51" spans="2:4">
      <c r="B51" s="5"/>
      <c r="C51" s="6"/>
      <c r="D51" s="6"/>
    </row>
    <row r="52" spans="2:4">
      <c r="B52" s="15"/>
      <c r="C52" s="6"/>
      <c r="D52" s="6"/>
    </row>
    <row r="53" spans="2:4">
      <c r="B53" s="15"/>
      <c r="C53" s="6"/>
      <c r="D53" s="6"/>
    </row>
  </sheetData>
  <mergeCells count="6">
    <mergeCell ref="G34:H34"/>
    <mergeCell ref="C1:D1"/>
    <mergeCell ref="G27:H27"/>
    <mergeCell ref="G31:H31"/>
    <mergeCell ref="G32:H32"/>
    <mergeCell ref="G33:H33"/>
  </mergeCells>
  <pageMargins left="0.7" right="0.22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J53"/>
  <sheetViews>
    <sheetView workbookViewId="0">
      <selection activeCell="G22" sqref="G22"/>
    </sheetView>
  </sheetViews>
  <sheetFormatPr baseColWidth="10" defaultRowHeight="15"/>
  <cols>
    <col min="1" max="1" width="6.5703125" customWidth="1"/>
    <col min="3" max="3" width="11.42578125" style="1"/>
    <col min="4" max="4" width="13" style="1" bestFit="1" customWidth="1"/>
    <col min="5" max="5" width="2.7109375" customWidth="1"/>
    <col min="6" max="6" width="10.28515625" customWidth="1"/>
    <col min="7" max="7" width="18.140625" customWidth="1"/>
    <col min="8" max="8" width="19.42578125" customWidth="1"/>
  </cols>
  <sheetData>
    <row r="1" spans="2:9" ht="21">
      <c r="C1" s="39" t="s">
        <v>4</v>
      </c>
      <c r="D1" s="39"/>
      <c r="E1" s="3"/>
      <c r="F1" s="2" t="s">
        <v>12</v>
      </c>
    </row>
    <row r="2" spans="2:9">
      <c r="B2" s="4"/>
      <c r="F2" s="4"/>
      <c r="G2" s="1"/>
      <c r="H2" s="1"/>
    </row>
    <row r="3" spans="2:9">
      <c r="B3" s="5">
        <v>41257</v>
      </c>
      <c r="C3" s="6">
        <v>80000</v>
      </c>
      <c r="D3" s="6"/>
      <c r="F3" s="5">
        <v>41259</v>
      </c>
      <c r="G3" s="6">
        <v>31560</v>
      </c>
      <c r="H3" s="6"/>
    </row>
    <row r="4" spans="2:9">
      <c r="B4" s="5">
        <v>41257</v>
      </c>
      <c r="C4" s="6">
        <v>80000</v>
      </c>
      <c r="D4" s="6"/>
      <c r="F4" s="5">
        <v>41259</v>
      </c>
      <c r="G4" s="6">
        <v>115000</v>
      </c>
      <c r="H4" s="6"/>
    </row>
    <row r="5" spans="2:9">
      <c r="B5" s="5">
        <v>41257</v>
      </c>
      <c r="C5" s="6">
        <v>60000</v>
      </c>
      <c r="D5" s="6" t="s">
        <v>6</v>
      </c>
      <c r="F5" s="5">
        <v>41259</v>
      </c>
      <c r="G5" s="6">
        <v>45000</v>
      </c>
      <c r="H5" s="6"/>
    </row>
    <row r="6" spans="2:9">
      <c r="B6" s="4">
        <v>41257</v>
      </c>
      <c r="C6" s="1">
        <v>20000</v>
      </c>
      <c r="D6" s="6"/>
      <c r="F6" s="5">
        <v>41259</v>
      </c>
      <c r="G6" s="7">
        <v>140000</v>
      </c>
      <c r="H6" s="8"/>
    </row>
    <row r="7" spans="2:9">
      <c r="B7" s="5">
        <v>41257</v>
      </c>
      <c r="C7" s="6">
        <v>55000</v>
      </c>
      <c r="D7" s="6"/>
      <c r="F7" s="5">
        <v>41259</v>
      </c>
      <c r="G7" s="7">
        <v>15000</v>
      </c>
      <c r="H7" s="1"/>
    </row>
    <row r="8" spans="2:9" ht="15.75" thickBot="1">
      <c r="B8" s="5">
        <v>41257</v>
      </c>
      <c r="C8" s="6">
        <v>5000</v>
      </c>
      <c r="F8" s="5">
        <v>41259</v>
      </c>
      <c r="G8" s="9">
        <v>95000</v>
      </c>
      <c r="H8" s="8"/>
    </row>
    <row r="9" spans="2:9" ht="15.75" thickTop="1">
      <c r="B9" s="4">
        <v>41257</v>
      </c>
      <c r="C9" s="6">
        <v>20000</v>
      </c>
      <c r="F9" s="4"/>
      <c r="G9" s="6">
        <f>SUM(G3:G8)</f>
        <v>441560</v>
      </c>
      <c r="H9" s="1">
        <f>G9</f>
        <v>441560</v>
      </c>
      <c r="I9" s="1"/>
    </row>
    <row r="10" spans="2:9">
      <c r="B10" s="10">
        <v>41257</v>
      </c>
      <c r="C10" s="6">
        <v>5000</v>
      </c>
      <c r="F10" s="5"/>
      <c r="G10" s="6"/>
      <c r="H10" s="6"/>
    </row>
    <row r="11" spans="2:9">
      <c r="B11" s="10">
        <v>41257</v>
      </c>
      <c r="C11" s="1">
        <v>30000</v>
      </c>
      <c r="D11" s="8"/>
      <c r="F11" s="5"/>
      <c r="G11" s="6"/>
      <c r="H11" s="11"/>
    </row>
    <row r="12" spans="2:9" ht="15.75" thickBot="1">
      <c r="B12" s="10">
        <v>41257</v>
      </c>
      <c r="C12" s="7">
        <v>25000</v>
      </c>
      <c r="F12" s="5"/>
      <c r="G12" s="12"/>
      <c r="H12" s="6"/>
    </row>
    <row r="13" spans="2:9" ht="15.75" thickTop="1">
      <c r="B13" s="13">
        <v>41257</v>
      </c>
      <c r="C13" s="1">
        <v>25000</v>
      </c>
      <c r="F13" s="5"/>
      <c r="G13" s="7">
        <f>SUM(G11:G12)</f>
        <v>0</v>
      </c>
      <c r="H13" s="1">
        <f>G13</f>
        <v>0</v>
      </c>
      <c r="I13" s="1"/>
    </row>
    <row r="14" spans="2:9">
      <c r="B14" s="13">
        <v>41257</v>
      </c>
      <c r="C14" s="7">
        <v>40000</v>
      </c>
      <c r="D14" s="6"/>
      <c r="F14" s="5"/>
      <c r="G14" s="6"/>
      <c r="H14" s="6"/>
    </row>
    <row r="15" spans="2:9">
      <c r="B15" s="13">
        <v>41257</v>
      </c>
      <c r="C15" s="6">
        <v>27433.5</v>
      </c>
      <c r="D15" s="6"/>
      <c r="F15" s="5"/>
      <c r="G15" s="6"/>
    </row>
    <row r="16" spans="2:9" ht="15.75" thickBot="1">
      <c r="B16" s="13">
        <v>41257</v>
      </c>
      <c r="C16" s="12">
        <v>35289</v>
      </c>
      <c r="F16" s="5"/>
      <c r="G16" s="6"/>
    </row>
    <row r="17" spans="2:9" ht="15.75" thickTop="1">
      <c r="B17" s="13"/>
      <c r="C17" s="6">
        <f>SUM(C3:C16)</f>
        <v>507722.5</v>
      </c>
      <c r="D17" s="6">
        <f>C17</f>
        <v>507722.5</v>
      </c>
      <c r="F17" s="4"/>
      <c r="G17" s="6"/>
      <c r="H17" s="6"/>
    </row>
    <row r="18" spans="2:9">
      <c r="B18" s="10"/>
      <c r="C18" s="6"/>
      <c r="D18" s="6"/>
      <c r="F18" s="4"/>
      <c r="G18" s="11"/>
      <c r="H18" s="11"/>
    </row>
    <row r="19" spans="2:9" ht="15.75" thickBot="1">
      <c r="B19" s="10">
        <v>41258</v>
      </c>
      <c r="C19" s="7">
        <v>55000</v>
      </c>
      <c r="D19" s="6"/>
      <c r="F19" s="4"/>
      <c r="G19" s="12"/>
      <c r="H19" s="1"/>
    </row>
    <row r="20" spans="2:9" ht="15.75" thickTop="1">
      <c r="B20" s="10">
        <v>41258</v>
      </c>
      <c r="C20" s="7">
        <v>95000</v>
      </c>
      <c r="D20" s="6"/>
      <c r="F20" s="5"/>
      <c r="G20" s="11">
        <f>SUM(G15:G19)</f>
        <v>0</v>
      </c>
      <c r="H20" s="11">
        <f>G20</f>
        <v>0</v>
      </c>
      <c r="I20" s="11"/>
    </row>
    <row r="21" spans="2:9">
      <c r="B21" s="10">
        <v>41258</v>
      </c>
      <c r="C21" s="7">
        <v>55000</v>
      </c>
      <c r="D21" s="11"/>
      <c r="F21" s="4"/>
      <c r="G21" s="1"/>
      <c r="H21" s="1"/>
      <c r="I21" s="15"/>
    </row>
    <row r="22" spans="2:9">
      <c r="B22" s="10"/>
      <c r="C22" s="6">
        <v>0</v>
      </c>
      <c r="D22" s="6"/>
      <c r="F22" s="4"/>
      <c r="G22" s="16"/>
      <c r="I22" s="15"/>
    </row>
    <row r="23" spans="2:9">
      <c r="B23" s="5"/>
      <c r="C23" s="7">
        <v>0</v>
      </c>
      <c r="D23" s="6"/>
      <c r="F23" s="4"/>
      <c r="G23" s="6"/>
      <c r="I23" s="15"/>
    </row>
    <row r="24" spans="2:9">
      <c r="B24" s="5"/>
      <c r="C24" s="6">
        <v>0</v>
      </c>
      <c r="D24" s="6"/>
      <c r="F24" s="4"/>
      <c r="G24" s="6"/>
      <c r="H24" s="1">
        <f>G24</f>
        <v>0</v>
      </c>
      <c r="I24" s="15"/>
    </row>
    <row r="25" spans="2:9" ht="15.75" thickBot="1">
      <c r="B25" s="4"/>
      <c r="C25" s="12">
        <v>0</v>
      </c>
      <c r="D25" s="6"/>
      <c r="F25" s="4"/>
      <c r="G25" s="6"/>
      <c r="I25" s="15"/>
    </row>
    <row r="26" spans="2:9" ht="16.5" thickTop="1" thickBot="1">
      <c r="B26" s="4"/>
      <c r="C26" s="6">
        <f>SUM(C19:C25)</f>
        <v>205000</v>
      </c>
      <c r="D26" s="1">
        <f>C26</f>
        <v>205000</v>
      </c>
      <c r="F26" s="17"/>
      <c r="G26" s="12"/>
      <c r="H26" s="12"/>
      <c r="I26" s="15"/>
    </row>
    <row r="27" spans="2:9" ht="20.25" thickTop="1" thickBot="1">
      <c r="B27" s="4"/>
      <c r="C27" s="6"/>
      <c r="F27" s="18" t="s">
        <v>0</v>
      </c>
      <c r="G27" s="40">
        <f>D26+D17+D11+H9</f>
        <v>1154282.5</v>
      </c>
      <c r="H27" s="41"/>
      <c r="I27" s="15"/>
    </row>
    <row r="28" spans="2:9">
      <c r="B28" s="4"/>
      <c r="F28" s="15"/>
      <c r="G28" s="6"/>
      <c r="H28" s="6"/>
      <c r="I28" s="15"/>
    </row>
    <row r="29" spans="2:9" ht="15.75" thickBot="1">
      <c r="B29" s="4"/>
      <c r="F29" s="15"/>
      <c r="G29" s="6"/>
      <c r="H29" s="6"/>
      <c r="I29" s="15"/>
    </row>
    <row r="30" spans="2:9" ht="19.5" thickBot="1">
      <c r="B30" s="4"/>
      <c r="C30" s="12"/>
      <c r="F30" s="19" t="s">
        <v>1</v>
      </c>
      <c r="G30" s="20"/>
      <c r="H30" s="21"/>
    </row>
    <row r="31" spans="2:9" ht="20.25" thickTop="1" thickBot="1">
      <c r="B31" s="5"/>
      <c r="C31" s="1">
        <f>SUM(C28:C30)</f>
        <v>0</v>
      </c>
      <c r="D31" s="1">
        <f>C31</f>
        <v>0</v>
      </c>
      <c r="F31" s="22">
        <v>1</v>
      </c>
      <c r="G31" s="40">
        <v>575000</v>
      </c>
      <c r="H31" s="42"/>
    </row>
    <row r="32" spans="2:9" ht="19.5" thickBot="1">
      <c r="B32" s="5"/>
      <c r="C32" s="6"/>
      <c r="F32" s="22">
        <v>2</v>
      </c>
      <c r="G32" s="40">
        <v>500000</v>
      </c>
      <c r="H32" s="42"/>
    </row>
    <row r="33" spans="2:10" ht="19.5" thickBot="1">
      <c r="B33" s="5"/>
      <c r="C33" s="6"/>
      <c r="F33" s="22">
        <v>3</v>
      </c>
      <c r="G33" s="37">
        <v>79282.5</v>
      </c>
      <c r="H33" s="38"/>
    </row>
    <row r="34" spans="2:10" ht="19.5" thickBot="1">
      <c r="B34" s="5"/>
      <c r="C34" s="6"/>
      <c r="F34" s="22">
        <v>4</v>
      </c>
      <c r="G34" s="37">
        <v>0</v>
      </c>
      <c r="H34" s="38"/>
    </row>
    <row r="35" spans="2:10">
      <c r="B35" s="5"/>
      <c r="C35" s="6"/>
      <c r="D35" s="6"/>
    </row>
    <row r="36" spans="2:10" ht="15.75" thickBot="1">
      <c r="B36" s="5"/>
      <c r="C36" s="6"/>
      <c r="D36" s="6"/>
    </row>
    <row r="37" spans="2:10" ht="18.75">
      <c r="B37" s="5"/>
      <c r="C37" s="6"/>
      <c r="D37" s="6"/>
      <c r="F37" s="23" t="s">
        <v>2</v>
      </c>
      <c r="G37" s="24">
        <v>0</v>
      </c>
      <c r="H37" s="25">
        <v>0</v>
      </c>
    </row>
    <row r="38" spans="2:10" ht="19.5" thickBot="1">
      <c r="B38" s="5"/>
      <c r="C38" s="7"/>
      <c r="F38" s="26" t="s">
        <v>3</v>
      </c>
      <c r="G38" s="27"/>
      <c r="H38" s="28">
        <f>G27-G31-G32-G33</f>
        <v>0</v>
      </c>
      <c r="I38" s="29"/>
      <c r="J38" s="30"/>
    </row>
    <row r="39" spans="2:10">
      <c r="B39" s="5"/>
      <c r="C39" s="6"/>
      <c r="D39" s="6"/>
      <c r="H39" s="31"/>
      <c r="I39" s="32"/>
    </row>
    <row r="40" spans="2:10" ht="18.75">
      <c r="B40" s="5"/>
      <c r="C40" s="6"/>
      <c r="F40" s="33"/>
      <c r="G40" s="15"/>
      <c r="H40" s="15"/>
    </row>
    <row r="41" spans="2:10" ht="18.75">
      <c r="B41" s="5"/>
      <c r="C41" s="6"/>
      <c r="D41" s="6"/>
      <c r="F41" s="34"/>
      <c r="G41" s="33"/>
      <c r="H41" s="35"/>
    </row>
    <row r="42" spans="2:10">
      <c r="B42" s="5"/>
      <c r="C42" s="6"/>
      <c r="D42" s="6"/>
      <c r="F42" s="15"/>
      <c r="G42" s="15"/>
      <c r="H42" s="15"/>
    </row>
    <row r="43" spans="2:10">
      <c r="B43" s="5"/>
      <c r="C43" s="6"/>
      <c r="D43" s="6"/>
    </row>
    <row r="44" spans="2:10">
      <c r="B44" s="5"/>
      <c r="C44" s="6"/>
      <c r="D44" s="6"/>
    </row>
    <row r="45" spans="2:10">
      <c r="B45" s="15"/>
      <c r="C45" s="6"/>
      <c r="D45" s="6"/>
    </row>
    <row r="46" spans="2:10">
      <c r="B46" s="5"/>
      <c r="C46" s="6"/>
      <c r="D46" s="6"/>
    </row>
    <row r="47" spans="2:10">
      <c r="B47" s="5"/>
      <c r="C47" s="6"/>
      <c r="D47" s="6"/>
    </row>
    <row r="48" spans="2:10">
      <c r="B48" s="5"/>
      <c r="C48" s="6"/>
      <c r="D48" s="15"/>
    </row>
    <row r="49" spans="2:4">
      <c r="B49" s="5"/>
      <c r="C49" s="7"/>
      <c r="D49" s="15"/>
    </row>
    <row r="50" spans="2:4">
      <c r="B50" s="5"/>
      <c r="C50" s="7"/>
      <c r="D50" s="15"/>
    </row>
    <row r="51" spans="2:4">
      <c r="B51" s="5"/>
      <c r="C51" s="6"/>
      <c r="D51" s="6"/>
    </row>
    <row r="52" spans="2:4">
      <c r="B52" s="15"/>
      <c r="C52" s="6"/>
      <c r="D52" s="6"/>
    </row>
    <row r="53" spans="2:4">
      <c r="B53" s="15"/>
      <c r="C53" s="6"/>
      <c r="D53" s="6"/>
    </row>
  </sheetData>
  <mergeCells count="6">
    <mergeCell ref="G34:H34"/>
    <mergeCell ref="C1:D1"/>
    <mergeCell ref="G27:H27"/>
    <mergeCell ref="G31:H31"/>
    <mergeCell ref="G32:H32"/>
    <mergeCell ref="G33:H33"/>
  </mergeCells>
  <pageMargins left="0.7" right="0.12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J53"/>
  <sheetViews>
    <sheetView workbookViewId="0">
      <selection sqref="A1:XFD1048576"/>
    </sheetView>
  </sheetViews>
  <sheetFormatPr baseColWidth="10" defaultRowHeight="15"/>
  <cols>
    <col min="1" max="1" width="6.5703125" customWidth="1"/>
    <col min="3" max="3" width="11.42578125" style="1"/>
    <col min="4" max="4" width="13" style="1" bestFit="1" customWidth="1"/>
    <col min="5" max="5" width="2.7109375" customWidth="1"/>
    <col min="6" max="6" width="10.28515625" customWidth="1"/>
    <col min="7" max="7" width="18.140625" customWidth="1"/>
    <col min="8" max="8" width="19.42578125" customWidth="1"/>
  </cols>
  <sheetData>
    <row r="1" spans="2:9" ht="21">
      <c r="C1" s="39" t="s">
        <v>4</v>
      </c>
      <c r="D1" s="39"/>
      <c r="E1" s="3"/>
      <c r="F1" s="2" t="s">
        <v>13</v>
      </c>
    </row>
    <row r="2" spans="2:9">
      <c r="B2" s="4"/>
      <c r="F2" s="4"/>
      <c r="G2" s="1"/>
      <c r="H2" s="1"/>
    </row>
    <row r="3" spans="2:9">
      <c r="B3" s="5"/>
      <c r="C3" s="6"/>
      <c r="D3" s="6"/>
      <c r="F3" s="5"/>
      <c r="G3" s="6"/>
      <c r="H3" s="6"/>
    </row>
    <row r="4" spans="2:9">
      <c r="B4" s="5">
        <v>41260</v>
      </c>
      <c r="C4" s="6">
        <v>125000</v>
      </c>
      <c r="D4" s="6"/>
      <c r="F4" s="5"/>
      <c r="G4" s="6"/>
      <c r="H4" s="6"/>
    </row>
    <row r="5" spans="2:9">
      <c r="B5" s="5">
        <v>41260</v>
      </c>
      <c r="C5" s="6">
        <v>28812</v>
      </c>
      <c r="D5" s="6" t="s">
        <v>6</v>
      </c>
      <c r="F5" s="5"/>
      <c r="G5" s="6"/>
      <c r="H5" s="6"/>
    </row>
    <row r="6" spans="2:9">
      <c r="B6" s="4">
        <v>41260</v>
      </c>
      <c r="C6" s="1">
        <v>108000</v>
      </c>
      <c r="D6" s="6"/>
      <c r="F6" s="5"/>
      <c r="G6" s="7"/>
      <c r="H6" s="8"/>
    </row>
    <row r="7" spans="2:9" ht="15.75" thickBot="1">
      <c r="B7" s="5"/>
      <c r="C7" s="12">
        <v>0</v>
      </c>
      <c r="D7" s="6"/>
      <c r="F7" s="5"/>
      <c r="G7" s="7"/>
      <c r="H7" s="1"/>
    </row>
    <row r="8" spans="2:9" ht="16.5" thickTop="1" thickBot="1">
      <c r="B8" s="5"/>
      <c r="C8" s="6">
        <f>SUM(C4:C7)</f>
        <v>261812</v>
      </c>
      <c r="D8" s="1">
        <f>C8</f>
        <v>261812</v>
      </c>
      <c r="F8" s="5"/>
      <c r="G8" s="9"/>
      <c r="H8" s="8"/>
    </row>
    <row r="9" spans="2:9" ht="15.75" thickTop="1">
      <c r="B9" s="4"/>
      <c r="C9" s="6"/>
      <c r="F9" s="4"/>
      <c r="G9" s="6">
        <f>SUM(G3:G8)</f>
        <v>0</v>
      </c>
      <c r="H9" s="1">
        <f>G9</f>
        <v>0</v>
      </c>
      <c r="I9" s="1"/>
    </row>
    <row r="10" spans="2:9">
      <c r="B10" s="10"/>
      <c r="C10" s="6"/>
      <c r="F10" s="5"/>
      <c r="G10" s="6"/>
      <c r="H10" s="6"/>
    </row>
    <row r="11" spans="2:9">
      <c r="B11" s="10">
        <v>41261</v>
      </c>
      <c r="C11" s="1">
        <v>100000</v>
      </c>
      <c r="D11" s="8"/>
      <c r="F11" s="5"/>
      <c r="G11" s="6"/>
      <c r="H11" s="11"/>
    </row>
    <row r="12" spans="2:9" ht="15.75" thickBot="1">
      <c r="B12" s="10">
        <v>41261</v>
      </c>
      <c r="C12" s="7">
        <v>75000</v>
      </c>
      <c r="F12" s="5"/>
      <c r="G12" s="12"/>
      <c r="H12" s="6"/>
    </row>
    <row r="13" spans="2:9" ht="15.75" thickTop="1">
      <c r="B13" s="13">
        <v>41261</v>
      </c>
      <c r="C13" s="1">
        <v>26613</v>
      </c>
      <c r="F13" s="5"/>
      <c r="G13" s="7">
        <f>SUM(G11:G12)</f>
        <v>0</v>
      </c>
      <c r="H13" s="1">
        <f>G13</f>
        <v>0</v>
      </c>
      <c r="I13" s="1"/>
    </row>
    <row r="14" spans="2:9" ht="15.75" thickBot="1">
      <c r="B14" s="13"/>
      <c r="C14" s="14">
        <v>0</v>
      </c>
      <c r="D14" s="6"/>
      <c r="F14" s="5"/>
      <c r="G14" s="6"/>
      <c r="H14" s="6"/>
    </row>
    <row r="15" spans="2:9" ht="15.75" thickTop="1">
      <c r="B15" s="13"/>
      <c r="C15" s="6">
        <f>SUM(C11:C14)</f>
        <v>201613</v>
      </c>
      <c r="D15" s="6">
        <f>C15</f>
        <v>201613</v>
      </c>
      <c r="F15" s="5"/>
      <c r="G15" s="6"/>
    </row>
    <row r="16" spans="2:9">
      <c r="B16" s="13"/>
      <c r="C16" s="6"/>
      <c r="F16" s="5"/>
      <c r="G16" s="6"/>
    </row>
    <row r="17" spans="2:9">
      <c r="B17" s="13"/>
      <c r="C17" s="6"/>
      <c r="D17" s="6"/>
      <c r="F17" s="4"/>
      <c r="G17" s="6"/>
      <c r="H17" s="6"/>
    </row>
    <row r="18" spans="2:9">
      <c r="B18" s="10"/>
      <c r="C18" s="6"/>
      <c r="D18" s="6"/>
      <c r="F18" s="4"/>
      <c r="G18" s="11"/>
      <c r="H18" s="11"/>
    </row>
    <row r="19" spans="2:9" ht="15.75" thickBot="1">
      <c r="B19" s="10"/>
      <c r="C19" s="7"/>
      <c r="D19" s="6"/>
      <c r="F19" s="4"/>
      <c r="G19" s="12"/>
      <c r="H19" s="1"/>
    </row>
    <row r="20" spans="2:9" ht="15.75" thickTop="1">
      <c r="B20" s="10"/>
      <c r="C20" s="7"/>
      <c r="D20" s="6"/>
      <c r="F20" s="5"/>
      <c r="G20" s="11">
        <f>SUM(G15:G19)</f>
        <v>0</v>
      </c>
      <c r="H20" s="11">
        <f>G20</f>
        <v>0</v>
      </c>
      <c r="I20" s="11"/>
    </row>
    <row r="21" spans="2:9">
      <c r="B21" s="10"/>
      <c r="C21" s="7"/>
      <c r="D21" s="11"/>
      <c r="F21" s="4"/>
      <c r="G21" s="1"/>
      <c r="H21" s="1"/>
      <c r="I21" s="15"/>
    </row>
    <row r="22" spans="2:9">
      <c r="B22" s="10"/>
      <c r="C22" s="6"/>
      <c r="D22" s="6"/>
      <c r="F22" s="4"/>
      <c r="G22" s="16"/>
      <c r="I22" s="15"/>
    </row>
    <row r="23" spans="2:9">
      <c r="B23" s="5"/>
      <c r="C23" s="7">
        <v>0</v>
      </c>
      <c r="D23" s="6"/>
      <c r="F23" s="4"/>
      <c r="G23" s="6"/>
      <c r="I23" s="15"/>
    </row>
    <row r="24" spans="2:9">
      <c r="B24" s="5"/>
      <c r="C24" s="6">
        <v>0</v>
      </c>
      <c r="D24" s="6"/>
      <c r="F24" s="4"/>
      <c r="G24" s="6"/>
      <c r="H24" s="1">
        <f>G24</f>
        <v>0</v>
      </c>
      <c r="I24" s="15"/>
    </row>
    <row r="25" spans="2:9" ht="15.75" thickBot="1">
      <c r="B25" s="4"/>
      <c r="C25" s="12">
        <v>0</v>
      </c>
      <c r="D25" s="6"/>
      <c r="F25" s="4"/>
      <c r="G25" s="6"/>
      <c r="I25" s="15"/>
    </row>
    <row r="26" spans="2:9" ht="16.5" thickTop="1" thickBot="1">
      <c r="B26" s="4"/>
      <c r="C26" s="6">
        <f>SUM(C19:C25)</f>
        <v>0</v>
      </c>
      <c r="D26" s="1">
        <f>C26</f>
        <v>0</v>
      </c>
      <c r="F26" s="17"/>
      <c r="G26" s="12"/>
      <c r="H26" s="12"/>
      <c r="I26" s="15"/>
    </row>
    <row r="27" spans="2:9" ht="20.25" thickTop="1" thickBot="1">
      <c r="B27" s="4"/>
      <c r="C27" s="6"/>
      <c r="F27" s="18" t="s">
        <v>0</v>
      </c>
      <c r="G27" s="40">
        <f>D26+D17+D11+H9+D8+D15</f>
        <v>463425</v>
      </c>
      <c r="H27" s="41"/>
      <c r="I27" s="15"/>
    </row>
    <row r="28" spans="2:9">
      <c r="B28" s="4"/>
      <c r="F28" s="15"/>
      <c r="G28" s="6"/>
      <c r="H28" s="6"/>
      <c r="I28" s="15"/>
    </row>
    <row r="29" spans="2:9" ht="15.75" thickBot="1">
      <c r="B29" s="4"/>
      <c r="F29" s="15"/>
      <c r="G29" s="6"/>
      <c r="H29" s="6"/>
      <c r="I29" s="15"/>
    </row>
    <row r="30" spans="2:9" ht="19.5" thickBot="1">
      <c r="B30" s="4"/>
      <c r="C30" s="12"/>
      <c r="F30" s="19" t="s">
        <v>1</v>
      </c>
      <c r="G30" s="20"/>
      <c r="H30" s="21"/>
    </row>
    <row r="31" spans="2:9" ht="20.25" thickTop="1" thickBot="1">
      <c r="B31" s="5"/>
      <c r="C31" s="1">
        <f>SUM(C28:C30)</f>
        <v>0</v>
      </c>
      <c r="D31" s="1">
        <f>C31</f>
        <v>0</v>
      </c>
      <c r="F31" s="22">
        <v>1</v>
      </c>
      <c r="G31" s="40">
        <v>263425</v>
      </c>
      <c r="H31" s="42"/>
    </row>
    <row r="32" spans="2:9" ht="19.5" thickBot="1">
      <c r="B32" s="5"/>
      <c r="C32" s="6"/>
      <c r="F32" s="22">
        <v>2</v>
      </c>
      <c r="G32" s="40">
        <v>0</v>
      </c>
      <c r="H32" s="42"/>
    </row>
    <row r="33" spans="2:10" ht="19.5" thickBot="1">
      <c r="B33" s="5"/>
      <c r="C33" s="6"/>
      <c r="F33" s="22">
        <v>3</v>
      </c>
      <c r="G33" s="37">
        <v>0</v>
      </c>
      <c r="H33" s="38"/>
    </row>
    <row r="34" spans="2:10" ht="19.5" thickBot="1">
      <c r="B34" s="5"/>
      <c r="C34" s="6"/>
      <c r="F34" s="22">
        <v>4</v>
      </c>
      <c r="G34" s="37">
        <v>0</v>
      </c>
      <c r="H34" s="38"/>
    </row>
    <row r="35" spans="2:10">
      <c r="B35" s="5"/>
      <c r="C35" s="6"/>
      <c r="D35" s="6"/>
    </row>
    <row r="36" spans="2:10" ht="15.75" thickBot="1">
      <c r="B36" s="5"/>
      <c r="C36" s="6"/>
      <c r="D36" s="6"/>
    </row>
    <row r="37" spans="2:10" ht="18.75">
      <c r="B37" s="5"/>
      <c r="C37" s="6"/>
      <c r="D37" s="6"/>
      <c r="F37" s="23" t="s">
        <v>2</v>
      </c>
      <c r="G37" s="24">
        <v>0</v>
      </c>
      <c r="H37" s="25">
        <v>0</v>
      </c>
    </row>
    <row r="38" spans="2:10" ht="19.5" thickBot="1">
      <c r="B38" s="5"/>
      <c r="C38" s="7"/>
      <c r="F38" s="26" t="s">
        <v>3</v>
      </c>
      <c r="G38" s="27"/>
      <c r="H38" s="28">
        <f>G27-G31-G32-G33</f>
        <v>200000</v>
      </c>
      <c r="I38" s="29"/>
      <c r="J38" s="30"/>
    </row>
    <row r="39" spans="2:10">
      <c r="B39" s="5"/>
      <c r="C39" s="6"/>
      <c r="D39" s="6"/>
      <c r="H39" s="31"/>
      <c r="I39" s="32"/>
    </row>
    <row r="40" spans="2:10" ht="18.75">
      <c r="B40" s="5"/>
      <c r="C40" s="6"/>
      <c r="F40" s="33"/>
      <c r="G40" s="15"/>
      <c r="H40" s="15"/>
    </row>
    <row r="41" spans="2:10" ht="18.75">
      <c r="B41" s="5"/>
      <c r="C41" s="6"/>
      <c r="D41" s="6"/>
      <c r="F41" s="34"/>
      <c r="G41" s="33"/>
      <c r="H41" s="35"/>
    </row>
    <row r="42" spans="2:10">
      <c r="B42" s="5"/>
      <c r="C42" s="6"/>
      <c r="D42" s="6"/>
      <c r="F42" s="15"/>
      <c r="G42" s="15"/>
      <c r="H42" s="15"/>
    </row>
    <row r="43" spans="2:10">
      <c r="B43" s="5"/>
      <c r="C43" s="6"/>
      <c r="D43" s="6"/>
    </row>
    <row r="44" spans="2:10">
      <c r="B44" s="5"/>
      <c r="C44" s="6"/>
      <c r="D44" s="6"/>
    </row>
    <row r="45" spans="2:10">
      <c r="B45" s="15"/>
      <c r="C45" s="6"/>
      <c r="D45" s="6"/>
    </row>
    <row r="46" spans="2:10">
      <c r="B46" s="5"/>
      <c r="C46" s="6"/>
      <c r="D46" s="6"/>
    </row>
    <row r="47" spans="2:10">
      <c r="B47" s="5"/>
      <c r="C47" s="6"/>
      <c r="D47" s="6"/>
    </row>
    <row r="48" spans="2:10">
      <c r="B48" s="5"/>
      <c r="C48" s="6"/>
      <c r="D48" s="15"/>
    </row>
    <row r="49" spans="2:4">
      <c r="B49" s="5"/>
      <c r="C49" s="7"/>
      <c r="D49" s="15"/>
    </row>
    <row r="50" spans="2:4">
      <c r="B50" s="5"/>
      <c r="C50" s="7"/>
      <c r="D50" s="15"/>
    </row>
    <row r="51" spans="2:4">
      <c r="B51" s="5"/>
      <c r="C51" s="6"/>
      <c r="D51" s="6"/>
    </row>
    <row r="52" spans="2:4">
      <c r="B52" s="15"/>
      <c r="C52" s="6"/>
      <c r="D52" s="6"/>
    </row>
    <row r="53" spans="2:4">
      <c r="B53" s="15"/>
      <c r="C53" s="6"/>
      <c r="D53" s="6"/>
    </row>
  </sheetData>
  <mergeCells count="6">
    <mergeCell ref="G34:H34"/>
    <mergeCell ref="C1:D1"/>
    <mergeCell ref="G27:H27"/>
    <mergeCell ref="G31:H31"/>
    <mergeCell ref="G32:H32"/>
    <mergeCell ref="G33:H33"/>
  </mergeCells>
  <pageMargins left="0.7" right="0.22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J53"/>
  <sheetViews>
    <sheetView workbookViewId="0">
      <selection sqref="A1:XFD1048576"/>
    </sheetView>
  </sheetViews>
  <sheetFormatPr baseColWidth="10" defaultRowHeight="15"/>
  <cols>
    <col min="1" max="1" width="6.5703125" customWidth="1"/>
    <col min="3" max="3" width="11.42578125" style="1"/>
    <col min="4" max="4" width="13" style="1" bestFit="1" customWidth="1"/>
    <col min="5" max="5" width="2.7109375" customWidth="1"/>
    <col min="6" max="6" width="10.28515625" customWidth="1"/>
    <col min="7" max="7" width="18.140625" customWidth="1"/>
    <col min="8" max="8" width="19.42578125" customWidth="1"/>
  </cols>
  <sheetData>
    <row r="1" spans="2:9" ht="21">
      <c r="C1" s="39" t="s">
        <v>4</v>
      </c>
      <c r="D1" s="39"/>
      <c r="E1" s="3"/>
      <c r="F1" s="2" t="s">
        <v>14</v>
      </c>
    </row>
    <row r="2" spans="2:9">
      <c r="B2" s="4"/>
      <c r="F2" s="4"/>
      <c r="G2" s="1"/>
      <c r="H2" s="1"/>
    </row>
    <row r="3" spans="2:9">
      <c r="B3" s="5">
        <v>41262</v>
      </c>
      <c r="C3" s="7">
        <v>29823</v>
      </c>
      <c r="D3" s="6"/>
      <c r="F3" s="5"/>
      <c r="G3" s="6"/>
      <c r="H3" s="6"/>
    </row>
    <row r="4" spans="2:9">
      <c r="B4" s="5">
        <v>41262</v>
      </c>
      <c r="C4" s="7">
        <v>35000</v>
      </c>
      <c r="D4" s="6"/>
      <c r="F4" s="5"/>
      <c r="G4" s="6"/>
      <c r="H4" s="6"/>
    </row>
    <row r="5" spans="2:9">
      <c r="B5" s="5">
        <v>41262</v>
      </c>
      <c r="C5" s="7">
        <v>22000</v>
      </c>
      <c r="D5" s="6" t="s">
        <v>6</v>
      </c>
      <c r="F5" s="5"/>
      <c r="G5" s="6"/>
      <c r="H5" s="6"/>
    </row>
    <row r="6" spans="2:9">
      <c r="B6" s="4"/>
      <c r="C6" s="36">
        <v>0</v>
      </c>
      <c r="D6" s="6"/>
      <c r="F6" s="5"/>
      <c r="G6" s="7"/>
      <c r="H6" s="8"/>
    </row>
    <row r="7" spans="2:9" ht="15.75" thickBot="1">
      <c r="B7" s="5"/>
      <c r="C7" s="14">
        <v>0</v>
      </c>
      <c r="D7" s="6"/>
      <c r="F7" s="5"/>
      <c r="G7" s="7"/>
      <c r="H7" s="1"/>
    </row>
    <row r="8" spans="2:9" ht="16.5" thickTop="1" thickBot="1">
      <c r="B8" s="5"/>
      <c r="C8" s="7">
        <f>SUM(C3:C7)</f>
        <v>86823</v>
      </c>
      <c r="D8" s="1">
        <f>C8</f>
        <v>86823</v>
      </c>
      <c r="F8" s="5"/>
      <c r="G8" s="9"/>
      <c r="H8" s="8"/>
    </row>
    <row r="9" spans="2:9" ht="15.75" thickTop="1">
      <c r="B9" s="4"/>
      <c r="C9" s="7"/>
      <c r="F9" s="4"/>
      <c r="G9" s="6">
        <f>SUM(G3:G8)</f>
        <v>0</v>
      </c>
      <c r="H9" s="1">
        <f>G9</f>
        <v>0</v>
      </c>
      <c r="I9" s="1"/>
    </row>
    <row r="10" spans="2:9">
      <c r="B10" s="10">
        <v>41263</v>
      </c>
      <c r="C10" s="7">
        <v>155000</v>
      </c>
      <c r="F10" s="5"/>
      <c r="G10" s="6"/>
      <c r="H10" s="6"/>
    </row>
    <row r="11" spans="2:9">
      <c r="B11" s="10">
        <v>41263</v>
      </c>
      <c r="C11" s="36">
        <v>129000</v>
      </c>
      <c r="D11" s="8"/>
      <c r="F11" s="5"/>
      <c r="G11" s="6"/>
      <c r="H11" s="11"/>
    </row>
    <row r="12" spans="2:9" ht="15.75" thickBot="1">
      <c r="B12" s="10">
        <v>41263</v>
      </c>
      <c r="C12" s="7">
        <v>55000</v>
      </c>
      <c r="F12" s="5"/>
      <c r="G12" s="12"/>
      <c r="H12" s="6"/>
    </row>
    <row r="13" spans="2:9" ht="15.75" thickTop="1">
      <c r="B13" s="13">
        <v>41263</v>
      </c>
      <c r="C13" s="36">
        <v>36345</v>
      </c>
      <c r="F13" s="5"/>
      <c r="G13" s="7">
        <f>SUM(G11:G12)</f>
        <v>0</v>
      </c>
      <c r="H13" s="1">
        <f>G13</f>
        <v>0</v>
      </c>
      <c r="I13" s="1"/>
    </row>
    <row r="14" spans="2:9" ht="15.75" thickBot="1">
      <c r="B14" s="13"/>
      <c r="C14" s="14">
        <v>0</v>
      </c>
      <c r="D14" s="6"/>
      <c r="F14" s="5"/>
      <c r="G14" s="6"/>
      <c r="H14" s="6"/>
    </row>
    <row r="15" spans="2:9" ht="15.75" thickTop="1">
      <c r="B15" s="13"/>
      <c r="C15" s="7">
        <f>SUM(C10:C14)</f>
        <v>375345</v>
      </c>
      <c r="D15" s="6">
        <f>C15</f>
        <v>375345</v>
      </c>
      <c r="F15" s="5"/>
      <c r="G15" s="6"/>
    </row>
    <row r="16" spans="2:9">
      <c r="B16" s="13"/>
      <c r="C16" s="6"/>
      <c r="F16" s="5"/>
      <c r="G16" s="6"/>
    </row>
    <row r="17" spans="2:9">
      <c r="B17" s="13"/>
      <c r="C17" s="6"/>
      <c r="D17" s="6"/>
      <c r="F17" s="4"/>
      <c r="G17" s="6"/>
      <c r="H17" s="6"/>
    </row>
    <row r="18" spans="2:9">
      <c r="B18" s="10"/>
      <c r="C18" s="6"/>
      <c r="D18" s="6"/>
      <c r="F18" s="4"/>
      <c r="G18" s="11"/>
      <c r="H18" s="11"/>
    </row>
    <row r="19" spans="2:9" ht="15.75" thickBot="1">
      <c r="B19" s="10"/>
      <c r="C19" s="7"/>
      <c r="D19" s="6"/>
      <c r="F19" s="4"/>
      <c r="G19" s="12"/>
      <c r="H19" s="1"/>
    </row>
    <row r="20" spans="2:9" ht="15.75" thickTop="1">
      <c r="B20" s="10"/>
      <c r="C20" s="7"/>
      <c r="D20" s="6"/>
      <c r="F20" s="5"/>
      <c r="G20" s="11">
        <f>SUM(G15:G19)</f>
        <v>0</v>
      </c>
      <c r="H20" s="11">
        <f>G20</f>
        <v>0</v>
      </c>
      <c r="I20" s="11"/>
    </row>
    <row r="21" spans="2:9">
      <c r="B21" s="10"/>
      <c r="C21" s="7"/>
      <c r="D21" s="11"/>
      <c r="F21" s="4"/>
      <c r="G21" s="1"/>
      <c r="H21" s="1"/>
      <c r="I21" s="15"/>
    </row>
    <row r="22" spans="2:9">
      <c r="B22" s="10"/>
      <c r="C22" s="6"/>
      <c r="D22" s="6"/>
      <c r="F22" s="4"/>
      <c r="G22" s="16"/>
      <c r="I22" s="15"/>
    </row>
    <row r="23" spans="2:9">
      <c r="B23" s="5"/>
      <c r="C23" s="7">
        <v>0</v>
      </c>
      <c r="D23" s="6"/>
      <c r="F23" s="4"/>
      <c r="G23" s="6"/>
      <c r="I23" s="15"/>
    </row>
    <row r="24" spans="2:9">
      <c r="B24" s="5"/>
      <c r="C24" s="6">
        <v>0</v>
      </c>
      <c r="D24" s="6"/>
      <c r="F24" s="4"/>
      <c r="G24" s="6"/>
      <c r="H24" s="1">
        <f>G24</f>
        <v>0</v>
      </c>
      <c r="I24" s="15"/>
    </row>
    <row r="25" spans="2:9" ht="15.75" thickBot="1">
      <c r="B25" s="4"/>
      <c r="C25" s="12">
        <v>0</v>
      </c>
      <c r="D25" s="6"/>
      <c r="F25" s="4"/>
      <c r="G25" s="6"/>
      <c r="I25" s="15"/>
    </row>
    <row r="26" spans="2:9" ht="16.5" thickTop="1" thickBot="1">
      <c r="B26" s="4"/>
      <c r="C26" s="6">
        <f>SUM(C19:C25)</f>
        <v>0</v>
      </c>
      <c r="D26" s="1">
        <f>C26</f>
        <v>0</v>
      </c>
      <c r="F26" s="17"/>
      <c r="G26" s="12"/>
      <c r="H26" s="12"/>
      <c r="I26" s="15"/>
    </row>
    <row r="27" spans="2:9" ht="20.25" thickTop="1" thickBot="1">
      <c r="B27" s="4"/>
      <c r="C27" s="6"/>
      <c r="F27" s="18" t="s">
        <v>0</v>
      </c>
      <c r="G27" s="40">
        <f>D26+D17+D11+H9+D8+D15</f>
        <v>462168</v>
      </c>
      <c r="H27" s="41"/>
      <c r="I27" s="15"/>
    </row>
    <row r="28" spans="2:9">
      <c r="B28" s="4"/>
      <c r="F28" s="15"/>
      <c r="G28" s="6"/>
      <c r="H28" s="6"/>
      <c r="I28" s="15"/>
    </row>
    <row r="29" spans="2:9" ht="15.75" thickBot="1">
      <c r="B29" s="4"/>
      <c r="F29" s="15"/>
      <c r="G29" s="6"/>
      <c r="H29" s="6"/>
      <c r="I29" s="15"/>
    </row>
    <row r="30" spans="2:9" ht="19.5" thickBot="1">
      <c r="B30" s="4"/>
      <c r="C30" s="12"/>
      <c r="F30" s="19" t="s">
        <v>1</v>
      </c>
      <c r="G30" s="20"/>
      <c r="H30" s="21"/>
    </row>
    <row r="31" spans="2:9" ht="20.25" thickTop="1" thickBot="1">
      <c r="B31" s="5"/>
      <c r="C31" s="1">
        <f>SUM(C28:C30)</f>
        <v>0</v>
      </c>
      <c r="D31" s="1">
        <f>C31</f>
        <v>0</v>
      </c>
      <c r="F31" s="22">
        <v>1</v>
      </c>
      <c r="G31" s="40">
        <v>237168</v>
      </c>
      <c r="H31" s="42"/>
    </row>
    <row r="32" spans="2:9" ht="19.5" thickBot="1">
      <c r="B32" s="5"/>
      <c r="C32" s="6"/>
      <c r="F32" s="22">
        <v>2</v>
      </c>
      <c r="G32" s="40">
        <v>0</v>
      </c>
      <c r="H32" s="42"/>
    </row>
    <row r="33" spans="2:10" ht="19.5" thickBot="1">
      <c r="B33" s="5"/>
      <c r="C33" s="6"/>
      <c r="F33" s="22">
        <v>3</v>
      </c>
      <c r="G33" s="37">
        <v>0</v>
      </c>
      <c r="H33" s="38"/>
    </row>
    <row r="34" spans="2:10" ht="19.5" thickBot="1">
      <c r="B34" s="5"/>
      <c r="C34" s="6"/>
      <c r="F34" s="22">
        <v>4</v>
      </c>
      <c r="G34" s="37">
        <v>0</v>
      </c>
      <c r="H34" s="38"/>
    </row>
    <row r="35" spans="2:10">
      <c r="B35" s="5"/>
      <c r="C35" s="6"/>
      <c r="D35" s="6"/>
    </row>
    <row r="36" spans="2:10" ht="15.75" thickBot="1">
      <c r="B36" s="5"/>
      <c r="C36" s="6"/>
      <c r="D36" s="6"/>
    </row>
    <row r="37" spans="2:10" ht="18.75">
      <c r="B37" s="5"/>
      <c r="C37" s="6"/>
      <c r="D37" s="6"/>
      <c r="F37" s="23" t="s">
        <v>2</v>
      </c>
      <c r="G37" s="24">
        <v>0</v>
      </c>
      <c r="H37" s="25">
        <v>0</v>
      </c>
    </row>
    <row r="38" spans="2:10" ht="19.5" thickBot="1">
      <c r="B38" s="5"/>
      <c r="C38" s="7"/>
      <c r="F38" s="26" t="s">
        <v>3</v>
      </c>
      <c r="G38" s="27"/>
      <c r="H38" s="28">
        <f>G27-G31-G32-G33</f>
        <v>225000</v>
      </c>
      <c r="I38" s="29"/>
      <c r="J38" s="30"/>
    </row>
    <row r="39" spans="2:10">
      <c r="B39" s="5"/>
      <c r="C39" s="6"/>
      <c r="D39" s="6"/>
      <c r="H39" s="31"/>
      <c r="I39" s="32"/>
    </row>
    <row r="40" spans="2:10" ht="18.75">
      <c r="B40" s="5"/>
      <c r="C40" s="6"/>
      <c r="F40" s="33"/>
      <c r="G40" s="15"/>
      <c r="H40" s="15"/>
    </row>
    <row r="41" spans="2:10" ht="18.75">
      <c r="B41" s="5"/>
      <c r="C41" s="6"/>
      <c r="D41" s="6"/>
      <c r="F41" s="34"/>
      <c r="G41" s="33"/>
      <c r="H41" s="35"/>
    </row>
    <row r="42" spans="2:10">
      <c r="B42" s="5"/>
      <c r="C42" s="6"/>
      <c r="D42" s="6"/>
      <c r="F42" s="15"/>
      <c r="G42" s="15"/>
      <c r="H42" s="15"/>
    </row>
    <row r="43" spans="2:10">
      <c r="B43" s="5"/>
      <c r="C43" s="6"/>
      <c r="D43" s="6"/>
    </row>
    <row r="44" spans="2:10">
      <c r="B44" s="5"/>
      <c r="C44" s="6"/>
      <c r="D44" s="6"/>
    </row>
    <row r="45" spans="2:10">
      <c r="B45" s="15"/>
      <c r="C45" s="6"/>
      <c r="D45" s="6"/>
    </row>
    <row r="46" spans="2:10">
      <c r="B46" s="5"/>
      <c r="C46" s="6"/>
      <c r="D46" s="6"/>
    </row>
    <row r="47" spans="2:10">
      <c r="B47" s="5"/>
      <c r="C47" s="6"/>
      <c r="D47" s="6"/>
    </row>
    <row r="48" spans="2:10">
      <c r="B48" s="5"/>
      <c r="C48" s="6"/>
      <c r="D48" s="15"/>
    </row>
    <row r="49" spans="2:4">
      <c r="B49" s="5"/>
      <c r="C49" s="7"/>
      <c r="D49" s="15"/>
    </row>
    <row r="50" spans="2:4">
      <c r="B50" s="5"/>
      <c r="C50" s="7"/>
      <c r="D50" s="15"/>
    </row>
    <row r="51" spans="2:4">
      <c r="B51" s="5"/>
      <c r="C51" s="6"/>
      <c r="D51" s="6"/>
    </row>
    <row r="52" spans="2:4">
      <c r="B52" s="15"/>
      <c r="C52" s="6"/>
      <c r="D52" s="6"/>
    </row>
    <row r="53" spans="2:4">
      <c r="B53" s="15"/>
      <c r="C53" s="6"/>
      <c r="D53" s="6"/>
    </row>
  </sheetData>
  <mergeCells count="6">
    <mergeCell ref="G34:H34"/>
    <mergeCell ref="C1:D1"/>
    <mergeCell ref="G27:H27"/>
    <mergeCell ref="G31:H31"/>
    <mergeCell ref="G32:H32"/>
    <mergeCell ref="G33:H33"/>
  </mergeCells>
  <pageMargins left="0.7" right="0.12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J53"/>
  <sheetViews>
    <sheetView topLeftCell="A4" workbookViewId="0">
      <selection activeCell="G5" sqref="G5"/>
    </sheetView>
  </sheetViews>
  <sheetFormatPr baseColWidth="10" defaultRowHeight="15"/>
  <cols>
    <col min="1" max="1" width="6.5703125" customWidth="1"/>
    <col min="3" max="3" width="11.42578125" style="1"/>
    <col min="4" max="4" width="13" style="1" bestFit="1" customWidth="1"/>
    <col min="5" max="5" width="2.7109375" customWidth="1"/>
    <col min="6" max="6" width="10.28515625" customWidth="1"/>
    <col min="7" max="7" width="18.140625" customWidth="1"/>
    <col min="8" max="8" width="19.42578125" customWidth="1"/>
  </cols>
  <sheetData>
    <row r="1" spans="2:9" ht="21">
      <c r="C1" s="39" t="s">
        <v>4</v>
      </c>
      <c r="D1" s="39"/>
      <c r="E1" s="3"/>
      <c r="F1" s="2" t="s">
        <v>15</v>
      </c>
    </row>
    <row r="2" spans="2:9">
      <c r="B2" s="4"/>
      <c r="F2" s="4"/>
      <c r="G2" s="1"/>
      <c r="H2" s="1"/>
    </row>
    <row r="3" spans="2:9">
      <c r="B3" s="5">
        <v>41264</v>
      </c>
      <c r="C3" s="7">
        <v>100000</v>
      </c>
      <c r="D3" s="6"/>
      <c r="F3" s="5"/>
      <c r="G3" s="6"/>
      <c r="H3" s="6"/>
    </row>
    <row r="4" spans="2:9">
      <c r="B4" s="5">
        <v>41264</v>
      </c>
      <c r="C4" s="7">
        <v>145000</v>
      </c>
      <c r="D4" s="6"/>
      <c r="F4" s="5"/>
      <c r="G4" s="6"/>
      <c r="H4" s="6"/>
    </row>
    <row r="5" spans="2:9">
      <c r="B5" s="5">
        <v>41264</v>
      </c>
      <c r="C5" s="7">
        <v>110000</v>
      </c>
      <c r="D5" s="6" t="s">
        <v>6</v>
      </c>
      <c r="F5" s="5"/>
      <c r="G5" s="6"/>
      <c r="H5" s="6"/>
    </row>
    <row r="6" spans="2:9">
      <c r="B6" s="4">
        <v>41264</v>
      </c>
      <c r="C6" s="36">
        <v>145000</v>
      </c>
      <c r="D6" s="6"/>
      <c r="F6" s="5"/>
      <c r="G6" s="7"/>
      <c r="H6" s="8"/>
    </row>
    <row r="7" spans="2:9" ht="15.75" thickBot="1">
      <c r="B7" s="5"/>
      <c r="C7" s="14">
        <v>0</v>
      </c>
      <c r="D7" s="6"/>
      <c r="F7" s="5"/>
      <c r="G7" s="7"/>
      <c r="H7" s="1"/>
    </row>
    <row r="8" spans="2:9" ht="16.5" thickTop="1" thickBot="1">
      <c r="B8" s="5"/>
      <c r="C8" s="7">
        <f>SUM(C3:C7)</f>
        <v>500000</v>
      </c>
      <c r="D8" s="1">
        <f>C8</f>
        <v>500000</v>
      </c>
      <c r="F8" s="5"/>
      <c r="G8" s="9"/>
      <c r="H8" s="8"/>
    </row>
    <row r="9" spans="2:9" ht="15.75" thickTop="1">
      <c r="B9" s="4"/>
      <c r="C9" s="7"/>
      <c r="F9" s="4"/>
      <c r="G9" s="6">
        <f>SUM(G3:G8)</f>
        <v>0</v>
      </c>
      <c r="H9" s="1">
        <f>G9</f>
        <v>0</v>
      </c>
      <c r="I9" s="1"/>
    </row>
    <row r="10" spans="2:9">
      <c r="B10" s="10">
        <v>41264</v>
      </c>
      <c r="C10" s="7">
        <v>5000</v>
      </c>
      <c r="F10" s="5"/>
      <c r="G10" s="6"/>
      <c r="H10" s="6"/>
    </row>
    <row r="11" spans="2:9">
      <c r="B11" s="10">
        <v>41264</v>
      </c>
      <c r="C11" s="36">
        <v>46775.5</v>
      </c>
      <c r="D11" s="8"/>
      <c r="F11" s="5"/>
      <c r="G11" s="6"/>
      <c r="H11" s="11"/>
    </row>
    <row r="12" spans="2:9" ht="15.75" thickBot="1">
      <c r="B12" s="10">
        <v>41264</v>
      </c>
      <c r="C12" s="7">
        <v>34568</v>
      </c>
      <c r="F12" s="5"/>
      <c r="G12" s="12"/>
      <c r="H12" s="6"/>
    </row>
    <row r="13" spans="2:9" ht="15.75" thickTop="1">
      <c r="B13" s="13">
        <v>41264</v>
      </c>
      <c r="C13" s="36">
        <v>55000</v>
      </c>
      <c r="F13" s="5"/>
      <c r="G13" s="7">
        <f>SUM(G11:G12)</f>
        <v>0</v>
      </c>
      <c r="H13" s="1">
        <f>G13</f>
        <v>0</v>
      </c>
      <c r="I13" s="1"/>
    </row>
    <row r="14" spans="2:9" ht="15.75" thickBot="1">
      <c r="B14" s="13">
        <v>41264</v>
      </c>
      <c r="C14" s="14">
        <v>80000</v>
      </c>
      <c r="D14" s="6"/>
      <c r="F14" s="5"/>
      <c r="G14" s="6"/>
      <c r="H14" s="6"/>
    </row>
    <row r="15" spans="2:9" ht="15.75" thickTop="1">
      <c r="B15" s="13"/>
      <c r="C15" s="7">
        <f>SUM(C10:C14)</f>
        <v>221343.5</v>
      </c>
      <c r="D15" s="6">
        <f>C15</f>
        <v>221343.5</v>
      </c>
      <c r="F15" s="5"/>
      <c r="G15" s="6"/>
    </row>
    <row r="16" spans="2:9">
      <c r="B16" s="13"/>
      <c r="C16" s="6"/>
      <c r="F16" s="5"/>
      <c r="G16" s="6"/>
    </row>
    <row r="17" spans="2:9">
      <c r="B17" s="13"/>
      <c r="C17" s="6"/>
      <c r="D17" s="6"/>
      <c r="F17" s="4"/>
      <c r="G17" s="6"/>
      <c r="H17" s="6"/>
    </row>
    <row r="18" spans="2:9">
      <c r="B18" s="10"/>
      <c r="C18" s="6"/>
      <c r="D18" s="6"/>
      <c r="F18" s="4"/>
      <c r="G18" s="11"/>
      <c r="H18" s="11"/>
    </row>
    <row r="19" spans="2:9" ht="15.75" thickBot="1">
      <c r="B19" s="10"/>
      <c r="C19" s="7"/>
      <c r="D19" s="6"/>
      <c r="F19" s="4"/>
      <c r="G19" s="12"/>
      <c r="H19" s="1"/>
    </row>
    <row r="20" spans="2:9" ht="15.75" thickTop="1">
      <c r="B20" s="10"/>
      <c r="C20" s="7"/>
      <c r="D20" s="6"/>
      <c r="F20" s="5"/>
      <c r="G20" s="11">
        <f>SUM(G15:G19)</f>
        <v>0</v>
      </c>
      <c r="H20" s="11">
        <f>G20</f>
        <v>0</v>
      </c>
      <c r="I20" s="11"/>
    </row>
    <row r="21" spans="2:9">
      <c r="B21" s="10"/>
      <c r="C21" s="7"/>
      <c r="D21" s="11"/>
      <c r="F21" s="4"/>
      <c r="G21" s="1"/>
      <c r="H21" s="1"/>
      <c r="I21" s="15"/>
    </row>
    <row r="22" spans="2:9">
      <c r="B22" s="10"/>
      <c r="C22" s="6"/>
      <c r="D22" s="6"/>
      <c r="F22" s="4"/>
      <c r="G22" s="16"/>
      <c r="I22" s="15"/>
    </row>
    <row r="23" spans="2:9">
      <c r="B23" s="5"/>
      <c r="C23" s="7">
        <v>0</v>
      </c>
      <c r="D23" s="6"/>
      <c r="F23" s="4"/>
      <c r="G23" s="6"/>
      <c r="I23" s="15"/>
    </row>
    <row r="24" spans="2:9">
      <c r="B24" s="5"/>
      <c r="C24" s="6">
        <v>0</v>
      </c>
      <c r="D24" s="6"/>
      <c r="F24" s="4"/>
      <c r="G24" s="6"/>
      <c r="H24" s="1">
        <f>G24</f>
        <v>0</v>
      </c>
      <c r="I24" s="15"/>
    </row>
    <row r="25" spans="2:9" ht="15.75" thickBot="1">
      <c r="B25" s="4"/>
      <c r="C25" s="12">
        <v>0</v>
      </c>
      <c r="D25" s="6"/>
      <c r="F25" s="4"/>
      <c r="G25" s="6"/>
      <c r="I25" s="15"/>
    </row>
    <row r="26" spans="2:9" ht="16.5" thickTop="1" thickBot="1">
      <c r="B26" s="4"/>
      <c r="C26" s="6">
        <f>SUM(C19:C25)</f>
        <v>0</v>
      </c>
      <c r="D26" s="1">
        <f>C26</f>
        <v>0</v>
      </c>
      <c r="F26" s="17"/>
      <c r="G26" s="12"/>
      <c r="H26" s="12"/>
      <c r="I26" s="15"/>
    </row>
    <row r="27" spans="2:9" ht="20.25" thickTop="1" thickBot="1">
      <c r="B27" s="4"/>
      <c r="C27" s="6"/>
      <c r="F27" s="18" t="s">
        <v>0</v>
      </c>
      <c r="G27" s="40">
        <f>D26+D17+D11+H9+D8+D15</f>
        <v>721343.5</v>
      </c>
      <c r="H27" s="41"/>
      <c r="I27" s="15"/>
    </row>
    <row r="28" spans="2:9">
      <c r="B28" s="4"/>
      <c r="F28" s="15"/>
      <c r="G28" s="6"/>
      <c r="H28" s="6"/>
      <c r="I28" s="15"/>
    </row>
    <row r="29" spans="2:9" ht="15.75" thickBot="1">
      <c r="B29" s="4"/>
      <c r="F29" s="15"/>
      <c r="G29" s="6"/>
      <c r="H29" s="6"/>
      <c r="I29" s="15"/>
    </row>
    <row r="30" spans="2:9" ht="19.5" thickBot="1">
      <c r="B30" s="4"/>
      <c r="C30" s="12"/>
      <c r="F30" s="19" t="s">
        <v>16</v>
      </c>
      <c r="G30" s="20"/>
      <c r="H30" s="21"/>
    </row>
    <row r="31" spans="2:9" ht="20.25" thickTop="1" thickBot="1">
      <c r="B31" s="5"/>
      <c r="C31" s="1">
        <f>SUM(C28:C30)</f>
        <v>0</v>
      </c>
      <c r="D31" s="1">
        <f>C31</f>
        <v>0</v>
      </c>
      <c r="F31" s="22">
        <v>1</v>
      </c>
      <c r="G31" s="40">
        <v>500000</v>
      </c>
      <c r="H31" s="42"/>
    </row>
    <row r="32" spans="2:9" ht="19.5" thickBot="1">
      <c r="B32" s="5"/>
      <c r="C32" s="6"/>
      <c r="F32" s="22">
        <v>2</v>
      </c>
      <c r="G32" s="40">
        <v>221343.5</v>
      </c>
      <c r="H32" s="42"/>
    </row>
    <row r="33" spans="2:10" ht="19.5" thickBot="1">
      <c r="B33" s="5"/>
      <c r="C33" s="6"/>
      <c r="F33" s="22">
        <v>3</v>
      </c>
      <c r="G33" s="37">
        <v>0</v>
      </c>
      <c r="H33" s="38"/>
    </row>
    <row r="34" spans="2:10" ht="19.5" thickBot="1">
      <c r="B34" s="5"/>
      <c r="C34" s="6"/>
      <c r="F34" s="22">
        <v>4</v>
      </c>
      <c r="G34" s="37">
        <v>0</v>
      </c>
      <c r="H34" s="38"/>
    </row>
    <row r="35" spans="2:10">
      <c r="B35" s="5"/>
      <c r="C35" s="6"/>
      <c r="D35" s="6"/>
    </row>
    <row r="36" spans="2:10" ht="15.75" thickBot="1">
      <c r="B36" s="5"/>
      <c r="C36" s="6"/>
      <c r="D36" s="6"/>
    </row>
    <row r="37" spans="2:10" ht="18.75">
      <c r="B37" s="5"/>
      <c r="C37" s="6"/>
      <c r="D37" s="6"/>
      <c r="F37" s="23" t="s">
        <v>2</v>
      </c>
      <c r="G37" s="24">
        <v>0</v>
      </c>
      <c r="H37" s="25">
        <v>0</v>
      </c>
    </row>
    <row r="38" spans="2:10" ht="19.5" thickBot="1">
      <c r="B38" s="5"/>
      <c r="C38" s="7"/>
      <c r="F38" s="26" t="s">
        <v>3</v>
      </c>
      <c r="G38" s="27"/>
      <c r="H38" s="28">
        <f>G27-G31-G32-G33</f>
        <v>0</v>
      </c>
      <c r="I38" s="29"/>
      <c r="J38" s="30"/>
    </row>
    <row r="39" spans="2:10">
      <c r="B39" s="5"/>
      <c r="C39" s="6"/>
      <c r="D39" s="6"/>
      <c r="H39" s="31"/>
      <c r="I39" s="32"/>
    </row>
    <row r="40" spans="2:10" ht="18.75">
      <c r="B40" s="5"/>
      <c r="C40" s="6"/>
      <c r="F40" s="33"/>
      <c r="G40" s="15"/>
      <c r="H40" s="15"/>
    </row>
    <row r="41" spans="2:10" ht="18.75">
      <c r="B41" s="5"/>
      <c r="C41" s="6"/>
      <c r="D41" s="6"/>
      <c r="F41" s="34"/>
      <c r="G41" s="33"/>
      <c r="H41" s="35"/>
    </row>
    <row r="42" spans="2:10">
      <c r="B42" s="5"/>
      <c r="C42" s="6"/>
      <c r="D42" s="6"/>
      <c r="F42" s="15"/>
      <c r="G42" s="15"/>
      <c r="H42" s="15"/>
    </row>
    <row r="43" spans="2:10">
      <c r="B43" s="5"/>
      <c r="C43" s="6"/>
      <c r="D43" s="6"/>
    </row>
    <row r="44" spans="2:10">
      <c r="B44" s="5"/>
      <c r="C44" s="6"/>
      <c r="D44" s="6"/>
    </row>
    <row r="45" spans="2:10">
      <c r="B45" s="15"/>
      <c r="C45" s="6"/>
      <c r="D45" s="6"/>
    </row>
    <row r="46" spans="2:10">
      <c r="B46" s="5"/>
      <c r="C46" s="6"/>
      <c r="D46" s="6"/>
    </row>
    <row r="47" spans="2:10">
      <c r="B47" s="5"/>
      <c r="C47" s="6"/>
      <c r="D47" s="6"/>
    </row>
    <row r="48" spans="2:10">
      <c r="B48" s="5"/>
      <c r="C48" s="6"/>
      <c r="D48" s="15"/>
    </row>
    <row r="49" spans="2:4">
      <c r="B49" s="5"/>
      <c r="C49" s="7"/>
      <c r="D49" s="15"/>
    </row>
    <row r="50" spans="2:4">
      <c r="B50" s="5"/>
      <c r="C50" s="7"/>
      <c r="D50" s="15"/>
    </row>
    <row r="51" spans="2:4">
      <c r="B51" s="5"/>
      <c r="C51" s="6"/>
      <c r="D51" s="6"/>
    </row>
    <row r="52" spans="2:4">
      <c r="B52" s="15"/>
      <c r="C52" s="6"/>
      <c r="D52" s="6"/>
    </row>
    <row r="53" spans="2:4">
      <c r="B53" s="15"/>
      <c r="C53" s="6"/>
      <c r="D53" s="6"/>
    </row>
  </sheetData>
  <mergeCells count="6">
    <mergeCell ref="G34:H34"/>
    <mergeCell ref="C1:D1"/>
    <mergeCell ref="G27:H27"/>
    <mergeCell ref="G31:H31"/>
    <mergeCell ref="G32:H32"/>
    <mergeCell ref="G33:H33"/>
  </mergeCells>
  <pageMargins left="0.7" right="0.12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B050"/>
  </sheetPr>
  <dimension ref="B1:J53"/>
  <sheetViews>
    <sheetView topLeftCell="A13" workbookViewId="0">
      <selection activeCell="G32" sqref="G32:H32"/>
    </sheetView>
  </sheetViews>
  <sheetFormatPr baseColWidth="10" defaultRowHeight="15"/>
  <cols>
    <col min="1" max="1" width="6.5703125" customWidth="1"/>
    <col min="3" max="3" width="11.42578125" style="1"/>
    <col min="4" max="4" width="13" style="1" bestFit="1" customWidth="1"/>
    <col min="5" max="5" width="2.7109375" customWidth="1"/>
    <col min="6" max="6" width="10.28515625" customWidth="1"/>
    <col min="7" max="7" width="18.140625" customWidth="1"/>
    <col min="8" max="8" width="19.42578125" customWidth="1"/>
  </cols>
  <sheetData>
    <row r="1" spans="2:9" ht="21">
      <c r="C1" s="39" t="s">
        <v>4</v>
      </c>
      <c r="D1" s="39"/>
      <c r="E1" s="3"/>
      <c r="F1" s="2" t="s">
        <v>17</v>
      </c>
    </row>
    <row r="2" spans="2:9">
      <c r="B2" s="4"/>
      <c r="F2" s="4"/>
      <c r="G2" s="1"/>
      <c r="H2" s="1"/>
    </row>
    <row r="3" spans="2:9">
      <c r="B3" s="5">
        <v>41264</v>
      </c>
      <c r="C3" s="7">
        <v>25000</v>
      </c>
      <c r="D3" s="6"/>
      <c r="F3" s="5"/>
      <c r="G3" s="6"/>
      <c r="H3" s="6"/>
    </row>
    <row r="4" spans="2:9">
      <c r="B4" s="5">
        <v>41265</v>
      </c>
      <c r="C4" s="7">
        <v>110000</v>
      </c>
      <c r="D4" s="6"/>
      <c r="F4" s="5"/>
      <c r="G4" s="6"/>
      <c r="H4" s="6"/>
    </row>
    <row r="5" spans="2:9">
      <c r="B5" s="5">
        <v>41265</v>
      </c>
      <c r="C5" s="7">
        <v>125000</v>
      </c>
      <c r="D5" s="6" t="s">
        <v>6</v>
      </c>
      <c r="F5" s="5"/>
      <c r="G5" s="6"/>
      <c r="H5" s="6"/>
    </row>
    <row r="6" spans="2:9">
      <c r="B6" s="4">
        <v>41265</v>
      </c>
      <c r="C6" s="36">
        <v>115000</v>
      </c>
      <c r="D6" s="6"/>
      <c r="F6" s="5"/>
      <c r="G6" s="7"/>
      <c r="H6" s="8"/>
    </row>
    <row r="7" spans="2:9" ht="15.75" thickBot="1">
      <c r="B7" s="5"/>
      <c r="C7" s="14">
        <v>0</v>
      </c>
      <c r="D7" s="6"/>
      <c r="F7" s="5"/>
      <c r="G7" s="7"/>
      <c r="H7" s="1"/>
    </row>
    <row r="8" spans="2:9" ht="16.5" thickTop="1" thickBot="1">
      <c r="B8" s="5"/>
      <c r="C8" s="7">
        <f>SUM(C3:C7)</f>
        <v>375000</v>
      </c>
      <c r="D8" s="1">
        <f>C8</f>
        <v>375000</v>
      </c>
      <c r="F8" s="5"/>
      <c r="G8" s="9"/>
      <c r="H8" s="8"/>
    </row>
    <row r="9" spans="2:9" ht="15.75" thickTop="1">
      <c r="B9" s="4"/>
      <c r="C9" s="7"/>
      <c r="F9" s="4"/>
      <c r="G9" s="6">
        <f>SUM(G3:G8)</f>
        <v>0</v>
      </c>
      <c r="H9" s="1">
        <f>G9</f>
        <v>0</v>
      </c>
      <c r="I9" s="1"/>
    </row>
    <row r="10" spans="2:9">
      <c r="B10" s="10">
        <v>41266</v>
      </c>
      <c r="C10" s="7">
        <v>95000</v>
      </c>
      <c r="F10" s="5"/>
      <c r="G10" s="6"/>
      <c r="H10" s="6"/>
    </row>
    <row r="11" spans="2:9">
      <c r="B11" s="10">
        <v>41266</v>
      </c>
      <c r="C11" s="36">
        <v>35502.5</v>
      </c>
      <c r="D11" s="8"/>
      <c r="F11" s="5"/>
      <c r="G11" s="6"/>
      <c r="H11" s="11"/>
    </row>
    <row r="12" spans="2:9" ht="15.75" thickBot="1">
      <c r="B12" s="10"/>
      <c r="C12" s="7">
        <v>0</v>
      </c>
      <c r="F12" s="5"/>
      <c r="G12" s="12"/>
      <c r="H12" s="6"/>
    </row>
    <row r="13" spans="2:9" ht="15.75" thickTop="1">
      <c r="B13" s="13"/>
      <c r="C13" s="36">
        <v>0</v>
      </c>
      <c r="F13" s="5"/>
      <c r="G13" s="7">
        <f>SUM(G11:G12)</f>
        <v>0</v>
      </c>
      <c r="H13" s="1">
        <f>G13</f>
        <v>0</v>
      </c>
      <c r="I13" s="1"/>
    </row>
    <row r="14" spans="2:9" ht="15.75" thickBot="1">
      <c r="B14" s="13"/>
      <c r="C14" s="14">
        <v>0</v>
      </c>
      <c r="D14" s="6"/>
      <c r="F14" s="5"/>
      <c r="G14" s="6"/>
      <c r="H14" s="6"/>
    </row>
    <row r="15" spans="2:9" ht="15.75" thickTop="1">
      <c r="B15" s="13"/>
      <c r="C15" s="7">
        <f>SUM(C10:C14)</f>
        <v>130502.5</v>
      </c>
      <c r="D15" s="6">
        <f>C15</f>
        <v>130502.5</v>
      </c>
      <c r="F15" s="5"/>
      <c r="G15" s="6"/>
    </row>
    <row r="16" spans="2:9">
      <c r="B16" s="13"/>
      <c r="C16" s="6"/>
      <c r="F16" s="5"/>
      <c r="G16" s="6"/>
    </row>
    <row r="17" spans="2:9">
      <c r="B17" s="13"/>
      <c r="C17" s="6"/>
      <c r="D17" s="6"/>
      <c r="F17" s="4"/>
      <c r="G17" s="6"/>
      <c r="H17" s="6"/>
    </row>
    <row r="18" spans="2:9">
      <c r="B18" s="10"/>
      <c r="C18" s="6"/>
      <c r="D18" s="6"/>
      <c r="F18" s="4"/>
      <c r="G18" s="11"/>
      <c r="H18" s="11"/>
    </row>
    <row r="19" spans="2:9" ht="15.75" thickBot="1">
      <c r="B19" s="10"/>
      <c r="C19" s="7"/>
      <c r="D19" s="6"/>
      <c r="F19" s="4"/>
      <c r="G19" s="12"/>
      <c r="H19" s="1"/>
    </row>
    <row r="20" spans="2:9" ht="15.75" thickTop="1">
      <c r="B20" s="10"/>
      <c r="C20" s="7"/>
      <c r="D20" s="6"/>
      <c r="F20" s="5"/>
      <c r="G20" s="11">
        <f>SUM(G15:G19)</f>
        <v>0</v>
      </c>
      <c r="H20" s="11">
        <f>G20</f>
        <v>0</v>
      </c>
      <c r="I20" s="11"/>
    </row>
    <row r="21" spans="2:9">
      <c r="B21" s="10"/>
      <c r="C21" s="7"/>
      <c r="D21" s="11"/>
      <c r="F21" s="4"/>
      <c r="G21" s="1"/>
      <c r="H21" s="1"/>
      <c r="I21" s="15"/>
    </row>
    <row r="22" spans="2:9">
      <c r="B22" s="10"/>
      <c r="C22" s="6"/>
      <c r="D22" s="6"/>
      <c r="F22" s="4"/>
      <c r="G22" s="16"/>
      <c r="I22" s="15"/>
    </row>
    <row r="23" spans="2:9">
      <c r="B23" s="5"/>
      <c r="C23" s="7">
        <v>0</v>
      </c>
      <c r="D23" s="6"/>
      <c r="F23" s="4"/>
      <c r="G23" s="6"/>
      <c r="I23" s="15"/>
    </row>
    <row r="24" spans="2:9">
      <c r="B24" s="5"/>
      <c r="C24" s="6">
        <v>0</v>
      </c>
      <c r="D24" s="6"/>
      <c r="F24" s="4"/>
      <c r="G24" s="6"/>
      <c r="H24" s="1">
        <f>G24</f>
        <v>0</v>
      </c>
      <c r="I24" s="15"/>
    </row>
    <row r="25" spans="2:9" ht="15.75" thickBot="1">
      <c r="B25" s="4"/>
      <c r="C25" s="12">
        <v>0</v>
      </c>
      <c r="D25" s="6"/>
      <c r="F25" s="4"/>
      <c r="G25" s="6"/>
      <c r="I25" s="15"/>
    </row>
    <row r="26" spans="2:9" ht="16.5" thickTop="1" thickBot="1">
      <c r="B26" s="4"/>
      <c r="C26" s="6">
        <f>SUM(C19:C25)</f>
        <v>0</v>
      </c>
      <c r="D26" s="1">
        <f>C26</f>
        <v>0</v>
      </c>
      <c r="F26" s="17"/>
      <c r="G26" s="12"/>
      <c r="H26" s="12"/>
      <c r="I26" s="15"/>
    </row>
    <row r="27" spans="2:9" ht="20.25" thickTop="1" thickBot="1">
      <c r="B27" s="4"/>
      <c r="C27" s="6"/>
      <c r="F27" s="18" t="s">
        <v>0</v>
      </c>
      <c r="G27" s="40">
        <f>D26+D17+D11+H9+D8+D15</f>
        <v>505502.5</v>
      </c>
      <c r="H27" s="41"/>
      <c r="I27" s="15"/>
    </row>
    <row r="28" spans="2:9">
      <c r="B28" s="4"/>
      <c r="F28" s="15"/>
      <c r="G28" s="6"/>
      <c r="H28" s="6"/>
      <c r="I28" s="15"/>
    </row>
    <row r="29" spans="2:9" ht="15.75" thickBot="1">
      <c r="B29" s="4"/>
      <c r="F29" s="15"/>
      <c r="G29" s="6"/>
      <c r="H29" s="6"/>
      <c r="I29" s="15"/>
    </row>
    <row r="30" spans="2:9" ht="19.5" thickBot="1">
      <c r="B30" s="4"/>
      <c r="C30" s="12"/>
      <c r="F30" s="19" t="s">
        <v>21</v>
      </c>
      <c r="G30" s="20"/>
      <c r="H30" s="21"/>
    </row>
    <row r="31" spans="2:9" ht="20.25" thickTop="1" thickBot="1">
      <c r="B31" s="5"/>
      <c r="C31" s="1">
        <f>SUM(C28:C30)</f>
        <v>0</v>
      </c>
      <c r="D31" s="1">
        <f>C31</f>
        <v>0</v>
      </c>
      <c r="F31" s="22">
        <v>1</v>
      </c>
      <c r="G31" s="40">
        <v>505502.5</v>
      </c>
      <c r="H31" s="42"/>
    </row>
    <row r="32" spans="2:9" ht="19.5" thickBot="1">
      <c r="B32" s="5"/>
      <c r="C32" s="6"/>
      <c r="F32" s="22">
        <v>2</v>
      </c>
      <c r="G32" s="40">
        <v>0</v>
      </c>
      <c r="H32" s="42"/>
    </row>
    <row r="33" spans="2:10" ht="19.5" thickBot="1">
      <c r="B33" s="5"/>
      <c r="C33" s="6"/>
      <c r="F33" s="22">
        <v>3</v>
      </c>
      <c r="G33" s="37">
        <v>0</v>
      </c>
      <c r="H33" s="38"/>
    </row>
    <row r="34" spans="2:10" ht="19.5" thickBot="1">
      <c r="B34" s="5"/>
      <c r="C34" s="6"/>
      <c r="F34" s="22">
        <v>4</v>
      </c>
      <c r="G34" s="37">
        <v>0</v>
      </c>
      <c r="H34" s="38"/>
    </row>
    <row r="35" spans="2:10">
      <c r="B35" s="5"/>
      <c r="C35" s="6"/>
      <c r="D35" s="6"/>
    </row>
    <row r="36" spans="2:10" ht="15.75" thickBot="1">
      <c r="B36" s="5"/>
      <c r="C36" s="6"/>
      <c r="D36" s="6"/>
    </row>
    <row r="37" spans="2:10" ht="18.75">
      <c r="B37" s="5"/>
      <c r="C37" s="6"/>
      <c r="D37" s="6"/>
      <c r="F37" s="23" t="s">
        <v>2</v>
      </c>
      <c r="G37" s="24">
        <v>0</v>
      </c>
      <c r="H37" s="25">
        <v>0</v>
      </c>
    </row>
    <row r="38" spans="2:10" ht="19.5" thickBot="1">
      <c r="B38" s="5"/>
      <c r="C38" s="7"/>
      <c r="F38" s="26" t="s">
        <v>3</v>
      </c>
      <c r="G38" s="27"/>
      <c r="H38" s="28">
        <f>G27-G31-G32-G33</f>
        <v>0</v>
      </c>
      <c r="I38" s="29"/>
      <c r="J38" s="30"/>
    </row>
    <row r="39" spans="2:10">
      <c r="B39" s="5"/>
      <c r="C39" s="6"/>
      <c r="D39" s="6"/>
      <c r="H39" s="31"/>
      <c r="I39" s="32"/>
    </row>
    <row r="40" spans="2:10" ht="18.75">
      <c r="B40" s="5"/>
      <c r="C40" s="6"/>
      <c r="F40" s="33"/>
      <c r="G40" s="15"/>
      <c r="H40" s="15"/>
    </row>
    <row r="41" spans="2:10" ht="18.75">
      <c r="B41" s="5"/>
      <c r="C41" s="6"/>
      <c r="D41" s="6"/>
      <c r="F41" s="34"/>
      <c r="G41" s="33"/>
      <c r="H41" s="35"/>
    </row>
    <row r="42" spans="2:10">
      <c r="B42" s="5"/>
      <c r="C42" s="6"/>
      <c r="D42" s="6"/>
      <c r="F42" s="15"/>
      <c r="G42" s="15"/>
      <c r="H42" s="15"/>
    </row>
    <row r="43" spans="2:10">
      <c r="B43" s="5"/>
      <c r="C43" s="6"/>
      <c r="D43" s="6"/>
    </row>
    <row r="44" spans="2:10">
      <c r="B44" s="5"/>
      <c r="C44" s="6"/>
      <c r="D44" s="6"/>
    </row>
    <row r="45" spans="2:10">
      <c r="B45" s="15"/>
      <c r="C45" s="6"/>
      <c r="D45" s="6"/>
    </row>
    <row r="46" spans="2:10">
      <c r="B46" s="5"/>
      <c r="C46" s="6"/>
      <c r="D46" s="6"/>
    </row>
    <row r="47" spans="2:10">
      <c r="B47" s="5"/>
      <c r="C47" s="6"/>
      <c r="D47" s="6"/>
    </row>
    <row r="48" spans="2:10">
      <c r="B48" s="5"/>
      <c r="C48" s="6"/>
      <c r="D48" s="15"/>
    </row>
    <row r="49" spans="2:4">
      <c r="B49" s="5"/>
      <c r="C49" s="7"/>
      <c r="D49" s="15"/>
    </row>
    <row r="50" spans="2:4">
      <c r="B50" s="5"/>
      <c r="C50" s="7"/>
      <c r="D50" s="15"/>
    </row>
    <row r="51" spans="2:4">
      <c r="B51" s="5"/>
      <c r="C51" s="6"/>
      <c r="D51" s="6"/>
    </row>
    <row r="52" spans="2:4">
      <c r="B52" s="15"/>
      <c r="C52" s="6"/>
      <c r="D52" s="6"/>
    </row>
    <row r="53" spans="2:4">
      <c r="B53" s="15"/>
      <c r="C53" s="6"/>
      <c r="D53" s="6"/>
    </row>
  </sheetData>
  <mergeCells count="6">
    <mergeCell ref="G34:H34"/>
    <mergeCell ref="C1:D1"/>
    <mergeCell ref="G27:H27"/>
    <mergeCell ref="G31:H31"/>
    <mergeCell ref="G32:H32"/>
    <mergeCell ref="G33:H33"/>
  </mergeCells>
  <pageMargins left="0.7" right="0.19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J53"/>
  <sheetViews>
    <sheetView workbookViewId="0">
      <selection sqref="A1:XFD1048576"/>
    </sheetView>
  </sheetViews>
  <sheetFormatPr baseColWidth="10" defaultRowHeight="15"/>
  <cols>
    <col min="1" max="1" width="6.5703125" customWidth="1"/>
    <col min="3" max="3" width="12.7109375" style="1" bestFit="1" customWidth="1"/>
    <col min="4" max="4" width="13" style="1" bestFit="1" customWidth="1"/>
    <col min="5" max="5" width="2.7109375" customWidth="1"/>
    <col min="6" max="6" width="10.28515625" customWidth="1"/>
    <col min="7" max="7" width="18.140625" customWidth="1"/>
    <col min="8" max="8" width="19.42578125" customWidth="1"/>
  </cols>
  <sheetData>
    <row r="1" spans="2:9" ht="21">
      <c r="C1" s="39" t="s">
        <v>4</v>
      </c>
      <c r="D1" s="39"/>
      <c r="E1" s="3"/>
      <c r="F1" s="2" t="s">
        <v>20</v>
      </c>
    </row>
    <row r="2" spans="2:9">
      <c r="B2" s="4"/>
      <c r="F2" s="4"/>
      <c r="G2" s="1"/>
      <c r="H2" s="1"/>
    </row>
    <row r="3" spans="2:9">
      <c r="B3" s="5">
        <v>41266</v>
      </c>
      <c r="C3" s="7">
        <v>200000</v>
      </c>
      <c r="D3" s="6"/>
      <c r="F3" s="5"/>
      <c r="G3" s="6"/>
      <c r="H3" s="6"/>
    </row>
    <row r="4" spans="2:9">
      <c r="B4" s="5">
        <v>41266</v>
      </c>
      <c r="C4" s="7">
        <v>75000</v>
      </c>
      <c r="D4" s="6"/>
      <c r="F4" s="5"/>
      <c r="G4" s="6"/>
      <c r="H4" s="6"/>
    </row>
    <row r="5" spans="2:9">
      <c r="B5" s="5">
        <v>41266</v>
      </c>
      <c r="C5" s="7">
        <v>60000</v>
      </c>
      <c r="D5" s="6" t="s">
        <v>6</v>
      </c>
      <c r="F5" s="5"/>
      <c r="G5" s="6"/>
      <c r="H5" s="6"/>
    </row>
    <row r="6" spans="2:9">
      <c r="B6" s="4">
        <v>41266</v>
      </c>
      <c r="C6" s="36">
        <v>130000</v>
      </c>
      <c r="D6" s="6"/>
      <c r="F6" s="5"/>
      <c r="G6" s="7"/>
      <c r="H6" s="8"/>
    </row>
    <row r="7" spans="2:9" ht="15.75" thickBot="1">
      <c r="B7" s="5"/>
      <c r="C7" s="14">
        <v>0</v>
      </c>
      <c r="D7" s="6"/>
      <c r="F7" s="5"/>
      <c r="G7" s="7"/>
      <c r="H7" s="1"/>
    </row>
    <row r="8" spans="2:9" ht="16.5" thickTop="1" thickBot="1">
      <c r="B8" s="5"/>
      <c r="C8" s="7">
        <f>SUM(C3:C7)</f>
        <v>465000</v>
      </c>
      <c r="D8" s="1">
        <f>C8</f>
        <v>465000</v>
      </c>
      <c r="F8" s="5"/>
      <c r="G8" s="9"/>
      <c r="H8" s="8"/>
    </row>
    <row r="9" spans="2:9" ht="15.75" thickTop="1">
      <c r="B9" s="4"/>
      <c r="C9" s="7"/>
      <c r="F9" s="4"/>
      <c r="G9" s="6">
        <f>SUM(G3:G8)</f>
        <v>0</v>
      </c>
      <c r="H9" s="1">
        <f>G9</f>
        <v>0</v>
      </c>
      <c r="I9" s="1"/>
    </row>
    <row r="10" spans="2:9">
      <c r="B10" s="10"/>
      <c r="C10" s="7"/>
      <c r="F10" s="5"/>
      <c r="G10" s="6"/>
      <c r="H10" s="6"/>
    </row>
    <row r="11" spans="2:9">
      <c r="B11" s="10"/>
      <c r="C11" s="36"/>
      <c r="D11" s="8"/>
      <c r="F11" s="5"/>
      <c r="G11" s="6"/>
      <c r="H11" s="11"/>
    </row>
    <row r="12" spans="2:9" ht="15.75" thickBot="1">
      <c r="B12" s="10"/>
      <c r="C12" s="7"/>
      <c r="F12" s="5"/>
      <c r="G12" s="12"/>
      <c r="H12" s="6"/>
    </row>
    <row r="13" spans="2:9" ht="15.75" thickTop="1">
      <c r="B13" s="13"/>
      <c r="C13" s="36"/>
      <c r="F13" s="5"/>
      <c r="G13" s="7">
        <f>SUM(G11:G12)</f>
        <v>0</v>
      </c>
      <c r="H13" s="1">
        <f>G13</f>
        <v>0</v>
      </c>
      <c r="I13" s="1"/>
    </row>
    <row r="14" spans="2:9" ht="15.75" thickBot="1">
      <c r="B14" s="13"/>
      <c r="C14" s="14"/>
      <c r="D14" s="6"/>
      <c r="F14" s="5"/>
      <c r="G14" s="6"/>
      <c r="H14" s="6"/>
    </row>
    <row r="15" spans="2:9" ht="15.75" thickTop="1">
      <c r="B15" s="13"/>
      <c r="C15" s="7">
        <f>SUM(C10:C14)</f>
        <v>0</v>
      </c>
      <c r="D15" s="6">
        <f>C15</f>
        <v>0</v>
      </c>
      <c r="F15" s="5"/>
      <c r="G15" s="6"/>
    </row>
    <row r="16" spans="2:9">
      <c r="B16" s="13"/>
      <c r="C16" s="6"/>
      <c r="F16" s="5"/>
      <c r="G16" s="6"/>
    </row>
    <row r="17" spans="2:9">
      <c r="B17" s="13"/>
      <c r="C17" s="6"/>
      <c r="D17" s="6"/>
      <c r="F17" s="4"/>
      <c r="G17" s="6"/>
      <c r="H17" s="6"/>
    </row>
    <row r="18" spans="2:9">
      <c r="B18" s="10"/>
      <c r="C18" s="6"/>
      <c r="D18" s="6"/>
      <c r="F18" s="4"/>
      <c r="G18" s="11"/>
      <c r="H18" s="11"/>
    </row>
    <row r="19" spans="2:9" ht="15.75" thickBot="1">
      <c r="B19" s="10"/>
      <c r="C19" s="7"/>
      <c r="D19" s="6"/>
      <c r="F19" s="4"/>
      <c r="G19" s="12"/>
      <c r="H19" s="1"/>
    </row>
    <row r="20" spans="2:9" ht="15.75" thickTop="1">
      <c r="B20" s="10"/>
      <c r="C20" s="7"/>
      <c r="D20" s="6"/>
      <c r="F20" s="5"/>
      <c r="G20" s="11">
        <f>SUM(G15:G19)</f>
        <v>0</v>
      </c>
      <c r="H20" s="11">
        <f>G20</f>
        <v>0</v>
      </c>
      <c r="I20" s="11"/>
    </row>
    <row r="21" spans="2:9">
      <c r="B21" s="10"/>
      <c r="C21" s="7"/>
      <c r="D21" s="11"/>
      <c r="F21" s="4"/>
      <c r="G21" s="1"/>
      <c r="H21" s="1"/>
      <c r="I21" s="15"/>
    </row>
    <row r="22" spans="2:9">
      <c r="B22" s="10"/>
      <c r="C22" s="6"/>
      <c r="D22" s="6"/>
      <c r="F22" s="4"/>
      <c r="G22" s="16"/>
      <c r="I22" s="15"/>
    </row>
    <row r="23" spans="2:9">
      <c r="B23" s="5"/>
      <c r="C23" s="7">
        <v>0</v>
      </c>
      <c r="D23" s="6"/>
      <c r="F23" s="4"/>
      <c r="G23" s="6"/>
      <c r="I23" s="15"/>
    </row>
    <row r="24" spans="2:9">
      <c r="B24" s="5"/>
      <c r="C24" s="6">
        <v>0</v>
      </c>
      <c r="D24" s="6"/>
      <c r="F24" s="4"/>
      <c r="G24" s="6"/>
      <c r="H24" s="1">
        <f>G24</f>
        <v>0</v>
      </c>
      <c r="I24" s="15"/>
    </row>
    <row r="25" spans="2:9" ht="15.75" thickBot="1">
      <c r="B25" s="4"/>
      <c r="C25" s="12">
        <v>0</v>
      </c>
      <c r="D25" s="6"/>
      <c r="F25" s="4"/>
      <c r="G25" s="6"/>
      <c r="I25" s="15"/>
    </row>
    <row r="26" spans="2:9" ht="16.5" thickTop="1" thickBot="1">
      <c r="B26" s="4"/>
      <c r="C26" s="6">
        <f>SUM(C19:C25)</f>
        <v>0</v>
      </c>
      <c r="D26" s="1">
        <f>C26</f>
        <v>0</v>
      </c>
      <c r="F26" s="17"/>
      <c r="G26" s="12"/>
      <c r="H26" s="12"/>
      <c r="I26" s="15"/>
    </row>
    <row r="27" spans="2:9" ht="20.25" thickTop="1" thickBot="1">
      <c r="B27" s="4"/>
      <c r="C27" s="6"/>
      <c r="F27" s="18" t="s">
        <v>0</v>
      </c>
      <c r="G27" s="40">
        <f>D26+D17+D11+H9+D8+D15</f>
        <v>465000</v>
      </c>
      <c r="H27" s="41"/>
      <c r="I27" s="15"/>
    </row>
    <row r="28" spans="2:9">
      <c r="B28" s="4"/>
      <c r="F28" s="15"/>
      <c r="G28" s="6"/>
      <c r="H28" s="6"/>
      <c r="I28" s="15"/>
    </row>
    <row r="29" spans="2:9" ht="15.75" thickBot="1">
      <c r="B29" s="4"/>
      <c r="F29" s="15"/>
      <c r="G29" s="6"/>
      <c r="H29" s="6"/>
      <c r="I29" s="15"/>
    </row>
    <row r="30" spans="2:9" ht="19.5" thickBot="1">
      <c r="B30" s="4"/>
      <c r="C30" s="12"/>
      <c r="F30" s="19" t="s">
        <v>18</v>
      </c>
      <c r="G30" s="20"/>
      <c r="H30" s="21"/>
    </row>
    <row r="31" spans="2:9" ht="20.25" thickTop="1" thickBot="1">
      <c r="B31" s="5"/>
      <c r="C31" s="1">
        <f>SUM(C28:C30)</f>
        <v>0</v>
      </c>
      <c r="D31" s="1">
        <f>C31</f>
        <v>0</v>
      </c>
      <c r="F31" s="22">
        <v>1</v>
      </c>
      <c r="G31" s="40">
        <v>465000</v>
      </c>
      <c r="H31" s="42"/>
    </row>
    <row r="32" spans="2:9" ht="19.5" thickBot="1">
      <c r="B32" s="5"/>
      <c r="C32" s="6"/>
      <c r="F32" s="22">
        <v>2</v>
      </c>
      <c r="G32" s="40">
        <v>0</v>
      </c>
      <c r="H32" s="42"/>
    </row>
    <row r="33" spans="2:10" ht="19.5" thickBot="1">
      <c r="B33" s="5"/>
      <c r="C33" s="6"/>
      <c r="F33" s="22">
        <v>3</v>
      </c>
      <c r="G33" s="37">
        <v>0</v>
      </c>
      <c r="H33" s="38"/>
    </row>
    <row r="34" spans="2:10" ht="19.5" thickBot="1">
      <c r="B34" s="5"/>
      <c r="C34" s="6"/>
      <c r="F34" s="22">
        <v>4</v>
      </c>
      <c r="G34" s="37">
        <v>0</v>
      </c>
      <c r="H34" s="38"/>
    </row>
    <row r="35" spans="2:10">
      <c r="B35" s="5"/>
      <c r="C35" s="6"/>
      <c r="D35" s="6"/>
    </row>
    <row r="36" spans="2:10" ht="15.75" thickBot="1">
      <c r="B36" s="5"/>
      <c r="C36" s="6"/>
      <c r="D36" s="6"/>
    </row>
    <row r="37" spans="2:10" ht="18.75">
      <c r="B37" s="5"/>
      <c r="C37" s="6"/>
      <c r="D37" s="6"/>
      <c r="F37" s="23" t="s">
        <v>2</v>
      </c>
      <c r="G37" s="24">
        <v>0</v>
      </c>
      <c r="H37" s="25">
        <v>0</v>
      </c>
    </row>
    <row r="38" spans="2:10" ht="19.5" thickBot="1">
      <c r="B38" s="5"/>
      <c r="C38" s="7"/>
      <c r="F38" s="26" t="s">
        <v>3</v>
      </c>
      <c r="G38" s="27"/>
      <c r="H38" s="28">
        <f>G27-G31-G32-G33</f>
        <v>0</v>
      </c>
      <c r="I38" s="29"/>
      <c r="J38" s="30"/>
    </row>
    <row r="39" spans="2:10">
      <c r="B39" s="5"/>
      <c r="C39" s="6"/>
      <c r="D39" s="6"/>
      <c r="H39" s="31"/>
      <c r="I39" s="32"/>
    </row>
    <row r="40" spans="2:10" ht="18.75">
      <c r="B40" s="5"/>
      <c r="C40" s="6"/>
      <c r="F40" s="33"/>
      <c r="G40" s="15"/>
      <c r="H40" s="15"/>
    </row>
    <row r="41" spans="2:10" ht="18.75">
      <c r="B41" s="5"/>
      <c r="C41" s="6"/>
      <c r="D41" s="6"/>
      <c r="F41" s="34"/>
      <c r="G41" s="33"/>
      <c r="H41" s="35"/>
    </row>
    <row r="42" spans="2:10">
      <c r="B42" s="5"/>
      <c r="C42" s="6"/>
      <c r="D42" s="6"/>
      <c r="F42" s="15"/>
      <c r="G42" s="15"/>
      <c r="H42" s="15"/>
    </row>
    <row r="43" spans="2:10">
      <c r="B43" s="5"/>
      <c r="C43" s="6"/>
      <c r="D43" s="6"/>
    </row>
    <row r="44" spans="2:10">
      <c r="B44" s="5"/>
      <c r="C44" s="6"/>
      <c r="D44" s="6"/>
    </row>
    <row r="45" spans="2:10">
      <c r="B45" s="15"/>
      <c r="C45" s="6"/>
      <c r="D45" s="6"/>
    </row>
    <row r="46" spans="2:10">
      <c r="B46" s="5"/>
      <c r="C46" s="6"/>
      <c r="D46" s="6"/>
    </row>
    <row r="47" spans="2:10">
      <c r="B47" s="5"/>
      <c r="C47" s="6"/>
      <c r="D47" s="6"/>
    </row>
    <row r="48" spans="2:10">
      <c r="B48" s="5"/>
      <c r="C48" s="6"/>
      <c r="D48" s="15"/>
    </row>
    <row r="49" spans="2:4">
      <c r="B49" s="5"/>
      <c r="C49" s="7"/>
      <c r="D49" s="15"/>
    </row>
    <row r="50" spans="2:4">
      <c r="B50" s="5"/>
      <c r="C50" s="7"/>
      <c r="D50" s="15"/>
    </row>
    <row r="51" spans="2:4">
      <c r="B51" s="5"/>
      <c r="C51" s="6"/>
      <c r="D51" s="6"/>
    </row>
    <row r="52" spans="2:4">
      <c r="B52" s="15"/>
      <c r="C52" s="6"/>
      <c r="D52" s="6"/>
    </row>
    <row r="53" spans="2:4">
      <c r="B53" s="15"/>
      <c r="C53" s="6"/>
      <c r="D53" s="6"/>
    </row>
  </sheetData>
  <mergeCells count="6">
    <mergeCell ref="G34:H34"/>
    <mergeCell ref="C1:D1"/>
    <mergeCell ref="G27:H27"/>
    <mergeCell ref="G31:H31"/>
    <mergeCell ref="G32:H32"/>
    <mergeCell ref="G33:H33"/>
  </mergeCells>
  <pageMargins left="0.7" right="0.12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7030A0"/>
  </sheetPr>
  <dimension ref="A1:J53"/>
  <sheetViews>
    <sheetView workbookViewId="0">
      <selection activeCell="G32" sqref="G32:H32"/>
    </sheetView>
  </sheetViews>
  <sheetFormatPr baseColWidth="10" defaultRowHeight="15"/>
  <cols>
    <col min="1" max="1" width="6.5703125" customWidth="1"/>
    <col min="3" max="3" width="12.7109375" style="1" bestFit="1" customWidth="1"/>
    <col min="4" max="4" width="13" style="1" bestFit="1" customWidth="1"/>
    <col min="5" max="5" width="2.7109375" customWidth="1"/>
    <col min="6" max="6" width="10.28515625" customWidth="1"/>
    <col min="7" max="7" width="18.140625" customWidth="1"/>
    <col min="8" max="8" width="19.42578125" customWidth="1"/>
  </cols>
  <sheetData>
    <row r="1" spans="1:9" ht="21">
      <c r="B1" s="39" t="s">
        <v>19</v>
      </c>
      <c r="C1" s="39"/>
      <c r="D1" s="39"/>
      <c r="E1" s="3"/>
      <c r="F1" s="2" t="s">
        <v>17</v>
      </c>
    </row>
    <row r="2" spans="1:9">
      <c r="B2" s="4"/>
      <c r="F2" s="4"/>
      <c r="G2" s="1"/>
      <c r="H2" s="1"/>
    </row>
    <row r="3" spans="1:9">
      <c r="B3" s="5">
        <v>41265</v>
      </c>
      <c r="C3" s="7">
        <v>5300</v>
      </c>
      <c r="D3" s="6"/>
      <c r="F3" s="5"/>
      <c r="G3" s="6"/>
      <c r="H3" s="6"/>
    </row>
    <row r="4" spans="1:9">
      <c r="B4" s="5">
        <v>41265</v>
      </c>
      <c r="C4" s="7">
        <v>10000</v>
      </c>
      <c r="D4" s="6"/>
      <c r="F4" s="5"/>
      <c r="G4" s="6"/>
      <c r="H4" s="6"/>
    </row>
    <row r="5" spans="1:9">
      <c r="B5" s="5">
        <v>41265</v>
      </c>
      <c r="C5" s="7">
        <v>50000</v>
      </c>
      <c r="D5" s="6" t="s">
        <v>6</v>
      </c>
      <c r="F5" s="5"/>
      <c r="G5" s="6"/>
      <c r="H5" s="6"/>
    </row>
    <row r="6" spans="1:9">
      <c r="B6" s="4">
        <v>41265</v>
      </c>
      <c r="C6" s="36">
        <v>20000</v>
      </c>
      <c r="D6" s="6"/>
      <c r="F6" s="5"/>
      <c r="G6" s="7"/>
      <c r="H6" s="8"/>
    </row>
    <row r="7" spans="1:9" ht="15.75" thickBot="1">
      <c r="B7" s="5"/>
      <c r="C7" s="14">
        <v>0</v>
      </c>
      <c r="D7" s="6"/>
      <c r="F7" s="5"/>
      <c r="G7" s="7"/>
      <c r="H7" s="1"/>
    </row>
    <row r="8" spans="1:9" ht="16.5" thickTop="1" thickBot="1">
      <c r="B8" s="5"/>
      <c r="C8" s="7">
        <f>SUM(C3:C7)</f>
        <v>85300</v>
      </c>
      <c r="D8" s="1">
        <f>C8</f>
        <v>85300</v>
      </c>
      <c r="F8" s="5"/>
      <c r="G8" s="9"/>
      <c r="H8" s="8"/>
    </row>
    <row r="9" spans="1:9" ht="15.75" thickTop="1">
      <c r="B9" s="4"/>
      <c r="C9" s="7"/>
      <c r="F9" s="4"/>
      <c r="G9" s="6">
        <f>SUM(G3:G8)</f>
        <v>0</v>
      </c>
      <c r="H9" s="1">
        <f>G9</f>
        <v>0</v>
      </c>
      <c r="I9" s="1"/>
    </row>
    <row r="10" spans="1:9">
      <c r="A10">
        <v>0</v>
      </c>
      <c r="B10" s="10">
        <v>41266</v>
      </c>
      <c r="C10" s="7">
        <v>120000</v>
      </c>
      <c r="F10" s="5"/>
      <c r="G10" s="6"/>
      <c r="H10" s="6"/>
    </row>
    <row r="11" spans="1:9">
      <c r="B11" s="10">
        <v>41266</v>
      </c>
      <c r="C11" s="36">
        <v>50000</v>
      </c>
      <c r="D11" s="8"/>
      <c r="F11" s="5"/>
      <c r="G11" s="6"/>
      <c r="H11" s="11"/>
    </row>
    <row r="12" spans="1:9" ht="15.75" thickBot="1">
      <c r="B12" s="10">
        <v>41266</v>
      </c>
      <c r="C12" s="7">
        <v>100000</v>
      </c>
      <c r="F12" s="5"/>
      <c r="G12" s="12"/>
      <c r="H12" s="6"/>
    </row>
    <row r="13" spans="1:9" ht="15.75" thickTop="1">
      <c r="B13" s="13">
        <v>41266</v>
      </c>
      <c r="C13" s="36">
        <v>55000</v>
      </c>
      <c r="F13" s="5"/>
      <c r="G13" s="7">
        <f>SUM(G11:G12)</f>
        <v>0</v>
      </c>
      <c r="H13" s="1">
        <f>G13</f>
        <v>0</v>
      </c>
      <c r="I13" s="1"/>
    </row>
    <row r="14" spans="1:9" ht="15.75" thickBot="1">
      <c r="B14" s="13">
        <v>41266</v>
      </c>
      <c r="C14" s="14">
        <v>115000</v>
      </c>
      <c r="D14" s="6"/>
      <c r="F14" s="5"/>
      <c r="G14" s="6"/>
      <c r="H14" s="6"/>
    </row>
    <row r="15" spans="1:9" ht="15.75" thickTop="1">
      <c r="B15" s="13"/>
      <c r="C15" s="7">
        <f>SUM(C10:C14)</f>
        <v>440000</v>
      </c>
      <c r="D15" s="6">
        <f>C15</f>
        <v>440000</v>
      </c>
      <c r="F15" s="5"/>
      <c r="G15" s="6"/>
    </row>
    <row r="16" spans="1:9">
      <c r="B16" s="13"/>
      <c r="C16" s="6"/>
      <c r="F16" s="5"/>
      <c r="G16" s="6"/>
    </row>
    <row r="17" spans="2:9">
      <c r="B17" s="13"/>
      <c r="C17" s="6"/>
      <c r="D17" s="6"/>
      <c r="F17" s="4"/>
      <c r="G17" s="6"/>
      <c r="H17" s="6"/>
    </row>
    <row r="18" spans="2:9">
      <c r="B18" s="10"/>
      <c r="C18" s="6"/>
      <c r="D18" s="6"/>
      <c r="F18" s="4"/>
      <c r="G18" s="11"/>
      <c r="H18" s="11"/>
    </row>
    <row r="19" spans="2:9" ht="15.75" thickBot="1">
      <c r="B19" s="10"/>
      <c r="C19" s="7"/>
      <c r="D19" s="6"/>
      <c r="F19" s="4"/>
      <c r="G19" s="12"/>
      <c r="H19" s="1"/>
    </row>
    <row r="20" spans="2:9" ht="15.75" thickTop="1">
      <c r="B20" s="10"/>
      <c r="C20" s="7"/>
      <c r="D20" s="6"/>
      <c r="F20" s="5"/>
      <c r="G20" s="11">
        <f>SUM(G15:G19)</f>
        <v>0</v>
      </c>
      <c r="H20" s="11">
        <f>G20</f>
        <v>0</v>
      </c>
      <c r="I20" s="11"/>
    </row>
    <row r="21" spans="2:9">
      <c r="B21" s="10"/>
      <c r="C21" s="7"/>
      <c r="D21" s="11"/>
      <c r="F21" s="4"/>
      <c r="G21" s="1"/>
      <c r="H21" s="1"/>
      <c r="I21" s="15"/>
    </row>
    <row r="22" spans="2:9">
      <c r="B22" s="10"/>
      <c r="C22" s="6"/>
      <c r="D22" s="6"/>
      <c r="F22" s="4"/>
      <c r="G22" s="16"/>
      <c r="I22" s="15"/>
    </row>
    <row r="23" spans="2:9">
      <c r="B23" s="5"/>
      <c r="C23" s="7">
        <v>0</v>
      </c>
      <c r="D23" s="6"/>
      <c r="F23" s="4"/>
      <c r="G23" s="6"/>
      <c r="I23" s="15"/>
    </row>
    <row r="24" spans="2:9">
      <c r="B24" s="5"/>
      <c r="C24" s="6">
        <v>0</v>
      </c>
      <c r="D24" s="6"/>
      <c r="F24" s="4"/>
      <c r="G24" s="6"/>
      <c r="H24" s="1">
        <f>G24</f>
        <v>0</v>
      </c>
      <c r="I24" s="15"/>
    </row>
    <row r="25" spans="2:9" ht="15.75" thickBot="1">
      <c r="B25" s="4"/>
      <c r="C25" s="12">
        <v>0</v>
      </c>
      <c r="D25" s="6"/>
      <c r="F25" s="4"/>
      <c r="G25" s="6"/>
      <c r="I25" s="15"/>
    </row>
    <row r="26" spans="2:9" ht="16.5" thickTop="1" thickBot="1">
      <c r="B26" s="4"/>
      <c r="C26" s="6">
        <f>SUM(C19:C25)</f>
        <v>0</v>
      </c>
      <c r="D26" s="1">
        <f>C26</f>
        <v>0</v>
      </c>
      <c r="F26" s="17"/>
      <c r="G26" s="12"/>
      <c r="H26" s="12"/>
      <c r="I26" s="15"/>
    </row>
    <row r="27" spans="2:9" ht="20.25" thickTop="1" thickBot="1">
      <c r="B27" s="4"/>
      <c r="C27" s="6"/>
      <c r="F27" s="18" t="s">
        <v>0</v>
      </c>
      <c r="G27" s="40">
        <f>D26+D17+D11+H9+D8+D15</f>
        <v>525300</v>
      </c>
      <c r="H27" s="41"/>
      <c r="I27" s="15"/>
    </row>
    <row r="28" spans="2:9">
      <c r="B28" s="4"/>
      <c r="F28" s="15"/>
      <c r="G28" s="6"/>
      <c r="H28" s="6"/>
      <c r="I28" s="15"/>
    </row>
    <row r="29" spans="2:9" ht="15.75" thickBot="1">
      <c r="B29" s="4"/>
      <c r="F29" s="15"/>
      <c r="G29" s="6"/>
      <c r="H29" s="6"/>
      <c r="I29" s="15"/>
    </row>
    <row r="30" spans="2:9" ht="19.5" thickBot="1">
      <c r="B30" s="4"/>
      <c r="C30" s="12"/>
      <c r="F30" s="19" t="s">
        <v>18</v>
      </c>
      <c r="G30" s="20"/>
      <c r="H30" s="21"/>
    </row>
    <row r="31" spans="2:9" ht="20.25" thickTop="1" thickBot="1">
      <c r="B31" s="5"/>
      <c r="C31" s="1">
        <f>SUM(C28:C30)</f>
        <v>0</v>
      </c>
      <c r="D31" s="1">
        <f>C31</f>
        <v>0</v>
      </c>
      <c r="F31" s="22">
        <v>1</v>
      </c>
      <c r="G31" s="40">
        <v>525300</v>
      </c>
      <c r="H31" s="42"/>
    </row>
    <row r="32" spans="2:9" ht="19.5" thickBot="1">
      <c r="B32" s="5"/>
      <c r="C32" s="6"/>
      <c r="F32" s="22">
        <v>2</v>
      </c>
      <c r="G32" s="40">
        <v>0</v>
      </c>
      <c r="H32" s="42"/>
    </row>
    <row r="33" spans="2:10" ht="19.5" thickBot="1">
      <c r="B33" s="5"/>
      <c r="C33" s="6"/>
      <c r="F33" s="22">
        <v>3</v>
      </c>
      <c r="G33" s="37">
        <v>0</v>
      </c>
      <c r="H33" s="38"/>
    </row>
    <row r="34" spans="2:10" ht="19.5" thickBot="1">
      <c r="B34" s="5"/>
      <c r="C34" s="6"/>
      <c r="F34" s="22">
        <v>4</v>
      </c>
      <c r="G34" s="37">
        <v>0</v>
      </c>
      <c r="H34" s="38"/>
    </row>
    <row r="35" spans="2:10">
      <c r="B35" s="5"/>
      <c r="C35" s="6"/>
      <c r="D35" s="6"/>
    </row>
    <row r="36" spans="2:10" ht="15.75" thickBot="1">
      <c r="B36" s="5"/>
      <c r="C36" s="6"/>
      <c r="D36" s="6"/>
    </row>
    <row r="37" spans="2:10" ht="18.75">
      <c r="B37" s="5"/>
      <c r="C37" s="6"/>
      <c r="D37" s="6"/>
      <c r="F37" s="23" t="s">
        <v>2</v>
      </c>
      <c r="G37" s="24">
        <v>0</v>
      </c>
      <c r="H37" s="25">
        <v>0</v>
      </c>
    </row>
    <row r="38" spans="2:10" ht="19.5" thickBot="1">
      <c r="B38" s="5"/>
      <c r="C38" s="7"/>
      <c r="F38" s="26" t="s">
        <v>3</v>
      </c>
      <c r="G38" s="27"/>
      <c r="H38" s="28">
        <f>G27-G31-G32-G33</f>
        <v>0</v>
      </c>
      <c r="I38" s="29"/>
      <c r="J38" s="30"/>
    </row>
    <row r="39" spans="2:10">
      <c r="B39" s="5"/>
      <c r="C39" s="6"/>
      <c r="D39" s="6"/>
      <c r="H39" s="31"/>
      <c r="I39" s="32"/>
    </row>
    <row r="40" spans="2:10" ht="18.75">
      <c r="B40" s="5"/>
      <c r="C40" s="6"/>
      <c r="F40" s="33"/>
      <c r="G40" s="15"/>
      <c r="H40" s="15"/>
    </row>
    <row r="41" spans="2:10" ht="18.75">
      <c r="B41" s="5"/>
      <c r="C41" s="6"/>
      <c r="D41" s="6"/>
      <c r="F41" s="34"/>
      <c r="G41" s="33"/>
      <c r="H41" s="35"/>
    </row>
    <row r="42" spans="2:10">
      <c r="B42" s="5"/>
      <c r="C42" s="6"/>
      <c r="D42" s="6"/>
      <c r="F42" s="15"/>
      <c r="G42" s="15"/>
      <c r="H42" s="15"/>
    </row>
    <row r="43" spans="2:10">
      <c r="B43" s="5"/>
      <c r="C43" s="6"/>
      <c r="D43" s="6"/>
    </row>
    <row r="44" spans="2:10">
      <c r="B44" s="5"/>
      <c r="C44" s="6"/>
      <c r="D44" s="6"/>
    </row>
    <row r="45" spans="2:10">
      <c r="B45" s="15"/>
      <c r="C45" s="6"/>
      <c r="D45" s="6"/>
    </row>
    <row r="46" spans="2:10">
      <c r="B46" s="5"/>
      <c r="C46" s="6"/>
      <c r="D46" s="6"/>
    </row>
    <row r="47" spans="2:10">
      <c r="B47" s="5"/>
      <c r="C47" s="6"/>
      <c r="D47" s="6"/>
    </row>
    <row r="48" spans="2:10">
      <c r="B48" s="5"/>
      <c r="C48" s="6"/>
      <c r="D48" s="15"/>
    </row>
    <row r="49" spans="2:4">
      <c r="B49" s="5"/>
      <c r="C49" s="7"/>
      <c r="D49" s="15"/>
    </row>
    <row r="50" spans="2:4">
      <c r="B50" s="5"/>
      <c r="C50" s="7"/>
      <c r="D50" s="15"/>
    </row>
    <row r="51" spans="2:4">
      <c r="B51" s="5"/>
      <c r="C51" s="6"/>
      <c r="D51" s="6"/>
    </row>
    <row r="52" spans="2:4">
      <c r="B52" s="15"/>
      <c r="C52" s="6"/>
      <c r="D52" s="6"/>
    </row>
    <row r="53" spans="2:4">
      <c r="B53" s="15"/>
      <c r="C53" s="6"/>
      <c r="D53" s="6"/>
    </row>
  </sheetData>
  <mergeCells count="6">
    <mergeCell ref="G34:H34"/>
    <mergeCell ref="B1:D1"/>
    <mergeCell ref="G27:H27"/>
    <mergeCell ref="G31:H31"/>
    <mergeCell ref="G32:H32"/>
    <mergeCell ref="G33:H33"/>
  </mergeCells>
  <pageMargins left="0.7" right="0.15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J53"/>
  <sheetViews>
    <sheetView workbookViewId="0">
      <selection sqref="A1:XFD1048576"/>
    </sheetView>
  </sheetViews>
  <sheetFormatPr baseColWidth="10" defaultRowHeight="15"/>
  <cols>
    <col min="1" max="1" width="6.5703125" customWidth="1"/>
    <col min="3" max="3" width="12.7109375" style="1" bestFit="1" customWidth="1"/>
    <col min="4" max="4" width="13" style="1" bestFit="1" customWidth="1"/>
    <col min="5" max="5" width="2.7109375" customWidth="1"/>
    <col min="6" max="6" width="10.28515625" customWidth="1"/>
    <col min="7" max="7" width="18.140625" customWidth="1"/>
    <col min="8" max="8" width="19.42578125" customWidth="1"/>
  </cols>
  <sheetData>
    <row r="1" spans="2:9" ht="21">
      <c r="C1" s="39" t="s">
        <v>4</v>
      </c>
      <c r="D1" s="39"/>
      <c r="E1" s="3"/>
      <c r="F1" s="2" t="s">
        <v>22</v>
      </c>
    </row>
    <row r="2" spans="2:9">
      <c r="B2" s="4"/>
      <c r="F2" s="4"/>
      <c r="G2" s="1"/>
      <c r="H2" s="1"/>
    </row>
    <row r="3" spans="2:9">
      <c r="B3" s="5"/>
      <c r="C3" s="7"/>
      <c r="D3" s="6"/>
      <c r="F3" s="5"/>
      <c r="G3" s="6"/>
      <c r="H3" s="6"/>
    </row>
    <row r="4" spans="2:9">
      <c r="B4" s="5">
        <v>41266</v>
      </c>
      <c r="C4" s="7">
        <v>28250</v>
      </c>
      <c r="D4" s="6"/>
      <c r="F4" s="5"/>
      <c r="G4" s="6"/>
      <c r="H4" s="6"/>
    </row>
    <row r="5" spans="2:9">
      <c r="B5" s="5"/>
      <c r="C5" s="7">
        <v>0</v>
      </c>
      <c r="D5" s="6" t="s">
        <v>6</v>
      </c>
      <c r="F5" s="5"/>
      <c r="G5" s="6"/>
      <c r="H5" s="6"/>
    </row>
    <row r="6" spans="2:9">
      <c r="B6" s="4"/>
      <c r="C6" s="36">
        <v>0</v>
      </c>
      <c r="D6" s="6"/>
      <c r="F6" s="5"/>
      <c r="G6" s="7"/>
      <c r="H6" s="8"/>
    </row>
    <row r="7" spans="2:9" ht="15.75" thickBot="1">
      <c r="B7" s="5"/>
      <c r="C7" s="14">
        <v>0</v>
      </c>
      <c r="D7" s="6"/>
      <c r="F7" s="5"/>
      <c r="G7" s="7"/>
      <c r="H7" s="1"/>
    </row>
    <row r="8" spans="2:9" ht="16.5" thickTop="1" thickBot="1">
      <c r="B8" s="5"/>
      <c r="C8" s="7">
        <f>SUM(C3:C7)</f>
        <v>28250</v>
      </c>
      <c r="D8" s="1">
        <f>C8</f>
        <v>28250</v>
      </c>
      <c r="F8" s="5"/>
      <c r="G8" s="9"/>
      <c r="H8" s="8"/>
    </row>
    <row r="9" spans="2:9" ht="15.75" thickTop="1">
      <c r="B9" s="4"/>
      <c r="C9" s="7"/>
      <c r="F9" s="4"/>
      <c r="G9" s="6">
        <f>SUM(G3:G8)</f>
        <v>0</v>
      </c>
      <c r="H9" s="1">
        <f>G9</f>
        <v>0</v>
      </c>
      <c r="I9" s="1"/>
    </row>
    <row r="10" spans="2:9">
      <c r="B10" s="10">
        <v>41267</v>
      </c>
      <c r="C10" s="7">
        <v>180000</v>
      </c>
      <c r="F10" s="5"/>
      <c r="G10" s="6"/>
      <c r="H10" s="6"/>
    </row>
    <row r="11" spans="2:9">
      <c r="B11" s="10">
        <v>41267</v>
      </c>
      <c r="C11" s="36">
        <v>85000</v>
      </c>
      <c r="D11" s="8"/>
      <c r="F11" s="5"/>
      <c r="G11" s="6"/>
      <c r="H11" s="11"/>
    </row>
    <row r="12" spans="2:9" ht="15.75" thickBot="1">
      <c r="B12" s="10">
        <v>41267</v>
      </c>
      <c r="C12" s="7">
        <v>155000</v>
      </c>
      <c r="F12" s="5"/>
      <c r="G12" s="12"/>
      <c r="H12" s="6"/>
    </row>
    <row r="13" spans="2:9" ht="15.75" thickTop="1">
      <c r="B13" s="13">
        <v>41267</v>
      </c>
      <c r="C13" s="36">
        <v>65000</v>
      </c>
      <c r="F13" s="5"/>
      <c r="G13" s="7">
        <f>SUM(G11:G12)</f>
        <v>0</v>
      </c>
      <c r="H13" s="1">
        <f>G13</f>
        <v>0</v>
      </c>
      <c r="I13" s="1"/>
    </row>
    <row r="14" spans="2:9" ht="15.75" thickBot="1">
      <c r="B14" s="13"/>
      <c r="C14" s="14">
        <v>0</v>
      </c>
      <c r="D14" s="6"/>
      <c r="F14" s="5"/>
      <c r="G14" s="6"/>
      <c r="H14" s="6"/>
    </row>
    <row r="15" spans="2:9" ht="15.75" thickTop="1">
      <c r="B15" s="13"/>
      <c r="C15" s="7">
        <f>SUM(C10:C14)</f>
        <v>485000</v>
      </c>
      <c r="D15" s="6">
        <f>C15</f>
        <v>485000</v>
      </c>
      <c r="F15" s="5"/>
      <c r="G15" s="6"/>
    </row>
    <row r="16" spans="2:9">
      <c r="B16" s="13"/>
      <c r="C16" s="6"/>
      <c r="F16" s="5"/>
      <c r="G16" s="6"/>
    </row>
    <row r="17" spans="2:9">
      <c r="B17" s="13"/>
      <c r="C17" s="6"/>
      <c r="D17" s="6"/>
      <c r="F17" s="4"/>
      <c r="G17" s="6"/>
      <c r="H17" s="6"/>
    </row>
    <row r="18" spans="2:9">
      <c r="B18" s="10"/>
      <c r="C18" s="6"/>
      <c r="D18" s="6"/>
      <c r="F18" s="4"/>
      <c r="G18" s="11"/>
      <c r="H18" s="11"/>
    </row>
    <row r="19" spans="2:9" ht="15.75" thickBot="1">
      <c r="B19" s="10"/>
      <c r="C19" s="7"/>
      <c r="D19" s="6"/>
      <c r="F19" s="4"/>
      <c r="G19" s="12"/>
      <c r="H19" s="1"/>
    </row>
    <row r="20" spans="2:9" ht="15.75" thickTop="1">
      <c r="B20" s="10"/>
      <c r="C20" s="7"/>
      <c r="D20" s="6"/>
      <c r="F20" s="5"/>
      <c r="G20" s="11">
        <f>SUM(G15:G19)</f>
        <v>0</v>
      </c>
      <c r="H20" s="11">
        <f>G20</f>
        <v>0</v>
      </c>
      <c r="I20" s="11"/>
    </row>
    <row r="21" spans="2:9">
      <c r="B21" s="10"/>
      <c r="C21" s="7"/>
      <c r="D21" s="11"/>
      <c r="F21" s="4"/>
      <c r="G21" s="1"/>
      <c r="H21" s="1"/>
      <c r="I21" s="15"/>
    </row>
    <row r="22" spans="2:9">
      <c r="B22" s="10"/>
      <c r="C22" s="6"/>
      <c r="D22" s="6"/>
      <c r="F22" s="4"/>
      <c r="G22" s="16"/>
      <c r="I22" s="15"/>
    </row>
    <row r="23" spans="2:9">
      <c r="B23" s="5"/>
      <c r="C23" s="7">
        <v>0</v>
      </c>
      <c r="D23" s="6"/>
      <c r="F23" s="4"/>
      <c r="G23" s="6"/>
      <c r="I23" s="15"/>
    </row>
    <row r="24" spans="2:9">
      <c r="B24" s="5"/>
      <c r="C24" s="6">
        <v>0</v>
      </c>
      <c r="D24" s="6"/>
      <c r="F24" s="4"/>
      <c r="G24" s="6"/>
      <c r="H24" s="1">
        <f>G24</f>
        <v>0</v>
      </c>
      <c r="I24" s="15"/>
    </row>
    <row r="25" spans="2:9" ht="15.75" thickBot="1">
      <c r="B25" s="4"/>
      <c r="C25" s="12">
        <v>0</v>
      </c>
      <c r="D25" s="6"/>
      <c r="F25" s="4"/>
      <c r="G25" s="6"/>
      <c r="I25" s="15"/>
    </row>
    <row r="26" spans="2:9" ht="16.5" thickTop="1" thickBot="1">
      <c r="B26" s="4"/>
      <c r="C26" s="6">
        <f>SUM(C19:C25)</f>
        <v>0</v>
      </c>
      <c r="D26" s="1">
        <f>C26</f>
        <v>0</v>
      </c>
      <c r="F26" s="17"/>
      <c r="G26" s="12"/>
      <c r="H26" s="12"/>
      <c r="I26" s="15"/>
    </row>
    <row r="27" spans="2:9" ht="20.25" thickTop="1" thickBot="1">
      <c r="B27" s="4"/>
      <c r="C27" s="6"/>
      <c r="F27" s="18" t="s">
        <v>0</v>
      </c>
      <c r="G27" s="40">
        <f>D26+D17+D11+H9+D8+D15</f>
        <v>513250</v>
      </c>
      <c r="H27" s="41"/>
      <c r="I27" s="15"/>
    </row>
    <row r="28" spans="2:9">
      <c r="B28" s="4"/>
      <c r="F28" s="15"/>
      <c r="G28" s="6"/>
      <c r="H28" s="6"/>
      <c r="I28" s="15"/>
    </row>
    <row r="29" spans="2:9" ht="15.75" thickBot="1">
      <c r="B29" s="4"/>
      <c r="F29" s="15"/>
      <c r="G29" s="6"/>
      <c r="H29" s="6"/>
      <c r="I29" s="15"/>
    </row>
    <row r="30" spans="2:9" ht="19.5" thickBot="1">
      <c r="B30" s="4"/>
      <c r="C30" s="12"/>
      <c r="F30" s="19" t="s">
        <v>18</v>
      </c>
      <c r="G30" s="20"/>
      <c r="H30" s="21"/>
    </row>
    <row r="31" spans="2:9" ht="20.25" thickTop="1" thickBot="1">
      <c r="B31" s="5"/>
      <c r="C31" s="1">
        <f>SUM(C28:C30)</f>
        <v>0</v>
      </c>
      <c r="D31" s="1">
        <f>C31</f>
        <v>0</v>
      </c>
      <c r="F31" s="22">
        <v>1</v>
      </c>
      <c r="G31" s="40">
        <v>513250</v>
      </c>
      <c r="H31" s="42"/>
    </row>
    <row r="32" spans="2:9" ht="19.5" thickBot="1">
      <c r="B32" s="5"/>
      <c r="C32" s="6"/>
      <c r="F32" s="22">
        <v>2</v>
      </c>
      <c r="G32" s="40">
        <v>0</v>
      </c>
      <c r="H32" s="42"/>
    </row>
    <row r="33" spans="2:10" ht="19.5" thickBot="1">
      <c r="B33" s="5"/>
      <c r="C33" s="6"/>
      <c r="F33" s="22">
        <v>3</v>
      </c>
      <c r="G33" s="37">
        <v>0</v>
      </c>
      <c r="H33" s="38"/>
    </row>
    <row r="34" spans="2:10" ht="19.5" thickBot="1">
      <c r="B34" s="5"/>
      <c r="C34" s="6"/>
      <c r="F34" s="22">
        <v>4</v>
      </c>
      <c r="G34" s="37">
        <v>0</v>
      </c>
      <c r="H34" s="38"/>
    </row>
    <row r="35" spans="2:10">
      <c r="B35" s="5"/>
      <c r="C35" s="6"/>
      <c r="D35" s="6"/>
    </row>
    <row r="36" spans="2:10" ht="15.75" thickBot="1">
      <c r="B36" s="5"/>
      <c r="C36" s="6"/>
      <c r="D36" s="6"/>
    </row>
    <row r="37" spans="2:10" ht="18.75">
      <c r="B37" s="5"/>
      <c r="C37" s="6"/>
      <c r="D37" s="6"/>
      <c r="F37" s="23" t="s">
        <v>2</v>
      </c>
      <c r="G37" s="24">
        <v>0</v>
      </c>
      <c r="H37" s="25">
        <v>0</v>
      </c>
    </row>
    <row r="38" spans="2:10" ht="19.5" thickBot="1">
      <c r="B38" s="5"/>
      <c r="C38" s="7"/>
      <c r="F38" s="26" t="s">
        <v>3</v>
      </c>
      <c r="G38" s="27"/>
      <c r="H38" s="28">
        <f>G27-G31-G32-G33</f>
        <v>0</v>
      </c>
      <c r="I38" s="29"/>
      <c r="J38" s="30"/>
    </row>
    <row r="39" spans="2:10">
      <c r="B39" s="5"/>
      <c r="C39" s="6"/>
      <c r="D39" s="6"/>
      <c r="H39" s="31"/>
      <c r="I39" s="32"/>
    </row>
    <row r="40" spans="2:10" ht="18.75">
      <c r="B40" s="5"/>
      <c r="C40" s="6"/>
      <c r="F40" s="33"/>
      <c r="G40" s="15"/>
      <c r="H40" s="15"/>
    </row>
    <row r="41" spans="2:10" ht="18.75">
      <c r="B41" s="5"/>
      <c r="C41" s="6"/>
      <c r="D41" s="6"/>
      <c r="F41" s="34"/>
      <c r="G41" s="33"/>
      <c r="H41" s="35"/>
    </row>
    <row r="42" spans="2:10">
      <c r="B42" s="5"/>
      <c r="C42" s="6"/>
      <c r="D42" s="6"/>
      <c r="F42" s="15"/>
      <c r="G42" s="15"/>
      <c r="H42" s="15"/>
    </row>
    <row r="43" spans="2:10">
      <c r="B43" s="5"/>
      <c r="C43" s="6"/>
      <c r="D43" s="6"/>
    </row>
    <row r="44" spans="2:10">
      <c r="B44" s="5"/>
      <c r="C44" s="6"/>
      <c r="D44" s="6"/>
    </row>
    <row r="45" spans="2:10">
      <c r="B45" s="15"/>
      <c r="C45" s="6"/>
      <c r="D45" s="6"/>
    </row>
    <row r="46" spans="2:10">
      <c r="B46" s="5"/>
      <c r="C46" s="6"/>
      <c r="D46" s="6"/>
    </row>
    <row r="47" spans="2:10">
      <c r="B47" s="5"/>
      <c r="C47" s="6"/>
      <c r="D47" s="6"/>
    </row>
    <row r="48" spans="2:10">
      <c r="B48" s="5"/>
      <c r="C48" s="6"/>
      <c r="D48" s="15"/>
    </row>
    <row r="49" spans="2:4">
      <c r="B49" s="5"/>
      <c r="C49" s="7"/>
      <c r="D49" s="15"/>
    </row>
    <row r="50" spans="2:4">
      <c r="B50" s="5"/>
      <c r="C50" s="7"/>
      <c r="D50" s="15"/>
    </row>
    <row r="51" spans="2:4">
      <c r="B51" s="5"/>
      <c r="C51" s="6"/>
      <c r="D51" s="6"/>
    </row>
    <row r="52" spans="2:4">
      <c r="B52" s="15"/>
      <c r="C52" s="6"/>
      <c r="D52" s="6"/>
    </row>
    <row r="53" spans="2:4">
      <c r="B53" s="15"/>
      <c r="C53" s="6"/>
      <c r="D53" s="6"/>
    </row>
  </sheetData>
  <mergeCells count="6">
    <mergeCell ref="G34:H34"/>
    <mergeCell ref="C1:D1"/>
    <mergeCell ref="G27:H27"/>
    <mergeCell ref="G31:H31"/>
    <mergeCell ref="G32:H32"/>
    <mergeCell ref="G33:H33"/>
  </mergeCells>
  <pageMargins left="0.7" right="0.12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J53"/>
  <sheetViews>
    <sheetView workbookViewId="0">
      <selection sqref="A1:XFD1048576"/>
    </sheetView>
  </sheetViews>
  <sheetFormatPr baseColWidth="10" defaultRowHeight="15"/>
  <cols>
    <col min="1" max="1" width="6.5703125" customWidth="1"/>
    <col min="3" max="3" width="12.7109375" style="1" bestFit="1" customWidth="1"/>
    <col min="4" max="4" width="13" style="1" bestFit="1" customWidth="1"/>
    <col min="5" max="5" width="2.7109375" customWidth="1"/>
    <col min="6" max="6" width="10.28515625" customWidth="1"/>
    <col min="7" max="7" width="18.140625" customWidth="1"/>
    <col min="8" max="8" width="19.42578125" customWidth="1"/>
  </cols>
  <sheetData>
    <row r="1" spans="2:9" ht="21">
      <c r="C1" s="39" t="s">
        <v>4</v>
      </c>
      <c r="D1" s="39"/>
      <c r="E1" s="3"/>
      <c r="F1" s="2" t="s">
        <v>23</v>
      </c>
    </row>
    <row r="2" spans="2:9">
      <c r="B2" s="4"/>
      <c r="F2" s="4"/>
      <c r="G2" s="1"/>
      <c r="H2" s="1"/>
    </row>
    <row r="3" spans="2:9">
      <c r="B3" s="5">
        <v>41269</v>
      </c>
      <c r="C3" s="7">
        <v>50000</v>
      </c>
      <c r="D3" s="6"/>
      <c r="F3" s="5"/>
      <c r="G3" s="6"/>
      <c r="H3" s="6"/>
    </row>
    <row r="4" spans="2:9">
      <c r="B4" s="5">
        <v>41269</v>
      </c>
      <c r="C4" s="7">
        <v>65000</v>
      </c>
      <c r="D4" s="6"/>
      <c r="F4" s="5"/>
      <c r="G4" s="6"/>
      <c r="H4" s="6"/>
    </row>
    <row r="5" spans="2:9">
      <c r="B5" s="5">
        <v>41269</v>
      </c>
      <c r="C5" s="7">
        <v>95000</v>
      </c>
      <c r="D5" s="6" t="s">
        <v>6</v>
      </c>
      <c r="F5" s="5"/>
      <c r="G5" s="6"/>
      <c r="H5" s="6"/>
    </row>
    <row r="6" spans="2:9">
      <c r="B6" s="4">
        <v>41269</v>
      </c>
      <c r="C6" s="36">
        <v>55000</v>
      </c>
      <c r="D6" s="6"/>
      <c r="F6" s="5"/>
      <c r="G6" s="7"/>
      <c r="H6" s="8"/>
    </row>
    <row r="7" spans="2:9" ht="15.75" thickBot="1">
      <c r="B7" s="5">
        <v>41269</v>
      </c>
      <c r="C7" s="14">
        <v>9728.5</v>
      </c>
      <c r="D7" s="6"/>
      <c r="F7" s="5"/>
      <c r="G7" s="7"/>
      <c r="H7" s="1"/>
    </row>
    <row r="8" spans="2:9" ht="16.5" thickTop="1" thickBot="1">
      <c r="B8" s="5"/>
      <c r="C8" s="7">
        <f>SUM(C3:C7)</f>
        <v>274728.5</v>
      </c>
      <c r="D8" s="1">
        <f>C8</f>
        <v>274728.5</v>
      </c>
      <c r="F8" s="5"/>
      <c r="G8" s="9"/>
      <c r="H8" s="8"/>
    </row>
    <row r="9" spans="2:9" ht="15.75" thickTop="1">
      <c r="B9" s="4"/>
      <c r="C9" s="7"/>
      <c r="F9" s="4"/>
      <c r="G9" s="6">
        <f>SUM(G3:G8)</f>
        <v>0</v>
      </c>
      <c r="H9" s="1">
        <f>G9</f>
        <v>0</v>
      </c>
      <c r="I9" s="1"/>
    </row>
    <row r="10" spans="2:9">
      <c r="B10" s="10">
        <v>41270</v>
      </c>
      <c r="C10" s="7">
        <v>124000</v>
      </c>
      <c r="F10" s="5"/>
      <c r="G10" s="6"/>
      <c r="H10" s="6"/>
    </row>
    <row r="11" spans="2:9">
      <c r="B11" s="10">
        <v>41270</v>
      </c>
      <c r="C11" s="36">
        <v>20480</v>
      </c>
      <c r="D11" s="8"/>
      <c r="F11" s="5"/>
      <c r="G11" s="6"/>
      <c r="H11" s="11"/>
    </row>
    <row r="12" spans="2:9" ht="15.75" thickBot="1">
      <c r="B12" s="10">
        <v>41270</v>
      </c>
      <c r="C12" s="7">
        <v>100000</v>
      </c>
      <c r="F12" s="5"/>
      <c r="G12" s="12"/>
      <c r="H12" s="6"/>
    </row>
    <row r="13" spans="2:9" ht="15.75" thickTop="1">
      <c r="B13" s="13">
        <v>41270</v>
      </c>
      <c r="C13" s="36">
        <v>120000</v>
      </c>
      <c r="F13" s="5"/>
      <c r="G13" s="7">
        <f>SUM(G11:G12)</f>
        <v>0</v>
      </c>
      <c r="H13" s="1">
        <f>G13</f>
        <v>0</v>
      </c>
      <c r="I13" s="1"/>
    </row>
    <row r="14" spans="2:9" ht="15.75" thickBot="1">
      <c r="B14" s="13"/>
      <c r="C14" s="14">
        <v>0</v>
      </c>
      <c r="D14" s="6"/>
      <c r="F14" s="5"/>
      <c r="G14" s="6"/>
      <c r="H14" s="6"/>
    </row>
    <row r="15" spans="2:9" ht="15.75" thickTop="1">
      <c r="B15" s="13"/>
      <c r="C15" s="7">
        <f>SUM(C10:C14)</f>
        <v>364480</v>
      </c>
      <c r="D15" s="6">
        <f>C15</f>
        <v>364480</v>
      </c>
      <c r="F15" s="5"/>
      <c r="G15" s="6"/>
    </row>
    <row r="16" spans="2:9">
      <c r="B16" s="13"/>
      <c r="C16" s="6"/>
      <c r="F16" s="5"/>
      <c r="G16" s="6"/>
    </row>
    <row r="17" spans="2:9">
      <c r="B17" s="13"/>
      <c r="C17" s="6"/>
      <c r="D17" s="6"/>
      <c r="F17" s="4"/>
      <c r="G17" s="6"/>
      <c r="H17" s="6"/>
    </row>
    <row r="18" spans="2:9">
      <c r="B18" s="10"/>
      <c r="C18" s="6"/>
      <c r="D18" s="6"/>
      <c r="F18" s="4"/>
      <c r="G18" s="11"/>
      <c r="H18" s="11"/>
    </row>
    <row r="19" spans="2:9" ht="15.75" thickBot="1">
      <c r="B19" s="10"/>
      <c r="C19" s="7"/>
      <c r="D19" s="6"/>
      <c r="F19" s="4"/>
      <c r="G19" s="12"/>
      <c r="H19" s="1"/>
    </row>
    <row r="20" spans="2:9" ht="15.75" thickTop="1">
      <c r="B20" s="10"/>
      <c r="C20" s="7"/>
      <c r="D20" s="6"/>
      <c r="F20" s="5"/>
      <c r="G20" s="11">
        <f>SUM(G15:G19)</f>
        <v>0</v>
      </c>
      <c r="H20" s="11">
        <f>G20</f>
        <v>0</v>
      </c>
      <c r="I20" s="11"/>
    </row>
    <row r="21" spans="2:9">
      <c r="B21" s="10"/>
      <c r="C21" s="7"/>
      <c r="D21" s="11"/>
      <c r="F21" s="4"/>
      <c r="G21" s="1"/>
      <c r="H21" s="1"/>
      <c r="I21" s="15"/>
    </row>
    <row r="22" spans="2:9">
      <c r="B22" s="10"/>
      <c r="C22" s="6"/>
      <c r="D22" s="6"/>
      <c r="F22" s="4"/>
      <c r="G22" s="16"/>
      <c r="I22" s="15"/>
    </row>
    <row r="23" spans="2:9">
      <c r="B23" s="5"/>
      <c r="C23" s="7">
        <v>0</v>
      </c>
      <c r="D23" s="6"/>
      <c r="F23" s="4"/>
      <c r="G23" s="6"/>
      <c r="I23" s="15"/>
    </row>
    <row r="24" spans="2:9">
      <c r="B24" s="5"/>
      <c r="C24" s="6">
        <v>0</v>
      </c>
      <c r="D24" s="6"/>
      <c r="F24" s="4"/>
      <c r="G24" s="6"/>
      <c r="H24" s="1">
        <f>G24</f>
        <v>0</v>
      </c>
      <c r="I24" s="15"/>
    </row>
    <row r="25" spans="2:9" ht="15.75" thickBot="1">
      <c r="B25" s="4"/>
      <c r="C25" s="12">
        <v>0</v>
      </c>
      <c r="D25" s="6"/>
      <c r="F25" s="4"/>
      <c r="G25" s="6"/>
      <c r="I25" s="15"/>
    </row>
    <row r="26" spans="2:9" ht="16.5" thickTop="1" thickBot="1">
      <c r="B26" s="4"/>
      <c r="C26" s="6">
        <f>SUM(C19:C25)</f>
        <v>0</v>
      </c>
      <c r="D26" s="1">
        <f>C26</f>
        <v>0</v>
      </c>
      <c r="F26" s="17"/>
      <c r="G26" s="12"/>
      <c r="H26" s="12"/>
      <c r="I26" s="15"/>
    </row>
    <row r="27" spans="2:9" ht="20.25" thickTop="1" thickBot="1">
      <c r="B27" s="4"/>
      <c r="C27" s="6"/>
      <c r="F27" s="18" t="s">
        <v>0</v>
      </c>
      <c r="G27" s="40">
        <f>D26+D17+D11+H9+D8+D15</f>
        <v>639208.5</v>
      </c>
      <c r="H27" s="41"/>
      <c r="I27" s="15"/>
    </row>
    <row r="28" spans="2:9">
      <c r="B28" s="4"/>
      <c r="F28" s="15"/>
      <c r="G28" s="6"/>
      <c r="H28" s="6"/>
      <c r="I28" s="15"/>
    </row>
    <row r="29" spans="2:9" ht="15.75" thickBot="1">
      <c r="B29" s="4"/>
      <c r="F29" s="15"/>
      <c r="G29" s="6"/>
      <c r="H29" s="6"/>
      <c r="I29" s="15"/>
    </row>
    <row r="30" spans="2:9" ht="19.5" thickBot="1">
      <c r="B30" s="4"/>
      <c r="C30" s="12"/>
      <c r="F30" s="19" t="s">
        <v>18</v>
      </c>
      <c r="G30" s="20"/>
      <c r="H30" s="21"/>
    </row>
    <row r="31" spans="2:9" ht="20.25" thickTop="1" thickBot="1">
      <c r="B31" s="5"/>
      <c r="C31" s="1">
        <f>SUM(C28:C30)</f>
        <v>0</v>
      </c>
      <c r="D31" s="1">
        <f>C31</f>
        <v>0</v>
      </c>
      <c r="F31" s="22">
        <v>1</v>
      </c>
      <c r="G31" s="40">
        <v>314208.5</v>
      </c>
      <c r="H31" s="42"/>
    </row>
    <row r="32" spans="2:9" ht="19.5" thickBot="1">
      <c r="B32" s="5"/>
      <c r="C32" s="6"/>
      <c r="F32" s="22">
        <v>2</v>
      </c>
      <c r="G32" s="40">
        <v>0</v>
      </c>
      <c r="H32" s="42"/>
    </row>
    <row r="33" spans="2:10" ht="19.5" thickBot="1">
      <c r="B33" s="5"/>
      <c r="C33" s="6"/>
      <c r="F33" s="22">
        <v>3</v>
      </c>
      <c r="G33" s="37">
        <v>0</v>
      </c>
      <c r="H33" s="38"/>
    </row>
    <row r="34" spans="2:10" ht="19.5" thickBot="1">
      <c r="B34" s="5"/>
      <c r="C34" s="6"/>
      <c r="F34" s="22">
        <v>4</v>
      </c>
      <c r="G34" s="37">
        <v>0</v>
      </c>
      <c r="H34" s="38"/>
    </row>
    <row r="35" spans="2:10">
      <c r="B35" s="5"/>
      <c r="C35" s="6"/>
      <c r="D35" s="6"/>
    </row>
    <row r="36" spans="2:10" ht="15.75" thickBot="1">
      <c r="B36" s="5"/>
      <c r="C36" s="6"/>
      <c r="D36" s="6"/>
    </row>
    <row r="37" spans="2:10" ht="18.75">
      <c r="B37" s="5"/>
      <c r="C37" s="6"/>
      <c r="D37" s="6"/>
      <c r="F37" s="23" t="s">
        <v>2</v>
      </c>
      <c r="G37" s="24">
        <v>0</v>
      </c>
      <c r="H37" s="25">
        <v>0</v>
      </c>
    </row>
    <row r="38" spans="2:10" ht="19.5" thickBot="1">
      <c r="B38" s="5"/>
      <c r="C38" s="7"/>
      <c r="F38" s="26" t="s">
        <v>3</v>
      </c>
      <c r="G38" s="27"/>
      <c r="H38" s="28">
        <f>G27-G31-G32-G33</f>
        <v>325000</v>
      </c>
      <c r="I38" s="29"/>
      <c r="J38" s="30"/>
    </row>
    <row r="39" spans="2:10">
      <c r="B39" s="5"/>
      <c r="C39" s="6"/>
      <c r="D39" s="6"/>
      <c r="H39" s="31"/>
      <c r="I39" s="32"/>
    </row>
    <row r="40" spans="2:10" ht="18.75">
      <c r="B40" s="5"/>
      <c r="C40" s="6"/>
      <c r="F40" s="33"/>
      <c r="G40" s="15"/>
      <c r="H40" s="15"/>
    </row>
    <row r="41" spans="2:10" ht="18.75">
      <c r="B41" s="5"/>
      <c r="C41" s="6"/>
      <c r="D41" s="6"/>
      <c r="F41" s="34"/>
      <c r="G41" s="33"/>
      <c r="H41" s="35"/>
    </row>
    <row r="42" spans="2:10">
      <c r="B42" s="5"/>
      <c r="C42" s="6"/>
      <c r="D42" s="6"/>
      <c r="F42" s="15"/>
      <c r="G42" s="15"/>
      <c r="H42" s="15"/>
    </row>
    <row r="43" spans="2:10">
      <c r="B43" s="5"/>
      <c r="C43" s="6"/>
      <c r="D43" s="6"/>
    </row>
    <row r="44" spans="2:10">
      <c r="B44" s="5"/>
      <c r="C44" s="6"/>
      <c r="D44" s="6"/>
    </row>
    <row r="45" spans="2:10">
      <c r="B45" s="15"/>
      <c r="C45" s="6"/>
      <c r="D45" s="6"/>
    </row>
    <row r="46" spans="2:10">
      <c r="B46" s="5"/>
      <c r="C46" s="6"/>
      <c r="D46" s="6"/>
    </row>
    <row r="47" spans="2:10">
      <c r="B47" s="5"/>
      <c r="C47" s="6"/>
      <c r="D47" s="6"/>
    </row>
    <row r="48" spans="2:10">
      <c r="B48" s="5"/>
      <c r="C48" s="6"/>
      <c r="D48" s="15"/>
    </row>
    <row r="49" spans="2:4">
      <c r="B49" s="5"/>
      <c r="C49" s="7"/>
      <c r="D49" s="15"/>
    </row>
    <row r="50" spans="2:4">
      <c r="B50" s="5"/>
      <c r="C50" s="7"/>
      <c r="D50" s="15"/>
    </row>
    <row r="51" spans="2:4">
      <c r="B51" s="5"/>
      <c r="C51" s="6"/>
      <c r="D51" s="6"/>
    </row>
    <row r="52" spans="2:4">
      <c r="B52" s="15"/>
      <c r="C52" s="6"/>
      <c r="D52" s="6"/>
    </row>
    <row r="53" spans="2:4">
      <c r="B53" s="15"/>
      <c r="C53" s="6"/>
      <c r="D53" s="6"/>
    </row>
  </sheetData>
  <mergeCells count="6">
    <mergeCell ref="G34:H34"/>
    <mergeCell ref="C1:D1"/>
    <mergeCell ref="G27:H27"/>
    <mergeCell ref="G31:H31"/>
    <mergeCell ref="G32:H32"/>
    <mergeCell ref="G33:H33"/>
  </mergeCells>
  <pageMargins left="0.7" right="0.14000000000000001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J53"/>
  <sheetViews>
    <sheetView topLeftCell="A19" workbookViewId="0">
      <selection activeCell="J35" sqref="J35"/>
    </sheetView>
  </sheetViews>
  <sheetFormatPr baseColWidth="10" defaultRowHeight="15"/>
  <cols>
    <col min="1" max="1" width="6.5703125" customWidth="1"/>
    <col min="3" max="3" width="12.7109375" style="1" bestFit="1" customWidth="1"/>
    <col min="4" max="4" width="13" style="1" bestFit="1" customWidth="1"/>
    <col min="5" max="5" width="2.7109375" customWidth="1"/>
    <col min="6" max="6" width="10.28515625" customWidth="1"/>
    <col min="7" max="7" width="18.140625" customWidth="1"/>
    <col min="8" max="8" width="19.42578125" customWidth="1"/>
  </cols>
  <sheetData>
    <row r="1" spans="2:9" ht="21">
      <c r="C1" s="39" t="s">
        <v>4</v>
      </c>
      <c r="D1" s="39"/>
      <c r="E1" s="3"/>
      <c r="F1" s="2" t="s">
        <v>24</v>
      </c>
    </row>
    <row r="2" spans="2:9">
      <c r="B2" s="4"/>
      <c r="F2" s="4"/>
      <c r="G2" s="1"/>
      <c r="H2" s="1"/>
    </row>
    <row r="3" spans="2:9">
      <c r="B3" s="5">
        <v>41271</v>
      </c>
      <c r="C3" s="7">
        <v>83000</v>
      </c>
      <c r="D3" s="6"/>
      <c r="F3" s="5">
        <v>41274</v>
      </c>
      <c r="G3" s="6">
        <v>120000</v>
      </c>
      <c r="H3" s="6"/>
    </row>
    <row r="4" spans="2:9">
      <c r="B4" s="5">
        <v>41271</v>
      </c>
      <c r="C4" s="7">
        <v>135000</v>
      </c>
      <c r="D4" s="6"/>
      <c r="F4" s="5">
        <v>41274</v>
      </c>
      <c r="G4" s="6">
        <v>19623</v>
      </c>
      <c r="H4" s="6"/>
    </row>
    <row r="5" spans="2:9">
      <c r="B5" s="5">
        <v>41271</v>
      </c>
      <c r="C5" s="7">
        <v>12977</v>
      </c>
      <c r="D5" s="6" t="s">
        <v>6</v>
      </c>
      <c r="F5" s="5">
        <v>41274</v>
      </c>
      <c r="G5" s="6">
        <v>19911</v>
      </c>
      <c r="H5" s="6"/>
    </row>
    <row r="6" spans="2:9">
      <c r="B6" s="4"/>
      <c r="C6" s="36">
        <v>0</v>
      </c>
      <c r="D6" s="6"/>
      <c r="F6" s="5">
        <v>41274</v>
      </c>
      <c r="G6" s="7">
        <v>39121.5</v>
      </c>
      <c r="H6" s="8"/>
    </row>
    <row r="7" spans="2:9" ht="15.75" thickBot="1">
      <c r="B7" s="5"/>
      <c r="C7" s="14">
        <v>0</v>
      </c>
      <c r="D7" s="6"/>
      <c r="F7" s="5">
        <v>41274</v>
      </c>
      <c r="G7" s="7">
        <v>115000</v>
      </c>
      <c r="H7" s="1"/>
    </row>
    <row r="8" spans="2:9" ht="16.5" thickTop="1" thickBot="1">
      <c r="B8" s="5"/>
      <c r="C8" s="7">
        <f>SUM(C3:C7)</f>
        <v>230977</v>
      </c>
      <c r="D8" s="1">
        <f>C8</f>
        <v>230977</v>
      </c>
      <c r="F8" s="5"/>
      <c r="G8" s="9"/>
      <c r="H8" s="8"/>
    </row>
    <row r="9" spans="2:9" ht="15.75" thickTop="1">
      <c r="B9" s="4"/>
      <c r="C9" s="7"/>
      <c r="F9" s="4"/>
      <c r="G9" s="6">
        <f>SUM(G3:G8)</f>
        <v>313655.5</v>
      </c>
      <c r="H9" s="1">
        <f>G9</f>
        <v>313655.5</v>
      </c>
      <c r="I9" s="1"/>
    </row>
    <row r="10" spans="2:9">
      <c r="B10" s="10">
        <v>41272</v>
      </c>
      <c r="C10" s="7">
        <v>75000</v>
      </c>
      <c r="F10" s="5"/>
      <c r="G10" s="6"/>
      <c r="H10" s="6"/>
    </row>
    <row r="11" spans="2:9">
      <c r="B11" s="10">
        <v>41272</v>
      </c>
      <c r="C11" s="36">
        <v>24500</v>
      </c>
      <c r="D11" s="8"/>
      <c r="F11" s="5"/>
      <c r="G11" s="6"/>
      <c r="H11" s="11"/>
    </row>
    <row r="12" spans="2:9" ht="15.75" thickBot="1">
      <c r="B12" s="10">
        <v>41272</v>
      </c>
      <c r="C12" s="7">
        <v>45000</v>
      </c>
      <c r="F12" s="5"/>
      <c r="G12" s="12"/>
      <c r="H12" s="6"/>
    </row>
    <row r="13" spans="2:9" ht="15.75" thickTop="1">
      <c r="B13" s="13">
        <v>41272</v>
      </c>
      <c r="C13" s="36">
        <v>100000</v>
      </c>
      <c r="F13" s="5"/>
      <c r="G13" s="7">
        <f>SUM(G11:G12)</f>
        <v>0</v>
      </c>
      <c r="H13" s="1">
        <f>G13</f>
        <v>0</v>
      </c>
      <c r="I13" s="1"/>
    </row>
    <row r="14" spans="2:9">
      <c r="B14" s="13">
        <v>41272</v>
      </c>
      <c r="C14" s="7">
        <v>15867.5</v>
      </c>
      <c r="D14" s="6"/>
      <c r="F14" s="5"/>
      <c r="G14" s="6"/>
      <c r="H14" s="6"/>
    </row>
    <row r="15" spans="2:9" ht="15.75" thickBot="1">
      <c r="B15" s="13">
        <v>41272</v>
      </c>
      <c r="C15" s="12">
        <v>130000</v>
      </c>
      <c r="F15" s="5"/>
      <c r="G15" s="6"/>
    </row>
    <row r="16" spans="2:9" ht="15.75" thickTop="1">
      <c r="B16" s="13"/>
      <c r="C16" s="7">
        <f>SUM(C10:C15)</f>
        <v>390367.5</v>
      </c>
      <c r="D16" s="6">
        <f>C16</f>
        <v>390367.5</v>
      </c>
      <c r="F16" s="5"/>
      <c r="G16" s="6"/>
    </row>
    <row r="17" spans="2:9">
      <c r="B17" s="13"/>
      <c r="C17" s="6"/>
      <c r="D17" s="6"/>
      <c r="F17" s="4"/>
      <c r="G17" s="6"/>
      <c r="H17" s="6"/>
    </row>
    <row r="18" spans="2:9">
      <c r="B18" s="10"/>
      <c r="C18" s="6"/>
      <c r="D18" s="6"/>
      <c r="F18" s="4"/>
      <c r="G18" s="11"/>
      <c r="H18" s="11"/>
    </row>
    <row r="19" spans="2:9" ht="15.75" thickBot="1">
      <c r="B19" s="10">
        <v>41273</v>
      </c>
      <c r="C19" s="7">
        <v>115000</v>
      </c>
      <c r="D19" s="6"/>
      <c r="F19" s="4"/>
      <c r="G19" s="12"/>
      <c r="H19" s="1"/>
    </row>
    <row r="20" spans="2:9" ht="15.75" thickTop="1">
      <c r="B20" s="10">
        <v>41273</v>
      </c>
      <c r="C20" s="7">
        <v>165000</v>
      </c>
      <c r="D20" s="6"/>
      <c r="F20" s="5"/>
      <c r="G20" s="11">
        <f>SUM(G15:G19)</f>
        <v>0</v>
      </c>
      <c r="H20" s="11">
        <f>G20</f>
        <v>0</v>
      </c>
      <c r="I20" s="11"/>
    </row>
    <row r="21" spans="2:9">
      <c r="B21" s="10">
        <v>41273</v>
      </c>
      <c r="C21" s="7">
        <v>135000</v>
      </c>
      <c r="D21" s="11"/>
      <c r="F21" s="4"/>
      <c r="G21" s="1"/>
      <c r="H21" s="1"/>
      <c r="I21" s="15"/>
    </row>
    <row r="22" spans="2:9">
      <c r="B22" s="10"/>
      <c r="C22" s="6">
        <v>0</v>
      </c>
      <c r="D22" s="6"/>
      <c r="F22" s="4"/>
      <c r="G22" s="16"/>
      <c r="I22" s="15"/>
    </row>
    <row r="23" spans="2:9">
      <c r="B23" s="5"/>
      <c r="C23" s="7">
        <v>0</v>
      </c>
      <c r="D23" s="6"/>
      <c r="F23" s="4"/>
      <c r="G23" s="6"/>
      <c r="I23" s="15"/>
    </row>
    <row r="24" spans="2:9">
      <c r="B24" s="5"/>
      <c r="C24" s="6">
        <v>0</v>
      </c>
      <c r="D24" s="6"/>
      <c r="F24" s="4"/>
      <c r="G24" s="6"/>
      <c r="H24" s="1">
        <f>G24</f>
        <v>0</v>
      </c>
      <c r="I24" s="15"/>
    </row>
    <row r="25" spans="2:9" ht="15.75" thickBot="1">
      <c r="B25" s="4"/>
      <c r="C25" s="12">
        <v>0</v>
      </c>
      <c r="D25" s="6"/>
      <c r="F25" s="4"/>
      <c r="G25" s="6"/>
      <c r="I25" s="15"/>
    </row>
    <row r="26" spans="2:9" ht="16.5" thickTop="1" thickBot="1">
      <c r="B26" s="4"/>
      <c r="C26" s="6">
        <f>SUM(C19:C25)</f>
        <v>415000</v>
      </c>
      <c r="D26" s="1">
        <f>C26</f>
        <v>415000</v>
      </c>
      <c r="F26" s="17"/>
      <c r="G26" s="12"/>
      <c r="H26" s="12"/>
      <c r="I26" s="15"/>
    </row>
    <row r="27" spans="2:9" ht="20.25" thickTop="1" thickBot="1">
      <c r="B27" s="4"/>
      <c r="C27" s="6"/>
      <c r="F27" s="18" t="s">
        <v>0</v>
      </c>
      <c r="G27" s="40">
        <f>D26+D17+D11+H9+D8+D16</f>
        <v>1350000</v>
      </c>
      <c r="H27" s="41"/>
      <c r="I27" s="15"/>
    </row>
    <row r="28" spans="2:9">
      <c r="B28" s="4"/>
      <c r="F28" s="15"/>
      <c r="G28" s="6"/>
      <c r="H28" s="6"/>
      <c r="I28" s="15"/>
    </row>
    <row r="29" spans="2:9" ht="15.75" thickBot="1">
      <c r="B29" s="4"/>
      <c r="F29" s="15"/>
      <c r="G29" s="6"/>
      <c r="H29" s="6"/>
      <c r="I29" s="15"/>
    </row>
    <row r="30" spans="2:9" ht="19.5" thickBot="1">
      <c r="B30" s="4"/>
      <c r="C30" s="12"/>
      <c r="F30" s="19" t="s">
        <v>18</v>
      </c>
      <c r="G30" s="20"/>
      <c r="H30" s="21"/>
    </row>
    <row r="31" spans="2:9" ht="20.25" thickTop="1" thickBot="1">
      <c r="B31" s="5"/>
      <c r="C31" s="1">
        <f>SUM(C28:C30)</f>
        <v>0</v>
      </c>
      <c r="D31" s="1">
        <f>C31</f>
        <v>0</v>
      </c>
      <c r="F31" s="22">
        <v>1</v>
      </c>
      <c r="G31" s="40">
        <v>800000</v>
      </c>
      <c r="H31" s="42"/>
    </row>
    <row r="32" spans="2:9" ht="19.5" thickBot="1">
      <c r="B32" s="5"/>
      <c r="C32" s="6"/>
      <c r="F32" s="22">
        <v>2</v>
      </c>
      <c r="G32" s="40">
        <v>0</v>
      </c>
      <c r="H32" s="42"/>
    </row>
    <row r="33" spans="2:10" ht="19.5" thickBot="1">
      <c r="B33" s="5"/>
      <c r="C33" s="6"/>
      <c r="F33" s="22">
        <v>3</v>
      </c>
      <c r="G33" s="37">
        <v>0</v>
      </c>
      <c r="H33" s="38"/>
    </row>
    <row r="34" spans="2:10" ht="19.5" thickBot="1">
      <c r="B34" s="5"/>
      <c r="C34" s="6"/>
      <c r="F34" s="22">
        <v>4</v>
      </c>
      <c r="G34" s="37">
        <v>0</v>
      </c>
      <c r="H34" s="38"/>
    </row>
    <row r="35" spans="2:10">
      <c r="B35" s="5"/>
      <c r="C35" s="6"/>
      <c r="D35" s="6"/>
    </row>
    <row r="36" spans="2:10" ht="15.75" thickBot="1">
      <c r="B36" s="5"/>
      <c r="C36" s="6"/>
      <c r="D36" s="6"/>
    </row>
    <row r="37" spans="2:10" ht="18.75">
      <c r="B37" s="5"/>
      <c r="C37" s="6"/>
      <c r="D37" s="6"/>
      <c r="F37" s="23" t="s">
        <v>2</v>
      </c>
      <c r="G37" s="24">
        <v>0</v>
      </c>
      <c r="H37" s="25">
        <v>0</v>
      </c>
    </row>
    <row r="38" spans="2:10" ht="19.5" thickBot="1">
      <c r="B38" s="5"/>
      <c r="C38" s="7"/>
      <c r="F38" s="26" t="s">
        <v>3</v>
      </c>
      <c r="G38" s="27"/>
      <c r="H38" s="28">
        <f>G27-G31-G32-G33</f>
        <v>550000</v>
      </c>
      <c r="I38" s="29"/>
      <c r="J38" s="30"/>
    </row>
    <row r="39" spans="2:10">
      <c r="B39" s="5"/>
      <c r="C39" s="6"/>
      <c r="D39" s="6"/>
      <c r="H39" s="31"/>
      <c r="I39" s="32"/>
    </row>
    <row r="40" spans="2:10" ht="18.75">
      <c r="B40" s="5"/>
      <c r="C40" s="6"/>
      <c r="F40" s="33"/>
      <c r="G40" s="15"/>
      <c r="H40" s="15"/>
    </row>
    <row r="41" spans="2:10" ht="18.75">
      <c r="B41" s="5"/>
      <c r="C41" s="6"/>
      <c r="D41" s="6"/>
      <c r="F41" s="34"/>
      <c r="G41" s="33"/>
      <c r="H41" s="35"/>
    </row>
    <row r="42" spans="2:10">
      <c r="B42" s="5"/>
      <c r="C42" s="6"/>
      <c r="D42" s="6"/>
      <c r="F42" s="15"/>
      <c r="G42" s="15"/>
      <c r="H42" s="15"/>
    </row>
    <row r="43" spans="2:10">
      <c r="B43" s="5"/>
      <c r="C43" s="6"/>
      <c r="D43" s="6"/>
    </row>
    <row r="44" spans="2:10">
      <c r="B44" s="5"/>
      <c r="C44" s="6"/>
      <c r="D44" s="6"/>
    </row>
    <row r="45" spans="2:10">
      <c r="B45" s="15"/>
      <c r="C45" s="6"/>
      <c r="D45" s="6"/>
    </row>
    <row r="46" spans="2:10">
      <c r="B46" s="5"/>
      <c r="C46" s="6"/>
      <c r="D46" s="6"/>
    </row>
    <row r="47" spans="2:10">
      <c r="B47" s="5"/>
      <c r="C47" s="6"/>
      <c r="D47" s="6"/>
    </row>
    <row r="48" spans="2:10">
      <c r="B48" s="5"/>
      <c r="C48" s="6"/>
      <c r="D48" s="15"/>
    </row>
    <row r="49" spans="2:4">
      <c r="B49" s="5"/>
      <c r="C49" s="7"/>
      <c r="D49" s="15"/>
    </row>
    <row r="50" spans="2:4">
      <c r="B50" s="5"/>
      <c r="C50" s="7"/>
      <c r="D50" s="15"/>
    </row>
    <row r="51" spans="2:4">
      <c r="B51" s="5"/>
      <c r="C51" s="6"/>
      <c r="D51" s="6"/>
    </row>
    <row r="52" spans="2:4">
      <c r="B52" s="15"/>
      <c r="C52" s="6"/>
      <c r="D52" s="6"/>
    </row>
    <row r="53" spans="2:4">
      <c r="B53" s="15"/>
      <c r="C53" s="6"/>
      <c r="D53" s="6"/>
    </row>
  </sheetData>
  <mergeCells count="6">
    <mergeCell ref="G34:H34"/>
    <mergeCell ref="C1:D1"/>
    <mergeCell ref="G27:H27"/>
    <mergeCell ref="G31:H31"/>
    <mergeCell ref="G32:H32"/>
    <mergeCell ref="G33:H33"/>
  </mergeCells>
  <pageMargins left="0.7" right="0.1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5 DIC</vt:lpstr>
      <vt:lpstr>7 DIC </vt:lpstr>
      <vt:lpstr>10 DIC</vt:lpstr>
      <vt:lpstr>12 DIC </vt:lpstr>
      <vt:lpstr>14 DIC </vt:lpstr>
      <vt:lpstr>17 DIC </vt:lpstr>
      <vt:lpstr>19 DIC </vt:lpstr>
      <vt:lpstr>21 DIC</vt:lpstr>
      <vt:lpstr>22 DIC </vt:lpstr>
      <vt:lpstr>23 DIC </vt:lpstr>
      <vt:lpstr>24 DIC </vt:lpstr>
      <vt:lpstr>OBRADOR  23 DIC</vt:lpstr>
      <vt:lpstr>26 DIC</vt:lpstr>
      <vt:lpstr>28 DIC</vt:lpstr>
      <vt:lpstr>Hoja13</vt:lpstr>
      <vt:lpstr>Hoja14</vt:lpstr>
      <vt:lpstr>Hoja15</vt:lpstr>
      <vt:lpstr>Hoja16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2013-01-08T19:06:33Z</cp:lastPrinted>
  <dcterms:created xsi:type="dcterms:W3CDTF">2012-12-05T17:17:01Z</dcterms:created>
  <dcterms:modified xsi:type="dcterms:W3CDTF">2013-06-22T18:40:15Z</dcterms:modified>
</cp:coreProperties>
</file>