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 # 02  FEBRERO  2021\"/>
    </mc:Choice>
  </mc:AlternateContent>
  <xr:revisionPtr revIDLastSave="0" documentId="13_ncr:1_{08CB2D50-F63D-4C45-A5B1-6096436EAF22}" xr6:coauthVersionLast="46" xr6:coauthVersionMax="46" xr10:uidLastSave="{00000000-0000-0000-0000-000000000000}"/>
  <bookViews>
    <workbookView xWindow="11100" yWindow="960" windowWidth="17205" windowHeight="13740" activeTab="2" xr2:uid="{5E58DBF9-D3ED-4DEB-9460-35DDCC0234E4}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Hoja2" sheetId="8" r:id="rId5"/>
    <sheet name="Hoja5" sheetId="9" r:id="rId6"/>
    <sheet name="Hoja7" sheetId="10" r:id="rId7"/>
    <sheet name="Hoja8" sheetId="11" r:id="rId8"/>
    <sheet name="Hoja4" sheetId="4" r:id="rId9"/>
    <sheet name="C A N C E L A C I O N E S   " sheetId="5" r:id="rId10"/>
    <sheet name="Hoja6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3" l="1"/>
  <c r="C62" i="3"/>
  <c r="L36" i="3"/>
  <c r="L33" i="3"/>
  <c r="L38" i="3"/>
  <c r="C67" i="7" l="1"/>
  <c r="L35" i="3" l="1"/>
  <c r="M18" i="3" l="1"/>
  <c r="M29" i="3"/>
  <c r="M27" i="3"/>
  <c r="F40" i="2" l="1"/>
  <c r="F41" i="2" s="1"/>
  <c r="F42" i="2" s="1"/>
  <c r="F43" i="2" s="1"/>
  <c r="F44" i="2" s="1"/>
  <c r="F45" i="2" s="1"/>
  <c r="F46" i="2" s="1"/>
  <c r="L28" i="3"/>
  <c r="M22" i="3" l="1"/>
  <c r="L21" i="3" l="1"/>
  <c r="P16" i="3" l="1"/>
  <c r="M16" i="3"/>
  <c r="P15" i="3" l="1"/>
  <c r="Q15" i="3" s="1"/>
  <c r="Q14" i="3"/>
  <c r="L14" i="3"/>
  <c r="M10" i="3" l="1"/>
  <c r="M8" i="3" l="1"/>
  <c r="P7" i="3" l="1"/>
  <c r="L7" i="3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M62" i="3"/>
  <c r="M64" i="3" l="1"/>
  <c r="K64" i="3"/>
  <c r="F68" i="3" s="1"/>
  <c r="K66" i="3" s="1"/>
  <c r="K70" i="3" s="1"/>
  <c r="P5" i="3"/>
  <c r="L47" i="1"/>
  <c r="L45" i="1"/>
  <c r="L42" i="1"/>
  <c r="Q5" i="3" l="1"/>
  <c r="Q62" i="3" s="1"/>
  <c r="P62" i="3"/>
  <c r="M33" i="1"/>
  <c r="M17" i="1"/>
  <c r="P65" i="3" l="1"/>
  <c r="P29" i="1"/>
  <c r="L29" i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7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K64" i="1" l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B8CA1C8-8ACB-4709-B375-2C61BA53CB8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DE7803-57F0-4B9F-86CC-4CD9C3D4625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C3C4C07-5805-4AF5-828A-12CA69FE887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79F5136-0216-450C-A42C-392E845C83F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<sst xmlns="http://schemas.openxmlformats.org/spreadsheetml/2006/main" count="431" uniqueCount="270">
  <si>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</si>
  <si>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</si>
  <si>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</si>
  <si>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</si>
  <si>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</si>
  <si>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</si>
  <si>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</si>
  <si>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</si>
  <si>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</si>
  <si>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</si>
  <si>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</si>
  <si>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</si>
  <si>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</si>
  <si>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</si>
  <si>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</si>
  <si>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</si>
  <si>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</si>
  <si>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</si>
  <si>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</si>
  <si>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</si>
  <si>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</si>
  <si>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</si>
  <si>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</si>
  <si>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</si>
  <si>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</si>
  <si>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</si>
  <si>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</si>
  <si>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</si>
  <si>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</si>
  <si>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</si>
  <si>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</si>
  <si>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</si>
  <si>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</si>
  <si>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</si>
  <si>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</si>
  <si>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</si>
  <si>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</si>
  <si>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</si>
  <si>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</si>
  <si>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</si>
  <si>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</si>
  <si>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</si>
  <si>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</si>
  <si>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</si>
  <si>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</si>
  <si>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</si>
  <si>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</si>
  <si>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</si>
  <si>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</si>
  <si>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</si>
  <si>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</si>
  <si>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</si>
  <si>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</si>
  <si>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</si>
  <si>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</si>
  <si>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</si>
  <si>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</si>
  <si>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</si>
  <si>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</si>
  <si>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</si>
  <si>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</si>
  <si>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</si>
  <si>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</si>
  <si>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</si>
  <si>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</si>
  <si>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</si>
  <si>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</si>
  <si>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</si>
  <si>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</si>
  <si>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</si>
  <si>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</si>
  <si>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</si>
  <si>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</si>
  <si>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</si>
  <si>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</si>
  <si>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</si>
  <si>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</si>
  <si>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</si>
  <si>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</si>
  <si>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</si>
  <si>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</si>
  <si>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</si>
  <si>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</si>
  <si>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</si>
  <si>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</si>
  <si>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</si>
  <si>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</si>
  <si>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</si>
  <si>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</si>
  <si>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</si>
  <si>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</si>
  <si>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</si>
  <si>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</si>
  <si>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</si>
  <si>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</si>
  <si>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</si>
  <si>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</si>
  <si>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</si>
  <si>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</si>
  <si>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</si>
  <si>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</si>
  <si>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</si>
  <si>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</si>
  <si>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</si>
  <si>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</si>
  <si>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</si>
  <si>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</si>
  <si>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</si>
  <si>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</si>
  <si>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</si>
  <si>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</si>
  <si>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</si>
  <si>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</si>
  <si>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</si>
  <si>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</si>
  <si>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</si>
  <si>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</si>
  <si>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</si>
  <si>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</si>
  <si>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</si>
  <si>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</si>
  <si>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</si>
  <si>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</si>
  <si>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</si>
  <si>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</si>
  <si>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</si>
  <si>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</si>
  <si>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</si>
  <si>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</si>
  <si>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</si>
  <si>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</si>
  <si>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?????</t>
  </si>
  <si>
    <t>ROLLO TERMICO</t>
  </si>
  <si>
    <t>ADT</t>
  </si>
  <si>
    <t>COMPRA BOLSAS</t>
  </si>
  <si>
    <t>???????</t>
  </si>
  <si>
    <t>RENTA J.V.</t>
  </si>
  <si>
    <t>VIGILANTE</t>
  </si>
  <si>
    <t>FUMIGACION</t>
  </si>
  <si>
    <t>??????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</si>
  <si>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</si>
  <si>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</si>
  <si>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</si>
  <si>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</si>
  <si>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</si>
  <si>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</si>
  <si>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</si>
  <si>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</si>
  <si>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</si>
  <si>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</si>
  <si>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</si>
  <si>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</si>
  <si>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</si>
  <si>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</si>
  <si>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</si>
  <si>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</si>
  <si>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</si>
  <si>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</si>
  <si>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</si>
  <si>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Prestamo DANIELA</t>
  </si>
  <si>
    <t xml:space="preserve">#   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</si>
  <si>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</si>
  <si>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</si>
  <si>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</si>
  <si>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</si>
  <si>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</si>
  <si>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</si>
  <si>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</si>
  <si>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</si>
  <si>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</si>
  <si>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</si>
  <si>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</si>
  <si>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</si>
  <si>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</si>
  <si>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</si>
  <si>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</si>
  <si>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</si>
  <si>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</si>
  <si>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</si>
  <si>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</si>
  <si>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</si>
  <si>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</si>
  <si>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</si>
  <si>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</si>
  <si>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</si>
  <si>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</si>
  <si>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</si>
  <si>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</si>
  <si>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</si>
  <si>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</si>
  <si>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</si>
  <si>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</si>
  <si>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</si>
  <si>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</si>
  <si>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</si>
  <si>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</si>
  <si>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</si>
  <si>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</si>
  <si>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</si>
  <si>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</si>
  <si>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</si>
  <si>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</si>
  <si>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</si>
  <si>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</si>
  <si>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</si>
  <si>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</si>
  <si>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</si>
  <si>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</si>
  <si>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</si>
  <si>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</si>
  <si>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</si>
  <si>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</si>
  <si>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 #</t>
  </si>
  <si>
    <t xml:space="preserve"> # 238693</t>
  </si>
  <si>
    <t>#   238694</t>
  </si>
  <si>
    <t xml:space="preserve"> # 238705</t>
  </si>
  <si>
    <t>#   238706</t>
  </si>
  <si>
    <t xml:space="preserve"> # 238915</t>
  </si>
  <si>
    <t>#   238916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</si>
  <si>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</si>
  <si>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</si>
  <si>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</si>
  <si>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</si>
  <si>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</si>
  <si>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</si>
  <si>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</si>
  <si>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</si>
  <si>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</si>
  <si>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</si>
  <si>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</si>
  <si>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</si>
  <si>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</si>
  <si>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</si>
  <si>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</si>
  <si>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</si>
  <si>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</si>
  <si>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</si>
  <si>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</si>
  <si>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</si>
  <si>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</si>
  <si>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>XX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</si>
  <si>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</si>
  <si>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</si>
  <si>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</si>
  <si>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</si>
  <si>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</si>
  <si>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</si>
  <si>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</si>
  <si>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</si>
  <si>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</si>
  <si>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</si>
  <si>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</si>
  <si>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</si>
  <si>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</si>
  <si>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</si>
  <si>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</si>
  <si>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</si>
  <si>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</si>
  <si>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</si>
  <si>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</si>
  <si>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</si>
  <si>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</si>
  <si>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</si>
  <si>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</si>
  <si>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</si>
  <si>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</si>
  <si>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</si>
  <si>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</si>
  <si>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</si>
  <si>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CORTES DE CARNE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</si>
</sst>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5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5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5" fillId="0" borderId="6" xfId="0" applyFont="1" applyFill="1" applyBorder="1"/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10" borderId="23" xfId="1" applyFont="1" applyFill="1" applyBorder="1"/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16" fontId="5" fillId="11" borderId="5" xfId="0" applyNumberFormat="1" applyFont="1" applyFill="1" applyBorder="1"/>
    <xf numFmtId="44" fontId="2" fillId="11" borderId="16" xfId="1" applyFont="1" applyFill="1" applyBorder="1"/>
    <xf numFmtId="44" fontId="2" fillId="12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3" borderId="5" xfId="0" applyFont="1" applyFill="1" applyBorder="1" applyAlignment="1">
      <alignment horizontal="left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2" fillId="0" borderId="5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F820B86-6883-48C3-999A-0BF6481B85C5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0D234E-9959-46DE-98B7-D6A247EC2807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67454F2-0E62-47EE-9DB1-B37305E41D05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FC3940AB-C0AD-429B-88BE-F12D9106A0B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ADD8D3C-0F74-443C-B868-A5C5EE82B49E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52BB019-26DF-4DFE-8E87-72781FE600F2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CE79C3E-EA60-40A2-91B0-71393C6FFD6F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A678943-2CCE-486B-83F5-37446C92BCA1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342E4F5-B597-4AE0-BB56-3131F126E50A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841F37DF-054A-489E-AF3D-1E84432A6772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441E17D-AB4F-4121-89D5-2A7B9AEF0ACF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6449594-2BEA-44C6-A440-DA18149B1B9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97A791C9-E146-4E8E-81B0-FB254339C025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8365B62-48D4-4785-8B77-06544BE78F2E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237BCE1B-5C71-427F-8667-A5A9348EE0D1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A50C8E9-713B-4219-9D37-6BA0FCBB9FD8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F0F3D8-98BE-4D04-AE07-C0B5AD5DCD57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E07AC51-9C18-497C-AB36-9F581109B425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3F8F323-D3F2-4FC9-83FC-F6B700CE3A2A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3A9F-ECFF-49C7-B566-6C146EF7C9F4}">
  <sheetPr>
    <tabColor rgb="FF00B0F0"/>
  </sheetPr>
  <dimension ref="A1:W88"/>
  <sheetViews>
    <sheetView topLeftCell="A34" workbookViewId="0">
      <selection activeCell="C49" sqref="C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7.85546875" style="6" bestFit="1" customWidth="1"/>
    <col min="19" max="19" width="15.5703125" style="7" bestFit="1" customWidth="1"/>
    <col min="21" max="22" width="11.5703125" style="207"/>
    <col min="23" max="23" width="11.5703125" style="8"/>
  </cols>
  <sheetData>
    <row r="1" spans="1:23" ht="20.25" customHeight="1" thickBot="1" x14ac:dyDescent="0.4">
      <c r="C1" s="273" t="s">
        <v>26</v>
      </c>
      <c r="D1" s="273"/>
      <c r="E1" s="273"/>
      <c r="F1" s="273"/>
      <c r="G1" s="273"/>
      <c r="H1" s="273"/>
      <c r="I1" s="273"/>
      <c r="J1" s="273"/>
      <c r="K1" s="273"/>
      <c r="L1" s="2"/>
      <c r="M1" s="3"/>
      <c r="U1" s="212"/>
      <c r="V1" s="208" t="s">
        <v>52</v>
      </c>
      <c r="W1" s="209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7" t="s">
        <v>53</v>
      </c>
      <c r="V2" s="218" t="s">
        <v>5</v>
      </c>
      <c r="W2" s="219" t="s">
        <v>28</v>
      </c>
    </row>
    <row r="3" spans="1:23" ht="18" customHeight="1" thickBot="1" x14ac:dyDescent="0.35">
      <c r="B3" s="274" t="s">
        <v>1</v>
      </c>
      <c r="C3" s="275"/>
      <c r="D3" s="14"/>
      <c r="E3" s="15"/>
      <c r="F3" s="15"/>
      <c r="H3" s="276" t="s">
        <v>2</v>
      </c>
      <c r="I3" s="276"/>
      <c r="K3" s="17" t="s">
        <v>3</v>
      </c>
      <c r="L3" s="17" t="s">
        <v>4</v>
      </c>
      <c r="M3" s="18"/>
      <c r="U3" s="216" t="s">
        <v>54</v>
      </c>
      <c r="V3" s="222">
        <v>44201</v>
      </c>
      <c r="W3" s="201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277" t="s">
        <v>7</v>
      </c>
      <c r="F4" s="278"/>
      <c r="H4" s="279" t="s">
        <v>8</v>
      </c>
      <c r="I4" s="28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6" t="s">
        <v>55</v>
      </c>
      <c r="V4" s="222">
        <v>44209</v>
      </c>
      <c r="W4" s="220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4">
        <f>P5-F5</f>
        <v>6469</v>
      </c>
      <c r="R5" s="7"/>
      <c r="U5" s="216" t="s">
        <v>56</v>
      </c>
      <c r="V5" s="223">
        <v>44216</v>
      </c>
      <c r="W5" s="221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6" t="s">
        <v>57</v>
      </c>
      <c r="V6" s="223">
        <v>44222</v>
      </c>
      <c r="W6" s="221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6" t="s">
        <v>58</v>
      </c>
      <c r="V7" s="223">
        <v>44230</v>
      </c>
      <c r="W7" s="221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5">
        <f>P8-F8</f>
        <v>20075.609999999986</v>
      </c>
      <c r="R8" s="206"/>
      <c r="U8" s="216" t="s">
        <v>59</v>
      </c>
      <c r="V8" s="223"/>
      <c r="W8" s="221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6" t="s">
        <v>60</v>
      </c>
      <c r="V9" s="223"/>
      <c r="W9" s="221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6" t="s">
        <v>61</v>
      </c>
      <c r="V10" s="223"/>
      <c r="W10" s="221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6" t="s">
        <v>62</v>
      </c>
      <c r="V11" s="223"/>
      <c r="W11" s="221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4">
        <f t="shared" si="1"/>
        <v>2230</v>
      </c>
      <c r="R12" s="56"/>
      <c r="U12" s="216" t="s">
        <v>63</v>
      </c>
      <c r="V12" s="223"/>
      <c r="W12" s="221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6" t="s">
        <v>64</v>
      </c>
      <c r="V13" s="223"/>
      <c r="W13" s="221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6" t="s">
        <v>65</v>
      </c>
      <c r="V14" s="223"/>
      <c r="W14" s="221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5">
        <f t="shared" ref="Q15:Q21" si="3">P15-F15</f>
        <v>8701.7799999999988</v>
      </c>
      <c r="R15" s="58"/>
      <c r="U15" s="216" t="s">
        <v>66</v>
      </c>
      <c r="V15" s="223"/>
      <c r="W15" s="221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6" t="s">
        <v>67</v>
      </c>
      <c r="V16" s="223"/>
      <c r="W16" s="221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6" t="s">
        <v>68</v>
      </c>
      <c r="V17" s="223"/>
      <c r="W17" s="221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6" t="s">
        <v>69</v>
      </c>
      <c r="V18" s="223"/>
      <c r="W18" s="221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6" t="s">
        <v>70</v>
      </c>
      <c r="V19" s="223"/>
      <c r="W19" s="221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6" t="s">
        <v>71</v>
      </c>
      <c r="V20" s="223"/>
      <c r="W20" s="221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4">
        <f t="shared" si="3"/>
        <v>2616</v>
      </c>
      <c r="R21" s="227">
        <v>93</v>
      </c>
      <c r="U21" s="216" t="s">
        <v>72</v>
      </c>
      <c r="V21" s="223"/>
      <c r="W21" s="221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5">
        <f>P22-F22</f>
        <v>8102.3500000000058</v>
      </c>
      <c r="R22" s="58"/>
      <c r="U22" s="216" t="s">
        <v>73</v>
      </c>
      <c r="V22" s="223"/>
      <c r="W22" s="221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6" t="s">
        <v>74</v>
      </c>
      <c r="V23" s="223"/>
      <c r="W23" s="221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6" t="s">
        <v>75</v>
      </c>
      <c r="V24" s="223"/>
      <c r="W24" s="221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6" t="s">
        <v>76</v>
      </c>
      <c r="V25" s="223"/>
      <c r="W25" s="221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28">
        <v>349</v>
      </c>
      <c r="O26" s="47"/>
      <c r="P26" s="7">
        <f t="shared" si="6"/>
        <v>94079</v>
      </c>
      <c r="Q26" s="6">
        <f t="shared" si="5"/>
        <v>0</v>
      </c>
      <c r="R26" s="48"/>
      <c r="U26" s="216" t="s">
        <v>77</v>
      </c>
      <c r="V26" s="223"/>
      <c r="W26" s="221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6" t="s">
        <v>78</v>
      </c>
      <c r="V27" s="223"/>
      <c r="W27" s="221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6" t="s">
        <v>79</v>
      </c>
      <c r="V28" s="223"/>
      <c r="W28" s="221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5">
        <f>P29-F29</f>
        <v>8405.2999999999884</v>
      </c>
      <c r="R29" s="48"/>
      <c r="U29" s="216" t="s">
        <v>80</v>
      </c>
      <c r="V29" s="223"/>
      <c r="W29" s="221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6" t="s">
        <v>81</v>
      </c>
      <c r="V30" s="224"/>
      <c r="W30" s="210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31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6" t="s">
        <v>82</v>
      </c>
      <c r="V31" s="224"/>
      <c r="W31" s="210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6" t="s">
        <v>83</v>
      </c>
      <c r="V32" s="224"/>
      <c r="W32" s="210"/>
    </row>
    <row r="33" spans="1:23" ht="15.75" thickBot="1" x14ac:dyDescent="0.3">
      <c r="A33" s="34"/>
      <c r="B33" s="134">
        <v>44230</v>
      </c>
      <c r="C33" s="36">
        <v>4397</v>
      </c>
      <c r="D33" s="232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6" t="s">
        <v>84</v>
      </c>
      <c r="V33" s="224"/>
      <c r="W33" s="210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6" t="s">
        <v>85</v>
      </c>
      <c r="V34" s="224"/>
      <c r="W34" s="210"/>
    </row>
    <row r="35" spans="1:23" ht="15.75" thickBot="1" x14ac:dyDescent="0.3">
      <c r="A35" s="34"/>
      <c r="B35" s="230">
        <v>44203</v>
      </c>
      <c r="C35" s="229">
        <v>30394.12</v>
      </c>
      <c r="D35" s="144"/>
      <c r="E35" s="136"/>
      <c r="F35" s="71"/>
      <c r="G35" s="137"/>
      <c r="H35" s="138"/>
      <c r="I35" s="69"/>
      <c r="J35" s="67">
        <v>44203</v>
      </c>
      <c r="K35" s="170" t="s">
        <v>131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6" t="s">
        <v>86</v>
      </c>
      <c r="V35" s="224"/>
      <c r="W35" s="210"/>
    </row>
    <row r="36" spans="1:23" ht="15" customHeight="1" thickBot="1" x14ac:dyDescent="0.3">
      <c r="A36" s="34"/>
      <c r="B36" s="230">
        <v>44204</v>
      </c>
      <c r="C36" s="229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132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6" t="s">
        <v>87</v>
      </c>
      <c r="V36" s="224"/>
      <c r="W36" s="210"/>
    </row>
    <row r="37" spans="1:23" ht="19.5" customHeight="1" thickBot="1" x14ac:dyDescent="0.3">
      <c r="A37" s="34"/>
      <c r="B37" s="230">
        <v>44205</v>
      </c>
      <c r="C37" s="229">
        <v>12466.83</v>
      </c>
      <c r="D37" s="144"/>
      <c r="E37" s="136"/>
      <c r="F37" s="71"/>
      <c r="G37" s="137"/>
      <c r="H37" s="138"/>
      <c r="I37" s="69"/>
      <c r="J37" s="67">
        <v>44207</v>
      </c>
      <c r="K37" s="171" t="s">
        <v>133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6" t="s">
        <v>88</v>
      </c>
      <c r="V37" s="224"/>
      <c r="W37" s="210"/>
    </row>
    <row r="38" spans="1:23" ht="15" customHeight="1" thickBot="1" x14ac:dyDescent="0.3">
      <c r="A38" s="34"/>
      <c r="B38" s="230">
        <v>44207</v>
      </c>
      <c r="C38" s="229">
        <v>9901.66</v>
      </c>
      <c r="D38" s="144"/>
      <c r="E38" s="136"/>
      <c r="F38" s="71"/>
      <c r="G38" s="137"/>
      <c r="H38" s="138"/>
      <c r="I38" s="69"/>
      <c r="J38" s="67">
        <v>44208</v>
      </c>
      <c r="K38" s="172" t="s">
        <v>134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6" t="s">
        <v>89</v>
      </c>
      <c r="V38" s="224"/>
      <c r="W38" s="210"/>
    </row>
    <row r="39" spans="1:23" ht="15" customHeight="1" thickBot="1" x14ac:dyDescent="0.3">
      <c r="A39" s="34"/>
      <c r="B39" s="230">
        <v>44208</v>
      </c>
      <c r="C39" s="229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135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6" t="s">
        <v>90</v>
      </c>
      <c r="V39" s="224"/>
      <c r="W39" s="210"/>
    </row>
    <row r="40" spans="1:23" ht="15" customHeight="1" thickBot="1" x14ac:dyDescent="0.3">
      <c r="A40" s="34"/>
      <c r="B40" s="230">
        <v>44209</v>
      </c>
      <c r="C40" s="229">
        <v>19720</v>
      </c>
      <c r="D40" s="144"/>
      <c r="E40" s="136"/>
      <c r="F40" s="71"/>
      <c r="G40" s="137"/>
      <c r="H40" s="138"/>
      <c r="I40" s="69"/>
      <c r="J40" s="67">
        <v>44211</v>
      </c>
      <c r="K40" s="172" t="s">
        <v>136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6" t="s">
        <v>91</v>
      </c>
      <c r="V40" s="224"/>
      <c r="W40" s="210"/>
    </row>
    <row r="41" spans="1:23" ht="15" customHeight="1" thickBot="1" x14ac:dyDescent="0.3">
      <c r="A41" s="34"/>
      <c r="B41" s="230">
        <v>44210</v>
      </c>
      <c r="C41" s="229">
        <v>15779.04</v>
      </c>
      <c r="D41" s="144"/>
      <c r="E41" s="136"/>
      <c r="F41" s="71"/>
      <c r="G41" s="137"/>
      <c r="H41" s="138"/>
      <c r="I41" s="69"/>
      <c r="J41" s="67">
        <v>44214</v>
      </c>
      <c r="K41" s="158" t="s">
        <v>135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6" t="s">
        <v>92</v>
      </c>
      <c r="V41" s="224"/>
      <c r="W41" s="210"/>
    </row>
    <row r="42" spans="1:23" ht="15" customHeight="1" thickBot="1" x14ac:dyDescent="0.3">
      <c r="A42" s="34"/>
      <c r="B42" s="230">
        <v>44212</v>
      </c>
      <c r="C42" s="229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137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6" t="s">
        <v>93</v>
      </c>
      <c r="V42" s="224"/>
      <c r="W42" s="210"/>
    </row>
    <row r="43" spans="1:23" ht="16.149999999999999" customHeight="1" thickBot="1" x14ac:dyDescent="0.3">
      <c r="A43" s="34"/>
      <c r="B43" s="230">
        <v>44214</v>
      </c>
      <c r="C43" s="229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138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6" t="s">
        <v>94</v>
      </c>
      <c r="V43" s="224"/>
      <c r="W43" s="210"/>
    </row>
    <row r="44" spans="1:23" ht="16.149999999999999" customHeight="1" thickBot="1" x14ac:dyDescent="0.3">
      <c r="A44" s="34"/>
      <c r="B44" s="230">
        <v>44215</v>
      </c>
      <c r="C44" s="229">
        <v>13042.72</v>
      </c>
      <c r="D44" s="148"/>
      <c r="E44" s="149"/>
      <c r="F44" s="74"/>
      <c r="G44" s="137"/>
      <c r="H44" s="138"/>
      <c r="I44" s="69"/>
      <c r="J44" s="67">
        <v>44214</v>
      </c>
      <c r="K44" s="158" t="s">
        <v>139</v>
      </c>
      <c r="L44" s="71">
        <v>14246.86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6" t="s">
        <v>95</v>
      </c>
      <c r="V44" s="224"/>
      <c r="W44" s="210"/>
    </row>
    <row r="45" spans="1:23" ht="16.149999999999999" customHeight="1" thickBot="1" x14ac:dyDescent="0.3">
      <c r="A45" s="34"/>
      <c r="B45" s="230">
        <v>44216</v>
      </c>
      <c r="C45" s="229">
        <v>18810.37</v>
      </c>
      <c r="D45" s="148"/>
      <c r="E45" s="149"/>
      <c r="F45" s="74"/>
      <c r="G45" s="137"/>
      <c r="H45" s="138"/>
      <c r="I45" s="69"/>
      <c r="J45" s="67">
        <v>44215</v>
      </c>
      <c r="K45" s="173" t="s">
        <v>140</v>
      </c>
      <c r="L45" s="71">
        <f>25960.8+4315.2+23367.04</f>
        <v>53643.040000000001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6" t="s">
        <v>96</v>
      </c>
      <c r="V45" s="224"/>
      <c r="W45" s="210"/>
    </row>
    <row r="46" spans="1:23" ht="16.149999999999999" customHeight="1" thickBot="1" x14ac:dyDescent="0.3">
      <c r="A46" s="34"/>
      <c r="B46" s="230">
        <v>44217</v>
      </c>
      <c r="C46" s="229">
        <v>13715.81</v>
      </c>
      <c r="D46" s="148"/>
      <c r="E46" s="150"/>
      <c r="F46" s="74"/>
      <c r="G46" s="137"/>
      <c r="H46" s="138"/>
      <c r="I46" s="69"/>
      <c r="J46" s="67">
        <v>44218</v>
      </c>
      <c r="K46" s="174" t="s">
        <v>141</v>
      </c>
      <c r="L46" s="75">
        <v>10022.4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6" t="s">
        <v>97</v>
      </c>
      <c r="V46" s="224"/>
      <c r="W46" s="210"/>
    </row>
    <row r="47" spans="1:23" ht="16.149999999999999" customHeight="1" thickBot="1" x14ac:dyDescent="0.3">
      <c r="A47" s="34"/>
      <c r="B47" s="230">
        <v>44219</v>
      </c>
      <c r="C47" s="229">
        <v>25365.19</v>
      </c>
      <c r="D47" s="151"/>
      <c r="E47" s="150"/>
      <c r="F47" s="74"/>
      <c r="G47" s="137"/>
      <c r="H47" s="138"/>
      <c r="I47" s="69"/>
      <c r="J47" s="67">
        <v>44221</v>
      </c>
      <c r="K47" s="175" t="s">
        <v>142</v>
      </c>
      <c r="L47" s="75">
        <f>3700+500</f>
        <v>4200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6" t="s">
        <v>98</v>
      </c>
      <c r="V47" s="224"/>
      <c r="W47" s="210"/>
    </row>
    <row r="48" spans="1:23" ht="16.149999999999999" customHeight="1" thickBot="1" x14ac:dyDescent="0.3">
      <c r="A48" s="34"/>
      <c r="B48" s="230">
        <v>44221</v>
      </c>
      <c r="C48" s="229">
        <v>25421.5</v>
      </c>
      <c r="D48" s="151"/>
      <c r="E48" s="150"/>
      <c r="F48" s="74"/>
      <c r="G48" s="137"/>
      <c r="H48" s="145"/>
      <c r="I48" s="69"/>
      <c r="J48" s="67">
        <v>44222</v>
      </c>
      <c r="K48" s="157" t="s">
        <v>143</v>
      </c>
      <c r="L48" s="50">
        <v>348</v>
      </c>
      <c r="M48" s="77"/>
      <c r="N48" s="42"/>
      <c r="O48" s="47"/>
      <c r="P48" s="7">
        <v>0</v>
      </c>
      <c r="Q48" s="6">
        <v>0</v>
      </c>
      <c r="R48" s="48"/>
      <c r="U48" s="216" t="s">
        <v>99</v>
      </c>
      <c r="V48" s="224"/>
      <c r="W48" s="210"/>
    </row>
    <row r="49" spans="1:23" ht="16.5" thickBot="1" x14ac:dyDescent="0.3">
      <c r="A49" s="34"/>
      <c r="B49" s="230">
        <v>44225</v>
      </c>
      <c r="C49" s="229">
        <v>20030.84</v>
      </c>
      <c r="D49" s="151"/>
      <c r="E49" s="150"/>
      <c r="F49" s="74"/>
      <c r="G49" s="137"/>
      <c r="H49" s="145"/>
      <c r="I49" s="69"/>
      <c r="J49" s="67">
        <v>44222</v>
      </c>
      <c r="K49" s="40" t="s">
        <v>144</v>
      </c>
      <c r="L49" s="50">
        <v>23331</v>
      </c>
      <c r="M49" s="77"/>
      <c r="N49" s="42"/>
      <c r="O49" s="47"/>
      <c r="P49" s="7">
        <v>0</v>
      </c>
      <c r="Q49" s="6">
        <v>0</v>
      </c>
      <c r="R49" s="48"/>
      <c r="U49" s="216" t="s">
        <v>100</v>
      </c>
      <c r="V49" s="224"/>
      <c r="W49" s="210"/>
    </row>
    <row r="50" spans="1:23" ht="16.5" thickBot="1" x14ac:dyDescent="0.3">
      <c r="A50" s="34"/>
      <c r="B50" s="230">
        <v>44229</v>
      </c>
      <c r="C50" s="229">
        <v>16491.599999999999</v>
      </c>
      <c r="D50" s="152"/>
      <c r="E50" s="149"/>
      <c r="F50" s="74"/>
      <c r="G50" s="137"/>
      <c r="H50" s="145"/>
      <c r="I50" s="69"/>
      <c r="J50" s="67">
        <v>44224</v>
      </c>
      <c r="K50" s="175" t="s">
        <v>145</v>
      </c>
      <c r="L50" s="75">
        <v>1884.94</v>
      </c>
      <c r="M50" s="77"/>
      <c r="N50" s="42"/>
      <c r="O50" s="47"/>
      <c r="P50" s="7">
        <v>0</v>
      </c>
      <c r="Q50" s="6">
        <v>0</v>
      </c>
      <c r="R50" s="48"/>
      <c r="U50" s="216" t="s">
        <v>101</v>
      </c>
      <c r="V50" s="224"/>
      <c r="W50" s="210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5" t="s">
        <v>146</v>
      </c>
      <c r="L51" s="75">
        <v>1697.17</v>
      </c>
      <c r="M51" s="77"/>
      <c r="N51" s="42"/>
      <c r="O51" s="47"/>
      <c r="P51" s="7">
        <v>0</v>
      </c>
      <c r="Q51" s="6">
        <v>0</v>
      </c>
      <c r="R51" s="48"/>
      <c r="U51" s="216" t="s">
        <v>102</v>
      </c>
      <c r="V51" s="224"/>
      <c r="W51" s="210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5" t="s">
        <v>147</v>
      </c>
      <c r="L52" s="75">
        <v>522</v>
      </c>
      <c r="M52" s="77"/>
      <c r="N52" s="42"/>
      <c r="O52" s="47"/>
      <c r="P52" s="7">
        <v>0</v>
      </c>
      <c r="Q52" s="6">
        <v>0</v>
      </c>
      <c r="R52" s="48"/>
      <c r="U52" s="216" t="s">
        <v>103</v>
      </c>
      <c r="V52" s="224"/>
      <c r="W52" s="210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5" t="s">
        <v>148</v>
      </c>
      <c r="L53" s="75">
        <v>5962</v>
      </c>
      <c r="M53" s="77"/>
      <c r="N53" s="42"/>
      <c r="O53" s="47"/>
      <c r="P53" s="7">
        <v>0</v>
      </c>
      <c r="Q53" s="6">
        <v>0</v>
      </c>
      <c r="R53" s="48"/>
      <c r="U53" s="216" t="s">
        <v>104</v>
      </c>
      <c r="V53" s="224"/>
      <c r="W53" s="210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>
        <v>44225</v>
      </c>
      <c r="K54" s="157" t="s">
        <v>149</v>
      </c>
      <c r="L54" s="75">
        <v>5005.2700000000004</v>
      </c>
      <c r="M54" s="41"/>
      <c r="N54" s="42"/>
      <c r="O54" s="47"/>
      <c r="P54" s="7">
        <v>0</v>
      </c>
      <c r="Q54" s="6">
        <v>0</v>
      </c>
      <c r="R54" s="48"/>
      <c r="U54" s="216" t="s">
        <v>105</v>
      </c>
      <c r="V54" s="224"/>
      <c r="W54" s="210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5"/>
      <c r="V55" s="225"/>
      <c r="W55" s="210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5"/>
      <c r="V56" s="225"/>
      <c r="W56" s="210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5"/>
      <c r="V57" s="225"/>
      <c r="W57" s="210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5"/>
      <c r="V58" s="225"/>
      <c r="W58" s="210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5"/>
      <c r="V59" s="225"/>
      <c r="W59" s="210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5"/>
      <c r="V60" s="225"/>
      <c r="W60" s="210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3"/>
      <c r="V61" s="225"/>
      <c r="W61" s="210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303559.71000000002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3"/>
      <c r="V62" s="225"/>
      <c r="W62" s="210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4"/>
      <c r="V63" s="226"/>
      <c r="W63" s="211"/>
    </row>
    <row r="64" spans="1:23" ht="17.25" customHeight="1" thickBot="1" x14ac:dyDescent="0.3">
      <c r="A64" s="60"/>
      <c r="B64" s="100"/>
      <c r="C64" s="4"/>
      <c r="H64" s="260" t="s">
        <v>16</v>
      </c>
      <c r="I64" s="261"/>
      <c r="J64" s="101"/>
      <c r="K64" s="262">
        <f>I62+L62</f>
        <v>375000.71</v>
      </c>
      <c r="L64" s="263"/>
      <c r="M64" s="264">
        <f>M62+N62</f>
        <v>2886514.7</v>
      </c>
      <c r="N64" s="265"/>
      <c r="O64" s="102"/>
      <c r="P64" s="99"/>
      <c r="Q64" s="99"/>
      <c r="S64" s="177"/>
    </row>
    <row r="65" spans="2:19" ht="19.5" customHeight="1" thickBot="1" x14ac:dyDescent="0.3">
      <c r="D65" s="272" t="s">
        <v>17</v>
      </c>
      <c r="E65" s="272"/>
      <c r="F65" s="103">
        <f>F62-K64-C62</f>
        <v>2351633.71</v>
      </c>
      <c r="I65" s="104"/>
      <c r="J65" s="105"/>
      <c r="P65" s="251">
        <f>P62+Q62</f>
        <v>3321521.28</v>
      </c>
      <c r="Q65" s="252"/>
      <c r="S65" s="50"/>
    </row>
    <row r="66" spans="2:19" ht="15.75" customHeight="1" x14ac:dyDescent="0.3">
      <c r="D66" s="253" t="s">
        <v>18</v>
      </c>
      <c r="E66" s="253"/>
      <c r="F66" s="95">
        <v>-2276696.6800000002</v>
      </c>
      <c r="I66" s="254" t="s">
        <v>19</v>
      </c>
      <c r="J66" s="255"/>
      <c r="K66" s="256">
        <f>F68+F69+F70</f>
        <v>284478.12999999977</v>
      </c>
      <c r="L66" s="257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74937.029999999795</v>
      </c>
      <c r="H68" s="34"/>
      <c r="I68" s="114" t="s">
        <v>21</v>
      </c>
      <c r="J68" s="115"/>
      <c r="K68" s="258">
        <f>-C4</f>
        <v>-250864.68</v>
      </c>
      <c r="L68" s="259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0</v>
      </c>
      <c r="P69" s="50"/>
      <c r="Q69" s="7"/>
      <c r="S69" s="50"/>
    </row>
    <row r="70" spans="2:19" ht="20.25" thickTop="1" thickBot="1" x14ac:dyDescent="0.35">
      <c r="C70" s="119">
        <v>44230</v>
      </c>
      <c r="D70" s="266" t="s">
        <v>24</v>
      </c>
      <c r="E70" s="267"/>
      <c r="F70" s="120">
        <v>209541.1</v>
      </c>
      <c r="I70" s="268" t="s">
        <v>25</v>
      </c>
      <c r="J70" s="269"/>
      <c r="K70" s="270">
        <f>K66+K68</f>
        <v>33613.449999999779</v>
      </c>
      <c r="L70" s="271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6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2C5-C31D-40C2-891C-ECF9B3F67FFA}">
  <sheetPr>
    <tabColor rgb="FFC00000"/>
  </sheetPr>
  <dimension ref="A36:I53"/>
  <sheetViews>
    <sheetView topLeftCell="A30" zoomScale="130" zoomScaleNormal="130" workbookViewId="0">
      <selection activeCell="F41" sqref="F41"/>
    </sheetView>
  </sheetViews>
  <sheetFormatPr baseColWidth="10" defaultRowHeight="15" x14ac:dyDescent="0.25"/>
  <cols>
    <col min="3" max="3" width="12.5703125" bestFit="1" customWidth="1"/>
  </cols>
  <sheetData>
    <row r="36" spans="1:9" ht="15.75" thickBot="1" x14ac:dyDescent="0.3"/>
    <row r="37" spans="1:9" ht="15" customHeight="1" thickBot="1" x14ac:dyDescent="0.3">
      <c r="A37" s="32"/>
      <c r="B37" s="281" t="s">
        <v>32</v>
      </c>
      <c r="C37" s="282"/>
      <c r="D37" s="282"/>
      <c r="E37" s="283"/>
      <c r="F37" s="4"/>
    </row>
    <row r="38" spans="1:9" ht="16.5" customHeight="1" x14ac:dyDescent="0.25">
      <c r="A38" s="19">
        <v>44257</v>
      </c>
      <c r="B38" s="199" t="s">
        <v>213</v>
      </c>
      <c r="C38" s="200">
        <v>74.12</v>
      </c>
      <c r="D38" s="201" t="s">
        <v>33</v>
      </c>
      <c r="E38" s="202" t="s">
        <v>214</v>
      </c>
      <c r="F38" s="72">
        <v>67</v>
      </c>
    </row>
    <row r="39" spans="1:9" ht="13.9" customHeight="1" x14ac:dyDescent="0.25">
      <c r="A39" s="19">
        <v>44257</v>
      </c>
      <c r="B39" s="199" t="s">
        <v>215</v>
      </c>
      <c r="C39" s="200">
        <v>328</v>
      </c>
      <c r="D39" s="203" t="s">
        <v>33</v>
      </c>
      <c r="E39" s="202" t="s">
        <v>216</v>
      </c>
      <c r="F39" s="72">
        <v>164</v>
      </c>
    </row>
    <row r="40" spans="1:9" x14ac:dyDescent="0.25">
      <c r="A40" s="19">
        <v>44257</v>
      </c>
      <c r="B40" s="199" t="s">
        <v>217</v>
      </c>
      <c r="C40" s="200">
        <v>28.42</v>
      </c>
      <c r="D40" s="203" t="s">
        <v>33</v>
      </c>
      <c r="E40" s="202" t="s">
        <v>218</v>
      </c>
      <c r="F40" s="72">
        <v>462</v>
      </c>
    </row>
    <row r="41" spans="1:9" ht="13.5" customHeight="1" x14ac:dyDescent="0.25">
      <c r="A41" s="19"/>
      <c r="B41" s="199" t="s">
        <v>212</v>
      </c>
      <c r="C41" s="200">
        <v>0</v>
      </c>
      <c r="D41" s="203" t="s">
        <v>33</v>
      </c>
      <c r="E41" s="202" t="s">
        <v>160</v>
      </c>
      <c r="F41" s="72">
        <v>0</v>
      </c>
    </row>
    <row r="42" spans="1:9" hidden="1" x14ac:dyDescent="0.25">
      <c r="A42" s="19"/>
      <c r="B42" s="199" t="s">
        <v>212</v>
      </c>
      <c r="C42" s="200">
        <v>0</v>
      </c>
      <c r="D42" s="203" t="s">
        <v>33</v>
      </c>
      <c r="E42" s="202" t="s">
        <v>160</v>
      </c>
      <c r="F42" s="72">
        <v>0</v>
      </c>
    </row>
    <row r="43" spans="1:9" ht="14.25" hidden="1" customHeight="1" x14ac:dyDescent="0.25">
      <c r="A43" s="19"/>
      <c r="B43" s="199" t="s">
        <v>212</v>
      </c>
      <c r="C43" s="200">
        <v>0</v>
      </c>
      <c r="D43" s="203" t="s">
        <v>33</v>
      </c>
      <c r="E43" s="202" t="s">
        <v>160</v>
      </c>
      <c r="F43" s="72">
        <v>0</v>
      </c>
    </row>
    <row r="44" spans="1:9" hidden="1" x14ac:dyDescent="0.25">
      <c r="A44" s="19"/>
      <c r="B44" s="199" t="s">
        <v>212</v>
      </c>
      <c r="C44" s="200">
        <v>0</v>
      </c>
      <c r="D44" s="203" t="s">
        <v>33</v>
      </c>
      <c r="E44" s="202" t="s">
        <v>160</v>
      </c>
      <c r="F44" s="72">
        <v>0</v>
      </c>
      <c r="I44" t="s">
        <v>11</v>
      </c>
    </row>
    <row r="45" spans="1:9" hidden="1" x14ac:dyDescent="0.25">
      <c r="A45" s="19"/>
      <c r="B45" s="199" t="s">
        <v>212</v>
      </c>
      <c r="C45" s="200">
        <v>0</v>
      </c>
      <c r="D45" s="203" t="s">
        <v>33</v>
      </c>
      <c r="E45" s="202" t="s">
        <v>160</v>
      </c>
      <c r="F45" s="72">
        <v>0</v>
      </c>
    </row>
    <row r="46" spans="1:9" hidden="1" x14ac:dyDescent="0.25">
      <c r="A46" s="19"/>
      <c r="B46" s="199" t="s">
        <v>212</v>
      </c>
      <c r="C46" s="200">
        <v>0</v>
      </c>
      <c r="D46" s="203" t="s">
        <v>33</v>
      </c>
      <c r="E46" s="202" t="s">
        <v>160</v>
      </c>
      <c r="F46" s="72">
        <v>0</v>
      </c>
    </row>
    <row r="47" spans="1:9" hidden="1" x14ac:dyDescent="0.25">
      <c r="A47" s="19"/>
      <c r="B47" s="199" t="s">
        <v>212</v>
      </c>
      <c r="C47" s="200">
        <v>0</v>
      </c>
      <c r="D47" s="203" t="s">
        <v>33</v>
      </c>
      <c r="E47" s="202" t="s">
        <v>160</v>
      </c>
      <c r="F47" s="72">
        <v>0</v>
      </c>
    </row>
    <row r="48" spans="1:9" hidden="1" x14ac:dyDescent="0.25">
      <c r="A48" s="19"/>
      <c r="B48" s="199" t="s">
        <v>212</v>
      </c>
      <c r="C48" s="200">
        <v>0</v>
      </c>
      <c r="D48" s="203" t="s">
        <v>33</v>
      </c>
      <c r="E48" s="202" t="s">
        <v>160</v>
      </c>
      <c r="F48" s="72">
        <v>0</v>
      </c>
    </row>
    <row r="49" spans="1:6" hidden="1" x14ac:dyDescent="0.25">
      <c r="A49" s="19"/>
      <c r="B49" s="199" t="s">
        <v>212</v>
      </c>
      <c r="C49" s="200">
        <v>0</v>
      </c>
      <c r="D49" s="203" t="s">
        <v>33</v>
      </c>
      <c r="E49" s="202" t="s">
        <v>160</v>
      </c>
      <c r="F49" s="72">
        <v>0</v>
      </c>
    </row>
    <row r="50" spans="1:6" hidden="1" x14ac:dyDescent="0.25">
      <c r="A50" s="19"/>
      <c r="B50" s="199" t="s">
        <v>212</v>
      </c>
      <c r="C50" s="200">
        <v>0</v>
      </c>
      <c r="D50" s="203" t="s">
        <v>33</v>
      </c>
      <c r="E50" s="202" t="s">
        <v>160</v>
      </c>
      <c r="F50" s="72">
        <v>0</v>
      </c>
    </row>
    <row r="51" spans="1:6" hidden="1" x14ac:dyDescent="0.25">
      <c r="A51" s="19"/>
      <c r="B51" s="199" t="s">
        <v>212</v>
      </c>
      <c r="C51" s="200">
        <v>0</v>
      </c>
      <c r="D51" s="203" t="s">
        <v>33</v>
      </c>
      <c r="E51" s="202" t="s">
        <v>160</v>
      </c>
      <c r="F51" s="72">
        <v>0</v>
      </c>
    </row>
    <row r="52" spans="1:6" hidden="1" x14ac:dyDescent="0.25">
      <c r="A52" s="19"/>
      <c r="B52" s="199" t="s">
        <v>212</v>
      </c>
      <c r="C52" s="200">
        <v>0</v>
      </c>
      <c r="D52" s="203" t="s">
        <v>33</v>
      </c>
      <c r="E52" s="202" t="s">
        <v>160</v>
      </c>
      <c r="F52" s="72">
        <v>0</v>
      </c>
    </row>
    <row r="53" spans="1:6" ht="14.25" hidden="1" customHeight="1" x14ac:dyDescent="0.25">
      <c r="C53" s="200">
        <v>0</v>
      </c>
    </row>
  </sheetData>
  <sortState xmlns:xlrd2="http://schemas.microsoft.com/office/spreadsheetml/2017/richdata2" ref="E39:F40">
    <sortCondition ref="E39:E40"/>
  </sortState>
  <mergeCells count="1">
    <mergeCell ref="B37:E37"/>
  </mergeCells>
  <pageMargins left="0.7" right="0.7" top="0.75" bottom="0.31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4C6-C1F5-4E67-9328-60D36504705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1A3-8AE1-4643-9696-6E760799E6F2}">
  <sheetPr>
    <tabColor rgb="FF00B0F0"/>
  </sheetPr>
  <dimension ref="A1:G83"/>
  <sheetViews>
    <sheetView topLeftCell="A29" workbookViewId="0">
      <selection activeCell="C44" sqref="C44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8" t="s">
        <v>31</v>
      </c>
      <c r="C1" s="179"/>
      <c r="D1" s="180"/>
      <c r="E1" s="179"/>
      <c r="F1" s="181"/>
    </row>
    <row r="2" spans="1:7" ht="16.5" thickBot="1" x14ac:dyDescent="0.3">
      <c r="A2" s="182" t="s">
        <v>5</v>
      </c>
      <c r="B2" s="182" t="s">
        <v>27</v>
      </c>
      <c r="C2" s="183" t="s">
        <v>28</v>
      </c>
      <c r="D2" s="182" t="s">
        <v>29</v>
      </c>
      <c r="E2" s="183" t="s">
        <v>30</v>
      </c>
      <c r="F2" s="183" t="s">
        <v>28</v>
      </c>
    </row>
    <row r="3" spans="1:7" ht="18.75" x14ac:dyDescent="0.3">
      <c r="A3" s="195">
        <v>44202</v>
      </c>
      <c r="B3" s="196" t="s">
        <v>34</v>
      </c>
      <c r="C3" s="71">
        <v>88648.82</v>
      </c>
      <c r="D3" s="197"/>
      <c r="E3" s="6"/>
      <c r="F3" s="185">
        <f>C3-E3</f>
        <v>88648.82</v>
      </c>
    </row>
    <row r="4" spans="1:7" ht="18.75" x14ac:dyDescent="0.3">
      <c r="A4" s="195">
        <v>44203</v>
      </c>
      <c r="B4" s="196" t="s">
        <v>35</v>
      </c>
      <c r="C4" s="71">
        <v>77380.66</v>
      </c>
      <c r="D4" s="198"/>
      <c r="E4" s="71"/>
      <c r="F4" s="186">
        <f>F3+C4-E4</f>
        <v>166029.48000000001</v>
      </c>
      <c r="G4" s="187"/>
    </row>
    <row r="5" spans="1:7" x14ac:dyDescent="0.25">
      <c r="A5" s="198">
        <v>44203</v>
      </c>
      <c r="B5" s="196" t="s">
        <v>36</v>
      </c>
      <c r="C5" s="71">
        <v>6257.6</v>
      </c>
      <c r="D5" s="198"/>
      <c r="E5" s="71"/>
      <c r="F5" s="188">
        <f t="shared" ref="F5:F46" si="0">F4+C5-E5</f>
        <v>172287.08000000002</v>
      </c>
    </row>
    <row r="6" spans="1:7" x14ac:dyDescent="0.25">
      <c r="A6" s="198">
        <v>44204</v>
      </c>
      <c r="B6" s="196" t="s">
        <v>37</v>
      </c>
      <c r="C6" s="71">
        <v>29824.799999999999</v>
      </c>
      <c r="D6" s="198"/>
      <c r="E6" s="71"/>
      <c r="F6" s="188">
        <f t="shared" si="0"/>
        <v>202111.88</v>
      </c>
    </row>
    <row r="7" spans="1:7" x14ac:dyDescent="0.25">
      <c r="A7" s="198">
        <v>44204</v>
      </c>
      <c r="B7" s="196" t="s">
        <v>38</v>
      </c>
      <c r="C7" s="71">
        <v>29719.4</v>
      </c>
      <c r="D7" s="198">
        <v>44204</v>
      </c>
      <c r="E7" s="71">
        <v>229882.62</v>
      </c>
      <c r="F7" s="188">
        <f t="shared" si="0"/>
        <v>1948.6600000000035</v>
      </c>
    </row>
    <row r="8" spans="1:7" x14ac:dyDescent="0.25">
      <c r="A8" s="198">
        <v>44204</v>
      </c>
      <c r="B8" s="196" t="s">
        <v>39</v>
      </c>
      <c r="C8" s="71">
        <v>17441.2</v>
      </c>
      <c r="D8" s="198"/>
      <c r="E8" s="71"/>
      <c r="F8" s="188">
        <f t="shared" si="0"/>
        <v>19389.860000000004</v>
      </c>
    </row>
    <row r="9" spans="1:7" x14ac:dyDescent="0.25">
      <c r="A9" s="198">
        <v>44205</v>
      </c>
      <c r="B9" s="196" t="s">
        <v>40</v>
      </c>
      <c r="C9" s="71">
        <v>31258.5</v>
      </c>
      <c r="D9" s="198"/>
      <c r="E9" s="71"/>
      <c r="F9" s="188">
        <f t="shared" si="0"/>
        <v>50648.36</v>
      </c>
    </row>
    <row r="10" spans="1:7" ht="18.75" x14ac:dyDescent="0.3">
      <c r="A10" s="198">
        <v>44205</v>
      </c>
      <c r="B10" s="196" t="s">
        <v>41</v>
      </c>
      <c r="C10" s="71">
        <v>174025</v>
      </c>
      <c r="D10" s="198"/>
      <c r="E10" s="71"/>
      <c r="F10" s="188">
        <f t="shared" si="0"/>
        <v>224673.36</v>
      </c>
      <c r="G10" s="187"/>
    </row>
    <row r="11" spans="1:7" x14ac:dyDescent="0.25">
      <c r="A11" s="195">
        <v>44206</v>
      </c>
      <c r="B11" s="196" t="s">
        <v>42</v>
      </c>
      <c r="C11" s="71">
        <v>4122</v>
      </c>
      <c r="D11" s="198"/>
      <c r="E11" s="71"/>
      <c r="F11" s="188">
        <f t="shared" si="0"/>
        <v>228795.36</v>
      </c>
    </row>
    <row r="12" spans="1:7" x14ac:dyDescent="0.25">
      <c r="A12" s="198">
        <v>44207</v>
      </c>
      <c r="B12" s="196" t="s">
        <v>112</v>
      </c>
      <c r="C12" s="71">
        <v>82463.100000000006</v>
      </c>
      <c r="D12" s="198"/>
      <c r="E12" s="71"/>
      <c r="F12" s="188">
        <f t="shared" si="0"/>
        <v>311258.45999999996</v>
      </c>
    </row>
    <row r="13" spans="1:7" x14ac:dyDescent="0.25">
      <c r="A13" s="198">
        <v>44208</v>
      </c>
      <c r="B13" s="196" t="s">
        <v>113</v>
      </c>
      <c r="C13" s="71">
        <v>13282.5</v>
      </c>
      <c r="D13" s="198"/>
      <c r="E13" s="71"/>
      <c r="F13" s="188">
        <f t="shared" si="0"/>
        <v>324540.95999999996</v>
      </c>
    </row>
    <row r="14" spans="1:7" x14ac:dyDescent="0.25">
      <c r="A14" s="198">
        <v>44208</v>
      </c>
      <c r="B14" s="196" t="s">
        <v>114</v>
      </c>
      <c r="C14" s="71">
        <v>64206</v>
      </c>
      <c r="D14" s="198"/>
      <c r="E14" s="71"/>
      <c r="F14" s="188">
        <f t="shared" si="0"/>
        <v>388746.95999999996</v>
      </c>
    </row>
    <row r="15" spans="1:7" x14ac:dyDescent="0.25">
      <c r="A15" s="198">
        <v>44209</v>
      </c>
      <c r="B15" s="196" t="s">
        <v>115</v>
      </c>
      <c r="C15" s="71">
        <v>104493.72</v>
      </c>
      <c r="D15" s="198">
        <v>44209</v>
      </c>
      <c r="E15" s="71">
        <v>493240.68</v>
      </c>
      <c r="F15" s="188">
        <f t="shared" si="0"/>
        <v>0</v>
      </c>
    </row>
    <row r="16" spans="1:7" x14ac:dyDescent="0.25">
      <c r="A16" s="198">
        <v>44210</v>
      </c>
      <c r="B16" s="196" t="s">
        <v>116</v>
      </c>
      <c r="C16" s="71">
        <v>105726.88</v>
      </c>
      <c r="D16" s="198"/>
      <c r="E16" s="71"/>
      <c r="F16" s="188">
        <f t="shared" si="0"/>
        <v>105726.88</v>
      </c>
    </row>
    <row r="17" spans="1:7" x14ac:dyDescent="0.25">
      <c r="A17" s="198">
        <v>44211</v>
      </c>
      <c r="B17" s="196" t="s">
        <v>117</v>
      </c>
      <c r="C17" s="71">
        <v>872</v>
      </c>
      <c r="D17" s="198">
        <v>44218</v>
      </c>
      <c r="E17" s="71">
        <v>106598.88</v>
      </c>
      <c r="F17" s="188">
        <f t="shared" si="0"/>
        <v>0</v>
      </c>
    </row>
    <row r="18" spans="1:7" x14ac:dyDescent="0.25">
      <c r="A18" s="198">
        <v>44212</v>
      </c>
      <c r="B18" s="196" t="s">
        <v>179</v>
      </c>
      <c r="C18" s="71">
        <v>145792.42000000001</v>
      </c>
      <c r="D18" s="198"/>
      <c r="E18" s="71"/>
      <c r="F18" s="188">
        <f t="shared" si="0"/>
        <v>145792.42000000001</v>
      </c>
    </row>
    <row r="19" spans="1:7" x14ac:dyDescent="0.25">
      <c r="A19" s="198">
        <v>44213</v>
      </c>
      <c r="B19" s="196" t="s">
        <v>180</v>
      </c>
      <c r="C19" s="71">
        <v>1707.5</v>
      </c>
      <c r="D19" s="198"/>
      <c r="E19" s="71"/>
      <c r="F19" s="188">
        <f t="shared" si="0"/>
        <v>147499.92000000001</v>
      </c>
    </row>
    <row r="20" spans="1:7" x14ac:dyDescent="0.25">
      <c r="A20" s="198">
        <v>44214</v>
      </c>
      <c r="B20" s="196" t="s">
        <v>181</v>
      </c>
      <c r="C20" s="71">
        <v>119630.1</v>
      </c>
      <c r="D20" s="198"/>
      <c r="E20" s="71"/>
      <c r="F20" s="188">
        <f t="shared" si="0"/>
        <v>267130.02</v>
      </c>
    </row>
    <row r="21" spans="1:7" x14ac:dyDescent="0.25">
      <c r="A21" s="198">
        <v>44214</v>
      </c>
      <c r="B21" s="196" t="s">
        <v>182</v>
      </c>
      <c r="C21" s="71">
        <v>3724</v>
      </c>
      <c r="D21" s="198"/>
      <c r="E21" s="71"/>
      <c r="F21" s="188">
        <f t="shared" si="0"/>
        <v>270854.02</v>
      </c>
    </row>
    <row r="22" spans="1:7" ht="18.75" x14ac:dyDescent="0.3">
      <c r="A22" s="198">
        <v>44215</v>
      </c>
      <c r="B22" s="196" t="s">
        <v>183</v>
      </c>
      <c r="C22" s="71">
        <v>15785.2</v>
      </c>
      <c r="D22" s="198"/>
      <c r="E22" s="71"/>
      <c r="F22" s="188">
        <f t="shared" si="0"/>
        <v>286639.22000000003</v>
      </c>
      <c r="G22" s="187"/>
    </row>
    <row r="23" spans="1:7" x14ac:dyDescent="0.25">
      <c r="A23" s="198">
        <v>44215</v>
      </c>
      <c r="B23" s="196" t="s">
        <v>184</v>
      </c>
      <c r="C23" s="71">
        <v>68555.88</v>
      </c>
      <c r="D23" s="198"/>
      <c r="E23" s="71"/>
      <c r="F23" s="188">
        <f t="shared" si="0"/>
        <v>355195.10000000003</v>
      </c>
    </row>
    <row r="24" spans="1:7" x14ac:dyDescent="0.25">
      <c r="A24" s="198">
        <v>44216</v>
      </c>
      <c r="B24" s="196" t="s">
        <v>185</v>
      </c>
      <c r="C24" s="71">
        <v>36836</v>
      </c>
      <c r="D24" s="198"/>
      <c r="E24" s="71"/>
      <c r="F24" s="188">
        <f t="shared" si="0"/>
        <v>392031.10000000003</v>
      </c>
    </row>
    <row r="25" spans="1:7" x14ac:dyDescent="0.25">
      <c r="A25" s="198">
        <v>44217</v>
      </c>
      <c r="B25" s="196" t="s">
        <v>186</v>
      </c>
      <c r="C25" s="71">
        <v>2530.7600000000002</v>
      </c>
      <c r="D25" s="198"/>
      <c r="E25" s="71"/>
      <c r="F25" s="188">
        <f t="shared" si="0"/>
        <v>394561.86000000004</v>
      </c>
    </row>
    <row r="26" spans="1:7" x14ac:dyDescent="0.25">
      <c r="A26" s="198">
        <v>44217</v>
      </c>
      <c r="B26" s="196" t="s">
        <v>187</v>
      </c>
      <c r="C26" s="71">
        <v>121062.1</v>
      </c>
      <c r="D26" s="198"/>
      <c r="E26" s="71"/>
      <c r="F26" s="188">
        <f t="shared" si="0"/>
        <v>515623.96000000008</v>
      </c>
    </row>
    <row r="27" spans="1:7" x14ac:dyDescent="0.25">
      <c r="A27" s="198">
        <v>44217</v>
      </c>
      <c r="B27" s="196" t="s">
        <v>188</v>
      </c>
      <c r="C27" s="71">
        <v>41870.199999999997</v>
      </c>
      <c r="D27" s="198">
        <v>44219</v>
      </c>
      <c r="E27" s="71">
        <v>557494.16</v>
      </c>
      <c r="F27" s="188">
        <f t="shared" si="0"/>
        <v>0</v>
      </c>
    </row>
    <row r="28" spans="1:7" x14ac:dyDescent="0.25">
      <c r="A28" s="198">
        <v>44219</v>
      </c>
      <c r="B28" s="196" t="s">
        <v>189</v>
      </c>
      <c r="C28" s="71">
        <v>124057.12</v>
      </c>
      <c r="D28" s="198"/>
      <c r="E28" s="71"/>
      <c r="F28" s="188">
        <f t="shared" si="0"/>
        <v>124057.12</v>
      </c>
    </row>
    <row r="29" spans="1:7" x14ac:dyDescent="0.25">
      <c r="A29" s="198">
        <v>44219</v>
      </c>
      <c r="B29" s="196" t="s">
        <v>190</v>
      </c>
      <c r="C29" s="71">
        <v>18004.099999999999</v>
      </c>
      <c r="D29" s="198"/>
      <c r="E29" s="71"/>
      <c r="F29" s="188">
        <f t="shared" si="0"/>
        <v>142061.22</v>
      </c>
    </row>
    <row r="30" spans="1:7" ht="18.75" x14ac:dyDescent="0.3">
      <c r="A30" s="198">
        <v>44221</v>
      </c>
      <c r="B30" s="196" t="s">
        <v>191</v>
      </c>
      <c r="C30" s="71">
        <v>93602.4</v>
      </c>
      <c r="D30" s="198"/>
      <c r="E30" s="71"/>
      <c r="F30" s="186">
        <f t="shared" si="0"/>
        <v>235663.62</v>
      </c>
      <c r="G30" s="187"/>
    </row>
    <row r="31" spans="1:7" x14ac:dyDescent="0.25">
      <c r="A31" s="198">
        <v>44222</v>
      </c>
      <c r="B31" s="196" t="s">
        <v>192</v>
      </c>
      <c r="C31" s="71">
        <v>88637.8</v>
      </c>
      <c r="D31" s="198"/>
      <c r="E31" s="71"/>
      <c r="F31" s="188">
        <f t="shared" si="0"/>
        <v>324301.42</v>
      </c>
    </row>
    <row r="32" spans="1:7" x14ac:dyDescent="0.25">
      <c r="A32" s="195">
        <v>44224</v>
      </c>
      <c r="B32" s="196" t="s">
        <v>193</v>
      </c>
      <c r="C32" s="71">
        <v>86367.3</v>
      </c>
      <c r="D32" s="198">
        <v>44225</v>
      </c>
      <c r="E32" s="71">
        <v>410668.72</v>
      </c>
      <c r="F32" s="188">
        <f t="shared" si="0"/>
        <v>0</v>
      </c>
    </row>
    <row r="33" spans="1:6" x14ac:dyDescent="0.25">
      <c r="A33" s="195">
        <v>44225</v>
      </c>
      <c r="B33" s="196" t="s">
        <v>194</v>
      </c>
      <c r="C33" s="71">
        <v>9978.84</v>
      </c>
      <c r="D33" s="198"/>
      <c r="E33" s="71"/>
      <c r="F33" s="188">
        <f t="shared" si="0"/>
        <v>9978.84</v>
      </c>
    </row>
    <row r="34" spans="1:6" x14ac:dyDescent="0.25">
      <c r="A34" s="195">
        <v>44226</v>
      </c>
      <c r="B34" s="196" t="s">
        <v>195</v>
      </c>
      <c r="C34" s="71">
        <v>134645.07999999999</v>
      </c>
      <c r="D34" s="198"/>
      <c r="E34" s="71"/>
      <c r="F34" s="188">
        <f t="shared" si="0"/>
        <v>144623.91999999998</v>
      </c>
    </row>
    <row r="35" spans="1:6" x14ac:dyDescent="0.25">
      <c r="A35" s="195">
        <v>44226</v>
      </c>
      <c r="B35" s="196" t="s">
        <v>196</v>
      </c>
      <c r="C35" s="71">
        <v>87578</v>
      </c>
      <c r="D35" s="198"/>
      <c r="E35" s="71"/>
      <c r="F35" s="188">
        <f t="shared" si="0"/>
        <v>232201.91999999998</v>
      </c>
    </row>
    <row r="36" spans="1:6" x14ac:dyDescent="0.25">
      <c r="A36" s="195">
        <v>44227</v>
      </c>
      <c r="B36" s="196" t="s">
        <v>197</v>
      </c>
      <c r="C36" s="71">
        <v>36685.1</v>
      </c>
      <c r="D36" s="198"/>
      <c r="E36" s="71"/>
      <c r="F36" s="188">
        <f t="shared" si="0"/>
        <v>268887.01999999996</v>
      </c>
    </row>
    <row r="37" spans="1:6" x14ac:dyDescent="0.25">
      <c r="A37" s="198">
        <v>44228</v>
      </c>
      <c r="B37" s="196" t="s">
        <v>198</v>
      </c>
      <c r="C37" s="71">
        <v>83542.2</v>
      </c>
      <c r="D37" s="198"/>
      <c r="E37" s="71"/>
      <c r="F37" s="188">
        <f t="shared" si="0"/>
        <v>352429.22</v>
      </c>
    </row>
    <row r="38" spans="1:6" x14ac:dyDescent="0.25">
      <c r="A38" s="198">
        <v>44228</v>
      </c>
      <c r="B38" s="196" t="s">
        <v>199</v>
      </c>
      <c r="C38" s="71">
        <v>1905.7</v>
      </c>
      <c r="D38" s="198"/>
      <c r="E38" s="71"/>
      <c r="F38" s="188">
        <f t="shared" si="0"/>
        <v>354334.92</v>
      </c>
    </row>
    <row r="39" spans="1:6" x14ac:dyDescent="0.25">
      <c r="A39" s="198">
        <v>44229</v>
      </c>
      <c r="B39" s="196" t="s">
        <v>200</v>
      </c>
      <c r="C39" s="71">
        <v>124476.7</v>
      </c>
      <c r="D39" s="198">
        <v>44232</v>
      </c>
      <c r="E39" s="71">
        <v>478811.62</v>
      </c>
      <c r="F39" s="188">
        <f t="shared" si="0"/>
        <v>0</v>
      </c>
    </row>
    <row r="40" spans="1:6" x14ac:dyDescent="0.25">
      <c r="A40" s="195"/>
      <c r="B40" s="196"/>
      <c r="C40" s="71"/>
      <c r="D40" s="198"/>
      <c r="E40" s="71"/>
      <c r="F40" s="188">
        <f t="shared" si="0"/>
        <v>0</v>
      </c>
    </row>
    <row r="41" spans="1:6" x14ac:dyDescent="0.25">
      <c r="A41" s="189"/>
      <c r="B41" s="190"/>
      <c r="C41" s="7"/>
      <c r="D41" s="184"/>
      <c r="E41" s="7"/>
      <c r="F41" s="188">
        <f t="shared" si="0"/>
        <v>0</v>
      </c>
    </row>
    <row r="42" spans="1:6" x14ac:dyDescent="0.25">
      <c r="A42" s="189"/>
      <c r="B42" s="190"/>
      <c r="C42" s="7"/>
      <c r="D42" s="184"/>
      <c r="E42" s="7"/>
      <c r="F42" s="188">
        <f t="shared" si="0"/>
        <v>0</v>
      </c>
    </row>
    <row r="43" spans="1:6" x14ac:dyDescent="0.25">
      <c r="A43" s="189"/>
      <c r="B43" s="190"/>
      <c r="C43" s="7"/>
      <c r="D43" s="184"/>
      <c r="E43" s="7"/>
      <c r="F43" s="188">
        <f t="shared" si="0"/>
        <v>0</v>
      </c>
    </row>
    <row r="44" spans="1:6" x14ac:dyDescent="0.25">
      <c r="A44" s="189"/>
      <c r="B44" s="190"/>
      <c r="C44" s="7"/>
      <c r="D44" s="184"/>
      <c r="E44" s="7"/>
      <c r="F44" s="188">
        <f t="shared" si="0"/>
        <v>0</v>
      </c>
    </row>
    <row r="45" spans="1:6" x14ac:dyDescent="0.25">
      <c r="A45" s="189"/>
      <c r="B45" s="190"/>
      <c r="C45" s="7"/>
      <c r="D45" s="184"/>
      <c r="E45" s="7"/>
      <c r="F45" s="188">
        <f t="shared" si="0"/>
        <v>0</v>
      </c>
    </row>
    <row r="46" spans="1:6" ht="15.75" thickBot="1" x14ac:dyDescent="0.3">
      <c r="A46" s="191"/>
      <c r="B46" s="192"/>
      <c r="C46" s="84">
        <v>0</v>
      </c>
      <c r="D46" s="193"/>
      <c r="E46" s="84"/>
      <c r="F46" s="188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4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BB65-FAE4-42A7-A08A-332655BC430E}">
  <sheetPr>
    <tabColor rgb="FF7030A0"/>
  </sheetPr>
  <dimension ref="A1:W88"/>
  <sheetViews>
    <sheetView tabSelected="1" topLeftCell="E31" zoomScale="115" zoomScaleNormal="115" workbookViewId="0">
      <selection activeCell="N66" sqref="N6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7.85546875" style="6" bestFit="1" customWidth="1"/>
    <col min="19" max="19" width="15.5703125" style="7" bestFit="1" customWidth="1"/>
    <col min="21" max="22" width="11.5703125" style="207"/>
    <col min="23" max="23" width="11.5703125" style="8"/>
  </cols>
  <sheetData>
    <row r="1" spans="1:23" ht="20.25" customHeight="1" thickBot="1" x14ac:dyDescent="0.4">
      <c r="C1" s="273" t="s">
        <v>150</v>
      </c>
      <c r="D1" s="273"/>
      <c r="E1" s="273"/>
      <c r="F1" s="273"/>
      <c r="G1" s="273"/>
      <c r="H1" s="273"/>
      <c r="I1" s="273"/>
      <c r="J1" s="273"/>
      <c r="K1" s="273"/>
      <c r="L1" s="2"/>
      <c r="M1" s="3"/>
      <c r="U1" s="212"/>
      <c r="V1" s="208" t="s">
        <v>52</v>
      </c>
      <c r="W1" s="209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7" t="s">
        <v>53</v>
      </c>
      <c r="V2" s="218" t="s">
        <v>5</v>
      </c>
      <c r="W2" s="219" t="s">
        <v>28</v>
      </c>
    </row>
    <row r="3" spans="1:23" ht="18" customHeight="1" thickBot="1" x14ac:dyDescent="0.35">
      <c r="B3" s="274" t="s">
        <v>1</v>
      </c>
      <c r="C3" s="275"/>
      <c r="D3" s="14"/>
      <c r="E3" s="15"/>
      <c r="F3" s="15"/>
      <c r="H3" s="276" t="s">
        <v>2</v>
      </c>
      <c r="I3" s="276"/>
      <c r="K3" s="17" t="s">
        <v>3</v>
      </c>
      <c r="L3" s="17" t="s">
        <v>4</v>
      </c>
      <c r="M3" s="18"/>
      <c r="U3" s="216" t="s">
        <v>54</v>
      </c>
      <c r="V3" s="222">
        <v>44201</v>
      </c>
      <c r="W3" s="201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277" t="s">
        <v>7</v>
      </c>
      <c r="F4" s="278"/>
      <c r="H4" s="279" t="s">
        <v>8</v>
      </c>
      <c r="I4" s="28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6" t="s">
        <v>55</v>
      </c>
      <c r="V4" s="222">
        <v>44209</v>
      </c>
      <c r="W4" s="220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151</v>
      </c>
      <c r="E5" s="136">
        <v>44231</v>
      </c>
      <c r="F5" s="37">
        <v>129041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6">
        <f>P5-F5</f>
        <v>0</v>
      </c>
      <c r="R5" s="7"/>
      <c r="U5" s="216" t="s">
        <v>56</v>
      </c>
      <c r="V5" s="223">
        <v>44216</v>
      </c>
      <c r="W5" s="221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155420</v>
      </c>
      <c r="G6" s="137"/>
      <c r="H6" s="138">
        <v>44232</v>
      </c>
      <c r="I6" s="43">
        <v>11684</v>
      </c>
      <c r="J6" s="44">
        <v>44232</v>
      </c>
      <c r="K6" s="45" t="s">
        <v>152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6" t="s">
        <v>11</v>
      </c>
      <c r="R6" s="48"/>
      <c r="U6" s="216" t="s">
        <v>57</v>
      </c>
      <c r="V6" s="223">
        <v>44222</v>
      </c>
      <c r="W6" s="221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153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154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5">
        <f>P7-F7</f>
        <v>8701.9499999999971</v>
      </c>
      <c r="R7" s="50"/>
      <c r="U7" s="216" t="s">
        <v>58</v>
      </c>
      <c r="V7" s="223">
        <v>44230</v>
      </c>
      <c r="W7" s="221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155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33" t="s">
        <v>219</v>
      </c>
      <c r="P8" s="7">
        <f t="shared" si="0"/>
        <v>141794</v>
      </c>
      <c r="Q8" s="204">
        <f>P8-F8</f>
        <v>29644</v>
      </c>
      <c r="R8" s="240" t="s">
        <v>156</v>
      </c>
      <c r="U8" s="216" t="s">
        <v>59</v>
      </c>
      <c r="V8" s="223">
        <v>44239</v>
      </c>
      <c r="W8" s="221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157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6" t="s">
        <v>60</v>
      </c>
      <c r="V9" s="223">
        <v>44253</v>
      </c>
      <c r="W9" s="221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6" t="s">
        <v>61</v>
      </c>
      <c r="V10" s="223">
        <v>44253</v>
      </c>
      <c r="W10" s="221">
        <v>2000</v>
      </c>
    </row>
    <row r="11" spans="1:23" ht="15.75" thickBot="1" x14ac:dyDescent="0.3">
      <c r="A11" s="34"/>
      <c r="B11" s="134">
        <v>44237</v>
      </c>
      <c r="C11" s="36">
        <v>3184</v>
      </c>
      <c r="D11" s="139" t="s">
        <v>158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34" t="s">
        <v>159</v>
      </c>
      <c r="L11" s="235">
        <v>5000</v>
      </c>
      <c r="M11" s="41">
        <v>60687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6" t="s">
        <v>62</v>
      </c>
      <c r="V11" s="223"/>
      <c r="W11" s="221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6" t="s">
        <v>63</v>
      </c>
      <c r="V12" s="223"/>
      <c r="W12" s="221"/>
    </row>
    <row r="13" spans="1:23" ht="15.75" thickBot="1" x14ac:dyDescent="0.3">
      <c r="A13" s="34"/>
      <c r="B13" s="134">
        <v>44239</v>
      </c>
      <c r="C13" s="36">
        <v>9204</v>
      </c>
      <c r="D13" s="141" t="s">
        <v>161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6" t="s">
        <v>64</v>
      </c>
      <c r="V13" s="223"/>
      <c r="W13" s="221"/>
    </row>
    <row r="14" spans="1:23" ht="15.75" thickBot="1" x14ac:dyDescent="0.3">
      <c r="A14" s="34"/>
      <c r="B14" s="134">
        <v>44240</v>
      </c>
      <c r="C14" s="36">
        <v>2357</v>
      </c>
      <c r="D14" s="140" t="s">
        <v>162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169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5">
        <f>P14-F14+L14</f>
        <v>8374.75</v>
      </c>
      <c r="R14" s="54"/>
      <c r="U14" s="216" t="s">
        <v>65</v>
      </c>
      <c r="V14" s="223"/>
      <c r="W14" s="221"/>
    </row>
    <row r="15" spans="1:23" ht="15.75" thickBot="1" x14ac:dyDescent="0.3">
      <c r="A15" s="34"/>
      <c r="B15" s="134">
        <v>44241</v>
      </c>
      <c r="C15" s="36">
        <v>13323</v>
      </c>
      <c r="D15" s="139" t="s">
        <v>163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170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6" t="s">
        <v>66</v>
      </c>
      <c r="V15" s="223"/>
      <c r="W15" s="221"/>
    </row>
    <row r="16" spans="1:23" ht="15.75" thickBot="1" x14ac:dyDescent="0.3">
      <c r="A16" s="34"/>
      <c r="B16" s="134">
        <v>44242</v>
      </c>
      <c r="C16" s="36">
        <v>5223</v>
      </c>
      <c r="D16" s="139" t="s">
        <v>164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7" t="s">
        <v>165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4">
        <f t="shared" ref="Q16:Q21" si="3">P16-F16</f>
        <v>3990.4200000000128</v>
      </c>
      <c r="R16" s="58"/>
      <c r="U16" s="216" t="s">
        <v>67</v>
      </c>
      <c r="V16" s="223"/>
      <c r="W16" s="221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6" t="s">
        <v>68</v>
      </c>
      <c r="V17" s="223"/>
      <c r="W17" s="221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4">
        <f t="shared" si="3"/>
        <v>296</v>
      </c>
      <c r="R18" s="48"/>
      <c r="U18" s="216" t="s">
        <v>69</v>
      </c>
      <c r="V18" s="223"/>
      <c r="W18" s="221"/>
    </row>
    <row r="19" spans="1:23" ht="15.75" thickBot="1" x14ac:dyDescent="0.3">
      <c r="A19" s="34"/>
      <c r="B19" s="134">
        <v>44245</v>
      </c>
      <c r="C19" s="36">
        <v>6074</v>
      </c>
      <c r="D19" s="139" t="s">
        <v>166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6" t="s">
        <v>70</v>
      </c>
      <c r="V19" s="223"/>
      <c r="W19" s="221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167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6" t="s">
        <v>71</v>
      </c>
      <c r="V20" s="223"/>
      <c r="W20" s="221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168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5">
        <f t="shared" si="3"/>
        <v>8854.320000000007</v>
      </c>
      <c r="R21" s="58"/>
      <c r="U21" s="216" t="s">
        <v>72</v>
      </c>
      <c r="V21" s="223"/>
      <c r="W21" s="221"/>
    </row>
    <row r="22" spans="1:23" ht="15.75" thickBot="1" x14ac:dyDescent="0.3">
      <c r="A22" s="34"/>
      <c r="B22" s="134">
        <v>44248</v>
      </c>
      <c r="C22" s="36">
        <v>17622</v>
      </c>
      <c r="D22" s="139" t="s">
        <v>171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6" t="s">
        <v>73</v>
      </c>
      <c r="V22" s="223"/>
      <c r="W22" s="221"/>
    </row>
    <row r="23" spans="1:23" ht="15.75" thickBot="1" x14ac:dyDescent="0.3">
      <c r="A23" s="34"/>
      <c r="B23" s="134">
        <v>44249</v>
      </c>
      <c r="C23" s="36">
        <v>4083</v>
      </c>
      <c r="D23" s="139" t="s">
        <v>172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6" t="s">
        <v>74</v>
      </c>
      <c r="V23" s="223"/>
      <c r="W23" s="221"/>
    </row>
    <row r="24" spans="1:23" ht="15.75" thickBot="1" x14ac:dyDescent="0.3">
      <c r="A24" s="34"/>
      <c r="B24" s="134">
        <v>44250</v>
      </c>
      <c r="C24" s="36">
        <v>14146</v>
      </c>
      <c r="D24" s="139" t="s">
        <v>173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6" t="s">
        <v>75</v>
      </c>
      <c r="V24" s="223"/>
      <c r="W24" s="221"/>
    </row>
    <row r="25" spans="1:23" ht="15.75" thickBot="1" x14ac:dyDescent="0.3">
      <c r="A25" s="34"/>
      <c r="B25" s="134">
        <v>44251</v>
      </c>
      <c r="C25" s="36">
        <v>960</v>
      </c>
      <c r="D25" s="139" t="s">
        <v>174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6" t="s">
        <v>76</v>
      </c>
      <c r="V25" s="223"/>
      <c r="W25" s="221"/>
    </row>
    <row r="26" spans="1:23" ht="15.75" thickBot="1" x14ac:dyDescent="0.3">
      <c r="A26" s="34"/>
      <c r="B26" s="134">
        <v>44252</v>
      </c>
      <c r="C26" s="36">
        <v>3084</v>
      </c>
      <c r="D26" s="139" t="s">
        <v>175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6" t="s">
        <v>77</v>
      </c>
      <c r="V26" s="223"/>
      <c r="W26" s="221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6" t="s">
        <v>78</v>
      </c>
      <c r="V27" s="223"/>
      <c r="W27" s="221"/>
    </row>
    <row r="28" spans="1:23" ht="15.75" thickBot="1" x14ac:dyDescent="0.3">
      <c r="A28" s="34"/>
      <c r="B28" s="134">
        <v>44254</v>
      </c>
      <c r="C28" s="36">
        <v>5395</v>
      </c>
      <c r="D28" s="141" t="s">
        <v>176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8">
        <v>44254</v>
      </c>
      <c r="K28" s="239" t="s">
        <v>177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5">
        <f>P28-F28</f>
        <v>7549.0100000000093</v>
      </c>
      <c r="R28" s="48"/>
      <c r="U28" s="216" t="s">
        <v>79</v>
      </c>
      <c r="V28" s="223"/>
      <c r="W28" s="221"/>
    </row>
    <row r="29" spans="1:23" ht="15.75" thickBot="1" x14ac:dyDescent="0.3">
      <c r="A29" s="34"/>
      <c r="B29" s="134">
        <v>44255</v>
      </c>
      <c r="C29" s="36">
        <v>15296</v>
      </c>
      <c r="D29" s="143" t="s">
        <v>178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220</v>
      </c>
      <c r="P29" s="7">
        <f>C29+I29+M29+N29+L29</f>
        <v>154011</v>
      </c>
      <c r="Q29" s="236">
        <f>P29-F29</f>
        <v>-200</v>
      </c>
      <c r="R29" s="58" t="s">
        <v>221</v>
      </c>
      <c r="U29" s="216" t="s">
        <v>80</v>
      </c>
      <c r="V29" s="223"/>
      <c r="W29" s="221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6" t="s">
        <v>81</v>
      </c>
      <c r="V30" s="224"/>
      <c r="W30" s="210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6" t="s">
        <v>82</v>
      </c>
      <c r="V31" s="224"/>
      <c r="W31" s="210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6" t="s">
        <v>83</v>
      </c>
      <c r="V32" s="224"/>
      <c r="W32" s="210"/>
    </row>
    <row r="33" spans="1:23" ht="16.5" thickBot="1" x14ac:dyDescent="0.3">
      <c r="A33" s="34"/>
      <c r="B33" s="241">
        <v>44231</v>
      </c>
      <c r="C33" s="229">
        <v>10917.98</v>
      </c>
      <c r="D33" s="242" t="s">
        <v>224</v>
      </c>
      <c r="E33" s="136"/>
      <c r="F33" s="71"/>
      <c r="G33" s="137"/>
      <c r="H33" s="138"/>
      <c r="I33" s="69"/>
      <c r="J33" s="238" t="s">
        <v>222</v>
      </c>
      <c r="K33" s="175" t="s">
        <v>223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6" t="s">
        <v>84</v>
      </c>
      <c r="V33" s="224"/>
      <c r="W33" s="210"/>
    </row>
    <row r="34" spans="1:23" ht="16.5" thickBot="1" x14ac:dyDescent="0.3">
      <c r="A34" s="34"/>
      <c r="B34" s="241">
        <v>44233</v>
      </c>
      <c r="C34" s="229">
        <v>11040.9</v>
      </c>
      <c r="D34" s="242" t="s">
        <v>227</v>
      </c>
      <c r="E34" s="136"/>
      <c r="F34" s="71"/>
      <c r="G34" s="137"/>
      <c r="H34" s="138"/>
      <c r="I34" s="69"/>
      <c r="J34" s="67">
        <v>44242</v>
      </c>
      <c r="K34" s="248" t="s">
        <v>235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6" t="s">
        <v>85</v>
      </c>
      <c r="V34" s="224"/>
      <c r="W34" s="210"/>
    </row>
    <row r="35" spans="1:23" ht="16.5" thickBot="1" x14ac:dyDescent="0.3">
      <c r="A35" s="34"/>
      <c r="B35" s="241">
        <v>44235</v>
      </c>
      <c r="C35" s="229">
        <v>22458.1</v>
      </c>
      <c r="D35" s="242" t="s">
        <v>225</v>
      </c>
      <c r="E35" s="136"/>
      <c r="F35" s="71"/>
      <c r="G35" s="137"/>
      <c r="H35" s="138"/>
      <c r="I35" s="69"/>
      <c r="J35" s="67">
        <v>44242</v>
      </c>
      <c r="K35" s="175" t="s">
        <v>236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6" t="s">
        <v>86</v>
      </c>
      <c r="V35" s="224"/>
      <c r="W35" s="210"/>
    </row>
    <row r="36" spans="1:23" ht="15" customHeight="1" thickBot="1" x14ac:dyDescent="0.3">
      <c r="A36" s="34"/>
      <c r="B36" s="243">
        <v>44238</v>
      </c>
      <c r="C36" s="229">
        <v>29327.32</v>
      </c>
      <c r="D36" s="242" t="s">
        <v>226</v>
      </c>
      <c r="E36" s="136"/>
      <c r="F36" s="71"/>
      <c r="G36" s="137"/>
      <c r="H36" s="138"/>
      <c r="I36" s="69"/>
      <c r="J36" s="67">
        <v>44244</v>
      </c>
      <c r="K36" s="248" t="s">
        <v>133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6" t="s">
        <v>87</v>
      </c>
      <c r="V36" s="224"/>
      <c r="W36" s="210"/>
    </row>
    <row r="37" spans="1:23" ht="19.5" customHeight="1" thickBot="1" x14ac:dyDescent="0.35">
      <c r="A37" s="34"/>
      <c r="B37" s="230">
        <v>44242</v>
      </c>
      <c r="C37" s="229">
        <v>13416.16</v>
      </c>
      <c r="D37" s="242" t="s">
        <v>228</v>
      </c>
      <c r="E37" s="136"/>
      <c r="F37" s="244"/>
      <c r="G37" s="137"/>
      <c r="H37" s="138"/>
      <c r="I37" s="69"/>
      <c r="J37" s="67">
        <v>44251</v>
      </c>
      <c r="K37" s="250" t="s">
        <v>237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6" t="s">
        <v>88</v>
      </c>
      <c r="V37" s="224"/>
      <c r="W37" s="210"/>
    </row>
    <row r="38" spans="1:23" ht="15" customHeight="1" thickBot="1" x14ac:dyDescent="0.35">
      <c r="A38" s="34"/>
      <c r="B38" s="230">
        <v>44245</v>
      </c>
      <c r="C38" s="229">
        <v>14548.36</v>
      </c>
      <c r="D38" s="242" t="s">
        <v>229</v>
      </c>
      <c r="E38" s="136"/>
      <c r="F38" s="244"/>
      <c r="G38" s="137"/>
      <c r="H38" s="138"/>
      <c r="I38" s="69"/>
      <c r="J38" s="67" t="s">
        <v>222</v>
      </c>
      <c r="K38" s="172" t="s">
        <v>238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6" t="s">
        <v>89</v>
      </c>
      <c r="V38" s="224"/>
      <c r="W38" s="210"/>
    </row>
    <row r="39" spans="1:23" ht="15" customHeight="1" thickBot="1" x14ac:dyDescent="0.35">
      <c r="A39" s="34"/>
      <c r="B39" s="230">
        <v>44246</v>
      </c>
      <c r="C39" s="229">
        <v>18201.509999999998</v>
      </c>
      <c r="D39" s="242" t="s">
        <v>230</v>
      </c>
      <c r="E39" s="136"/>
      <c r="F39" s="244"/>
      <c r="G39" s="137"/>
      <c r="H39" s="138"/>
      <c r="I39" s="69"/>
      <c r="J39" s="67" t="s">
        <v>222</v>
      </c>
      <c r="K39" s="157" t="s">
        <v>239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6" t="s">
        <v>90</v>
      </c>
      <c r="V39" s="224"/>
      <c r="W39" s="210"/>
    </row>
    <row r="40" spans="1:23" ht="15" customHeight="1" thickBot="1" x14ac:dyDescent="0.35">
      <c r="A40" s="34"/>
      <c r="B40" s="230">
        <v>44250</v>
      </c>
      <c r="C40" s="229">
        <v>31000.46</v>
      </c>
      <c r="D40" s="242" t="s">
        <v>231</v>
      </c>
      <c r="E40" s="136"/>
      <c r="F40" s="244"/>
      <c r="G40" s="137"/>
      <c r="H40" s="138"/>
      <c r="I40" s="69"/>
      <c r="J40" s="67" t="s">
        <v>222</v>
      </c>
      <c r="K40" s="172" t="s">
        <v>240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6" t="s">
        <v>91</v>
      </c>
      <c r="V40" s="224"/>
      <c r="W40" s="210"/>
    </row>
    <row r="41" spans="1:23" ht="15" customHeight="1" thickBot="1" x14ac:dyDescent="0.35">
      <c r="A41" s="34"/>
      <c r="B41" s="230">
        <v>44251</v>
      </c>
      <c r="C41" s="229">
        <v>12293.99</v>
      </c>
      <c r="D41" s="242" t="s">
        <v>232</v>
      </c>
      <c r="E41" s="136"/>
      <c r="F41" s="245"/>
      <c r="G41" s="137"/>
      <c r="H41" s="138"/>
      <c r="I41" s="69"/>
      <c r="J41" s="67" t="s">
        <v>222</v>
      </c>
      <c r="K41" s="172" t="s">
        <v>240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6" t="s">
        <v>92</v>
      </c>
      <c r="V41" s="224"/>
      <c r="W41" s="210"/>
    </row>
    <row r="42" spans="1:23" ht="15" customHeight="1" thickBot="1" x14ac:dyDescent="0.35">
      <c r="A42" s="34"/>
      <c r="B42" s="230">
        <v>44254</v>
      </c>
      <c r="C42" s="229">
        <v>12926.36</v>
      </c>
      <c r="D42" s="242" t="s">
        <v>233</v>
      </c>
      <c r="E42" s="136"/>
      <c r="F42" s="246"/>
      <c r="G42" s="137"/>
      <c r="H42" s="138"/>
      <c r="I42" s="69"/>
      <c r="J42" s="67" t="s">
        <v>222</v>
      </c>
      <c r="K42" s="249" t="s">
        <v>241</v>
      </c>
      <c r="L42" s="71">
        <v>2685.32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6" t="s">
        <v>93</v>
      </c>
      <c r="V42" s="224"/>
      <c r="W42" s="210"/>
    </row>
    <row r="43" spans="1:23" ht="16.149999999999999" customHeight="1" thickBot="1" x14ac:dyDescent="0.35">
      <c r="A43" s="34"/>
      <c r="B43" s="230">
        <v>44256</v>
      </c>
      <c r="C43" s="229">
        <v>20260.8</v>
      </c>
      <c r="D43" s="242" t="s">
        <v>234</v>
      </c>
      <c r="E43" s="136"/>
      <c r="F43" s="246"/>
      <c r="G43" s="137"/>
      <c r="H43" s="138"/>
      <c r="I43" s="69"/>
      <c r="J43" s="67" t="s">
        <v>222</v>
      </c>
      <c r="K43" s="284" t="s">
        <v>269</v>
      </c>
      <c r="L43" s="71">
        <v>3357</v>
      </c>
      <c r="M43" s="41">
        <v>0</v>
      </c>
      <c r="N43" s="42">
        <v>0</v>
      </c>
      <c r="O43" s="47"/>
      <c r="P43" s="7"/>
      <c r="R43" s="48"/>
      <c r="U43" s="216" t="s">
        <v>94</v>
      </c>
      <c r="V43" s="224"/>
      <c r="W43" s="210"/>
    </row>
    <row r="44" spans="1:23" ht="16.149999999999999" customHeight="1" thickBot="1" x14ac:dyDescent="0.3">
      <c r="A44" s="34"/>
      <c r="B44" s="146"/>
      <c r="C44" s="71"/>
      <c r="D44" s="247"/>
      <c r="E44" s="136"/>
      <c r="F44" s="151"/>
      <c r="G44" s="137"/>
      <c r="H44" s="138"/>
      <c r="I44" s="69"/>
      <c r="J44" s="67"/>
      <c r="K44" s="40" t="s">
        <v>144</v>
      </c>
      <c r="L44" s="71">
        <v>0</v>
      </c>
      <c r="M44" s="41">
        <v>0</v>
      </c>
      <c r="N44" s="42">
        <v>0</v>
      </c>
      <c r="O44" s="47"/>
      <c r="P44" s="7"/>
      <c r="R44" s="48"/>
      <c r="U44" s="216" t="s">
        <v>95</v>
      </c>
      <c r="V44" s="224"/>
      <c r="W44" s="210"/>
    </row>
    <row r="45" spans="1:23" ht="16.149999999999999" hidden="1" customHeight="1" thickBot="1" x14ac:dyDescent="0.3">
      <c r="A45" s="34"/>
      <c r="B45" s="146"/>
      <c r="C45" s="71"/>
      <c r="D45" s="247"/>
      <c r="E45" s="136"/>
      <c r="F45" s="151"/>
      <c r="G45" s="137"/>
      <c r="H45" s="138"/>
      <c r="I45" s="69"/>
      <c r="J45" s="67"/>
      <c r="K45" s="173"/>
      <c r="L45" s="71"/>
      <c r="M45" s="41">
        <v>0</v>
      </c>
      <c r="N45" s="42">
        <v>0</v>
      </c>
      <c r="O45" s="47"/>
      <c r="P45" s="7"/>
      <c r="R45" s="48"/>
      <c r="U45" s="216" t="s">
        <v>96</v>
      </c>
      <c r="V45" s="224"/>
      <c r="W45" s="210"/>
    </row>
    <row r="46" spans="1:23" ht="16.149999999999999" hidden="1" customHeight="1" thickBot="1" x14ac:dyDescent="0.3">
      <c r="A46" s="34"/>
      <c r="B46" s="146"/>
      <c r="C46" s="71"/>
      <c r="D46" s="247"/>
      <c r="E46" s="136"/>
      <c r="F46" s="151"/>
      <c r="G46" s="137"/>
      <c r="H46" s="138"/>
      <c r="I46" s="69"/>
      <c r="J46" s="67"/>
      <c r="K46" s="174"/>
      <c r="L46" s="75"/>
      <c r="M46" s="41">
        <v>0</v>
      </c>
      <c r="N46" s="42">
        <v>0</v>
      </c>
      <c r="O46" s="47"/>
      <c r="P46" s="7"/>
      <c r="R46" s="48"/>
      <c r="U46" s="216" t="s">
        <v>97</v>
      </c>
      <c r="V46" s="224"/>
      <c r="W46" s="210"/>
    </row>
    <row r="47" spans="1:23" ht="16.149999999999999" hidden="1" customHeight="1" thickBot="1" x14ac:dyDescent="0.3">
      <c r="A47" s="34"/>
      <c r="B47" s="146"/>
      <c r="C47" s="71"/>
      <c r="D47" s="247"/>
      <c r="E47" s="136"/>
      <c r="F47" s="151"/>
      <c r="G47" s="137"/>
      <c r="H47" s="138"/>
      <c r="I47" s="69"/>
      <c r="J47" s="67"/>
      <c r="K47" s="175"/>
      <c r="L47" s="75"/>
      <c r="M47" s="41">
        <v>0</v>
      </c>
      <c r="N47" s="42">
        <v>0</v>
      </c>
      <c r="O47" s="47"/>
      <c r="P47" s="7"/>
      <c r="R47" s="48"/>
      <c r="U47" s="216" t="s">
        <v>98</v>
      </c>
      <c r="V47" s="224"/>
      <c r="W47" s="210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157"/>
      <c r="L48" s="50"/>
      <c r="M48" s="77"/>
      <c r="N48" s="42"/>
      <c r="O48" s="47"/>
      <c r="P48" s="7"/>
      <c r="Q48" s="7"/>
      <c r="R48" s="48"/>
      <c r="U48" s="216" t="s">
        <v>99</v>
      </c>
      <c r="V48" s="224"/>
      <c r="W48" s="210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157"/>
      <c r="L49" s="50"/>
      <c r="M49" s="77"/>
      <c r="N49" s="42"/>
      <c r="O49" s="47"/>
      <c r="P49" s="7"/>
      <c r="Q49" s="7"/>
      <c r="R49" s="48"/>
      <c r="U49" s="216" t="s">
        <v>100</v>
      </c>
      <c r="V49" s="224"/>
      <c r="W49" s="210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175"/>
      <c r="L50" s="75"/>
      <c r="M50" s="77"/>
      <c r="N50" s="42"/>
      <c r="O50" s="47"/>
      <c r="P50" s="7"/>
      <c r="Q50" s="7"/>
      <c r="R50" s="48"/>
      <c r="U50" s="216" t="s">
        <v>101</v>
      </c>
      <c r="V50" s="224"/>
      <c r="W50" s="210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175"/>
      <c r="L51" s="75"/>
      <c r="M51" s="77"/>
      <c r="N51" s="42"/>
      <c r="O51" s="47"/>
      <c r="P51" s="7"/>
      <c r="Q51" s="7"/>
      <c r="R51" s="48"/>
      <c r="U51" s="216" t="s">
        <v>102</v>
      </c>
      <c r="V51" s="224"/>
      <c r="W51" s="210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175"/>
      <c r="L52" s="75"/>
      <c r="M52" s="77"/>
      <c r="N52" s="42"/>
      <c r="O52" s="47"/>
      <c r="P52" s="7"/>
      <c r="Q52" s="7"/>
      <c r="R52" s="48"/>
      <c r="U52" s="216" t="s">
        <v>103</v>
      </c>
      <c r="V52" s="224"/>
      <c r="W52" s="210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175"/>
      <c r="L53" s="75"/>
      <c r="M53" s="77"/>
      <c r="N53" s="42"/>
      <c r="O53" s="47"/>
      <c r="P53" s="7"/>
      <c r="Q53" s="7"/>
      <c r="R53" s="48"/>
      <c r="U53" s="216" t="s">
        <v>104</v>
      </c>
      <c r="V53" s="224"/>
      <c r="W53" s="210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6" t="s">
        <v>105</v>
      </c>
      <c r="V54" s="224"/>
      <c r="W54" s="210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76"/>
      <c r="L55" s="75"/>
      <c r="M55" s="41">
        <v>0</v>
      </c>
      <c r="N55" s="42">
        <v>0</v>
      </c>
      <c r="O55" s="47"/>
      <c r="P55" s="7"/>
      <c r="Q55" s="7"/>
      <c r="R55" s="48"/>
      <c r="U55" s="215"/>
      <c r="V55" s="225"/>
      <c r="W55" s="210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/>
      <c r="Q56" s="7"/>
      <c r="R56" s="48"/>
      <c r="U56" s="215"/>
      <c r="V56" s="225"/>
      <c r="W56" s="210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/>
      <c r="Q57" s="7"/>
      <c r="R57" s="48"/>
      <c r="U57" s="215"/>
      <c r="V57" s="225"/>
      <c r="W57" s="210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/>
      <c r="Q58" s="7"/>
      <c r="R58" s="48"/>
      <c r="U58" s="215"/>
      <c r="V58" s="225"/>
      <c r="W58" s="210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/>
      <c r="Q59" s="7"/>
      <c r="R59" s="48"/>
      <c r="U59" s="215"/>
      <c r="V59" s="225"/>
      <c r="W59" s="210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/>
      <c r="Q60" s="7"/>
      <c r="R60" s="48"/>
      <c r="U60" s="215"/>
      <c r="V60" s="225"/>
      <c r="W60" s="210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3"/>
      <c r="V61" s="225"/>
      <c r="W61" s="210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3017738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194986.54000000004</v>
      </c>
      <c r="M62" s="95">
        <f>SUM(M5:M61)</f>
        <v>2574355</v>
      </c>
      <c r="N62" s="95">
        <f>SUM(N5:N61)</f>
        <v>164965</v>
      </c>
      <c r="O62" s="96"/>
      <c r="P62" s="7">
        <f>SUM(P5:P61)</f>
        <v>3068787.5</v>
      </c>
      <c r="Q62" s="7">
        <f>SUM(Q5:Q61)</f>
        <v>67211.250000000029</v>
      </c>
      <c r="R62" s="97"/>
      <c r="U62" s="213"/>
      <c r="V62" s="225"/>
      <c r="W62" s="210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4"/>
      <c r="V63" s="226"/>
      <c r="W63" s="211"/>
    </row>
    <row r="64" spans="1:23" ht="17.25" customHeight="1" thickBot="1" x14ac:dyDescent="0.3">
      <c r="A64" s="60"/>
      <c r="B64" s="100"/>
      <c r="C64" s="4"/>
      <c r="H64" s="260" t="s">
        <v>16</v>
      </c>
      <c r="I64" s="261"/>
      <c r="J64" s="101"/>
      <c r="K64" s="262">
        <f>I62+L62</f>
        <v>259685.39000000004</v>
      </c>
      <c r="L64" s="263"/>
      <c r="M64" s="264">
        <f>M62+N62</f>
        <v>2739320</v>
      </c>
      <c r="N64" s="265"/>
      <c r="O64" s="102"/>
      <c r="P64" s="99"/>
      <c r="Q64" s="99"/>
      <c r="S64" s="177"/>
    </row>
    <row r="65" spans="2:19" ht="19.5" customHeight="1" thickBot="1" x14ac:dyDescent="0.3">
      <c r="D65" s="272" t="s">
        <v>17</v>
      </c>
      <c r="E65" s="272"/>
      <c r="F65" s="103">
        <f>F62-K64-C62</f>
        <v>2383768.87</v>
      </c>
      <c r="I65" s="104"/>
      <c r="J65" s="105"/>
      <c r="P65" s="251">
        <f>P62+Q62</f>
        <v>3135998.75</v>
      </c>
      <c r="Q65" s="252"/>
      <c r="S65" s="50"/>
    </row>
    <row r="66" spans="2:19" ht="15.75" customHeight="1" x14ac:dyDescent="0.3">
      <c r="D66" s="253" t="s">
        <v>18</v>
      </c>
      <c r="E66" s="253"/>
      <c r="F66" s="95">
        <v>-2261593.1</v>
      </c>
      <c r="I66" s="254" t="s">
        <v>19</v>
      </c>
      <c r="J66" s="255"/>
      <c r="K66" s="256">
        <f>F68+F69+F70</f>
        <v>364362.23000000004</v>
      </c>
      <c r="L66" s="257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122175.77000000002</v>
      </c>
      <c r="H68" s="34"/>
      <c r="I68" s="114" t="s">
        <v>21</v>
      </c>
      <c r="J68" s="115"/>
      <c r="K68" s="258">
        <f>-C4</f>
        <v>-209541.1</v>
      </c>
      <c r="L68" s="259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266" t="s">
        <v>24</v>
      </c>
      <c r="E70" s="267"/>
      <c r="F70" s="120">
        <v>223014.26</v>
      </c>
      <c r="I70" s="268" t="s">
        <v>25</v>
      </c>
      <c r="J70" s="269"/>
      <c r="K70" s="270">
        <f>K66+K68</f>
        <v>154821.13000000003</v>
      </c>
      <c r="L70" s="271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6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F0AC-81DE-44A5-92EC-02527CD7A507}">
  <sheetPr>
    <tabColor rgb="FF7030A0"/>
  </sheetPr>
  <dimension ref="A1:G103"/>
  <sheetViews>
    <sheetView topLeftCell="A25" zoomScale="145" zoomScaleNormal="145" workbookViewId="0">
      <selection activeCell="B66" sqref="B66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8" t="s">
        <v>31</v>
      </c>
      <c r="C1" s="179"/>
      <c r="D1" s="180"/>
      <c r="E1" s="179"/>
      <c r="F1" s="181"/>
    </row>
    <row r="2" spans="1:7" ht="16.5" thickBot="1" x14ac:dyDescent="0.3">
      <c r="A2" s="182" t="s">
        <v>5</v>
      </c>
      <c r="B2" s="182" t="s">
        <v>27</v>
      </c>
      <c r="C2" s="183" t="s">
        <v>28</v>
      </c>
      <c r="D2" s="182" t="s">
        <v>29</v>
      </c>
      <c r="E2" s="183" t="s">
        <v>30</v>
      </c>
      <c r="F2" s="183" t="s">
        <v>28</v>
      </c>
    </row>
    <row r="3" spans="1:7" ht="18.75" x14ac:dyDescent="0.3">
      <c r="A3" s="195">
        <v>44231</v>
      </c>
      <c r="B3" s="196" t="s">
        <v>201</v>
      </c>
      <c r="C3" s="71">
        <v>122195.35</v>
      </c>
      <c r="D3" s="197"/>
      <c r="E3" s="6"/>
      <c r="F3" s="185">
        <f>C3-E3</f>
        <v>122195.35</v>
      </c>
    </row>
    <row r="4" spans="1:7" ht="18.75" x14ac:dyDescent="0.3">
      <c r="A4" s="195">
        <v>44231</v>
      </c>
      <c r="B4" s="196" t="s">
        <v>202</v>
      </c>
      <c r="C4" s="71">
        <v>6621.8</v>
      </c>
      <c r="D4" s="198"/>
      <c r="E4" s="71"/>
      <c r="F4" s="186">
        <f>F3+C4-E4</f>
        <v>128817.15000000001</v>
      </c>
      <c r="G4" s="187"/>
    </row>
    <row r="5" spans="1:7" x14ac:dyDescent="0.25">
      <c r="A5" s="198">
        <v>44231</v>
      </c>
      <c r="B5" s="196" t="s">
        <v>203</v>
      </c>
      <c r="C5" s="71">
        <v>12579.6</v>
      </c>
      <c r="D5" s="198"/>
      <c r="E5" s="71"/>
      <c r="F5" s="188">
        <f t="shared" ref="F5:F66" si="0">F4+C5-E5</f>
        <v>141396.75</v>
      </c>
    </row>
    <row r="6" spans="1:7" x14ac:dyDescent="0.25">
      <c r="A6" s="198">
        <v>44232</v>
      </c>
      <c r="B6" s="196" t="s">
        <v>204</v>
      </c>
      <c r="C6" s="71">
        <v>205306.85</v>
      </c>
      <c r="D6" s="198">
        <v>44232</v>
      </c>
      <c r="E6" s="71">
        <v>346703.6</v>
      </c>
      <c r="F6" s="188">
        <f t="shared" si="0"/>
        <v>0</v>
      </c>
    </row>
    <row r="7" spans="1:7" x14ac:dyDescent="0.25">
      <c r="A7" s="198">
        <v>44233</v>
      </c>
      <c r="B7" s="196" t="s">
        <v>205</v>
      </c>
      <c r="C7" s="71">
        <v>124129.04</v>
      </c>
      <c r="D7" s="198"/>
      <c r="E7" s="71"/>
      <c r="F7" s="188">
        <f t="shared" si="0"/>
        <v>124129.04</v>
      </c>
    </row>
    <row r="8" spans="1:7" x14ac:dyDescent="0.25">
      <c r="A8" s="198">
        <v>44233</v>
      </c>
      <c r="B8" s="196" t="s">
        <v>206</v>
      </c>
      <c r="C8" s="71">
        <v>17314</v>
      </c>
      <c r="D8" s="198"/>
      <c r="E8" s="71"/>
      <c r="F8" s="188">
        <f t="shared" si="0"/>
        <v>141443.03999999998</v>
      </c>
    </row>
    <row r="9" spans="1:7" x14ac:dyDescent="0.25">
      <c r="A9" s="198">
        <v>44234</v>
      </c>
      <c r="B9" s="196" t="s">
        <v>207</v>
      </c>
      <c r="C9" s="71">
        <v>3618.4</v>
      </c>
      <c r="D9" s="198"/>
      <c r="E9" s="71"/>
      <c r="F9" s="188">
        <f t="shared" si="0"/>
        <v>145061.43999999997</v>
      </c>
    </row>
    <row r="10" spans="1:7" ht="18.75" x14ac:dyDescent="0.3">
      <c r="A10" s="198">
        <v>44236</v>
      </c>
      <c r="B10" s="196" t="s">
        <v>208</v>
      </c>
      <c r="C10" s="71">
        <v>149911.4</v>
      </c>
      <c r="D10" s="198"/>
      <c r="E10" s="71"/>
      <c r="F10" s="188">
        <f t="shared" si="0"/>
        <v>294972.83999999997</v>
      </c>
      <c r="G10" s="187"/>
    </row>
    <row r="11" spans="1:7" x14ac:dyDescent="0.25">
      <c r="A11" s="195">
        <v>44237</v>
      </c>
      <c r="B11" s="196" t="s">
        <v>209</v>
      </c>
      <c r="C11" s="71">
        <v>2349.8000000000002</v>
      </c>
      <c r="D11" s="198"/>
      <c r="E11" s="71"/>
      <c r="F11" s="188">
        <f t="shared" si="0"/>
        <v>297322.63999999996</v>
      </c>
    </row>
    <row r="12" spans="1:7" x14ac:dyDescent="0.25">
      <c r="A12" s="198">
        <v>44237</v>
      </c>
      <c r="B12" s="196" t="s">
        <v>210</v>
      </c>
      <c r="C12" s="71">
        <v>6415.9</v>
      </c>
      <c r="D12" s="198"/>
      <c r="E12" s="71"/>
      <c r="F12" s="188">
        <f t="shared" si="0"/>
        <v>303738.53999999998</v>
      </c>
    </row>
    <row r="13" spans="1:7" x14ac:dyDescent="0.25">
      <c r="A13" s="198">
        <v>44238</v>
      </c>
      <c r="B13" s="196" t="s">
        <v>211</v>
      </c>
      <c r="C13" s="71">
        <v>130332.1</v>
      </c>
      <c r="D13" s="198">
        <v>44240</v>
      </c>
      <c r="E13" s="71">
        <v>434070.64</v>
      </c>
      <c r="F13" s="188">
        <f t="shared" si="0"/>
        <v>0</v>
      </c>
    </row>
    <row r="14" spans="1:7" x14ac:dyDescent="0.25">
      <c r="A14" s="198">
        <v>44240</v>
      </c>
      <c r="B14" s="196" t="s">
        <v>242</v>
      </c>
      <c r="C14" s="71">
        <v>37237.589999999997</v>
      </c>
      <c r="D14" s="198"/>
      <c r="E14" s="71"/>
      <c r="F14" s="188">
        <f t="shared" si="0"/>
        <v>37237.589999999997</v>
      </c>
    </row>
    <row r="15" spans="1:7" x14ac:dyDescent="0.25">
      <c r="A15" s="198">
        <v>44240</v>
      </c>
      <c r="B15" s="196" t="s">
        <v>243</v>
      </c>
      <c r="C15" s="71">
        <v>158845.38</v>
      </c>
      <c r="D15" s="198"/>
      <c r="E15" s="71"/>
      <c r="F15" s="188">
        <f t="shared" si="0"/>
        <v>196082.97</v>
      </c>
    </row>
    <row r="16" spans="1:7" x14ac:dyDescent="0.25">
      <c r="A16" s="198">
        <v>44240</v>
      </c>
      <c r="B16" s="196" t="s">
        <v>244</v>
      </c>
      <c r="C16" s="71">
        <v>6020</v>
      </c>
      <c r="D16" s="198"/>
      <c r="E16" s="71"/>
      <c r="F16" s="188">
        <f t="shared" si="0"/>
        <v>202102.97</v>
      </c>
    </row>
    <row r="17" spans="1:7" x14ac:dyDescent="0.25">
      <c r="A17" s="198">
        <v>44241</v>
      </c>
      <c r="B17" s="196" t="s">
        <v>245</v>
      </c>
      <c r="C17" s="71">
        <v>1135.2</v>
      </c>
      <c r="D17" s="198"/>
      <c r="E17" s="71"/>
      <c r="F17" s="188">
        <f t="shared" si="0"/>
        <v>203238.17</v>
      </c>
    </row>
    <row r="18" spans="1:7" x14ac:dyDescent="0.25">
      <c r="A18" s="198">
        <v>44243</v>
      </c>
      <c r="B18" s="196" t="s">
        <v>246</v>
      </c>
      <c r="C18" s="71">
        <v>9671.2000000000007</v>
      </c>
      <c r="D18" s="198"/>
      <c r="E18" s="71"/>
      <c r="F18" s="188">
        <f t="shared" si="0"/>
        <v>212909.37000000002</v>
      </c>
    </row>
    <row r="19" spans="1:7" x14ac:dyDescent="0.25">
      <c r="A19" s="198">
        <v>44243</v>
      </c>
      <c r="B19" s="196" t="s">
        <v>247</v>
      </c>
      <c r="C19" s="71">
        <v>52366.1</v>
      </c>
      <c r="D19" s="198"/>
      <c r="E19" s="71"/>
      <c r="F19" s="188">
        <f t="shared" si="0"/>
        <v>265275.47000000003</v>
      </c>
    </row>
    <row r="20" spans="1:7" x14ac:dyDescent="0.25">
      <c r="A20" s="198">
        <v>44243</v>
      </c>
      <c r="B20" s="196" t="s">
        <v>248</v>
      </c>
      <c r="C20" s="71">
        <v>37063.199999999997</v>
      </c>
      <c r="D20" s="198"/>
      <c r="E20" s="71"/>
      <c r="F20" s="188">
        <f t="shared" si="0"/>
        <v>302338.67000000004</v>
      </c>
    </row>
    <row r="21" spans="1:7" x14ac:dyDescent="0.25">
      <c r="A21" s="198">
        <v>44243</v>
      </c>
      <c r="B21" s="196" t="s">
        <v>249</v>
      </c>
      <c r="C21" s="71">
        <v>11964.4</v>
      </c>
      <c r="D21" s="198"/>
      <c r="E21" s="71"/>
      <c r="F21" s="188">
        <f t="shared" si="0"/>
        <v>314303.07000000007</v>
      </c>
    </row>
    <row r="22" spans="1:7" ht="18.75" x14ac:dyDescent="0.3">
      <c r="A22" s="198">
        <v>44244</v>
      </c>
      <c r="B22" s="196" t="s">
        <v>250</v>
      </c>
      <c r="C22" s="71">
        <v>21381.3</v>
      </c>
      <c r="D22" s="198"/>
      <c r="E22" s="71"/>
      <c r="F22" s="188">
        <f t="shared" si="0"/>
        <v>335684.37000000005</v>
      </c>
      <c r="G22" s="187"/>
    </row>
    <row r="23" spans="1:7" x14ac:dyDescent="0.25">
      <c r="A23" s="198">
        <v>44244</v>
      </c>
      <c r="B23" s="196" t="s">
        <v>251</v>
      </c>
      <c r="C23" s="71">
        <v>107864</v>
      </c>
      <c r="D23" s="198"/>
      <c r="E23" s="71"/>
      <c r="F23" s="188">
        <f t="shared" si="0"/>
        <v>443548.37000000005</v>
      </c>
    </row>
    <row r="24" spans="1:7" x14ac:dyDescent="0.25">
      <c r="A24" s="198">
        <v>44245</v>
      </c>
      <c r="B24" s="196" t="s">
        <v>252</v>
      </c>
      <c r="C24" s="71">
        <v>114513</v>
      </c>
      <c r="D24" s="198">
        <v>44247</v>
      </c>
      <c r="E24" s="71">
        <v>558061.37</v>
      </c>
      <c r="F24" s="188">
        <f t="shared" si="0"/>
        <v>0</v>
      </c>
    </row>
    <row r="25" spans="1:7" x14ac:dyDescent="0.25">
      <c r="A25" s="198">
        <v>44247</v>
      </c>
      <c r="B25" s="196" t="s">
        <v>253</v>
      </c>
      <c r="C25" s="71">
        <v>52132.2</v>
      </c>
      <c r="D25" s="198"/>
      <c r="E25" s="71"/>
      <c r="F25" s="188">
        <f t="shared" si="0"/>
        <v>52132.2</v>
      </c>
    </row>
    <row r="26" spans="1:7" x14ac:dyDescent="0.25">
      <c r="A26" s="198">
        <v>44247</v>
      </c>
      <c r="B26" s="196" t="s">
        <v>254</v>
      </c>
      <c r="C26" s="71">
        <v>149529.79999999999</v>
      </c>
      <c r="D26" s="198"/>
      <c r="E26" s="71"/>
      <c r="F26" s="188">
        <f t="shared" si="0"/>
        <v>201662</v>
      </c>
    </row>
    <row r="27" spans="1:7" x14ac:dyDescent="0.25">
      <c r="A27" s="198">
        <v>44247</v>
      </c>
      <c r="B27" s="196" t="s">
        <v>255</v>
      </c>
      <c r="C27" s="71">
        <v>843.6</v>
      </c>
      <c r="D27" s="198"/>
      <c r="E27" s="71"/>
      <c r="F27" s="188">
        <f t="shared" si="0"/>
        <v>202505.60000000001</v>
      </c>
    </row>
    <row r="28" spans="1:7" x14ac:dyDescent="0.25">
      <c r="A28" s="198">
        <v>44247</v>
      </c>
      <c r="B28" s="196" t="s">
        <v>256</v>
      </c>
      <c r="C28" s="71">
        <v>1600</v>
      </c>
      <c r="D28" s="198"/>
      <c r="E28" s="71"/>
      <c r="F28" s="188">
        <f t="shared" si="0"/>
        <v>204105.60000000001</v>
      </c>
    </row>
    <row r="29" spans="1:7" x14ac:dyDescent="0.25">
      <c r="A29" s="198">
        <v>44249</v>
      </c>
      <c r="B29" s="196" t="s">
        <v>257</v>
      </c>
      <c r="C29" s="71">
        <v>92525.8</v>
      </c>
      <c r="D29" s="198"/>
      <c r="E29" s="71"/>
      <c r="F29" s="188">
        <f t="shared" si="0"/>
        <v>296631.40000000002</v>
      </c>
    </row>
    <row r="30" spans="1:7" ht="18.75" x14ac:dyDescent="0.3">
      <c r="A30" s="198">
        <v>44249</v>
      </c>
      <c r="B30" s="196" t="s">
        <v>258</v>
      </c>
      <c r="C30" s="71">
        <v>111144.6</v>
      </c>
      <c r="D30" s="198"/>
      <c r="E30" s="71"/>
      <c r="F30" s="188">
        <f t="shared" si="0"/>
        <v>407776</v>
      </c>
      <c r="G30" s="187"/>
    </row>
    <row r="31" spans="1:7" x14ac:dyDescent="0.25">
      <c r="A31" s="198">
        <v>44249</v>
      </c>
      <c r="B31" s="196" t="s">
        <v>259</v>
      </c>
      <c r="C31" s="71">
        <v>967.2</v>
      </c>
      <c r="D31" s="198"/>
      <c r="E31" s="71"/>
      <c r="F31" s="188">
        <f t="shared" si="0"/>
        <v>408743.2</v>
      </c>
    </row>
    <row r="32" spans="1:7" x14ac:dyDescent="0.25">
      <c r="A32" s="195">
        <v>44249</v>
      </c>
      <c r="B32" s="196" t="s">
        <v>260</v>
      </c>
      <c r="C32" s="71">
        <v>1679.6</v>
      </c>
      <c r="D32" s="198"/>
      <c r="E32" s="71"/>
      <c r="F32" s="188">
        <f t="shared" si="0"/>
        <v>410422.8</v>
      </c>
    </row>
    <row r="33" spans="1:6" x14ac:dyDescent="0.25">
      <c r="A33" s="195">
        <v>44250</v>
      </c>
      <c r="B33" s="196" t="s">
        <v>261</v>
      </c>
      <c r="C33" s="71">
        <v>97357.55</v>
      </c>
      <c r="D33" s="198"/>
      <c r="E33" s="71"/>
      <c r="F33" s="188">
        <f t="shared" si="0"/>
        <v>507780.35</v>
      </c>
    </row>
    <row r="34" spans="1:6" x14ac:dyDescent="0.25">
      <c r="A34" s="195">
        <v>44250</v>
      </c>
      <c r="B34" s="196" t="s">
        <v>262</v>
      </c>
      <c r="C34" s="71">
        <v>871.04</v>
      </c>
      <c r="D34" s="198"/>
      <c r="E34" s="71"/>
      <c r="F34" s="188">
        <f t="shared" si="0"/>
        <v>508651.38999999996</v>
      </c>
    </row>
    <row r="35" spans="1:6" x14ac:dyDescent="0.25">
      <c r="A35" s="195">
        <v>44252</v>
      </c>
      <c r="B35" s="196" t="s">
        <v>263</v>
      </c>
      <c r="C35" s="71">
        <v>174683.2</v>
      </c>
      <c r="D35" s="198">
        <v>44253</v>
      </c>
      <c r="E35" s="71">
        <v>683334.59</v>
      </c>
      <c r="F35" s="188">
        <f t="shared" si="0"/>
        <v>0</v>
      </c>
    </row>
    <row r="36" spans="1:6" x14ac:dyDescent="0.25">
      <c r="A36" s="195">
        <v>44253</v>
      </c>
      <c r="B36" s="196" t="s">
        <v>264</v>
      </c>
      <c r="C36" s="71">
        <v>2040</v>
      </c>
      <c r="D36" s="198"/>
      <c r="E36" s="71"/>
      <c r="F36" s="188">
        <f t="shared" si="0"/>
        <v>2040</v>
      </c>
    </row>
    <row r="37" spans="1:6" x14ac:dyDescent="0.25">
      <c r="A37" s="198">
        <v>44254</v>
      </c>
      <c r="B37" s="196" t="s">
        <v>265</v>
      </c>
      <c r="C37" s="71">
        <v>51887.5</v>
      </c>
      <c r="D37" s="198"/>
      <c r="E37" s="71"/>
      <c r="F37" s="188">
        <f t="shared" si="0"/>
        <v>53927.5</v>
      </c>
    </row>
    <row r="38" spans="1:6" x14ac:dyDescent="0.25">
      <c r="A38" s="198">
        <v>44254</v>
      </c>
      <c r="B38" s="196" t="s">
        <v>266</v>
      </c>
      <c r="C38" s="71">
        <v>76144.800000000003</v>
      </c>
      <c r="D38" s="198"/>
      <c r="E38" s="71"/>
      <c r="F38" s="188">
        <f t="shared" si="0"/>
        <v>130072.3</v>
      </c>
    </row>
    <row r="39" spans="1:6" x14ac:dyDescent="0.25">
      <c r="A39" s="198">
        <v>44256</v>
      </c>
      <c r="B39" s="196" t="s">
        <v>267</v>
      </c>
      <c r="C39" s="71">
        <v>100359.2</v>
      </c>
      <c r="D39" s="198"/>
      <c r="E39" s="71"/>
      <c r="F39" s="188">
        <f t="shared" si="0"/>
        <v>230431.5</v>
      </c>
    </row>
    <row r="40" spans="1:6" x14ac:dyDescent="0.25">
      <c r="A40" s="195">
        <v>44256</v>
      </c>
      <c r="B40" s="196" t="s">
        <v>268</v>
      </c>
      <c r="C40" s="71">
        <v>8991.4</v>
      </c>
      <c r="D40" s="198">
        <v>44260</v>
      </c>
      <c r="E40" s="71">
        <v>239422.9</v>
      </c>
      <c r="F40" s="188">
        <f t="shared" si="0"/>
        <v>0</v>
      </c>
    </row>
    <row r="41" spans="1:6" x14ac:dyDescent="0.25">
      <c r="A41" s="195"/>
      <c r="B41" s="196"/>
      <c r="C41" s="71">
        <v>0</v>
      </c>
      <c r="D41" s="198"/>
      <c r="E41" s="71"/>
      <c r="F41" s="188">
        <f t="shared" si="0"/>
        <v>0</v>
      </c>
    </row>
    <row r="42" spans="1:6" x14ac:dyDescent="0.25">
      <c r="A42" s="195"/>
      <c r="B42" s="196"/>
      <c r="C42" s="71">
        <v>0</v>
      </c>
      <c r="D42" s="198"/>
      <c r="E42" s="71"/>
      <c r="F42" s="188">
        <f t="shared" si="0"/>
        <v>0</v>
      </c>
    </row>
    <row r="43" spans="1:6" hidden="1" x14ac:dyDescent="0.25">
      <c r="A43" s="195"/>
      <c r="B43" s="196"/>
      <c r="C43" s="71"/>
      <c r="D43" s="198"/>
      <c r="E43" s="71"/>
      <c r="F43" s="188">
        <f t="shared" si="0"/>
        <v>0</v>
      </c>
    </row>
    <row r="44" spans="1:6" hidden="1" x14ac:dyDescent="0.25">
      <c r="A44" s="195"/>
      <c r="B44" s="196"/>
      <c r="C44" s="71"/>
      <c r="D44" s="198"/>
      <c r="E44" s="71"/>
      <c r="F44" s="188">
        <f t="shared" si="0"/>
        <v>0</v>
      </c>
    </row>
    <row r="45" spans="1:6" hidden="1" x14ac:dyDescent="0.25">
      <c r="A45" s="195"/>
      <c r="B45" s="196"/>
      <c r="C45" s="71"/>
      <c r="D45" s="198"/>
      <c r="E45" s="71"/>
      <c r="F45" s="188">
        <f t="shared" si="0"/>
        <v>0</v>
      </c>
    </row>
    <row r="46" spans="1:6" hidden="1" x14ac:dyDescent="0.25">
      <c r="A46" s="195"/>
      <c r="B46" s="196"/>
      <c r="C46" s="71"/>
      <c r="D46" s="198"/>
      <c r="E46" s="71"/>
      <c r="F46" s="188">
        <f t="shared" si="0"/>
        <v>0</v>
      </c>
    </row>
    <row r="47" spans="1:6" hidden="1" x14ac:dyDescent="0.25">
      <c r="A47" s="195"/>
      <c r="B47" s="196"/>
      <c r="C47" s="71"/>
      <c r="D47" s="198"/>
      <c r="E47" s="71"/>
      <c r="F47" s="188">
        <f t="shared" si="0"/>
        <v>0</v>
      </c>
    </row>
    <row r="48" spans="1:6" hidden="1" x14ac:dyDescent="0.25">
      <c r="A48" s="195"/>
      <c r="B48" s="196"/>
      <c r="C48" s="71"/>
      <c r="D48" s="198"/>
      <c r="E48" s="71"/>
      <c r="F48" s="188">
        <f t="shared" si="0"/>
        <v>0</v>
      </c>
    </row>
    <row r="49" spans="1:6" hidden="1" x14ac:dyDescent="0.25">
      <c r="A49" s="195"/>
      <c r="B49" s="196"/>
      <c r="C49" s="71"/>
      <c r="D49" s="198"/>
      <c r="E49" s="71"/>
      <c r="F49" s="188">
        <f t="shared" si="0"/>
        <v>0</v>
      </c>
    </row>
    <row r="50" spans="1:6" hidden="1" x14ac:dyDescent="0.25">
      <c r="A50" s="195"/>
      <c r="B50" s="196"/>
      <c r="C50" s="71"/>
      <c r="D50" s="198"/>
      <c r="E50" s="71"/>
      <c r="F50" s="188">
        <f t="shared" si="0"/>
        <v>0</v>
      </c>
    </row>
    <row r="51" spans="1:6" hidden="1" x14ac:dyDescent="0.25">
      <c r="A51" s="195"/>
      <c r="B51" s="196"/>
      <c r="C51" s="71"/>
      <c r="D51" s="198"/>
      <c r="E51" s="71"/>
      <c r="F51" s="188">
        <f t="shared" si="0"/>
        <v>0</v>
      </c>
    </row>
    <row r="52" spans="1:6" hidden="1" x14ac:dyDescent="0.25">
      <c r="A52" s="195"/>
      <c r="B52" s="196"/>
      <c r="C52" s="71"/>
      <c r="D52" s="198"/>
      <c r="E52" s="71"/>
      <c r="F52" s="188">
        <f t="shared" si="0"/>
        <v>0</v>
      </c>
    </row>
    <row r="53" spans="1:6" hidden="1" x14ac:dyDescent="0.25">
      <c r="A53" s="195"/>
      <c r="B53" s="196"/>
      <c r="C53" s="71"/>
      <c r="D53" s="198"/>
      <c r="E53" s="71"/>
      <c r="F53" s="188">
        <f t="shared" si="0"/>
        <v>0</v>
      </c>
    </row>
    <row r="54" spans="1:6" hidden="1" x14ac:dyDescent="0.25">
      <c r="A54" s="195"/>
      <c r="B54" s="196"/>
      <c r="C54" s="71"/>
      <c r="D54" s="198"/>
      <c r="E54" s="71"/>
      <c r="F54" s="188">
        <f t="shared" si="0"/>
        <v>0</v>
      </c>
    </row>
    <row r="55" spans="1:6" hidden="1" x14ac:dyDescent="0.25">
      <c r="A55" s="195"/>
      <c r="B55" s="196"/>
      <c r="C55" s="71"/>
      <c r="D55" s="198"/>
      <c r="E55" s="71"/>
      <c r="F55" s="188">
        <f t="shared" si="0"/>
        <v>0</v>
      </c>
    </row>
    <row r="56" spans="1:6" hidden="1" x14ac:dyDescent="0.25">
      <c r="A56" s="195"/>
      <c r="B56" s="196"/>
      <c r="C56" s="71"/>
      <c r="D56" s="198"/>
      <c r="E56" s="71"/>
      <c r="F56" s="188">
        <f t="shared" si="0"/>
        <v>0</v>
      </c>
    </row>
    <row r="57" spans="1:6" hidden="1" x14ac:dyDescent="0.25">
      <c r="A57" s="195"/>
      <c r="B57" s="196"/>
      <c r="C57" s="71"/>
      <c r="D57" s="198"/>
      <c r="E57" s="71"/>
      <c r="F57" s="188">
        <f t="shared" si="0"/>
        <v>0</v>
      </c>
    </row>
    <row r="58" spans="1:6" hidden="1" x14ac:dyDescent="0.25">
      <c r="A58" s="195"/>
      <c r="B58" s="196"/>
      <c r="C58" s="71"/>
      <c r="D58" s="198"/>
      <c r="E58" s="71"/>
      <c r="F58" s="188">
        <f t="shared" si="0"/>
        <v>0</v>
      </c>
    </row>
    <row r="59" spans="1:6" hidden="1" x14ac:dyDescent="0.25">
      <c r="A59" s="195"/>
      <c r="B59" s="196"/>
      <c r="C59" s="71"/>
      <c r="D59" s="198"/>
      <c r="E59" s="71"/>
      <c r="F59" s="188">
        <f t="shared" si="0"/>
        <v>0</v>
      </c>
    </row>
    <row r="60" spans="1:6" hidden="1" x14ac:dyDescent="0.25">
      <c r="A60" s="195"/>
      <c r="B60" s="196"/>
      <c r="C60" s="71"/>
      <c r="D60" s="198"/>
      <c r="E60" s="71"/>
      <c r="F60" s="188">
        <f t="shared" si="0"/>
        <v>0</v>
      </c>
    </row>
    <row r="61" spans="1:6" hidden="1" x14ac:dyDescent="0.25">
      <c r="A61" s="189"/>
      <c r="B61" s="190"/>
      <c r="C61" s="7"/>
      <c r="D61" s="184"/>
      <c r="E61" s="7"/>
      <c r="F61" s="188">
        <f t="shared" si="0"/>
        <v>0</v>
      </c>
    </row>
    <row r="62" spans="1:6" hidden="1" x14ac:dyDescent="0.25">
      <c r="A62" s="189"/>
      <c r="B62" s="190"/>
      <c r="C62" s="7"/>
      <c r="D62" s="184"/>
      <c r="E62" s="7"/>
      <c r="F62" s="188">
        <f t="shared" si="0"/>
        <v>0</v>
      </c>
    </row>
    <row r="63" spans="1:6" hidden="1" x14ac:dyDescent="0.25">
      <c r="A63" s="189"/>
      <c r="B63" s="190"/>
      <c r="C63" s="7"/>
      <c r="D63" s="184"/>
      <c r="E63" s="7"/>
      <c r="F63" s="188">
        <f t="shared" si="0"/>
        <v>0</v>
      </c>
    </row>
    <row r="64" spans="1:6" hidden="1" x14ac:dyDescent="0.25">
      <c r="A64" s="189"/>
      <c r="B64" s="190"/>
      <c r="C64" s="7"/>
      <c r="D64" s="184"/>
      <c r="E64" s="7"/>
      <c r="F64" s="188">
        <f t="shared" si="0"/>
        <v>0</v>
      </c>
    </row>
    <row r="65" spans="1:6" hidden="1" x14ac:dyDescent="0.25">
      <c r="A65" s="189"/>
      <c r="B65" s="190"/>
      <c r="C65" s="7"/>
      <c r="D65" s="184"/>
      <c r="E65" s="7"/>
      <c r="F65" s="188">
        <f t="shared" si="0"/>
        <v>0</v>
      </c>
    </row>
    <row r="66" spans="1:6" ht="15.75" thickBot="1" x14ac:dyDescent="0.3">
      <c r="A66" s="191"/>
      <c r="B66" s="192"/>
      <c r="C66" s="84">
        <v>0</v>
      </c>
      <c r="D66" s="193"/>
      <c r="E66" s="84"/>
      <c r="F66" s="188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4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E3B-2542-49C1-9479-D186AB633D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1DD7-03DE-4E16-8B87-09F32F25435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9A4C-A1EE-4E0F-8952-58BA7D84B80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74C3-1359-4997-B439-BF1FF6A43B6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5A45-DB3B-4B97-B464-D821ECF3F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2 0 2 1    </vt:lpstr>
      <vt:lpstr>REMISIONES   ENERO  2021  </vt:lpstr>
      <vt:lpstr>FEBRERO    2021   </vt:lpstr>
      <vt:lpstr>REMISIONES  FEBRERO   2021   </vt:lpstr>
      <vt:lpstr>Hoja2</vt:lpstr>
      <vt:lpstr>Hoja5</vt:lpstr>
      <vt:lpstr>Hoja7</vt:lpstr>
      <vt:lpstr>Hoja8</vt:lpstr>
      <vt:lpstr>Hoja4</vt:lpstr>
      <vt:lpstr>C A N C E L A C I O N E S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2021-03-13T21:21:45Z</cp:lastPrinted>
  <dcterms:created xsi:type="dcterms:W3CDTF">2021-01-11T14:43:39Z</dcterms:created>
  <dcterms:modified xsi:type="dcterms:W3CDTF">2021-03-18T20:45:01Z</dcterms:modified>
</cp:coreProperties>
</file>