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3  MARZO    2021\"/>
    </mc:Choice>
  </mc:AlternateContent>
  <xr:revisionPtr revIDLastSave="0" documentId="13_ncr:1_{61E01B51-2A25-4F0B-9D7C-EFE31961F9C6}" xr6:coauthVersionLast="46" xr6:coauthVersionMax="46" xr10:uidLastSave="{00000000-0000-0000-0000-000000000000}"/>
  <bookViews>
    <workbookView xWindow="11550" yWindow="1110" windowWidth="16815" windowHeight="13725" firstSheet="1" activeTab="2" xr2:uid="{3ADB5328-18A8-4FD2-9F89-5804157CEA5B}"/>
  </bookViews>
  <sheets>
    <sheet name="CANALES   ENERO   2021" sheetId="1" r:id="rId1"/>
    <sheet name="CANALES   FEBRERO   2021  " sheetId="2" r:id="rId2"/>
    <sheet name="CANALES   M A R Z O   2021     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N59" i="2" l="1"/>
  <c r="J59" i="2"/>
  <c r="N62" i="2"/>
  <c r="J62" i="2"/>
  <c r="N68" i="1"/>
  <c r="N67" i="1"/>
  <c r="J68" i="1"/>
  <c r="J67" i="1"/>
  <c r="N55" i="2"/>
  <c r="J55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X31" i="2"/>
  <c r="N75" i="2"/>
  <c r="J75" i="2"/>
  <c r="V238" i="3"/>
  <c r="S238" i="3"/>
  <c r="Q238" i="3"/>
  <c r="L238" i="3"/>
  <c r="N237" i="3"/>
  <c r="N236" i="3"/>
  <c r="N235" i="3"/>
  <c r="I234" i="3"/>
  <c r="N234" i="3" s="1"/>
  <c r="N233" i="3"/>
  <c r="J233" i="3"/>
  <c r="N232" i="3"/>
  <c r="J232" i="3"/>
  <c r="N231" i="3"/>
  <c r="J231" i="3"/>
  <c r="N230" i="3"/>
  <c r="J230" i="3"/>
  <c r="N229" i="3"/>
  <c r="J229" i="3"/>
  <c r="N228" i="3"/>
  <c r="J228" i="3"/>
  <c r="N227" i="3"/>
  <c r="J227" i="3"/>
  <c r="N226" i="3"/>
  <c r="J226" i="3"/>
  <c r="N225" i="3"/>
  <c r="J225" i="3"/>
  <c r="N224" i="3"/>
  <c r="J224" i="3"/>
  <c r="N223" i="3"/>
  <c r="J223" i="3"/>
  <c r="N222" i="3"/>
  <c r="J222" i="3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J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38" i="3" l="1"/>
  <c r="N241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V242" i="2"/>
  <c r="S242" i="2"/>
  <c r="Q242" i="2"/>
  <c r="L242" i="2"/>
  <c r="N241" i="2"/>
  <c r="N240" i="2"/>
  <c r="N239" i="2"/>
  <c r="I238" i="2"/>
  <c r="N238" i="2" s="1"/>
  <c r="N237" i="2"/>
  <c r="J237" i="2"/>
  <c r="N236" i="2"/>
  <c r="J236" i="2"/>
  <c r="N235" i="2"/>
  <c r="J235" i="2"/>
  <c r="N234" i="2"/>
  <c r="J234" i="2"/>
  <c r="N233" i="2"/>
  <c r="J233" i="2"/>
  <c r="N232" i="2"/>
  <c r="J232" i="2"/>
  <c r="N231" i="2"/>
  <c r="J231" i="2"/>
  <c r="N230" i="2"/>
  <c r="J230" i="2"/>
  <c r="N229" i="2"/>
  <c r="J229" i="2"/>
  <c r="N228" i="2"/>
  <c r="J228" i="2"/>
  <c r="N227" i="2"/>
  <c r="J227" i="2"/>
  <c r="N226" i="2"/>
  <c r="J226" i="2"/>
  <c r="N225" i="2"/>
  <c r="J225" i="2"/>
  <c r="N224" i="2"/>
  <c r="J224" i="2"/>
  <c r="N223" i="2"/>
  <c r="J223" i="2"/>
  <c r="N222" i="2"/>
  <c r="J222" i="2"/>
  <c r="N221" i="2"/>
  <c r="J221" i="2"/>
  <c r="N220" i="2"/>
  <c r="J220" i="2"/>
  <c r="N219" i="2"/>
  <c r="J219" i="2"/>
  <c r="N218" i="2"/>
  <c r="J218" i="2"/>
  <c r="N217" i="2"/>
  <c r="J217" i="2"/>
  <c r="N216" i="2"/>
  <c r="J216" i="2"/>
  <c r="N215" i="2"/>
  <c r="J215" i="2"/>
  <c r="N214" i="2"/>
  <c r="J214" i="2"/>
  <c r="N213" i="2"/>
  <c r="J213" i="2"/>
  <c r="N212" i="2"/>
  <c r="J212" i="2"/>
  <c r="N211" i="2"/>
  <c r="J211" i="2"/>
  <c r="N210" i="2"/>
  <c r="J210" i="2"/>
  <c r="N209" i="2"/>
  <c r="J209" i="2"/>
  <c r="N208" i="2"/>
  <c r="J208" i="2"/>
  <c r="N207" i="2"/>
  <c r="J207" i="2"/>
  <c r="N206" i="2"/>
  <c r="J206" i="2"/>
  <c r="N205" i="2"/>
  <c r="J205" i="2"/>
  <c r="N204" i="2"/>
  <c r="J204" i="2"/>
  <c r="N203" i="2"/>
  <c r="J203" i="2"/>
  <c r="N202" i="2"/>
  <c r="J202" i="2"/>
  <c r="N201" i="2"/>
  <c r="J201" i="2"/>
  <c r="N200" i="2"/>
  <c r="J200" i="2"/>
  <c r="N199" i="2"/>
  <c r="J199" i="2"/>
  <c r="N198" i="2"/>
  <c r="J198" i="2"/>
  <c r="N197" i="2"/>
  <c r="J197" i="2"/>
  <c r="N196" i="2"/>
  <c r="J196" i="2"/>
  <c r="N195" i="2"/>
  <c r="J195" i="2"/>
  <c r="N194" i="2"/>
  <c r="J194" i="2"/>
  <c r="N193" i="2"/>
  <c r="J193" i="2"/>
  <c r="N192" i="2"/>
  <c r="J192" i="2"/>
  <c r="N191" i="2"/>
  <c r="J191" i="2"/>
  <c r="N190" i="2"/>
  <c r="J190" i="2"/>
  <c r="N189" i="2"/>
  <c r="J189" i="2"/>
  <c r="N188" i="2"/>
  <c r="J188" i="2"/>
  <c r="N187" i="2"/>
  <c r="J187" i="2"/>
  <c r="N186" i="2"/>
  <c r="J186" i="2"/>
  <c r="N185" i="2"/>
  <c r="J185" i="2"/>
  <c r="N184" i="2"/>
  <c r="J184" i="2"/>
  <c r="N183" i="2"/>
  <c r="J183" i="2"/>
  <c r="N182" i="2"/>
  <c r="J182" i="2"/>
  <c r="N181" i="2"/>
  <c r="J181" i="2"/>
  <c r="N180" i="2"/>
  <c r="J180" i="2"/>
  <c r="N179" i="2"/>
  <c r="J179" i="2"/>
  <c r="N178" i="2"/>
  <c r="J178" i="2"/>
  <c r="N177" i="2"/>
  <c r="J177" i="2"/>
  <c r="N176" i="2"/>
  <c r="J176" i="2"/>
  <c r="N175" i="2"/>
  <c r="J175" i="2"/>
  <c r="N174" i="2"/>
  <c r="J174" i="2"/>
  <c r="N173" i="2"/>
  <c r="J173" i="2"/>
  <c r="N172" i="2"/>
  <c r="J172" i="2"/>
  <c r="N171" i="2"/>
  <c r="J171" i="2"/>
  <c r="N170" i="2"/>
  <c r="J170" i="2"/>
  <c r="N169" i="2"/>
  <c r="J169" i="2"/>
  <c r="N168" i="2"/>
  <c r="J168" i="2"/>
  <c r="N167" i="2"/>
  <c r="J167" i="2"/>
  <c r="N166" i="2"/>
  <c r="N165" i="2"/>
  <c r="J165" i="2"/>
  <c r="N164" i="2"/>
  <c r="J164" i="2"/>
  <c r="N163" i="2"/>
  <c r="J163" i="2"/>
  <c r="N162" i="2"/>
  <c r="J162" i="2"/>
  <c r="N161" i="2"/>
  <c r="J161" i="2"/>
  <c r="N160" i="2"/>
  <c r="J160" i="2"/>
  <c r="N159" i="2"/>
  <c r="J159" i="2"/>
  <c r="N158" i="2"/>
  <c r="J158" i="2"/>
  <c r="N157" i="2"/>
  <c r="J157" i="2"/>
  <c r="N156" i="2"/>
  <c r="J156" i="2"/>
  <c r="N155" i="2"/>
  <c r="J155" i="2"/>
  <c r="N154" i="2"/>
  <c r="J154" i="2"/>
  <c r="N153" i="2"/>
  <c r="J153" i="2"/>
  <c r="N152" i="2"/>
  <c r="J152" i="2"/>
  <c r="N151" i="2"/>
  <c r="J151" i="2"/>
  <c r="N150" i="2"/>
  <c r="J150" i="2"/>
  <c r="N149" i="2"/>
  <c r="J149" i="2"/>
  <c r="N148" i="2"/>
  <c r="J148" i="2"/>
  <c r="N147" i="2"/>
  <c r="J147" i="2"/>
  <c r="N146" i="2"/>
  <c r="J146" i="2"/>
  <c r="N145" i="2"/>
  <c r="J145" i="2"/>
  <c r="N144" i="2"/>
  <c r="J144" i="2"/>
  <c r="N143" i="2"/>
  <c r="J143" i="2"/>
  <c r="N142" i="2"/>
  <c r="J142" i="2"/>
  <c r="N141" i="2"/>
  <c r="J141" i="2"/>
  <c r="N140" i="2"/>
  <c r="J140" i="2"/>
  <c r="N139" i="2"/>
  <c r="J139" i="2"/>
  <c r="N138" i="2"/>
  <c r="J138" i="2"/>
  <c r="N137" i="2"/>
  <c r="J137" i="2"/>
  <c r="N136" i="2"/>
  <c r="J136" i="2"/>
  <c r="N135" i="2"/>
  <c r="J135" i="2"/>
  <c r="N134" i="2"/>
  <c r="J134" i="2"/>
  <c r="N133" i="2"/>
  <c r="J133" i="2"/>
  <c r="N132" i="2"/>
  <c r="J132" i="2"/>
  <c r="N131" i="2"/>
  <c r="J131" i="2"/>
  <c r="N130" i="2"/>
  <c r="J130" i="2"/>
  <c r="N129" i="2"/>
  <c r="J129" i="2"/>
  <c r="N128" i="2"/>
  <c r="J128" i="2"/>
  <c r="N127" i="2"/>
  <c r="J127" i="2"/>
  <c r="N126" i="2"/>
  <c r="J126" i="2"/>
  <c r="N125" i="2"/>
  <c r="J125" i="2"/>
  <c r="N124" i="2"/>
  <c r="J124" i="2"/>
  <c r="N123" i="2"/>
  <c r="J123" i="2"/>
  <c r="N122" i="2"/>
  <c r="J122" i="2"/>
  <c r="N121" i="2"/>
  <c r="J121" i="2"/>
  <c r="N120" i="2"/>
  <c r="J120" i="2"/>
  <c r="N119" i="2"/>
  <c r="J119" i="2"/>
  <c r="N118" i="2"/>
  <c r="J118" i="2"/>
  <c r="N117" i="2"/>
  <c r="J117" i="2"/>
  <c r="N116" i="2"/>
  <c r="J116" i="2"/>
  <c r="N115" i="2"/>
  <c r="J115" i="2"/>
  <c r="N114" i="2"/>
  <c r="J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J78" i="2"/>
  <c r="N77" i="2"/>
  <c r="J77" i="2"/>
  <c r="N76" i="2"/>
  <c r="J76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1" i="2"/>
  <c r="J61" i="2"/>
  <c r="N60" i="2"/>
  <c r="J60" i="2"/>
  <c r="N58" i="2"/>
  <c r="J58" i="2"/>
  <c r="N57" i="2"/>
  <c r="J57" i="2"/>
  <c r="N56" i="2"/>
  <c r="J56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6" i="2"/>
  <c r="J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242" i="2" s="1"/>
  <c r="N245" i="2" s="1"/>
  <c r="E46" i="2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<sst xmlns="http://schemas.openxmlformats.org/spreadsheetml/2006/main" count="778" uniqueCount="271">
  <si>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</si>
  <si>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</si>
  <si>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</si>
  <si>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</si>
  <si>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</si>
  <si>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</si>
  <si>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</si>
  <si>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</si>
  <si>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</si>
  <si>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</si>
  <si>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</si>
  <si>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</si>
  <si>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</si>
  <si>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</si>
  <si>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</si>
  <si>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</si>
  <si>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</si>
  <si>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</si>
  <si>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</si>
  <si>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</si>
  <si>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</si>
  <si>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</si>
  <si>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</si>
  <si>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</si>
  <si>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</si>
  <si>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</si>
  <si>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</si>
  <si>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</si>
  <si>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</si>
  <si>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</si>
  <si>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</si>
  <si>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</si>
  <si>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</si>
  <si>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</si>
  <si>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</si>
  <si>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</si>
  <si>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</si>
  <si>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</si>
  <si>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</si>
  <si>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</si>
  <si>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</si>
  <si>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</si>
  <si>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</si>
  <si>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</si>
  <si>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</si>
  <si>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</si>
  <si>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</si>
  <si>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</si>
  <si>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</si>
  <si>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</si>
  <si>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</si>
  <si>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</si>
  <si>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</si>
  <si>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</si>
  <si>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</si>
  <si>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</si>
  <si>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</si>
  <si>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</si>
  <si>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</si>
  <si>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</si>
  <si>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</si>
  <si>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</si>
  <si>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</si>
  <si>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</si>
  <si>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</si>
  <si>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</si>
  <si>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</si>
  <si>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</si>
  <si>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</si>
  <si>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</si>
  <si>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</si>
  <si>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</si>
  <si>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</si>
  <si>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</si>
  <si>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</si>
  <si>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</si>
  <si>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</si>
  <si>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</si>
  <si>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</si>
  <si>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</si>
  <si>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</si>
  <si>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</si>
  <si>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</si>
  <si>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</si>
  <si>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</si>
  <si>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</si>
  <si>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</si>
  <si>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</si>
  <si>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</si>
  <si>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</si>
  <si>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</si>
  <si>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</si>
  <si>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</si>
  <si>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</si>
  <si>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</si>
  <si>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</si>
  <si>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</si>
  <si>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</si>
  <si>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</si>
  <si>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</si>
  <si>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</si>
  <si>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</si>
  <si>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</si>
  <si>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</si>
  <si>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</si>
  <si>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</si>
  <si>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</si>
  <si>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</si>
  <si>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</si>
  <si>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</si>
  <si>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</si>
  <si>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</si>
  <si>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</si>
  <si>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</si>
  <si>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</si>
  <si>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</si>
  <si>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</si>
  <si>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</si>
  <si>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</si>
  <si>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</si>
  <si>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</si>
  <si>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</si>
  <si>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</si>
  <si>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</si>
  <si>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</si>
  <si>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</si>
  <si>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</si>
  <si>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</si>
  <si>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</si>
  <si>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</si>
  <si>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</si>
  <si>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</si>
  <si>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</si>
  <si>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</si>
  <si>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</si>
  <si>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</si>
  <si>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</si>
  <si>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</si>
  <si>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</si>
  <si>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</si>
  <si>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</si>
  <si>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</si>
  <si>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</si>
  <si>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</si>
  <si>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</si>
  <si>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</si>
  <si>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</si>
  <si>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</si>
  <si>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</si>
  <si>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</si>
  <si>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</si>
  <si>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</si>
  <si>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</si>
  <si>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</si>
  <si>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</si>
  <si>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</si>
  <si>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</si>
  <si>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</si>
  <si>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</si>
  <si>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</si>
  <si>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</si>
  <si>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</si>
  <si>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</si>
  <si>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</si>
  <si>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</si>
  <si>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</si>
  <si>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</si>
  <si>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</si>
  <si>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</si>
  <si>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</si>
  <si>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</si>
  <si>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</si>
  <si>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</si>
  <si>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</si>
  <si>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</si>
  <si>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</si>
  <si>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</si>
  <si>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</si>
  <si>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</si>
  <si>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</si>
  <si>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</si>
  <si>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</si>
  <si>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</si>
  <si>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</si>
  <si>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</si>
  <si>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</si>
  <si>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</si>
  <si>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</si>
  <si>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</si>
  <si>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</si>
  <si>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</si>
  <si>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</si>
  <si>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</si>
  <si>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</si>
  <si>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</si>
  <si>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</si>
  <si>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</si>
  <si>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</si>
  <si>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</si>
  <si>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</si>
  <si>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</si>
  <si>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</si>
  <si>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</si>
  <si>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</si>
  <si>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</si>
  <si>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</si>
  <si>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</si>
  <si>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</si>
  <si>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</si>
  <si>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</si>
  <si>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</si>
  <si>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</si>
  <si>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</si>
  <si>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</si>
  <si>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</si>
  <si>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</si>
  <si>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</si>
  <si>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</si>
  <si>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</si>
  <si>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</si>
  <si>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</si>
  <si>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</si>
  <si>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</si>
  <si>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</si>
  <si>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</si>
  <si>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</si>
  <si>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</si>
  <si>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</si>
  <si>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</si>
  <si>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</si>
  <si>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</si>
  <si>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</si>
  <si>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</si>
  <si>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</si>
  <si>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</si>
  <si>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</si>
  <si>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</si>
  <si>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</si>
  <si>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</si>
  <si>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</si>
  <si>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18079--</t>
  </si>
  <si>
    <t>18097--</t>
  </si>
  <si>
    <t>18103-</t>
  </si>
  <si>
    <t>18111-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</si>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</sst>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7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13" fillId="0" borderId="23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64" fontId="6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3" fillId="0" borderId="22" xfId="0" applyNumberFormat="1" applyFont="1" applyBorder="1" applyAlignment="1">
      <alignment vertical="center" wrapText="1"/>
    </xf>
    <xf numFmtId="1" fontId="13" fillId="0" borderId="1" xfId="0" applyNumberFormat="1" applyFont="1" applyFill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166" fontId="19" fillId="12" borderId="18" xfId="0" applyNumberFormat="1" applyFont="1" applyFill="1" applyBorder="1" applyAlignment="1">
      <alignment horizontal="center"/>
    </xf>
    <xf numFmtId="44" fontId="19" fillId="12" borderId="18" xfId="1" applyFont="1" applyFill="1" applyBorder="1"/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0" fontId="29" fillId="12" borderId="0" xfId="0" applyFont="1" applyFill="1" applyBorder="1" applyAlignment="1">
      <alignment horizontal="center" vertical="center"/>
    </xf>
    <xf numFmtId="165" fontId="6" fillId="6" borderId="18" xfId="0" applyNumberFormat="1" applyFont="1" applyFill="1" applyBorder="1" applyAlignment="1">
      <alignment horizontal="center"/>
    </xf>
    <xf numFmtId="44" fontId="44" fillId="12" borderId="18" xfId="1" applyFont="1" applyFill="1" applyBorder="1"/>
    <xf numFmtId="166" fontId="25" fillId="12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0" fontId="22" fillId="0" borderId="18" xfId="0" applyFont="1" applyFill="1" applyBorder="1" applyAlignment="1">
      <alignment horizontal="center" vertical="center" wrapText="1"/>
    </xf>
    <xf numFmtId="44" fontId="14" fillId="0" borderId="66" xfId="1" applyFont="1" applyFill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5D39-6D95-4390-B014-51231B05F761}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2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508" t="s">
        <v>22</v>
      </c>
      <c r="B1" s="508"/>
      <c r="C1" s="508"/>
      <c r="D1" s="508"/>
      <c r="E1" s="508"/>
      <c r="F1" s="508"/>
      <c r="G1" s="508"/>
      <c r="H1" s="508"/>
      <c r="I1" s="508"/>
      <c r="J1" s="50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506" t="s">
        <v>99</v>
      </c>
      <c r="X1" s="507"/>
    </row>
    <row r="2" spans="1:24" thickBot="1" x14ac:dyDescent="0.3">
      <c r="A2" s="508"/>
      <c r="B2" s="508"/>
      <c r="C2" s="508"/>
      <c r="D2" s="508"/>
      <c r="E2" s="508"/>
      <c r="F2" s="508"/>
      <c r="G2" s="508"/>
      <c r="H2" s="508"/>
      <c r="I2" s="508"/>
      <c r="J2" s="508"/>
      <c r="Q2" s="10"/>
      <c r="R2" s="11"/>
      <c r="S2" s="12"/>
      <c r="T2" s="13"/>
      <c r="U2" s="14"/>
      <c r="V2" s="15"/>
      <c r="W2" s="387"/>
      <c r="X2" s="388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2" t="s">
        <v>17</v>
      </c>
      <c r="U3" s="385"/>
      <c r="V3" s="386" t="s">
        <v>15</v>
      </c>
      <c r="W3" s="389" t="s">
        <v>106</v>
      </c>
      <c r="X3" s="390" t="s">
        <v>15</v>
      </c>
    </row>
    <row r="4" spans="1:24" ht="18" thickTop="1" x14ac:dyDescent="0.3">
      <c r="A4" s="60" t="s">
        <v>45</v>
      </c>
      <c r="B4" s="372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3">
        <v>15600</v>
      </c>
      <c r="G4" s="374">
        <v>44199</v>
      </c>
      <c r="H4" s="355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5" t="s">
        <v>35</v>
      </c>
      <c r="P4" s="376">
        <v>44223</v>
      </c>
      <c r="Q4" s="377">
        <v>18379.04</v>
      </c>
      <c r="R4" s="378">
        <v>44223</v>
      </c>
      <c r="S4" s="67"/>
      <c r="T4" s="379"/>
      <c r="U4" s="383" t="s">
        <v>130</v>
      </c>
      <c r="V4" s="384">
        <v>5568</v>
      </c>
      <c r="W4" s="380" t="s">
        <v>100</v>
      </c>
      <c r="X4" s="381">
        <v>3960</v>
      </c>
    </row>
    <row r="5" spans="1:24" ht="17.25" x14ac:dyDescent="0.3">
      <c r="A5" s="45" t="s">
        <v>45</v>
      </c>
      <c r="B5" s="372" t="s">
        <v>25</v>
      </c>
      <c r="C5" s="46" t="s">
        <v>104</v>
      </c>
      <c r="D5" s="47">
        <v>45</v>
      </c>
      <c r="E5" s="47">
        <f t="shared" si="0"/>
        <v>793350</v>
      </c>
      <c r="F5" s="373">
        <v>17630</v>
      </c>
      <c r="G5" s="374">
        <v>44201</v>
      </c>
      <c r="H5" s="355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5" t="s">
        <v>35</v>
      </c>
      <c r="P5" s="376">
        <v>44225</v>
      </c>
      <c r="Q5" s="377">
        <v>18379.04</v>
      </c>
      <c r="R5" s="378">
        <v>44225</v>
      </c>
      <c r="S5" s="67"/>
      <c r="T5" s="379"/>
      <c r="U5" s="43" t="s">
        <v>130</v>
      </c>
      <c r="V5" s="44">
        <v>5568</v>
      </c>
      <c r="W5" s="380" t="s">
        <v>100</v>
      </c>
      <c r="X5" s="381">
        <v>3960</v>
      </c>
    </row>
    <row r="6" spans="1:24" ht="18" thickBot="1" x14ac:dyDescent="0.35">
      <c r="A6" s="266" t="s">
        <v>24</v>
      </c>
      <c r="B6" s="267" t="s">
        <v>25</v>
      </c>
      <c r="C6" s="369" t="s">
        <v>72</v>
      </c>
      <c r="D6" s="370">
        <v>45</v>
      </c>
      <c r="E6" s="371">
        <f>D6*F6</f>
        <v>751050</v>
      </c>
      <c r="F6" s="270">
        <v>16690</v>
      </c>
      <c r="G6" s="271">
        <v>44202</v>
      </c>
      <c r="H6" s="354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7" t="s">
        <v>35</v>
      </c>
      <c r="P6" s="358">
        <v>44229</v>
      </c>
      <c r="Q6" s="359"/>
      <c r="R6" s="360"/>
      <c r="S6" s="41"/>
      <c r="T6" s="42"/>
      <c r="U6" s="43" t="s">
        <v>59</v>
      </c>
      <c r="V6" s="44">
        <v>0</v>
      </c>
      <c r="W6" s="43" t="s">
        <v>59</v>
      </c>
      <c r="X6" s="363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5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7" t="s">
        <v>35</v>
      </c>
      <c r="P7" s="358">
        <v>44229</v>
      </c>
      <c r="Q7" s="359">
        <v>18379.04</v>
      </c>
      <c r="R7" s="360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3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3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5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7" t="s">
        <v>35</v>
      </c>
      <c r="P9" s="358">
        <v>44229</v>
      </c>
      <c r="Q9" s="359">
        <v>18379.04</v>
      </c>
      <c r="R9" s="360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3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3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5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7" t="s">
        <v>35</v>
      </c>
      <c r="P11" s="358">
        <v>44230</v>
      </c>
      <c r="Q11" s="359">
        <v>18379.04</v>
      </c>
      <c r="R11" s="360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3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3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6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7" t="s">
        <v>35</v>
      </c>
      <c r="P13" s="358">
        <v>44231</v>
      </c>
      <c r="Q13" s="359">
        <v>18287.14</v>
      </c>
      <c r="R13" s="360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3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6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7" t="s">
        <v>35</v>
      </c>
      <c r="P14" s="358">
        <v>44230</v>
      </c>
      <c r="Q14" s="359">
        <v>4582</v>
      </c>
      <c r="R14" s="360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3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5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7" t="s">
        <v>35</v>
      </c>
      <c r="P15" s="358">
        <v>44238</v>
      </c>
      <c r="Q15" s="123"/>
      <c r="R15" s="396"/>
      <c r="S15" s="41"/>
      <c r="T15" s="42"/>
      <c r="U15" s="43" t="s">
        <v>59</v>
      </c>
      <c r="V15" s="44">
        <v>0</v>
      </c>
      <c r="W15" s="43" t="s">
        <v>59</v>
      </c>
      <c r="X15" s="363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6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7" t="s">
        <v>35</v>
      </c>
      <c r="P16" s="358">
        <v>44232</v>
      </c>
      <c r="Q16" s="359">
        <v>18379.04</v>
      </c>
      <c r="R16" s="360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3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6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7" t="s">
        <v>35</v>
      </c>
      <c r="P17" s="358">
        <v>44231</v>
      </c>
      <c r="Q17" s="359">
        <v>4582</v>
      </c>
      <c r="R17" s="360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3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5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7" t="s">
        <v>35</v>
      </c>
      <c r="P18" s="358">
        <v>44235</v>
      </c>
      <c r="Q18" s="359">
        <v>18379.04</v>
      </c>
      <c r="R18" s="360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3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5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7" t="s">
        <v>35</v>
      </c>
      <c r="P19" s="358">
        <v>44232</v>
      </c>
      <c r="Q19" s="359">
        <v>4582</v>
      </c>
      <c r="R19" s="360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3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6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7" t="s">
        <v>35</v>
      </c>
      <c r="P20" s="358">
        <v>44236</v>
      </c>
      <c r="Q20" s="359">
        <v>21127.89</v>
      </c>
      <c r="R20" s="360">
        <v>44236</v>
      </c>
      <c r="S20" s="41"/>
      <c r="T20" s="42"/>
      <c r="U20" s="403" t="s">
        <v>148</v>
      </c>
      <c r="V20" s="404">
        <v>5568</v>
      </c>
      <c r="W20" s="43" t="s">
        <v>100</v>
      </c>
      <c r="X20" s="363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6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7" t="s">
        <v>35</v>
      </c>
      <c r="P21" s="358">
        <v>44235</v>
      </c>
      <c r="Q21" s="359">
        <v>1832.8</v>
      </c>
      <c r="R21" s="360">
        <v>44235</v>
      </c>
      <c r="S21" s="41"/>
      <c r="T21" s="42"/>
      <c r="U21" s="403" t="s">
        <v>148</v>
      </c>
      <c r="V21" s="404">
        <v>0</v>
      </c>
      <c r="W21" s="43" t="s">
        <v>100</v>
      </c>
      <c r="X21" s="363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5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7" t="s">
        <v>35</v>
      </c>
      <c r="P22" s="358">
        <v>44242</v>
      </c>
      <c r="Q22" s="359">
        <v>21127.89</v>
      </c>
      <c r="R22" s="360">
        <v>44242</v>
      </c>
      <c r="S22" s="41"/>
      <c r="T22" s="42"/>
      <c r="U22" s="403" t="s">
        <v>148</v>
      </c>
      <c r="V22" s="404">
        <v>5568</v>
      </c>
      <c r="W22" s="43" t="s">
        <v>100</v>
      </c>
      <c r="X22" s="363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5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7" t="s">
        <v>35</v>
      </c>
      <c r="P23" s="358">
        <v>44239</v>
      </c>
      <c r="Q23" s="359">
        <v>1832.8</v>
      </c>
      <c r="R23" s="360">
        <v>44239</v>
      </c>
      <c r="S23" s="41"/>
      <c r="T23" s="42"/>
      <c r="U23" s="403" t="s">
        <v>148</v>
      </c>
      <c r="V23" s="404">
        <v>0</v>
      </c>
      <c r="W23" s="43" t="s">
        <v>100</v>
      </c>
      <c r="X23" s="363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5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7" t="s">
        <v>35</v>
      </c>
      <c r="P24" s="358">
        <v>44246</v>
      </c>
      <c r="Q24" s="359"/>
      <c r="R24" s="360"/>
      <c r="S24" s="41"/>
      <c r="T24" s="42"/>
      <c r="U24" s="403" t="s">
        <v>59</v>
      </c>
      <c r="V24" s="404">
        <v>0</v>
      </c>
      <c r="W24" s="43" t="s">
        <v>59</v>
      </c>
      <c r="X24" s="363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5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61" t="s">
        <v>35</v>
      </c>
      <c r="P25" s="358">
        <v>44249</v>
      </c>
      <c r="Q25" s="359"/>
      <c r="R25" s="362"/>
      <c r="S25" s="65"/>
      <c r="T25" s="65"/>
      <c r="U25" s="403" t="s">
        <v>59</v>
      </c>
      <c r="V25" s="404">
        <v>0</v>
      </c>
      <c r="W25" s="43" t="s">
        <v>59</v>
      </c>
      <c r="X25" s="363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5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7" t="s">
        <v>35</v>
      </c>
      <c r="P26" s="358">
        <v>44243</v>
      </c>
      <c r="Q26" s="359">
        <v>18379.04</v>
      </c>
      <c r="R26" s="360">
        <v>44243</v>
      </c>
      <c r="S26" s="41"/>
      <c r="T26" s="42"/>
      <c r="U26" s="403" t="s">
        <v>148</v>
      </c>
      <c r="V26" s="404">
        <v>5568</v>
      </c>
      <c r="W26" s="43" t="s">
        <v>100</v>
      </c>
      <c r="X26" s="363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5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7" t="s">
        <v>35</v>
      </c>
      <c r="P27" s="358">
        <v>44249</v>
      </c>
      <c r="Q27" s="359">
        <v>18379.04</v>
      </c>
      <c r="R27" s="360">
        <v>44249</v>
      </c>
      <c r="S27" s="41"/>
      <c r="T27" s="42"/>
      <c r="U27" s="403" t="s">
        <v>148</v>
      </c>
      <c r="V27" s="404">
        <v>5568</v>
      </c>
      <c r="W27" s="43" t="s">
        <v>100</v>
      </c>
      <c r="X27" s="363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5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7" t="s">
        <v>35</v>
      </c>
      <c r="P28" s="358">
        <v>44250</v>
      </c>
      <c r="Q28" s="359">
        <v>18379.04</v>
      </c>
      <c r="R28" s="360">
        <v>44250</v>
      </c>
      <c r="S28" s="67"/>
      <c r="T28" s="67"/>
      <c r="U28" s="403" t="s">
        <v>148</v>
      </c>
      <c r="V28" s="404">
        <v>5568</v>
      </c>
      <c r="W28" s="43" t="s">
        <v>100</v>
      </c>
      <c r="X28" s="363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5" t="s">
        <v>137</v>
      </c>
      <c r="I29" s="51">
        <v>22460</v>
      </c>
      <c r="J29" s="35">
        <f t="shared" si="6"/>
        <v>4670</v>
      </c>
      <c r="K29" s="56">
        <v>31</v>
      </c>
      <c r="L29" s="402">
        <v>-54</v>
      </c>
      <c r="M29" s="52"/>
      <c r="N29" s="57">
        <f t="shared" si="4"/>
        <v>696260</v>
      </c>
      <c r="O29" s="357" t="s">
        <v>35</v>
      </c>
      <c r="P29" s="358">
        <v>44251</v>
      </c>
      <c r="Q29" s="359">
        <v>18379.04</v>
      </c>
      <c r="R29" s="360">
        <v>44251</v>
      </c>
      <c r="S29" s="67"/>
      <c r="T29" s="67"/>
      <c r="U29" s="403" t="s">
        <v>148</v>
      </c>
      <c r="V29" s="404">
        <v>5568</v>
      </c>
      <c r="W29" s="43" t="s">
        <v>100</v>
      </c>
      <c r="X29" s="363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5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7" t="s">
        <v>35</v>
      </c>
      <c r="P30" s="358">
        <v>44253</v>
      </c>
      <c r="Q30" s="359">
        <v>18379.04</v>
      </c>
      <c r="R30" s="360">
        <v>44253</v>
      </c>
      <c r="S30" s="67"/>
      <c r="T30" s="67"/>
      <c r="U30" s="403" t="s">
        <v>148</v>
      </c>
      <c r="V30" s="404">
        <v>5568</v>
      </c>
      <c r="W30" s="43" t="s">
        <v>100</v>
      </c>
      <c r="X30" s="363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3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3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3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3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3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3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3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3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3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4"/>
      <c r="X40" s="365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4"/>
      <c r="X41" s="366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4"/>
      <c r="X42" s="366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4"/>
      <c r="X43" s="366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4"/>
      <c r="X44" s="366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4"/>
      <c r="X45" s="366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4"/>
      <c r="X46" s="366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7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8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20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3"/>
      <c r="P54" s="334"/>
      <c r="Q54" s="81"/>
      <c r="R54" s="82"/>
      <c r="S54" s="83"/>
      <c r="T54" s="83"/>
      <c r="U54" s="84"/>
      <c r="V54" s="85"/>
    </row>
    <row r="55" spans="1:24" s="328" customFormat="1" ht="17.25" x14ac:dyDescent="0.3">
      <c r="A55" s="521" t="s">
        <v>55</v>
      </c>
      <c r="B55" s="329" t="s">
        <v>56</v>
      </c>
      <c r="C55" s="509" t="s">
        <v>62</v>
      </c>
      <c r="D55" s="330"/>
      <c r="E55" s="47"/>
      <c r="F55" s="321">
        <v>319.5</v>
      </c>
      <c r="G55" s="322">
        <v>44200</v>
      </c>
      <c r="H55" s="511">
        <v>195</v>
      </c>
      <c r="I55" s="275">
        <v>319.5</v>
      </c>
      <c r="J55" s="35">
        <f t="shared" si="6"/>
        <v>0</v>
      </c>
      <c r="K55" s="323">
        <v>74.5</v>
      </c>
      <c r="L55" s="324"/>
      <c r="M55" s="324"/>
      <c r="N55" s="332">
        <f t="shared" si="4"/>
        <v>23802.75</v>
      </c>
      <c r="O55" s="523" t="s">
        <v>35</v>
      </c>
      <c r="P55" s="525">
        <v>44222</v>
      </c>
      <c r="Q55" s="94"/>
      <c r="R55" s="325"/>
      <c r="S55" s="67"/>
      <c r="T55" s="67"/>
      <c r="U55" s="326"/>
      <c r="V55" s="327"/>
      <c r="W55"/>
      <c r="X55"/>
    </row>
    <row r="56" spans="1:24" ht="18" thickBot="1" x14ac:dyDescent="0.35">
      <c r="A56" s="522"/>
      <c r="B56" s="329" t="s">
        <v>58</v>
      </c>
      <c r="C56" s="510"/>
      <c r="D56" s="331"/>
      <c r="E56" s="47"/>
      <c r="F56" s="51">
        <v>184.1</v>
      </c>
      <c r="G56" s="87">
        <v>44200</v>
      </c>
      <c r="H56" s="512"/>
      <c r="I56" s="48">
        <v>184.1</v>
      </c>
      <c r="J56" s="35">
        <f t="shared" si="6"/>
        <v>0</v>
      </c>
      <c r="K56" s="36">
        <v>80</v>
      </c>
      <c r="L56" s="52"/>
      <c r="M56" s="52"/>
      <c r="N56" s="332">
        <f t="shared" si="4"/>
        <v>14728</v>
      </c>
      <c r="O56" s="524"/>
      <c r="P56" s="526"/>
      <c r="Q56" s="94"/>
      <c r="R56" s="40"/>
      <c r="S56" s="67"/>
      <c r="T56" s="67"/>
      <c r="U56" s="43"/>
      <c r="V56" s="44"/>
    </row>
    <row r="57" spans="1:24" ht="32.25" thickBot="1" x14ac:dyDescent="0.35">
      <c r="A57" s="335" t="s">
        <v>55</v>
      </c>
      <c r="B57" s="329" t="s">
        <v>56</v>
      </c>
      <c r="C57" s="339" t="s">
        <v>63</v>
      </c>
      <c r="D57" s="331"/>
      <c r="E57" s="47"/>
      <c r="F57" s="51">
        <v>1249.2</v>
      </c>
      <c r="G57" s="87">
        <v>44200</v>
      </c>
      <c r="H57" s="336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2">
        <f t="shared" si="4"/>
        <v>93065.400000000009</v>
      </c>
      <c r="O57" s="337" t="s">
        <v>35</v>
      </c>
      <c r="P57" s="338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513" t="s">
        <v>55</v>
      </c>
      <c r="B60" s="292" t="s">
        <v>58</v>
      </c>
      <c r="C60" s="515" t="s">
        <v>57</v>
      </c>
      <c r="D60" s="293"/>
      <c r="E60" s="93"/>
      <c r="F60" s="51">
        <v>195.3</v>
      </c>
      <c r="G60" s="87">
        <v>44207</v>
      </c>
      <c r="H60" s="517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531" t="s">
        <v>35</v>
      </c>
      <c r="P60" s="519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514"/>
      <c r="B61" s="292" t="s">
        <v>56</v>
      </c>
      <c r="C61" s="516"/>
      <c r="D61" s="293"/>
      <c r="E61" s="93"/>
      <c r="F61" s="51">
        <v>344.7</v>
      </c>
      <c r="G61" s="87">
        <v>44207</v>
      </c>
      <c r="H61" s="518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532"/>
      <c r="P61" s="520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3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527" t="s">
        <v>55</v>
      </c>
      <c r="B63" s="86" t="s">
        <v>58</v>
      </c>
      <c r="C63" s="498" t="s">
        <v>115</v>
      </c>
      <c r="D63" s="91"/>
      <c r="E63" s="93"/>
      <c r="F63" s="51">
        <v>413.7</v>
      </c>
      <c r="G63" s="49">
        <v>44211</v>
      </c>
      <c r="H63" s="534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536" t="s">
        <v>35</v>
      </c>
      <c r="P63" s="504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528"/>
      <c r="B64" s="86" t="s">
        <v>56</v>
      </c>
      <c r="C64" s="533"/>
      <c r="D64" s="91"/>
      <c r="E64" s="93"/>
      <c r="F64" s="51">
        <v>542.70000000000005</v>
      </c>
      <c r="G64" s="432">
        <v>44211</v>
      </c>
      <c r="H64" s="535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537"/>
      <c r="P64" s="505"/>
      <c r="Q64" s="94"/>
      <c r="R64" s="40"/>
      <c r="S64" s="41"/>
      <c r="T64" s="42"/>
      <c r="U64" s="43"/>
      <c r="V64" s="44"/>
    </row>
    <row r="65" spans="1:22" ht="31.5" customHeight="1" x14ac:dyDescent="0.3">
      <c r="A65" s="540" t="s">
        <v>55</v>
      </c>
      <c r="B65" s="398" t="s">
        <v>56</v>
      </c>
      <c r="C65" s="542" t="s">
        <v>127</v>
      </c>
      <c r="D65" s="91"/>
      <c r="E65" s="93"/>
      <c r="F65" s="51">
        <v>874.2</v>
      </c>
      <c r="G65" s="433">
        <v>44214</v>
      </c>
      <c r="H65" s="535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538" t="s">
        <v>35</v>
      </c>
      <c r="P65" s="482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541"/>
      <c r="B66" s="398" t="s">
        <v>56</v>
      </c>
      <c r="C66" s="543"/>
      <c r="D66" s="96"/>
      <c r="E66" s="97"/>
      <c r="F66" s="51">
        <v>265.60000000000002</v>
      </c>
      <c r="G66" s="432">
        <v>44214</v>
      </c>
      <c r="H66" s="544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539"/>
      <c r="P66" s="483"/>
      <c r="Q66" s="94"/>
      <c r="R66" s="40"/>
      <c r="S66" s="41"/>
      <c r="T66" s="42"/>
      <c r="U66" s="43"/>
      <c r="V66" s="44"/>
    </row>
    <row r="67" spans="1:22" ht="17.25" customHeight="1" x14ac:dyDescent="0.3">
      <c r="A67" s="496" t="s">
        <v>55</v>
      </c>
      <c r="B67" s="398" t="s">
        <v>56</v>
      </c>
      <c r="C67" s="498" t="s">
        <v>186</v>
      </c>
      <c r="D67" s="96"/>
      <c r="E67" s="97"/>
      <c r="F67" s="431">
        <v>327.7</v>
      </c>
      <c r="G67" s="500">
        <v>44216</v>
      </c>
      <c r="H67" s="502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538" t="s">
        <v>35</v>
      </c>
      <c r="P67" s="482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497"/>
      <c r="B68" s="398" t="s">
        <v>58</v>
      </c>
      <c r="C68" s="499"/>
      <c r="D68" s="96"/>
      <c r="E68" s="97"/>
      <c r="F68" s="431">
        <v>308.2</v>
      </c>
      <c r="G68" s="501"/>
      <c r="H68" s="503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539"/>
      <c r="P68" s="483"/>
      <c r="Q68" s="94"/>
      <c r="R68" s="40"/>
      <c r="S68" s="41"/>
      <c r="T68" s="42"/>
      <c r="U68" s="43"/>
      <c r="V68" s="44"/>
    </row>
    <row r="69" spans="1:22" ht="32.25" thickTop="1" x14ac:dyDescent="0.3">
      <c r="A69" s="399" t="s">
        <v>55</v>
      </c>
      <c r="B69" s="398" t="s">
        <v>56</v>
      </c>
      <c r="C69" s="393" t="s">
        <v>128</v>
      </c>
      <c r="D69" s="96"/>
      <c r="E69" s="97"/>
      <c r="F69" s="51">
        <v>1734</v>
      </c>
      <c r="G69" s="433">
        <v>44221</v>
      </c>
      <c r="H69" s="397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400" t="s">
        <v>35</v>
      </c>
      <c r="P69" s="401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9"/>
      <c r="B70" s="438"/>
      <c r="C70" s="439"/>
      <c r="D70" s="96"/>
      <c r="E70" s="97"/>
      <c r="F70" s="431"/>
      <c r="G70" s="440"/>
      <c r="H70" s="441"/>
      <c r="I70" s="48"/>
      <c r="J70" s="35"/>
      <c r="K70" s="36"/>
      <c r="L70" s="52"/>
      <c r="M70" s="52"/>
      <c r="N70" s="38"/>
      <c r="O70" s="442"/>
      <c r="P70" s="443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34" t="s">
        <v>170</v>
      </c>
      <c r="B71" s="448" t="s">
        <v>172</v>
      </c>
      <c r="C71" s="419" t="s">
        <v>177</v>
      </c>
      <c r="D71" s="91"/>
      <c r="E71" s="93"/>
      <c r="F71" s="431">
        <f>65.5+149.1+66.3</f>
        <v>280.89999999999998</v>
      </c>
      <c r="G71" s="435">
        <v>44211</v>
      </c>
      <c r="H71" s="444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37" t="s">
        <v>35</v>
      </c>
      <c r="P71" s="436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5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49" t="s">
        <v>171</v>
      </c>
      <c r="B74" s="447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5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61" t="s">
        <v>35</v>
      </c>
      <c r="P74" s="358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45" t="s">
        <v>171</v>
      </c>
      <c r="B76" s="446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5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61" t="s">
        <v>35</v>
      </c>
      <c r="P76" s="358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52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494" t="s">
        <v>171</v>
      </c>
      <c r="B78" s="454" t="s">
        <v>172</v>
      </c>
      <c r="C78" s="488" t="s">
        <v>180</v>
      </c>
      <c r="D78" s="451"/>
      <c r="E78" s="97"/>
      <c r="F78" s="51">
        <v>151.80000000000001</v>
      </c>
      <c r="G78" s="49">
        <v>44221</v>
      </c>
      <c r="H78" s="490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538" t="s">
        <v>35</v>
      </c>
      <c r="P78" s="484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495"/>
      <c r="B79" s="450" t="s">
        <v>181</v>
      </c>
      <c r="C79" s="489"/>
      <c r="D79" s="451"/>
      <c r="E79" s="97"/>
      <c r="F79" s="51">
        <v>441</v>
      </c>
      <c r="G79" s="49">
        <v>44221</v>
      </c>
      <c r="H79" s="491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539"/>
      <c r="P79" s="485"/>
      <c r="Q79" s="39"/>
      <c r="R79" s="40"/>
      <c r="S79" s="41"/>
      <c r="T79" s="41"/>
      <c r="U79" s="43"/>
      <c r="V79" s="44"/>
    </row>
    <row r="80" spans="1:22" ht="17.25" x14ac:dyDescent="0.3">
      <c r="A80" s="486" t="s">
        <v>171</v>
      </c>
      <c r="B80" s="450" t="s">
        <v>181</v>
      </c>
      <c r="C80" s="488" t="s">
        <v>182</v>
      </c>
      <c r="D80" s="451"/>
      <c r="E80" s="97"/>
      <c r="F80" s="51">
        <v>103</v>
      </c>
      <c r="G80" s="49">
        <v>44226</v>
      </c>
      <c r="H80" s="490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492" t="s">
        <v>35</v>
      </c>
      <c r="P80" s="482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487"/>
      <c r="B81" s="455" t="s">
        <v>172</v>
      </c>
      <c r="C81" s="489"/>
      <c r="D81" s="451"/>
      <c r="E81" s="97"/>
      <c r="F81" s="51">
        <f>23.2+20+94.2</f>
        <v>137.4</v>
      </c>
      <c r="G81" s="49">
        <v>44226</v>
      </c>
      <c r="H81" s="491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493"/>
      <c r="P81" s="483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53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4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3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3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3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3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3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3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3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3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3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3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3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3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3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3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3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9"/>
      <c r="P122" s="315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300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300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9"/>
      <c r="P125" s="315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300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1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1"/>
      <c r="P128" s="316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3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300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9"/>
      <c r="P131" s="315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300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9"/>
      <c r="P133" s="315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9"/>
      <c r="P134" s="315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9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9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9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9"/>
      <c r="P138" s="315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9"/>
      <c r="P139" s="315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9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300"/>
      <c r="P141" s="317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300"/>
      <c r="P142" s="317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3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3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3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1"/>
      <c r="P146" s="316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3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3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3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2"/>
      <c r="P150" s="318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2"/>
      <c r="P151" s="318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3"/>
      <c r="P152" s="317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3"/>
      <c r="P153" s="317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3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3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3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3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3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3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3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3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3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3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3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3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2"/>
      <c r="P166" s="318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3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3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3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3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3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3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3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3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3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3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3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3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3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3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3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3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3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3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3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3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3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3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3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3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3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3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3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3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3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3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3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3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3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3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3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3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3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3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3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3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3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3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3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3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3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3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3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3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3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3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300"/>
      <c r="P217" s="317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300"/>
      <c r="P218" s="317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300"/>
      <c r="P219" s="317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300"/>
      <c r="P220" s="317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300"/>
      <c r="P224" s="317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300"/>
      <c r="P225" s="317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300"/>
      <c r="P226" s="317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300"/>
      <c r="P227" s="317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4"/>
      <c r="P228" s="317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4"/>
      <c r="P229" s="317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4"/>
      <c r="P230" s="317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4"/>
      <c r="P231" s="317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4"/>
      <c r="P232" s="317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4"/>
      <c r="P233" s="317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4"/>
      <c r="P234" s="317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4"/>
      <c r="P235" s="317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529" t="s">
        <v>19</v>
      </c>
      <c r="G236" s="529"/>
      <c r="H236" s="530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4"/>
      <c r="P236" s="317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5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5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6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7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7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7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8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9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7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7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10"/>
      <c r="R247" s="222"/>
      <c r="S247" s="243"/>
      <c r="U247" s="245"/>
      <c r="V247"/>
    </row>
    <row r="248" spans="1:22" x14ac:dyDescent="0.25">
      <c r="A248" s="250"/>
      <c r="N248" s="199"/>
      <c r="O248" s="311"/>
      <c r="R248" s="222"/>
      <c r="S248" s="243"/>
      <c r="U248" s="245"/>
      <c r="V248"/>
    </row>
    <row r="249" spans="1:22" x14ac:dyDescent="0.25">
      <c r="A249" s="250"/>
      <c r="O249" s="311"/>
      <c r="S249" s="243"/>
      <c r="U249" s="245"/>
      <c r="V249"/>
    </row>
    <row r="250" spans="1:22" x14ac:dyDescent="0.25">
      <c r="A250" s="206"/>
      <c r="B250" s="207"/>
      <c r="N250" s="199"/>
      <c r="O250" s="307"/>
      <c r="S250" s="243"/>
      <c r="U250" s="245"/>
      <c r="V250"/>
    </row>
    <row r="251" spans="1:22" x14ac:dyDescent="0.25">
      <c r="A251" s="250"/>
      <c r="B251" s="207"/>
      <c r="N251" s="199"/>
      <c r="O251" s="307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7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7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7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9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9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9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9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9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9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9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9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9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9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9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9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9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8F90-F4A3-4E2A-BB2D-3A436C7C29D5}">
  <sheetPr>
    <tabColor rgb="FF00B0F0"/>
  </sheetPr>
  <dimension ref="A1:X271"/>
  <sheetViews>
    <sheetView zoomScale="115" zoomScaleNormal="115" workbookViewId="0">
      <pane xSplit="7" ySplit="2" topLeftCell="X3" activePane="bottomRight" state="frozen"/>
      <selection pane="topRight" activeCell="H1" sqref="H1"/>
      <selection pane="bottomLeft" activeCell="A3" sqref="A3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2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508" t="s">
        <v>89</v>
      </c>
      <c r="B1" s="508"/>
      <c r="C1" s="508"/>
      <c r="D1" s="508"/>
      <c r="E1" s="508"/>
      <c r="F1" s="508"/>
      <c r="G1" s="508"/>
      <c r="H1" s="508"/>
      <c r="I1" s="508"/>
      <c r="J1" s="50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506" t="s">
        <v>99</v>
      </c>
      <c r="X1" s="507"/>
    </row>
    <row r="2" spans="1:24" thickBot="1" x14ac:dyDescent="0.3">
      <c r="A2" s="508"/>
      <c r="B2" s="508"/>
      <c r="C2" s="508"/>
      <c r="D2" s="508"/>
      <c r="E2" s="508"/>
      <c r="F2" s="508"/>
      <c r="G2" s="508"/>
      <c r="H2" s="508"/>
      <c r="I2" s="508"/>
      <c r="J2" s="508"/>
      <c r="Q2" s="10"/>
      <c r="R2" s="11"/>
      <c r="S2" s="12"/>
      <c r="T2" s="13"/>
      <c r="U2" s="14"/>
      <c r="V2" s="15"/>
      <c r="W2" s="387"/>
      <c r="X2" s="388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28"/>
      <c r="V3" s="429"/>
      <c r="W3" s="389" t="s">
        <v>106</v>
      </c>
      <c r="X3" s="423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4" t="s">
        <v>164</v>
      </c>
      <c r="I4" s="34">
        <v>27270</v>
      </c>
      <c r="J4" s="35">
        <f t="shared" ref="J4:J129" si="0">I4-F4</f>
        <v>3590</v>
      </c>
      <c r="K4" s="36">
        <v>30</v>
      </c>
      <c r="L4" s="37"/>
      <c r="M4" s="37"/>
      <c r="N4" s="38">
        <f t="shared" ref="N4:N133" si="1">K4*I4</f>
        <v>818100</v>
      </c>
      <c r="O4" s="361" t="s">
        <v>35</v>
      </c>
      <c r="P4" s="358">
        <v>44256</v>
      </c>
      <c r="Q4" s="359">
        <v>20028.099999999999</v>
      </c>
      <c r="R4" s="362">
        <v>44256</v>
      </c>
      <c r="S4" s="41"/>
      <c r="T4" s="42"/>
      <c r="U4" s="383" t="s">
        <v>216</v>
      </c>
      <c r="V4" s="384">
        <v>5568</v>
      </c>
      <c r="W4" s="426" t="s">
        <v>169</v>
      </c>
      <c r="X4" s="427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44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24" t="s">
        <v>169</v>
      </c>
      <c r="X5" s="425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5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61" t="s">
        <v>35</v>
      </c>
      <c r="P6" s="358">
        <v>44256</v>
      </c>
      <c r="Q6" s="359">
        <v>16287.14</v>
      </c>
      <c r="R6" s="362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3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5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61" t="s">
        <v>35</v>
      </c>
      <c r="P7" s="358">
        <v>44257</v>
      </c>
      <c r="Q7" s="359">
        <v>18379.04</v>
      </c>
      <c r="R7" s="362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3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5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61" t="s">
        <v>35</v>
      </c>
      <c r="P8" s="358">
        <v>44258</v>
      </c>
      <c r="Q8" s="359">
        <v>22959.3</v>
      </c>
      <c r="R8" s="362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3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5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61" t="s">
        <v>35</v>
      </c>
      <c r="P9" s="358">
        <v>44263</v>
      </c>
      <c r="Q9" s="359">
        <v>22959.3</v>
      </c>
      <c r="R9" s="362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3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5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61" t="s">
        <v>35</v>
      </c>
      <c r="P10" s="358">
        <v>44264</v>
      </c>
      <c r="Q10" s="359">
        <v>22959.3</v>
      </c>
      <c r="R10" s="362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3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5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61" t="s">
        <v>35</v>
      </c>
      <c r="P11" s="358">
        <v>44265</v>
      </c>
      <c r="Q11" s="359">
        <v>21127.89</v>
      </c>
      <c r="R11" s="362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3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5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61" t="s">
        <v>35</v>
      </c>
      <c r="P12" s="358">
        <v>44264</v>
      </c>
      <c r="Q12" s="359">
        <v>1832.8</v>
      </c>
      <c r="R12" s="362">
        <v>44264</v>
      </c>
      <c r="S12" s="41"/>
      <c r="T12" s="42"/>
      <c r="U12" s="43" t="s">
        <v>216</v>
      </c>
      <c r="V12" s="44">
        <v>0</v>
      </c>
      <c r="W12" s="43" t="s">
        <v>169</v>
      </c>
      <c r="X12" s="363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5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61" t="s">
        <v>35</v>
      </c>
      <c r="P13" s="358">
        <v>44267</v>
      </c>
      <c r="Q13" s="359">
        <v>22867.46</v>
      </c>
      <c r="R13" s="362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3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6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61" t="s">
        <v>35</v>
      </c>
      <c r="P14" s="358">
        <v>44271</v>
      </c>
      <c r="Q14" s="359">
        <v>18560.490000000002</v>
      </c>
      <c r="R14" s="362">
        <v>44271</v>
      </c>
      <c r="S14" s="41"/>
      <c r="T14" s="42"/>
      <c r="U14" s="43"/>
      <c r="V14" s="44"/>
      <c r="W14" s="43" t="s">
        <v>169</v>
      </c>
      <c r="X14" s="363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6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61" t="s">
        <v>35</v>
      </c>
      <c r="P15" s="358">
        <v>44271</v>
      </c>
      <c r="Q15" s="359">
        <v>22959.3</v>
      </c>
      <c r="R15" s="362">
        <v>44271</v>
      </c>
      <c r="S15" s="41"/>
      <c r="T15" s="42"/>
      <c r="U15" s="43"/>
      <c r="V15" s="44"/>
      <c r="W15" s="43" t="s">
        <v>169</v>
      </c>
      <c r="X15" s="363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5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61" t="s">
        <v>35</v>
      </c>
      <c r="P16" s="358">
        <v>44273</v>
      </c>
      <c r="Q16" s="359" t="s">
        <v>18</v>
      </c>
      <c r="R16" s="362">
        <v>44273</v>
      </c>
      <c r="S16" s="41"/>
      <c r="T16" s="42"/>
      <c r="U16" s="43"/>
      <c r="V16" s="44"/>
      <c r="W16" s="43" t="s">
        <v>169</v>
      </c>
      <c r="X16" s="363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5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61" t="s">
        <v>35</v>
      </c>
      <c r="P17" s="358">
        <v>44271</v>
      </c>
      <c r="Q17" s="359">
        <v>4582</v>
      </c>
      <c r="R17" s="362">
        <v>44271</v>
      </c>
      <c r="S17" s="41"/>
      <c r="T17" s="42"/>
      <c r="U17" s="43"/>
      <c r="V17" s="44"/>
      <c r="W17" s="43" t="s">
        <v>169</v>
      </c>
      <c r="X17" s="363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6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61" t="s">
        <v>35</v>
      </c>
      <c r="P18" s="358">
        <v>44273</v>
      </c>
      <c r="Q18" s="359">
        <v>18287.14</v>
      </c>
      <c r="R18" s="362">
        <v>44273</v>
      </c>
      <c r="S18" s="41"/>
      <c r="T18" s="42"/>
      <c r="U18" s="43"/>
      <c r="V18" s="44"/>
      <c r="W18" s="43" t="s">
        <v>169</v>
      </c>
      <c r="X18" s="363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6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61" t="s">
        <v>35</v>
      </c>
      <c r="P19" s="358">
        <v>44271</v>
      </c>
      <c r="Q19" s="359">
        <v>4582</v>
      </c>
      <c r="R19" s="362">
        <v>44271</v>
      </c>
      <c r="S19" s="41"/>
      <c r="T19" s="42"/>
      <c r="U19" s="43"/>
      <c r="V19" s="44"/>
      <c r="W19" s="43" t="s">
        <v>169</v>
      </c>
      <c r="X19" s="363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5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61" t="s">
        <v>35</v>
      </c>
      <c r="P20" s="358">
        <v>44277</v>
      </c>
      <c r="Q20" s="359">
        <v>22959.3</v>
      </c>
      <c r="R20" s="362">
        <v>44277</v>
      </c>
      <c r="S20" s="41"/>
      <c r="T20" s="42"/>
      <c r="U20" s="43"/>
      <c r="V20" s="44"/>
      <c r="W20" s="43" t="s">
        <v>169</v>
      </c>
      <c r="X20" s="363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5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61" t="s">
        <v>35</v>
      </c>
      <c r="P21" s="358">
        <v>44274</v>
      </c>
      <c r="Q21" s="359">
        <v>18287.14</v>
      </c>
      <c r="R21" s="362">
        <v>19.3</v>
      </c>
      <c r="S21" s="41"/>
      <c r="T21" s="42"/>
      <c r="U21" s="43"/>
      <c r="V21" s="44"/>
      <c r="W21" s="43" t="s">
        <v>169</v>
      </c>
      <c r="X21" s="363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5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61" t="s">
        <v>35</v>
      </c>
      <c r="P22" s="358">
        <v>44277</v>
      </c>
      <c r="Q22" s="359">
        <v>4582</v>
      </c>
      <c r="R22" s="362">
        <v>44277</v>
      </c>
      <c r="S22" s="41"/>
      <c r="T22" s="42"/>
      <c r="U22" s="43"/>
      <c r="V22" s="44"/>
      <c r="W22" s="43" t="s">
        <v>169</v>
      </c>
      <c r="X22" s="363">
        <v>0</v>
      </c>
    </row>
    <row r="23" spans="1:24" ht="33" thickTop="1" thickBot="1" x14ac:dyDescent="0.35">
      <c r="A23" s="430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5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61" t="s">
        <v>35</v>
      </c>
      <c r="P23" s="358">
        <v>44278</v>
      </c>
      <c r="Q23" s="359">
        <v>18379.04</v>
      </c>
      <c r="R23" s="362">
        <v>44278</v>
      </c>
      <c r="S23" s="65"/>
      <c r="T23" s="65"/>
      <c r="U23" s="43"/>
      <c r="V23" s="44"/>
      <c r="W23" s="43" t="s">
        <v>169</v>
      </c>
      <c r="X23" s="363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5" t="s">
        <v>221</v>
      </c>
      <c r="I24" s="51">
        <v>5600</v>
      </c>
      <c r="J24" s="35">
        <f t="shared" ref="J24:J71" si="3">I24-F24</f>
        <v>5600</v>
      </c>
      <c r="K24" s="56">
        <v>29.5</v>
      </c>
      <c r="L24" s="52"/>
      <c r="M24" s="52"/>
      <c r="N24" s="57">
        <f t="shared" si="1"/>
        <v>165200</v>
      </c>
      <c r="O24" s="361" t="s">
        <v>35</v>
      </c>
      <c r="P24" s="358">
        <v>44278</v>
      </c>
      <c r="Q24" s="359">
        <v>4582</v>
      </c>
      <c r="R24" s="362">
        <v>44278</v>
      </c>
      <c r="S24" s="41"/>
      <c r="T24" s="42"/>
      <c r="U24" s="43"/>
      <c r="V24" s="44"/>
      <c r="W24" s="43" t="s">
        <v>169</v>
      </c>
      <c r="X24" s="363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5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61" t="s">
        <v>35</v>
      </c>
      <c r="P25" s="358">
        <v>44278</v>
      </c>
      <c r="Q25" s="359">
        <v>18379.04</v>
      </c>
      <c r="R25" s="362">
        <v>44278</v>
      </c>
      <c r="S25" s="41"/>
      <c r="T25" s="42"/>
      <c r="U25" s="43"/>
      <c r="V25" s="44"/>
      <c r="W25" s="43" t="s">
        <v>169</v>
      </c>
      <c r="X25" s="363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5" t="s">
        <v>232</v>
      </c>
      <c r="I26" s="51">
        <v>5260</v>
      </c>
      <c r="J26" s="35">
        <f t="shared" si="3"/>
        <v>5260</v>
      </c>
      <c r="K26" s="473">
        <v>29.9</v>
      </c>
      <c r="L26" s="52"/>
      <c r="M26" s="52"/>
      <c r="N26" s="57">
        <f t="shared" si="1"/>
        <v>157274</v>
      </c>
      <c r="O26" s="361" t="s">
        <v>35</v>
      </c>
      <c r="P26" s="358">
        <v>44279</v>
      </c>
      <c r="Q26" s="359">
        <v>4582</v>
      </c>
      <c r="R26" s="362">
        <v>44279</v>
      </c>
      <c r="S26" s="67"/>
      <c r="T26" s="67"/>
      <c r="U26" s="43"/>
      <c r="V26" s="44"/>
      <c r="W26" s="43" t="s">
        <v>169</v>
      </c>
      <c r="X26" s="363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5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61" t="s">
        <v>35</v>
      </c>
      <c r="P27" s="358">
        <v>44279</v>
      </c>
      <c r="Q27" s="359">
        <v>18379.04</v>
      </c>
      <c r="R27" s="362">
        <v>44279</v>
      </c>
      <c r="S27" s="67"/>
      <c r="T27" s="67"/>
      <c r="U27" s="43"/>
      <c r="V27" s="44"/>
      <c r="W27" s="43" t="s">
        <v>169</v>
      </c>
      <c r="X27" s="363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5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61" t="s">
        <v>206</v>
      </c>
      <c r="P28" s="358">
        <v>44280</v>
      </c>
      <c r="Q28" s="359">
        <v>4582</v>
      </c>
      <c r="R28" s="362">
        <v>44280</v>
      </c>
      <c r="S28" s="67"/>
      <c r="T28" s="67"/>
      <c r="U28" s="43"/>
      <c r="V28" s="44"/>
      <c r="W28" s="43" t="s">
        <v>169</v>
      </c>
      <c r="X28" s="363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/>
      <c r="W29" s="43"/>
      <c r="X29" s="363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/>
      <c r="W30" s="43"/>
      <c r="X30" s="363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3">
        <f>SUM(X4:X30)</f>
        <v>67320</v>
      </c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3"/>
    </row>
    <row r="33" spans="1:24" ht="18.75" thickTop="1" thickBot="1" x14ac:dyDescent="0.35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3"/>
    </row>
    <row r="34" spans="1:24" ht="18.75" thickTop="1" thickBot="1" x14ac:dyDescent="0.35">
      <c r="A34" s="281"/>
      <c r="B34" s="283"/>
      <c r="C34" s="274"/>
      <c r="D34" s="47"/>
      <c r="E34" s="269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3"/>
    </row>
    <row r="35" spans="1:24" ht="18.75" thickTop="1" thickBot="1" x14ac:dyDescent="0.35">
      <c r="A35" s="272"/>
      <c r="B35" s="283"/>
      <c r="C35" s="274"/>
      <c r="D35" s="47"/>
      <c r="E35" s="269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3"/>
    </row>
    <row r="36" spans="1:24" ht="18.75" thickTop="1" thickBot="1" x14ac:dyDescent="0.35">
      <c r="A36" s="277"/>
      <c r="B36" s="283"/>
      <c r="C36" s="274"/>
      <c r="D36" s="47"/>
      <c r="E36" s="269">
        <f t="shared" si="2"/>
        <v>0</v>
      </c>
      <c r="F36" s="275"/>
      <c r="G36" s="276"/>
      <c r="H36" s="55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3"/>
    </row>
    <row r="37" spans="1:24" ht="18.75" thickTop="1" thickBot="1" x14ac:dyDescent="0.35">
      <c r="A37" s="277"/>
      <c r="B37" s="283"/>
      <c r="C37" s="274"/>
      <c r="D37" s="47"/>
      <c r="E37" s="269">
        <f t="shared" si="2"/>
        <v>0</v>
      </c>
      <c r="F37" s="275"/>
      <c r="G37" s="276"/>
      <c r="H37" s="55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3"/>
    </row>
    <row r="38" spans="1:24" ht="18.75" thickTop="1" thickBot="1" x14ac:dyDescent="0.35">
      <c r="A38" s="277"/>
      <c r="B38" s="283"/>
      <c r="C38" s="274"/>
      <c r="D38" s="47"/>
      <c r="E38" s="269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3"/>
    </row>
    <row r="39" spans="1:24" ht="18.75" thickTop="1" thickBot="1" x14ac:dyDescent="0.35">
      <c r="A39" s="281"/>
      <c r="B39" s="283"/>
      <c r="C39" s="274"/>
      <c r="D39" s="47"/>
      <c r="E39" s="269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3"/>
    </row>
    <row r="40" spans="1:24" ht="18.75" thickTop="1" thickBot="1" x14ac:dyDescent="0.35">
      <c r="A40" s="279"/>
      <c r="B40" s="283"/>
      <c r="C40" s="274"/>
      <c r="D40" s="47"/>
      <c r="E40" s="269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59"/>
      <c r="Q40" s="39"/>
      <c r="R40" s="40"/>
      <c r="S40" s="67"/>
      <c r="T40" s="67"/>
      <c r="U40" s="43"/>
      <c r="V40" s="44"/>
      <c r="W40" s="364"/>
      <c r="X40" s="365"/>
    </row>
    <row r="41" spans="1:24" ht="18.75" thickTop="1" thickBot="1" x14ac:dyDescent="0.35">
      <c r="A41" s="284"/>
      <c r="B41" s="283"/>
      <c r="C41" s="274"/>
      <c r="D41" s="47"/>
      <c r="E41" s="269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59"/>
      <c r="Q41" s="39"/>
      <c r="R41" s="40"/>
      <c r="S41" s="67"/>
      <c r="T41" s="67"/>
      <c r="U41" s="43"/>
      <c r="V41" s="44"/>
      <c r="W41" s="364"/>
      <c r="X41" s="366"/>
    </row>
    <row r="42" spans="1:24" ht="18.75" thickTop="1" thickBot="1" x14ac:dyDescent="0.35">
      <c r="A42" s="272"/>
      <c r="B42" s="283"/>
      <c r="C42" s="274"/>
      <c r="D42" s="47"/>
      <c r="E42" s="269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4"/>
      <c r="X42" s="366"/>
    </row>
    <row r="43" spans="1:24" ht="18.75" thickTop="1" thickBot="1" x14ac:dyDescent="0.35">
      <c r="A43" s="281"/>
      <c r="B43" s="283"/>
      <c r="C43" s="274"/>
      <c r="D43" s="47"/>
      <c r="E43" s="269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4"/>
      <c r="X43" s="366"/>
    </row>
    <row r="44" spans="1:24" ht="18" thickTop="1" x14ac:dyDescent="0.3">
      <c r="A44" s="272"/>
      <c r="B44" s="283"/>
      <c r="C44" s="274"/>
      <c r="D44" s="47"/>
      <c r="E44" s="269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4"/>
      <c r="X44" s="366"/>
    </row>
    <row r="45" spans="1:24" ht="17.25" x14ac:dyDescent="0.3">
      <c r="A45" s="45"/>
      <c r="B45" s="68"/>
      <c r="C45" s="46"/>
      <c r="D45" s="47"/>
      <c r="E45" s="47">
        <f t="shared" ref="E45" si="4">F45*D45</f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4"/>
      <c r="X45" s="366"/>
    </row>
    <row r="46" spans="1:24" ht="17.25" x14ac:dyDescent="0.3">
      <c r="A46" s="60"/>
      <c r="B46" s="45"/>
      <c r="C46" s="69"/>
      <c r="D46" s="47"/>
      <c r="E46" s="47">
        <f>SUM(E4:E45)</f>
        <v>15756525</v>
      </c>
      <c r="F46" s="51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4"/>
      <c r="X46" s="366"/>
    </row>
    <row r="47" spans="1:24" ht="17.25" x14ac:dyDescent="0.3">
      <c r="A47" s="45"/>
      <c r="B47" s="45"/>
      <c r="C47" s="69"/>
      <c r="D47" s="47"/>
      <c r="E47" s="47"/>
      <c r="F47" s="51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7"/>
    </row>
    <row r="48" spans="1:24" ht="17.25" x14ac:dyDescent="0.3">
      <c r="A48" s="45"/>
      <c r="B48" s="45"/>
      <c r="C48" s="69"/>
      <c r="D48" s="47"/>
      <c r="E48" s="47"/>
      <c r="F48" s="51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8"/>
    </row>
    <row r="49" spans="1:24" ht="17.25" x14ac:dyDescent="0.3">
      <c r="A49" s="60"/>
      <c r="B49" s="61"/>
      <c r="C49" s="69"/>
      <c r="D49" s="47"/>
      <c r="E49" s="47"/>
      <c r="F49" s="51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7"/>
      <c r="F50" s="51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20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3"/>
      <c r="P52" s="334"/>
      <c r="Q52" s="81"/>
      <c r="R52" s="82"/>
      <c r="S52" s="83"/>
      <c r="T52" s="83"/>
      <c r="U52" s="84"/>
      <c r="V52" s="85"/>
    </row>
    <row r="53" spans="1:24" s="328" customFormat="1" ht="27.75" customHeight="1" x14ac:dyDescent="0.3">
      <c r="A53" s="547" t="s">
        <v>138</v>
      </c>
      <c r="B53" s="329" t="s">
        <v>56</v>
      </c>
      <c r="C53" s="545" t="s">
        <v>184</v>
      </c>
      <c r="D53" s="330"/>
      <c r="E53" s="47"/>
      <c r="F53" s="321">
        <v>1321.6</v>
      </c>
      <c r="G53" s="322">
        <v>44228</v>
      </c>
      <c r="H53" s="549">
        <v>245</v>
      </c>
      <c r="I53" s="275">
        <v>1321.6</v>
      </c>
      <c r="J53" s="35">
        <f t="shared" si="3"/>
        <v>0</v>
      </c>
      <c r="K53" s="323">
        <v>74.5</v>
      </c>
      <c r="L53" s="324"/>
      <c r="M53" s="324"/>
      <c r="N53" s="332">
        <f t="shared" si="1"/>
        <v>98459.199999999997</v>
      </c>
      <c r="O53" s="523" t="s">
        <v>35</v>
      </c>
      <c r="P53" s="525">
        <v>44251</v>
      </c>
      <c r="Q53" s="94"/>
      <c r="R53" s="325"/>
      <c r="S53" s="67"/>
      <c r="T53" s="67"/>
      <c r="U53" s="326"/>
      <c r="V53" s="327"/>
      <c r="W53"/>
      <c r="X53"/>
    </row>
    <row r="54" spans="1:24" ht="24.75" customHeight="1" thickBot="1" x14ac:dyDescent="0.35">
      <c r="A54" s="548"/>
      <c r="B54" s="329" t="s">
        <v>139</v>
      </c>
      <c r="C54" s="546"/>
      <c r="D54" s="331"/>
      <c r="E54" s="47"/>
      <c r="F54" s="51">
        <v>69.599999999999994</v>
      </c>
      <c r="G54" s="87">
        <v>44228</v>
      </c>
      <c r="H54" s="550"/>
      <c r="I54" s="48">
        <v>69.599999999999994</v>
      </c>
      <c r="J54" s="35">
        <f t="shared" si="3"/>
        <v>0</v>
      </c>
      <c r="K54" s="36">
        <v>71</v>
      </c>
      <c r="L54" s="52"/>
      <c r="M54" s="52"/>
      <c r="N54" s="332">
        <f t="shared" si="1"/>
        <v>4941.5999999999995</v>
      </c>
      <c r="O54" s="524"/>
      <c r="P54" s="526"/>
      <c r="Q54" s="94"/>
      <c r="R54" s="40"/>
      <c r="S54" s="67"/>
      <c r="T54" s="67"/>
      <c r="U54" s="43"/>
      <c r="V54" s="44"/>
    </row>
    <row r="55" spans="1:24" ht="24.75" customHeight="1" thickBot="1" x14ac:dyDescent="0.35">
      <c r="A55" s="421" t="s">
        <v>138</v>
      </c>
      <c r="B55" s="329" t="s">
        <v>56</v>
      </c>
      <c r="C55" s="456" t="s">
        <v>185</v>
      </c>
      <c r="D55" s="331"/>
      <c r="E55" s="47"/>
      <c r="F55" s="51">
        <v>342.6</v>
      </c>
      <c r="G55" s="87">
        <v>44228</v>
      </c>
      <c r="H55" s="422">
        <v>246</v>
      </c>
      <c r="I55" s="48">
        <v>342.6</v>
      </c>
      <c r="J55" s="35">
        <f t="shared" si="3"/>
        <v>0</v>
      </c>
      <c r="K55" s="36">
        <v>74.5</v>
      </c>
      <c r="L55" s="52"/>
      <c r="M55" s="52"/>
      <c r="N55" s="332">
        <f t="shared" si="1"/>
        <v>25523.7</v>
      </c>
      <c r="O55" s="458" t="s">
        <v>35</v>
      </c>
      <c r="P55" s="457">
        <v>44260</v>
      </c>
      <c r="Q55" s="94"/>
      <c r="R55" s="40"/>
      <c r="S55" s="67"/>
      <c r="T55" s="67"/>
      <c r="U55" s="43"/>
      <c r="V55" s="44"/>
    </row>
    <row r="56" spans="1:24" ht="18" thickBot="1" x14ac:dyDescent="0.35">
      <c r="A56" s="343" t="s">
        <v>138</v>
      </c>
      <c r="B56" s="329" t="s">
        <v>58</v>
      </c>
      <c r="C56" s="456" t="s">
        <v>183</v>
      </c>
      <c r="D56" s="331"/>
      <c r="E56" s="47"/>
      <c r="F56" s="51">
        <v>184</v>
      </c>
      <c r="G56" s="87">
        <v>44229</v>
      </c>
      <c r="H56" s="340">
        <v>292</v>
      </c>
      <c r="I56" s="48">
        <v>184</v>
      </c>
      <c r="J56" s="35">
        <f t="shared" si="3"/>
        <v>0</v>
      </c>
      <c r="K56" s="36">
        <v>80</v>
      </c>
      <c r="L56" s="52"/>
      <c r="M56" s="52"/>
      <c r="N56" s="332">
        <f t="shared" si="1"/>
        <v>14720</v>
      </c>
      <c r="O56" s="458" t="s">
        <v>35</v>
      </c>
      <c r="P56" s="457">
        <v>44260</v>
      </c>
      <c r="Q56" s="94"/>
      <c r="R56" s="40"/>
      <c r="S56" s="67"/>
      <c r="T56" s="67"/>
      <c r="U56" s="43"/>
      <c r="V56" s="44"/>
    </row>
    <row r="57" spans="1:24" ht="18" thickBot="1" x14ac:dyDescent="0.35">
      <c r="A57" s="287" t="s">
        <v>59</v>
      </c>
      <c r="B57" s="86"/>
      <c r="C57" s="296"/>
      <c r="D57" s="69"/>
      <c r="E57" s="47"/>
      <c r="F57" s="51"/>
      <c r="G57" s="87"/>
      <c r="H57" s="2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344" t="s">
        <v>59</v>
      </c>
      <c r="P57" s="345"/>
      <c r="Q57" s="39"/>
      <c r="R57" s="40"/>
      <c r="S57" s="67"/>
      <c r="T57" s="67"/>
      <c r="U57" s="43"/>
      <c r="V57" s="44"/>
    </row>
    <row r="58" spans="1:24" ht="47.25" x14ac:dyDescent="0.3">
      <c r="A58" s="464" t="s">
        <v>138</v>
      </c>
      <c r="B58" s="86" t="s">
        <v>56</v>
      </c>
      <c r="C58" s="420" t="s">
        <v>173</v>
      </c>
      <c r="D58" s="69"/>
      <c r="E58" s="47"/>
      <c r="F58" s="51">
        <v>1446</v>
      </c>
      <c r="G58" s="87">
        <v>44235</v>
      </c>
      <c r="H58" s="90">
        <v>260</v>
      </c>
      <c r="I58" s="48">
        <v>1446</v>
      </c>
      <c r="J58" s="35">
        <f t="shared" si="3"/>
        <v>0</v>
      </c>
      <c r="K58" s="36">
        <v>74.5</v>
      </c>
      <c r="L58" s="52"/>
      <c r="M58" s="52"/>
      <c r="N58" s="38">
        <f t="shared" si="1"/>
        <v>107727</v>
      </c>
      <c r="O58" s="468" t="s">
        <v>35</v>
      </c>
      <c r="P58" s="436">
        <v>44256</v>
      </c>
      <c r="Q58" s="39"/>
      <c r="R58" s="40"/>
      <c r="S58" s="67"/>
      <c r="T58" s="67"/>
      <c r="U58" s="43"/>
      <c r="V58" s="44"/>
    </row>
    <row r="59" spans="1:24" ht="18" thickBot="1" x14ac:dyDescent="0.35">
      <c r="A59" s="465" t="s">
        <v>138</v>
      </c>
      <c r="B59" s="86" t="s">
        <v>56</v>
      </c>
      <c r="C59" s="467" t="s">
        <v>219</v>
      </c>
      <c r="D59" s="69"/>
      <c r="E59" s="47"/>
      <c r="F59" s="51">
        <v>324.60000000000002</v>
      </c>
      <c r="G59" s="471">
        <v>44237</v>
      </c>
      <c r="H59" s="90">
        <v>262</v>
      </c>
      <c r="I59" s="48">
        <v>324.60000000000002</v>
      </c>
      <c r="J59" s="35">
        <f t="shared" si="3"/>
        <v>0</v>
      </c>
      <c r="K59" s="36">
        <v>74.5</v>
      </c>
      <c r="L59" s="52"/>
      <c r="M59" s="52"/>
      <c r="N59" s="38">
        <f t="shared" si="1"/>
        <v>24182.7</v>
      </c>
      <c r="O59" s="472"/>
      <c r="P59" s="457"/>
      <c r="Q59" s="94"/>
      <c r="R59" s="40"/>
      <c r="S59" s="67"/>
      <c r="T59" s="67"/>
      <c r="U59" s="43"/>
      <c r="V59" s="44"/>
    </row>
    <row r="60" spans="1:24" ht="24" customHeight="1" x14ac:dyDescent="0.3">
      <c r="A60" s="559" t="s">
        <v>138</v>
      </c>
      <c r="B60" s="86" t="s">
        <v>56</v>
      </c>
      <c r="C60" s="555" t="s">
        <v>217</v>
      </c>
      <c r="D60" s="69"/>
      <c r="E60" s="47"/>
      <c r="F60" s="51">
        <v>961.2</v>
      </c>
      <c r="G60" s="561">
        <v>44242</v>
      </c>
      <c r="H60" s="557">
        <v>291</v>
      </c>
      <c r="I60" s="48">
        <v>961.2</v>
      </c>
      <c r="J60" s="35">
        <f t="shared" si="3"/>
        <v>0</v>
      </c>
      <c r="K60" s="36">
        <v>74.5</v>
      </c>
      <c r="L60" s="52"/>
      <c r="M60" s="52"/>
      <c r="N60" s="38">
        <f t="shared" si="1"/>
        <v>71609.400000000009</v>
      </c>
      <c r="O60" s="563" t="s">
        <v>35</v>
      </c>
      <c r="P60" s="553">
        <v>44277</v>
      </c>
      <c r="Q60" s="94"/>
      <c r="R60" s="40"/>
      <c r="S60" s="67"/>
      <c r="T60" s="67"/>
      <c r="U60" s="43"/>
      <c r="V60" s="44"/>
    </row>
    <row r="61" spans="1:24" ht="18" customHeight="1" thickBot="1" x14ac:dyDescent="0.35">
      <c r="A61" s="560"/>
      <c r="B61" s="292" t="s">
        <v>58</v>
      </c>
      <c r="C61" s="556"/>
      <c r="D61" s="293"/>
      <c r="E61" s="93"/>
      <c r="F61" s="51">
        <v>199.4</v>
      </c>
      <c r="G61" s="562"/>
      <c r="H61" s="558"/>
      <c r="I61" s="48">
        <v>199.4</v>
      </c>
      <c r="J61" s="35">
        <f t="shared" si="3"/>
        <v>0</v>
      </c>
      <c r="K61" s="36">
        <v>80</v>
      </c>
      <c r="L61" s="52"/>
      <c r="M61" s="52"/>
      <c r="N61" s="38">
        <f t="shared" si="1"/>
        <v>15952</v>
      </c>
      <c r="O61" s="564"/>
      <c r="P61" s="554"/>
      <c r="Q61" s="94"/>
      <c r="R61" s="40"/>
      <c r="S61" s="41"/>
      <c r="T61" s="42"/>
      <c r="U61" s="43"/>
      <c r="V61" s="44"/>
    </row>
    <row r="62" spans="1:24" ht="18" customHeight="1" thickBot="1" x14ac:dyDescent="0.35">
      <c r="A62" s="465" t="s">
        <v>138</v>
      </c>
      <c r="B62" s="292" t="s">
        <v>56</v>
      </c>
      <c r="C62" s="467" t="s">
        <v>218</v>
      </c>
      <c r="D62" s="293"/>
      <c r="E62" s="93"/>
      <c r="F62" s="51">
        <v>328.4</v>
      </c>
      <c r="G62" s="466">
        <v>44242</v>
      </c>
      <c r="H62" s="290">
        <v>289</v>
      </c>
      <c r="I62" s="48">
        <v>328.4</v>
      </c>
      <c r="J62" s="35">
        <f t="shared" si="3"/>
        <v>0</v>
      </c>
      <c r="K62" s="36">
        <v>74.5</v>
      </c>
      <c r="L62" s="52"/>
      <c r="M62" s="52"/>
      <c r="N62" s="38">
        <f t="shared" si="1"/>
        <v>24465.8</v>
      </c>
      <c r="O62" s="469" t="s">
        <v>35</v>
      </c>
      <c r="P62" s="470">
        <v>44277</v>
      </c>
      <c r="Q62" s="94"/>
      <c r="R62" s="40"/>
      <c r="S62" s="41"/>
      <c r="T62" s="42"/>
      <c r="U62" s="43"/>
      <c r="V62" s="44"/>
    </row>
    <row r="63" spans="1:24" ht="18.600000000000001" customHeight="1" thickBot="1" x14ac:dyDescent="0.35">
      <c r="A63" s="347" t="s">
        <v>138</v>
      </c>
      <c r="B63" s="292" t="s">
        <v>56</v>
      </c>
      <c r="C63" s="349" t="s">
        <v>174</v>
      </c>
      <c r="D63" s="293"/>
      <c r="E63" s="93"/>
      <c r="F63" s="51">
        <v>347.4</v>
      </c>
      <c r="G63" s="87">
        <v>44249</v>
      </c>
      <c r="H63" s="418">
        <v>279</v>
      </c>
      <c r="I63" s="48">
        <v>347.4</v>
      </c>
      <c r="J63" s="35">
        <f t="shared" si="3"/>
        <v>0</v>
      </c>
      <c r="K63" s="36">
        <v>74.5</v>
      </c>
      <c r="L63" s="52"/>
      <c r="M63" s="52"/>
      <c r="N63" s="38">
        <f t="shared" si="1"/>
        <v>25881.3</v>
      </c>
      <c r="O63" s="469" t="s">
        <v>35</v>
      </c>
      <c r="P63" s="470">
        <v>44256</v>
      </c>
      <c r="Q63" s="94"/>
      <c r="R63" s="40"/>
      <c r="S63" s="41"/>
      <c r="T63" s="42"/>
      <c r="U63" s="43"/>
      <c r="V63" s="44"/>
    </row>
    <row r="64" spans="1:24" ht="47.25" x14ac:dyDescent="0.3">
      <c r="A64" s="99" t="s">
        <v>138</v>
      </c>
      <c r="B64" s="86" t="s">
        <v>56</v>
      </c>
      <c r="C64" s="341" t="s">
        <v>225</v>
      </c>
      <c r="D64" s="91"/>
      <c r="E64" s="93"/>
      <c r="F64" s="51">
        <v>1637.8</v>
      </c>
      <c r="G64" s="49">
        <v>44249</v>
      </c>
      <c r="H64" s="295">
        <v>280</v>
      </c>
      <c r="I64" s="51">
        <v>1637.8</v>
      </c>
      <c r="J64" s="35">
        <f t="shared" si="3"/>
        <v>0</v>
      </c>
      <c r="K64" s="36">
        <v>74.5</v>
      </c>
      <c r="L64" s="52"/>
      <c r="M64" s="52"/>
      <c r="N64" s="38">
        <f t="shared" si="1"/>
        <v>122016.09999999999</v>
      </c>
      <c r="O64" s="461" t="s">
        <v>35</v>
      </c>
      <c r="P64" s="462">
        <v>44279</v>
      </c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2"/>
      <c r="D65" s="91"/>
      <c r="E65" s="93"/>
      <c r="F65" s="51"/>
      <c r="G65" s="49"/>
      <c r="H65" s="342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8.75" customHeight="1" x14ac:dyDescent="0.3">
      <c r="A66" s="391"/>
      <c r="B66" s="86"/>
      <c r="C66" s="498"/>
      <c r="D66" s="91"/>
      <c r="E66" s="93"/>
      <c r="F66" s="51"/>
      <c r="G66" s="49"/>
      <c r="H66" s="534"/>
      <c r="I66" s="51"/>
      <c r="J66" s="35">
        <f t="shared" si="3"/>
        <v>0</v>
      </c>
      <c r="K66" s="36"/>
      <c r="L66" s="52"/>
      <c r="M66" s="52"/>
      <c r="N66" s="38">
        <f t="shared" si="1"/>
        <v>0</v>
      </c>
      <c r="O66" s="536"/>
      <c r="P66" s="504"/>
      <c r="Q66" s="94"/>
      <c r="R66" s="40"/>
      <c r="S66" s="41"/>
      <c r="T66" s="42"/>
      <c r="U66" s="43"/>
      <c r="V66" s="44"/>
    </row>
    <row r="67" spans="1:22" ht="18.75" customHeight="1" x14ac:dyDescent="0.3">
      <c r="A67" s="392"/>
      <c r="B67" s="86"/>
      <c r="C67" s="499"/>
      <c r="D67" s="91"/>
      <c r="E67" s="93"/>
      <c r="F67" s="51"/>
      <c r="G67" s="49"/>
      <c r="H67" s="544"/>
      <c r="I67" s="51"/>
      <c r="J67" s="35">
        <f t="shared" si="3"/>
        <v>0</v>
      </c>
      <c r="K67" s="36"/>
      <c r="L67" s="52"/>
      <c r="M67" s="52"/>
      <c r="N67" s="38">
        <f t="shared" si="1"/>
        <v>0</v>
      </c>
      <c r="O67" s="551"/>
      <c r="P67" s="552"/>
      <c r="Q67" s="94"/>
      <c r="R67" s="40"/>
      <c r="S67" s="41"/>
      <c r="T67" s="42"/>
      <c r="U67" s="43"/>
      <c r="V67" s="44"/>
    </row>
    <row r="68" spans="1:22" ht="18.75" x14ac:dyDescent="0.3">
      <c r="A68" s="53"/>
      <c r="B68" s="86"/>
      <c r="C68" s="91"/>
      <c r="D68" s="91"/>
      <c r="E68" s="93"/>
      <c r="F68" s="51"/>
      <c r="G68" s="49"/>
      <c r="H68" s="342"/>
      <c r="I68" s="51"/>
      <c r="J68" s="35">
        <f t="shared" si="3"/>
        <v>0</v>
      </c>
      <c r="K68" s="36"/>
      <c r="L68" s="52"/>
      <c r="M68" s="52"/>
      <c r="N68" s="38">
        <f t="shared" si="1"/>
        <v>0</v>
      </c>
      <c r="O68" s="156"/>
      <c r="P68" s="59"/>
      <c r="Q68" s="94"/>
      <c r="R68" s="40"/>
      <c r="S68" s="41"/>
      <c r="T68" s="42"/>
      <c r="U68" s="43"/>
      <c r="V68" s="44"/>
    </row>
    <row r="69" spans="1:22" ht="17.25" customHeight="1" x14ac:dyDescent="0.3">
      <c r="A69" s="53"/>
      <c r="B69" s="86"/>
      <c r="C69" s="95"/>
      <c r="D69" s="96"/>
      <c r="E69" s="97"/>
      <c r="F69" s="51"/>
      <c r="G69" s="49"/>
      <c r="H69" s="98"/>
      <c r="I69" s="51"/>
      <c r="J69" s="35">
        <f t="shared" si="3"/>
        <v>0</v>
      </c>
      <c r="K69" s="56"/>
      <c r="L69" s="52"/>
      <c r="M69" s="52"/>
      <c r="N69" s="38">
        <f t="shared" si="1"/>
        <v>0</v>
      </c>
      <c r="O69" s="156"/>
      <c r="P69" s="59"/>
      <c r="Q69" s="94"/>
      <c r="R69" s="40"/>
      <c r="S69" s="41"/>
      <c r="T69" s="42"/>
      <c r="U69" s="43"/>
      <c r="V69" s="44"/>
    </row>
    <row r="70" spans="1:22" ht="17.25" customHeight="1" x14ac:dyDescent="0.3">
      <c r="A70" s="99"/>
      <c r="B70" s="61"/>
      <c r="C70" s="100"/>
      <c r="D70" s="96"/>
      <c r="E70" s="97"/>
      <c r="F70" s="51"/>
      <c r="G70" s="49"/>
      <c r="H70" s="101"/>
      <c r="I70" s="51"/>
      <c r="J70" s="35">
        <f t="shared" si="3"/>
        <v>0</v>
      </c>
      <c r="K70" s="56"/>
      <c r="L70" s="52"/>
      <c r="M70" s="52"/>
      <c r="N70" s="38">
        <f t="shared" si="1"/>
        <v>0</v>
      </c>
      <c r="O70" s="156"/>
      <c r="P70" s="59"/>
      <c r="Q70" s="94"/>
      <c r="R70" s="40"/>
      <c r="S70" s="41"/>
      <c r="T70" s="42"/>
      <c r="U70" s="43"/>
      <c r="V70" s="44"/>
    </row>
    <row r="71" spans="1:22" ht="17.25" x14ac:dyDescent="0.3">
      <c r="A71" s="60" t="s">
        <v>52</v>
      </c>
      <c r="B71" s="61" t="s">
        <v>53</v>
      </c>
      <c r="C71" s="96"/>
      <c r="D71" s="96"/>
      <c r="E71" s="97"/>
      <c r="F71" s="51">
        <v>3600</v>
      </c>
      <c r="G71" s="49">
        <v>44230</v>
      </c>
      <c r="H71" s="50">
        <v>1231</v>
      </c>
      <c r="I71" s="51">
        <v>3600</v>
      </c>
      <c r="J71" s="35">
        <f t="shared" si="3"/>
        <v>0</v>
      </c>
      <c r="K71" s="56">
        <v>21</v>
      </c>
      <c r="L71" s="52"/>
      <c r="M71" s="52"/>
      <c r="N71" s="57">
        <f t="shared" si="1"/>
        <v>75600</v>
      </c>
      <c r="O71" s="344" t="s">
        <v>35</v>
      </c>
      <c r="P71" s="345">
        <v>44239</v>
      </c>
      <c r="Q71" s="39"/>
      <c r="R71" s="40"/>
      <c r="S71" s="41"/>
      <c r="T71" s="42"/>
      <c r="U71" s="43"/>
      <c r="V71" s="44"/>
    </row>
    <row r="72" spans="1:22" ht="17.25" x14ac:dyDescent="0.3">
      <c r="A72" s="60" t="s">
        <v>32</v>
      </c>
      <c r="B72" s="61" t="s">
        <v>33</v>
      </c>
      <c r="C72" s="96"/>
      <c r="D72" s="96"/>
      <c r="E72" s="97"/>
      <c r="F72" s="51">
        <v>1209</v>
      </c>
      <c r="G72" s="49">
        <v>44232</v>
      </c>
      <c r="H72" s="50" t="s">
        <v>111</v>
      </c>
      <c r="I72" s="51">
        <v>1209</v>
      </c>
      <c r="J72" s="35">
        <f t="shared" si="0"/>
        <v>0</v>
      </c>
      <c r="K72" s="56">
        <v>50</v>
      </c>
      <c r="L72" s="52"/>
      <c r="M72" s="52"/>
      <c r="N72" s="57">
        <f t="shared" si="1"/>
        <v>60450</v>
      </c>
      <c r="O72" s="156" t="s">
        <v>35</v>
      </c>
      <c r="P72" s="59">
        <v>44235</v>
      </c>
      <c r="Q72" s="39"/>
      <c r="R72" s="40"/>
      <c r="S72" s="41"/>
      <c r="T72" s="42"/>
      <c r="U72" s="43"/>
      <c r="V72" s="44"/>
    </row>
    <row r="73" spans="1:22" ht="17.25" x14ac:dyDescent="0.3">
      <c r="A73" s="60" t="s">
        <v>59</v>
      </c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45" t="s">
        <v>52</v>
      </c>
      <c r="B74" s="61" t="s">
        <v>53</v>
      </c>
      <c r="C74" s="96"/>
      <c r="D74" s="96"/>
      <c r="E74" s="97"/>
      <c r="F74" s="51">
        <v>1200</v>
      </c>
      <c r="G74" s="49">
        <v>44235</v>
      </c>
      <c r="H74" s="50">
        <v>1236</v>
      </c>
      <c r="I74" s="51">
        <v>1200</v>
      </c>
      <c r="J74" s="35">
        <f t="shared" si="0"/>
        <v>0</v>
      </c>
      <c r="K74" s="56">
        <v>21</v>
      </c>
      <c r="L74" s="52"/>
      <c r="M74" s="52"/>
      <c r="N74" s="57">
        <f t="shared" si="1"/>
        <v>25200</v>
      </c>
      <c r="O74" s="156" t="s">
        <v>35</v>
      </c>
      <c r="P74" s="59">
        <v>44250</v>
      </c>
      <c r="Q74" s="39"/>
      <c r="R74" s="40"/>
      <c r="S74" s="41"/>
      <c r="T74" s="42"/>
      <c r="U74" s="43"/>
      <c r="V74" s="44"/>
    </row>
    <row r="75" spans="1:22" ht="17.25" x14ac:dyDescent="0.3">
      <c r="A75" s="45" t="s">
        <v>165</v>
      </c>
      <c r="B75" s="71" t="s">
        <v>166</v>
      </c>
      <c r="C75" s="96" t="s">
        <v>175</v>
      </c>
      <c r="D75" s="96"/>
      <c r="E75" s="97"/>
      <c r="F75" s="51">
        <v>9016.5</v>
      </c>
      <c r="G75" s="49">
        <v>44246</v>
      </c>
      <c r="H75" s="50">
        <v>14465</v>
      </c>
      <c r="I75" s="51">
        <v>9016.5</v>
      </c>
      <c r="J75" s="35">
        <f t="shared" si="0"/>
        <v>0</v>
      </c>
      <c r="K75" s="56">
        <v>41</v>
      </c>
      <c r="L75" s="52"/>
      <c r="M75" s="52"/>
      <c r="N75" s="57">
        <f t="shared" si="1"/>
        <v>369676.5</v>
      </c>
      <c r="O75" s="361" t="s">
        <v>35</v>
      </c>
      <c r="P75" s="358">
        <v>44257</v>
      </c>
      <c r="Q75" s="39"/>
      <c r="R75" s="40"/>
      <c r="S75" s="41"/>
      <c r="T75" s="42"/>
      <c r="U75" s="43"/>
      <c r="V75" s="44"/>
    </row>
    <row r="76" spans="1:22" ht="17.25" x14ac:dyDescent="0.3">
      <c r="A76" s="45" t="s">
        <v>32</v>
      </c>
      <c r="B76" s="61" t="s">
        <v>33</v>
      </c>
      <c r="C76" s="96"/>
      <c r="D76" s="96"/>
      <c r="E76" s="97"/>
      <c r="F76" s="51">
        <v>1261</v>
      </c>
      <c r="G76" s="49">
        <v>44249</v>
      </c>
      <c r="H76" s="50" t="s">
        <v>136</v>
      </c>
      <c r="I76" s="51">
        <v>1261</v>
      </c>
      <c r="J76" s="35">
        <f t="shared" si="0"/>
        <v>0</v>
      </c>
      <c r="K76" s="56">
        <v>50</v>
      </c>
      <c r="L76" s="52"/>
      <c r="M76" s="52"/>
      <c r="N76" s="57">
        <f t="shared" si="1"/>
        <v>63050</v>
      </c>
      <c r="O76" s="156" t="s">
        <v>35</v>
      </c>
      <c r="P76" s="59">
        <v>44250</v>
      </c>
      <c r="Q76" s="39"/>
      <c r="R76" s="40"/>
      <c r="S76" s="41"/>
      <c r="T76" s="42"/>
      <c r="U76" s="43"/>
      <c r="V76" s="44"/>
    </row>
    <row r="77" spans="1:22" ht="17.25" x14ac:dyDescent="0.3">
      <c r="A77" s="45" t="s">
        <v>165</v>
      </c>
      <c r="B77" s="71" t="s">
        <v>166</v>
      </c>
      <c r="C77" s="96" t="s">
        <v>176</v>
      </c>
      <c r="D77" s="96"/>
      <c r="E77" s="97"/>
      <c r="F77" s="51">
        <v>9242</v>
      </c>
      <c r="G77" s="49">
        <v>44249</v>
      </c>
      <c r="H77" s="50">
        <v>14496</v>
      </c>
      <c r="I77" s="51">
        <v>9242</v>
      </c>
      <c r="J77" s="35">
        <f t="shared" si="0"/>
        <v>0</v>
      </c>
      <c r="K77" s="56">
        <v>41</v>
      </c>
      <c r="L77" s="52"/>
      <c r="M77" s="52"/>
      <c r="N77" s="57">
        <f t="shared" si="1"/>
        <v>378922</v>
      </c>
      <c r="O77" s="361" t="s">
        <v>35</v>
      </c>
      <c r="P77" s="358">
        <v>44260</v>
      </c>
      <c r="Q77" s="39"/>
      <c r="R77" s="40"/>
      <c r="S77" s="41"/>
      <c r="T77" s="42"/>
      <c r="U77" s="43"/>
      <c r="V77" s="44"/>
    </row>
    <row r="78" spans="1:22" ht="17.25" x14ac:dyDescent="0.25">
      <c r="A78" s="102" t="s">
        <v>237</v>
      </c>
      <c r="B78" s="58" t="s">
        <v>181</v>
      </c>
      <c r="C78" s="91" t="s">
        <v>238</v>
      </c>
      <c r="D78" s="91"/>
      <c r="E78" s="93"/>
      <c r="F78" s="51">
        <v>149.6</v>
      </c>
      <c r="G78" s="49">
        <v>44253</v>
      </c>
      <c r="H78" s="50">
        <v>32043</v>
      </c>
      <c r="I78" s="51">
        <v>149.6</v>
      </c>
      <c r="J78" s="35">
        <f t="shared" si="0"/>
        <v>0</v>
      </c>
      <c r="K78" s="56">
        <v>50</v>
      </c>
      <c r="L78" s="52"/>
      <c r="M78" s="52"/>
      <c r="N78" s="57">
        <f t="shared" si="1"/>
        <v>7480</v>
      </c>
      <c r="O78" s="156" t="s">
        <v>206</v>
      </c>
      <c r="P78" s="59">
        <v>44284</v>
      </c>
      <c r="Q78" s="39"/>
      <c r="R78" s="40"/>
      <c r="S78" s="41"/>
      <c r="T78" s="42"/>
      <c r="U78" s="43"/>
      <c r="V78" s="44"/>
    </row>
    <row r="79" spans="1:22" ht="17.25" x14ac:dyDescent="0.25">
      <c r="A79" s="102"/>
      <c r="B79" s="58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25">
      <c r="A80" s="102"/>
      <c r="B80" s="58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60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1"/>
      <c r="U81" s="43"/>
      <c r="V81" s="44"/>
    </row>
    <row r="82" spans="1:22" ht="17.25" x14ac:dyDescent="0.3">
      <c r="A82" s="60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1"/>
      <c r="U82" s="43"/>
      <c r="V82" s="44"/>
    </row>
    <row r="83" spans="1:22" ht="17.25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1"/>
      <c r="U83" s="43"/>
      <c r="V83" s="44"/>
    </row>
    <row r="84" spans="1:22" ht="18.75" x14ac:dyDescent="0.3">
      <c r="A84" s="61"/>
      <c r="B84" s="103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2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58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8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53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4"/>
      <c r="Q94" s="104"/>
      <c r="R94" s="40"/>
      <c r="S94" s="41"/>
      <c r="T94" s="42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106"/>
      <c r="Q97" s="39"/>
      <c r="R97" s="40"/>
      <c r="S97" s="41"/>
      <c r="T97" s="42"/>
      <c r="U97" s="43"/>
      <c r="V97" s="44"/>
    </row>
    <row r="98" spans="1:22" ht="17.25" x14ac:dyDescent="0.3">
      <c r="A98" s="107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8"/>
      <c r="B100" s="61"/>
      <c r="C100" s="92"/>
      <c r="D100" s="92"/>
      <c r="E100" s="109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2"/>
      <c r="D102" s="92"/>
      <c r="E102" s="109"/>
      <c r="F102" s="51"/>
      <c r="G102" s="49"/>
      <c r="H102" s="11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11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1"/>
      <c r="D104" s="91"/>
      <c r="E104" s="93"/>
      <c r="F104" s="51"/>
      <c r="G104" s="49"/>
      <c r="H104" s="11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3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3"/>
      <c r="Q106" s="64"/>
      <c r="R106" s="112"/>
      <c r="S106" s="41"/>
      <c r="T106" s="42"/>
      <c r="U106" s="43"/>
      <c r="V106" s="44"/>
    </row>
    <row r="107" spans="1:22" ht="18.75" x14ac:dyDescent="0.3">
      <c r="A107" s="61"/>
      <c r="B107" s="61"/>
      <c r="C107" s="96"/>
      <c r="D107" s="96"/>
      <c r="E107" s="97"/>
      <c r="F107" s="51"/>
      <c r="G107" s="49"/>
      <c r="H107" s="111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3"/>
      <c r="Q107" s="64"/>
      <c r="R107" s="112"/>
      <c r="S107" s="41"/>
      <c r="T107" s="42"/>
      <c r="U107" s="43"/>
      <c r="V107" s="44"/>
    </row>
    <row r="108" spans="1:22" ht="18.75" x14ac:dyDescent="0.3">
      <c r="A108" s="61"/>
      <c r="B108" s="61"/>
      <c r="C108" s="96"/>
      <c r="D108" s="96"/>
      <c r="E108" s="97"/>
      <c r="F108" s="51"/>
      <c r="G108" s="49"/>
      <c r="H108" s="111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313"/>
      <c r="Q108" s="64"/>
      <c r="R108" s="112"/>
      <c r="S108" s="41"/>
      <c r="T108" s="42"/>
      <c r="U108" s="43"/>
      <c r="V108" s="44"/>
    </row>
    <row r="109" spans="1:22" ht="17.25" x14ac:dyDescent="0.3">
      <c r="A109" s="45"/>
      <c r="B109" s="61"/>
      <c r="C109" s="96"/>
      <c r="D109" s="96"/>
      <c r="E109" s="97"/>
      <c r="F109" s="51"/>
      <c r="G109" s="49"/>
      <c r="H109" s="113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64"/>
      <c r="R109" s="112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113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313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313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313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313"/>
      <c r="Q113" s="64"/>
      <c r="R113" s="112"/>
      <c r="S113" s="41"/>
      <c r="T113" s="42"/>
      <c r="U113" s="43"/>
      <c r="V113" s="44"/>
    </row>
    <row r="114" spans="1:22" ht="17.25" x14ac:dyDescent="0.3">
      <c r="A114" s="60"/>
      <c r="B114" s="61"/>
      <c r="C114" s="95"/>
      <c r="D114" s="95"/>
      <c r="E114" s="114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3"/>
      <c r="Q114" s="64"/>
      <c r="R114" s="112"/>
      <c r="S114" s="41"/>
      <c r="T114" s="42"/>
      <c r="U114" s="43"/>
      <c r="V114" s="44"/>
    </row>
    <row r="115" spans="1:22" ht="17.25" x14ac:dyDescent="0.3">
      <c r="A115" s="60"/>
      <c r="B115" s="61"/>
      <c r="C115" s="95"/>
      <c r="D115" s="95"/>
      <c r="E115" s="114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3"/>
      <c r="Q115" s="64"/>
      <c r="R115" s="112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3"/>
      <c r="Q116" s="6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3"/>
      <c r="Q117" s="64"/>
      <c r="R117" s="112"/>
      <c r="S117" s="41"/>
      <c r="T117" s="42"/>
      <c r="U117" s="43"/>
      <c r="V117" s="44"/>
    </row>
    <row r="118" spans="1:22" ht="17.25" x14ac:dyDescent="0.3">
      <c r="A118" s="115"/>
      <c r="B118" s="61"/>
      <c r="C118" s="116"/>
      <c r="D118" s="116"/>
      <c r="E118" s="117"/>
      <c r="F118" s="51"/>
      <c r="G118" s="49"/>
      <c r="H118" s="118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3"/>
      <c r="Q118" s="104"/>
      <c r="R118" s="112"/>
      <c r="S118" s="41"/>
      <c r="T118" s="42"/>
      <c r="U118" s="43"/>
      <c r="V118" s="44"/>
    </row>
    <row r="119" spans="1:22" ht="17.25" x14ac:dyDescent="0.3">
      <c r="A119" s="115"/>
      <c r="B119" s="61"/>
      <c r="C119" s="116"/>
      <c r="D119" s="116"/>
      <c r="E119" s="117"/>
      <c r="F119" s="51"/>
      <c r="G119" s="49"/>
      <c r="H119" s="118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3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8.75" x14ac:dyDescent="0.3">
      <c r="A121" s="107"/>
      <c r="B121" s="61"/>
      <c r="C121" s="96"/>
      <c r="D121" s="96"/>
      <c r="E121" s="97"/>
      <c r="F121" s="51"/>
      <c r="G121" s="49"/>
      <c r="H121" s="119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2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59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59"/>
      <c r="Q123" s="64"/>
      <c r="R123" s="112"/>
      <c r="S123" s="41"/>
      <c r="T123" s="42"/>
      <c r="U123" s="43"/>
      <c r="V123" s="44"/>
    </row>
    <row r="124" spans="1:22" ht="17.25" x14ac:dyDescent="0.3">
      <c r="A124" s="121"/>
      <c r="B124" s="61"/>
      <c r="C124" s="96"/>
      <c r="D124" s="96"/>
      <c r="E124" s="97"/>
      <c r="F124" s="51"/>
      <c r="G124" s="49"/>
      <c r="H124" s="122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299"/>
      <c r="P124" s="315"/>
      <c r="Q124" s="123"/>
      <c r="R124" s="124"/>
      <c r="S124" s="41"/>
      <c r="T124" s="42"/>
      <c r="U124" s="43"/>
      <c r="V124" s="44"/>
    </row>
    <row r="125" spans="1:22" ht="17.25" x14ac:dyDescent="0.3">
      <c r="A125" s="66"/>
      <c r="B125" s="61"/>
      <c r="C125" s="96"/>
      <c r="D125" s="96"/>
      <c r="E125" s="97"/>
      <c r="F125" s="51"/>
      <c r="G125" s="125"/>
      <c r="H125" s="126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300"/>
      <c r="P125" s="127"/>
      <c r="Q125" s="64"/>
      <c r="R125" s="112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"/>
      <c r="G126" s="127"/>
      <c r="H126" s="122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300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08"/>
      <c r="B127" s="61"/>
      <c r="C127" s="96"/>
      <c r="D127" s="96"/>
      <c r="E127" s="97"/>
      <c r="F127" s="51"/>
      <c r="G127" s="127"/>
      <c r="H127" s="126"/>
      <c r="I127" s="51"/>
      <c r="J127" s="35">
        <f t="shared" si="0"/>
        <v>0</v>
      </c>
      <c r="K127" s="128"/>
      <c r="L127" s="52"/>
      <c r="M127" s="52" t="s">
        <v>18</v>
      </c>
      <c r="N127" s="57">
        <f t="shared" si="1"/>
        <v>0</v>
      </c>
      <c r="O127" s="299"/>
      <c r="P127" s="315"/>
      <c r="Q127" s="123"/>
      <c r="R127" s="124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127"/>
      <c r="H128" s="126"/>
      <c r="I128" s="51"/>
      <c r="J128" s="35">
        <f t="shared" si="0"/>
        <v>0</v>
      </c>
      <c r="K128" s="128"/>
      <c r="L128" s="52"/>
      <c r="M128" s="52"/>
      <c r="N128" s="57">
        <f t="shared" si="1"/>
        <v>0</v>
      </c>
      <c r="O128" s="300"/>
      <c r="P128" s="127"/>
      <c r="Q128" s="6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29"/>
      <c r="D129" s="129"/>
      <c r="E129" s="130"/>
      <c r="F129" s="51"/>
      <c r="G129" s="127"/>
      <c r="H129" s="13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301"/>
      <c r="P129" s="316"/>
      <c r="Q129" s="39"/>
      <c r="R129" s="40"/>
      <c r="S129" s="41"/>
      <c r="T129" s="42"/>
      <c r="U129" s="43"/>
      <c r="V129" s="44"/>
    </row>
    <row r="130" spans="1:22" ht="17.25" x14ac:dyDescent="0.3">
      <c r="A130" s="132"/>
      <c r="B130" s="61"/>
      <c r="C130" s="96"/>
      <c r="D130" s="96"/>
      <c r="E130" s="97"/>
      <c r="F130" s="51"/>
      <c r="G130" s="127"/>
      <c r="H130" s="110"/>
      <c r="I130" s="51"/>
      <c r="J130" s="35">
        <f>I130-F130</f>
        <v>0</v>
      </c>
      <c r="K130" s="128"/>
      <c r="L130" s="133"/>
      <c r="M130" s="133"/>
      <c r="N130" s="57">
        <f t="shared" si="1"/>
        <v>0</v>
      </c>
      <c r="O130" s="301"/>
      <c r="P130" s="316"/>
      <c r="Q130" s="123"/>
      <c r="R130" s="124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127"/>
      <c r="H131" s="110"/>
      <c r="I131" s="51"/>
      <c r="J131" s="35">
        <f t="shared" ref="J131:J229" si="5">I131-F131</f>
        <v>0</v>
      </c>
      <c r="K131" s="128"/>
      <c r="L131" s="133"/>
      <c r="M131" s="133"/>
      <c r="N131" s="57">
        <f t="shared" si="1"/>
        <v>0</v>
      </c>
      <c r="O131" s="156"/>
      <c r="P131" s="313"/>
      <c r="Q131" s="123"/>
      <c r="R131" s="124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34"/>
      <c r="I132" s="51"/>
      <c r="J132" s="35">
        <f t="shared" si="5"/>
        <v>0</v>
      </c>
      <c r="K132" s="135"/>
      <c r="L132" s="133"/>
      <c r="M132" s="133"/>
      <c r="N132" s="136">
        <f t="shared" si="1"/>
        <v>0</v>
      </c>
      <c r="O132" s="300"/>
      <c r="P132" s="127"/>
      <c r="Q132" s="123"/>
      <c r="R132" s="124"/>
      <c r="S132" s="41"/>
      <c r="T132" s="42"/>
      <c r="U132" s="43"/>
      <c r="V132" s="44"/>
    </row>
    <row r="133" spans="1:22" ht="18.75" x14ac:dyDescent="0.3">
      <c r="A133" s="108"/>
      <c r="B133" s="61"/>
      <c r="C133" s="96"/>
      <c r="D133" s="96"/>
      <c r="E133" s="97"/>
      <c r="F133" s="51"/>
      <c r="G133" s="127"/>
      <c r="H133" s="110"/>
      <c r="I133" s="51"/>
      <c r="J133" s="35">
        <f t="shared" si="5"/>
        <v>0</v>
      </c>
      <c r="K133" s="137"/>
      <c r="L133" s="138"/>
      <c r="M133" s="138"/>
      <c r="N133" s="136">
        <f t="shared" si="1"/>
        <v>0</v>
      </c>
      <c r="O133" s="299"/>
      <c r="P133" s="315"/>
      <c r="Q133" s="123"/>
      <c r="R133" s="124"/>
      <c r="S133" s="41"/>
      <c r="T133" s="42"/>
      <c r="U133" s="43"/>
      <c r="V133" s="44"/>
    </row>
    <row r="134" spans="1:22" ht="17.25" x14ac:dyDescent="0.3">
      <c r="A134" s="139"/>
      <c r="B134" s="61"/>
      <c r="C134" s="96"/>
      <c r="D134" s="96"/>
      <c r="E134" s="97"/>
      <c r="F134" s="140"/>
      <c r="G134" s="127"/>
      <c r="H134" s="120"/>
      <c r="I134" s="51"/>
      <c r="J134" s="35">
        <f t="shared" si="5"/>
        <v>0</v>
      </c>
      <c r="K134" s="137"/>
      <c r="L134" s="141"/>
      <c r="M134" s="141"/>
      <c r="N134" s="136">
        <f>K134*I134</f>
        <v>0</v>
      </c>
      <c r="O134" s="300"/>
      <c r="P134" s="127"/>
      <c r="Q134" s="123"/>
      <c r="R134" s="124"/>
      <c r="S134" s="41"/>
      <c r="T134" s="42"/>
      <c r="U134" s="43"/>
      <c r="V134" s="44"/>
    </row>
    <row r="135" spans="1:22" ht="17.25" x14ac:dyDescent="0.3">
      <c r="A135" s="121"/>
      <c r="B135" s="61"/>
      <c r="C135" s="96"/>
      <c r="D135" s="96"/>
      <c r="E135" s="97"/>
      <c r="F135" s="51"/>
      <c r="G135" s="127"/>
      <c r="H135" s="110"/>
      <c r="I135" s="51"/>
      <c r="J135" s="35">
        <f t="shared" si="5"/>
        <v>0</v>
      </c>
      <c r="K135" s="137"/>
      <c r="L135" s="133"/>
      <c r="M135" s="133"/>
      <c r="N135" s="136">
        <f t="shared" ref="N135:N219" si="6">K135*I135</f>
        <v>0</v>
      </c>
      <c r="O135" s="299"/>
      <c r="P135" s="315"/>
      <c r="Q135" s="123"/>
      <c r="R135" s="124"/>
      <c r="S135" s="41"/>
      <c r="T135" s="42"/>
      <c r="U135" s="43"/>
      <c r="V135" s="44"/>
    </row>
    <row r="136" spans="1:22" ht="18.75" x14ac:dyDescent="0.3">
      <c r="A136" s="108"/>
      <c r="B136" s="61"/>
      <c r="C136" s="96"/>
      <c r="D136" s="96"/>
      <c r="E136" s="97"/>
      <c r="F136" s="51"/>
      <c r="G136" s="127"/>
      <c r="H136" s="142"/>
      <c r="I136" s="51"/>
      <c r="J136" s="35">
        <f t="shared" si="5"/>
        <v>0</v>
      </c>
      <c r="K136" s="56"/>
      <c r="L136" s="133"/>
      <c r="M136" s="133"/>
      <c r="N136" s="57">
        <f t="shared" si="6"/>
        <v>0</v>
      </c>
      <c r="O136" s="299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2"/>
      <c r="I137" s="51"/>
      <c r="J137" s="35">
        <f t="shared" si="5"/>
        <v>0</v>
      </c>
      <c r="K137" s="137"/>
      <c r="L137" s="133"/>
      <c r="M137" s="133"/>
      <c r="N137" s="136">
        <f t="shared" si="6"/>
        <v>0</v>
      </c>
      <c r="O137" s="299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5"/>
        <v>0</v>
      </c>
      <c r="K138" s="137"/>
      <c r="L138" s="133"/>
      <c r="M138" s="133"/>
      <c r="N138" s="136">
        <f t="shared" si="6"/>
        <v>0</v>
      </c>
      <c r="O138" s="299"/>
      <c r="P138" s="315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4"/>
      <c r="I139" s="51"/>
      <c r="J139" s="35">
        <f t="shared" si="5"/>
        <v>0</v>
      </c>
      <c r="K139" s="137"/>
      <c r="L139" s="145"/>
      <c r="M139" s="145"/>
      <c r="N139" s="136">
        <f t="shared" si="6"/>
        <v>0</v>
      </c>
      <c r="O139" s="299"/>
      <c r="P139" s="315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5"/>
        <v>0</v>
      </c>
      <c r="K140" s="137"/>
      <c r="L140" s="145"/>
      <c r="M140" s="145"/>
      <c r="N140" s="136">
        <f t="shared" si="6"/>
        <v>0</v>
      </c>
      <c r="O140" s="299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43"/>
      <c r="I141" s="51"/>
      <c r="J141" s="35">
        <f t="shared" si="5"/>
        <v>0</v>
      </c>
      <c r="K141" s="137"/>
      <c r="L141" s="145"/>
      <c r="M141" s="145"/>
      <c r="N141" s="136">
        <f t="shared" si="6"/>
        <v>0</v>
      </c>
      <c r="O141" s="299"/>
      <c r="P141" s="315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43"/>
      <c r="I142" s="51"/>
      <c r="J142" s="35">
        <f t="shared" si="5"/>
        <v>0</v>
      </c>
      <c r="K142" s="56"/>
      <c r="L142" s="52"/>
      <c r="M142" s="52"/>
      <c r="N142" s="57">
        <f t="shared" si="6"/>
        <v>0</v>
      </c>
      <c r="O142" s="299"/>
      <c r="P142" s="315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146"/>
      <c r="D143" s="146"/>
      <c r="E143" s="147"/>
      <c r="F143" s="51"/>
      <c r="G143" s="127"/>
      <c r="H143" s="143"/>
      <c r="I143" s="51"/>
      <c r="J143" s="35">
        <f t="shared" si="5"/>
        <v>0</v>
      </c>
      <c r="K143" s="56"/>
      <c r="L143" s="52"/>
      <c r="M143" s="52"/>
      <c r="N143" s="57">
        <f t="shared" si="6"/>
        <v>0</v>
      </c>
      <c r="O143" s="300"/>
      <c r="P143" s="317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6"/>
      <c r="D144" s="146"/>
      <c r="E144" s="147"/>
      <c r="F144" s="51"/>
      <c r="G144" s="127"/>
      <c r="H144" s="143"/>
      <c r="I144" s="51"/>
      <c r="J144" s="35">
        <f t="shared" si="5"/>
        <v>0</v>
      </c>
      <c r="K144" s="56"/>
      <c r="L144" s="52"/>
      <c r="M144" s="52"/>
      <c r="N144" s="57">
        <f t="shared" si="6"/>
        <v>0</v>
      </c>
      <c r="O144" s="300"/>
      <c r="P144" s="317"/>
      <c r="Q144" s="39"/>
      <c r="R144" s="40"/>
      <c r="S144" s="41"/>
      <c r="T144" s="42"/>
      <c r="U144" s="43"/>
      <c r="V144" s="44"/>
    </row>
    <row r="145" spans="1:22" ht="17.25" x14ac:dyDescent="0.3">
      <c r="A145" s="60"/>
      <c r="B145" s="61"/>
      <c r="C145" s="129"/>
      <c r="D145" s="129"/>
      <c r="E145" s="130"/>
      <c r="F145" s="51"/>
      <c r="G145" s="127"/>
      <c r="H145" s="131"/>
      <c r="I145" s="51"/>
      <c r="J145" s="35">
        <f t="shared" si="5"/>
        <v>0</v>
      </c>
      <c r="K145" s="56"/>
      <c r="L145" s="52"/>
      <c r="M145" s="52"/>
      <c r="N145" s="57">
        <f t="shared" si="6"/>
        <v>0</v>
      </c>
      <c r="O145" s="156"/>
      <c r="P145" s="313"/>
      <c r="Q145" s="39"/>
      <c r="R145" s="40"/>
      <c r="S145" s="41"/>
      <c r="T145" s="42"/>
      <c r="U145" s="43"/>
      <c r="V145" s="44"/>
    </row>
    <row r="146" spans="1:22" ht="17.25" x14ac:dyDescent="0.3">
      <c r="A146" s="108"/>
      <c r="B146" s="61"/>
      <c r="C146" s="148"/>
      <c r="D146" s="148"/>
      <c r="E146" s="130"/>
      <c r="F146" s="51"/>
      <c r="G146" s="127"/>
      <c r="H146" s="50"/>
      <c r="I146" s="51"/>
      <c r="J146" s="35">
        <f t="shared" si="5"/>
        <v>0</v>
      </c>
      <c r="K146" s="56"/>
      <c r="L146" s="52"/>
      <c r="M146" s="52"/>
      <c r="N146" s="57">
        <f t="shared" si="6"/>
        <v>0</v>
      </c>
      <c r="O146" s="156"/>
      <c r="P146" s="313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29"/>
      <c r="D147" s="129"/>
      <c r="E147" s="130"/>
      <c r="F147" s="51"/>
      <c r="G147" s="127"/>
      <c r="H147" s="131"/>
      <c r="I147" s="51"/>
      <c r="J147" s="35">
        <f t="shared" si="5"/>
        <v>0</v>
      </c>
      <c r="K147" s="56"/>
      <c r="L147" s="52"/>
      <c r="M147" s="52"/>
      <c r="N147" s="57">
        <f t="shared" si="6"/>
        <v>0</v>
      </c>
      <c r="O147" s="156"/>
      <c r="P147" s="313"/>
      <c r="Q147" s="39"/>
      <c r="R147" s="40"/>
      <c r="S147" s="41"/>
      <c r="T147" s="42"/>
      <c r="U147" s="43"/>
      <c r="V147" s="44"/>
    </row>
    <row r="148" spans="1:22" ht="18.75" x14ac:dyDescent="0.3">
      <c r="A148" s="149"/>
      <c r="B148" s="150"/>
      <c r="C148" s="95"/>
      <c r="D148" s="95"/>
      <c r="E148" s="114"/>
      <c r="F148" s="51"/>
      <c r="G148" s="127"/>
      <c r="H148" s="131"/>
      <c r="I148" s="51"/>
      <c r="J148" s="35">
        <f t="shared" si="5"/>
        <v>0</v>
      </c>
      <c r="K148" s="56"/>
      <c r="L148" s="52"/>
      <c r="M148" s="52"/>
      <c r="N148" s="57">
        <f t="shared" si="6"/>
        <v>0</v>
      </c>
      <c r="O148" s="301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51"/>
      <c r="D149" s="151"/>
      <c r="E149" s="152"/>
      <c r="F149" s="51"/>
      <c r="G149" s="127"/>
      <c r="H149" s="131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156"/>
      <c r="P149" s="313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1"/>
      <c r="D150" s="151"/>
      <c r="E150" s="152"/>
      <c r="F150" s="51"/>
      <c r="G150" s="127"/>
      <c r="H150" s="131"/>
      <c r="I150" s="51"/>
      <c r="J150" s="35">
        <f t="shared" si="5"/>
        <v>0</v>
      </c>
      <c r="K150" s="56"/>
      <c r="L150" s="52"/>
      <c r="M150" s="52"/>
      <c r="N150" s="57">
        <f t="shared" si="6"/>
        <v>0</v>
      </c>
      <c r="O150" s="156"/>
      <c r="P150" s="313"/>
      <c r="Q150" s="39"/>
      <c r="R150" s="40"/>
      <c r="S150" s="41"/>
      <c r="T150" s="42"/>
      <c r="U150" s="43"/>
      <c r="V150" s="44"/>
    </row>
    <row r="151" spans="1:22" ht="17.25" x14ac:dyDescent="0.3">
      <c r="A151" s="153"/>
      <c r="B151" s="61"/>
      <c r="C151" s="154"/>
      <c r="D151" s="154"/>
      <c r="E151" s="155"/>
      <c r="F151" s="51"/>
      <c r="G151" s="127"/>
      <c r="H151" s="131"/>
      <c r="I151" s="51"/>
      <c r="J151" s="35">
        <f t="shared" si="5"/>
        <v>0</v>
      </c>
      <c r="K151" s="56"/>
      <c r="L151" s="52"/>
      <c r="M151" s="52"/>
      <c r="N151" s="57">
        <f t="shared" si="6"/>
        <v>0</v>
      </c>
      <c r="O151" s="156"/>
      <c r="P151" s="313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57"/>
      <c r="D152" s="157"/>
      <c r="E152" s="158"/>
      <c r="F152" s="51"/>
      <c r="G152" s="63"/>
      <c r="H152" s="131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302"/>
      <c r="P152" s="318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57"/>
      <c r="D153" s="157"/>
      <c r="E153" s="158"/>
      <c r="F153" s="51"/>
      <c r="G153" s="49"/>
      <c r="H153" s="131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302"/>
      <c r="P153" s="318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59"/>
      <c r="D154" s="159"/>
      <c r="E154" s="160"/>
      <c r="F154" s="161"/>
      <c r="G154" s="127"/>
      <c r="H154" s="162"/>
      <c r="I154" s="161"/>
      <c r="J154" s="35">
        <f t="shared" si="5"/>
        <v>0</v>
      </c>
      <c r="N154" s="57">
        <f t="shared" si="6"/>
        <v>0</v>
      </c>
      <c r="O154" s="303"/>
      <c r="P154" s="317"/>
      <c r="Q154" s="163"/>
      <c r="R154" s="164"/>
      <c r="S154" s="165"/>
      <c r="T154" s="166"/>
      <c r="U154" s="167"/>
      <c r="V154" s="168"/>
    </row>
    <row r="155" spans="1:22" ht="17.25" x14ac:dyDescent="0.3">
      <c r="A155" s="115"/>
      <c r="B155" s="61"/>
      <c r="C155" s="154"/>
      <c r="D155" s="154"/>
      <c r="E155" s="155"/>
      <c r="F155" s="161"/>
      <c r="G155" s="127"/>
      <c r="H155" s="162"/>
      <c r="I155" s="161"/>
      <c r="J155" s="35">
        <f t="shared" si="5"/>
        <v>0</v>
      </c>
      <c r="N155" s="57">
        <f t="shared" si="6"/>
        <v>0</v>
      </c>
      <c r="O155" s="303"/>
      <c r="P155" s="317"/>
      <c r="Q155" s="163"/>
      <c r="R155" s="164"/>
      <c r="S155" s="165"/>
      <c r="T155" s="166"/>
      <c r="U155" s="167"/>
      <c r="V155" s="168"/>
    </row>
    <row r="156" spans="1:22" ht="17.25" x14ac:dyDescent="0.3">
      <c r="A156" s="115"/>
      <c r="B156" s="61"/>
      <c r="C156" s="154"/>
      <c r="D156" s="154"/>
      <c r="E156" s="155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3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4"/>
      <c r="D157" s="154"/>
      <c r="E157" s="155"/>
      <c r="F157" s="51"/>
      <c r="G157" s="127"/>
      <c r="H157" s="131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3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3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69"/>
      <c r="D159" s="169"/>
      <c r="E159" s="114"/>
      <c r="F159" s="51"/>
      <c r="G159" s="63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156"/>
      <c r="P159" s="313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3"/>
      <c r="Q160" s="39"/>
      <c r="R160" s="40"/>
      <c r="S160" s="41"/>
      <c r="T160" s="42"/>
      <c r="U160" s="43"/>
      <c r="V160" s="44"/>
    </row>
    <row r="161" spans="1:22" ht="17.25" x14ac:dyDescent="0.25">
      <c r="A161" s="115"/>
      <c r="B161" s="107"/>
      <c r="C161" s="170"/>
      <c r="D161" s="170"/>
      <c r="E161" s="109"/>
      <c r="F161" s="51"/>
      <c r="G161" s="63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3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69"/>
      <c r="D162" s="169"/>
      <c r="E162" s="114"/>
      <c r="F162" s="51"/>
      <c r="G162" s="63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156"/>
      <c r="P162" s="313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3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3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48"/>
      <c r="D165" s="148"/>
      <c r="E165" s="130"/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3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48"/>
      <c r="D166" s="148"/>
      <c r="E166" s="130"/>
      <c r="F166" s="51"/>
      <c r="G166" s="127"/>
      <c r="H166" s="131"/>
      <c r="I166" s="51"/>
      <c r="J166" s="35">
        <v>0</v>
      </c>
      <c r="K166" s="56"/>
      <c r="L166" s="52"/>
      <c r="M166" s="52"/>
      <c r="N166" s="57">
        <f t="shared" si="6"/>
        <v>0</v>
      </c>
      <c r="O166" s="156"/>
      <c r="P166" s="313"/>
      <c r="Q166" s="39"/>
      <c r="R166" s="40"/>
      <c r="S166" s="41"/>
      <c r="T166" s="42"/>
      <c r="U166" s="43"/>
      <c r="V166" s="44"/>
    </row>
    <row r="167" spans="1:22" ht="17.25" x14ac:dyDescent="0.25">
      <c r="A167" s="153"/>
      <c r="B167" s="107"/>
      <c r="C167" s="154"/>
      <c r="D167" s="154"/>
      <c r="E167" s="155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3"/>
      <c r="Q167" s="39"/>
      <c r="R167" s="40"/>
      <c r="S167" s="41"/>
      <c r="T167" s="42"/>
      <c r="U167" s="43"/>
      <c r="V167" s="44"/>
    </row>
    <row r="168" spans="1:22" ht="17.25" x14ac:dyDescent="0.3">
      <c r="A168" s="171"/>
      <c r="B168" s="61"/>
      <c r="C168" s="157"/>
      <c r="D168" s="157"/>
      <c r="E168" s="158"/>
      <c r="F168" s="51"/>
      <c r="G168" s="49"/>
      <c r="H168" s="131"/>
      <c r="I168" s="51"/>
      <c r="J168" s="35">
        <f>I168-F168</f>
        <v>0</v>
      </c>
      <c r="K168" s="56"/>
      <c r="L168" s="52"/>
      <c r="M168" s="52"/>
      <c r="N168" s="57">
        <f>K168*I168</f>
        <v>0</v>
      </c>
      <c r="O168" s="302"/>
      <c r="P168" s="318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3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3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51"/>
      <c r="G171" s="127"/>
      <c r="H171" s="174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3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74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3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3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3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3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3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3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3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63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3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3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3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3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3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3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3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3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3"/>
      <c r="Q187" s="39"/>
      <c r="R187" s="40"/>
      <c r="S187" s="41"/>
      <c r="T187" s="42"/>
      <c r="U187" s="43"/>
      <c r="V187" s="44"/>
    </row>
    <row r="188" spans="1:22" x14ac:dyDescent="0.25">
      <c r="A188" s="107"/>
      <c r="B188" s="159"/>
      <c r="C188" s="148"/>
      <c r="D188" s="148"/>
      <c r="E188" s="130"/>
      <c r="F188" s="51"/>
      <c r="G188" s="49"/>
      <c r="H188" s="50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3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3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3"/>
      <c r="Q190" s="39"/>
      <c r="R190" s="40"/>
      <c r="S190" s="41"/>
      <c r="T190" s="42"/>
      <c r="U190" s="43"/>
      <c r="V190" s="44"/>
    </row>
    <row r="191" spans="1:22" ht="17.25" x14ac:dyDescent="0.25">
      <c r="A191" s="171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3"/>
      <c r="Q191" s="39"/>
      <c r="R191" s="40"/>
      <c r="S191" s="41"/>
      <c r="T191" s="42"/>
      <c r="U191" s="43"/>
      <c r="V191" s="44"/>
    </row>
    <row r="192" spans="1:22" ht="17.25" x14ac:dyDescent="0.25">
      <c r="A192" s="171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3"/>
      <c r="Q192" s="39"/>
      <c r="R192" s="40"/>
      <c r="S192" s="41"/>
      <c r="T192" s="42"/>
      <c r="U192" s="43"/>
      <c r="V192" s="44"/>
    </row>
    <row r="193" spans="1:22" ht="17.25" x14ac:dyDescent="0.25">
      <c r="A193" s="176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3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3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3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3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3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3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3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3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3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3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7"/>
      <c r="D203" s="177"/>
      <c r="E203" s="97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3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3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69"/>
      <c r="D205" s="169"/>
      <c r="E205" s="114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3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70"/>
      <c r="D206" s="170"/>
      <c r="E206" s="109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3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70"/>
      <c r="D207" s="170"/>
      <c r="E207" s="109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3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69"/>
      <c r="D208" s="169"/>
      <c r="E208" s="114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3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54"/>
      <c r="D209" s="154"/>
      <c r="E209" s="155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3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96"/>
      <c r="D210" s="96"/>
      <c r="E210" s="97"/>
      <c r="F210" s="51"/>
      <c r="G210" s="127"/>
      <c r="H210" s="131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3"/>
      <c r="Q210" s="39"/>
      <c r="R210" s="40"/>
      <c r="S210" s="41"/>
      <c r="T210" s="42"/>
      <c r="U210" s="43"/>
      <c r="V210" s="44"/>
    </row>
    <row r="211" spans="1:22" ht="17.25" x14ac:dyDescent="0.25">
      <c r="A211" s="108"/>
      <c r="B211" s="107"/>
      <c r="C211" s="129"/>
      <c r="D211" s="129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3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29"/>
      <c r="D212" s="129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3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29"/>
      <c r="D213" s="129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3"/>
      <c r="Q213" s="39"/>
      <c r="R213" s="40"/>
      <c r="S213" s="41"/>
      <c r="T213" s="42"/>
      <c r="U213" s="43"/>
      <c r="V213" s="44"/>
    </row>
    <row r="214" spans="1:22" ht="17.25" x14ac:dyDescent="0.25">
      <c r="A214" s="17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5"/>
        <v>0</v>
      </c>
      <c r="K214" s="56"/>
      <c r="L214" s="52"/>
      <c r="M214" s="52"/>
      <c r="N214" s="57">
        <f t="shared" si="6"/>
        <v>0</v>
      </c>
      <c r="O214" s="156"/>
      <c r="P214" s="313"/>
      <c r="Q214" s="39"/>
      <c r="R214" s="40"/>
      <c r="S214" s="41"/>
      <c r="T214" s="42"/>
      <c r="U214" s="43"/>
      <c r="V214" s="44"/>
    </row>
    <row r="215" spans="1:22" x14ac:dyDescent="0.25">
      <c r="A215" s="108"/>
      <c r="B215" s="179"/>
      <c r="C215" s="129"/>
      <c r="D215" s="129"/>
      <c r="E215" s="130"/>
      <c r="F215" s="51"/>
      <c r="G215" s="127"/>
      <c r="H215" s="50"/>
      <c r="I215" s="51"/>
      <c r="J215" s="180">
        <f t="shared" si="5"/>
        <v>0</v>
      </c>
      <c r="K215" s="56"/>
      <c r="L215" s="52"/>
      <c r="M215" s="52"/>
      <c r="N215" s="57">
        <f t="shared" si="6"/>
        <v>0</v>
      </c>
      <c r="O215" s="156"/>
      <c r="P215" s="313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79"/>
      <c r="C216" s="129"/>
      <c r="D216" s="129"/>
      <c r="E216" s="130"/>
      <c r="F216" s="51"/>
      <c r="G216" s="127"/>
      <c r="H216" s="131"/>
      <c r="I216" s="51"/>
      <c r="J216" s="180">
        <f t="shared" si="5"/>
        <v>0</v>
      </c>
      <c r="K216" s="56"/>
      <c r="L216" s="52"/>
      <c r="M216" s="52"/>
      <c r="N216" s="57">
        <f t="shared" si="6"/>
        <v>0</v>
      </c>
      <c r="O216" s="156"/>
      <c r="P216" s="313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79"/>
      <c r="C217" s="95"/>
      <c r="D217" s="95"/>
      <c r="E217" s="114"/>
      <c r="F217" s="51"/>
      <c r="G217" s="127"/>
      <c r="H217" s="131"/>
      <c r="I217" s="51"/>
      <c r="J217" s="180">
        <f t="shared" si="5"/>
        <v>0</v>
      </c>
      <c r="K217" s="56"/>
      <c r="L217" s="52"/>
      <c r="M217" s="52"/>
      <c r="N217" s="57">
        <f t="shared" si="6"/>
        <v>0</v>
      </c>
      <c r="O217" s="156"/>
      <c r="P217" s="313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79"/>
      <c r="C218" s="95"/>
      <c r="D218" s="95"/>
      <c r="E218" s="114"/>
      <c r="F218" s="51"/>
      <c r="G218" s="127"/>
      <c r="H218" s="131"/>
      <c r="I218" s="51"/>
      <c r="J218" s="180">
        <f t="shared" si="5"/>
        <v>0</v>
      </c>
      <c r="K218" s="56"/>
      <c r="L218" s="52"/>
      <c r="M218" s="52"/>
      <c r="N218" s="57">
        <f t="shared" si="6"/>
        <v>0</v>
      </c>
      <c r="O218" s="156"/>
      <c r="P218" s="313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79"/>
      <c r="C219" s="146"/>
      <c r="D219" s="146"/>
      <c r="E219" s="147"/>
      <c r="F219" s="51"/>
      <c r="G219" s="127"/>
      <c r="H219" s="143"/>
      <c r="I219" s="51"/>
      <c r="J219" s="180">
        <f t="shared" si="5"/>
        <v>0</v>
      </c>
      <c r="K219" s="56"/>
      <c r="L219" s="52"/>
      <c r="M219" s="52"/>
      <c r="N219" s="57">
        <f t="shared" si="6"/>
        <v>0</v>
      </c>
      <c r="O219" s="300"/>
      <c r="P219" s="317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81"/>
      <c r="D220" s="181"/>
      <c r="E220" s="158"/>
      <c r="F220" s="51"/>
      <c r="G220" s="127"/>
      <c r="H220" s="143"/>
      <c r="I220" s="51"/>
      <c r="J220" s="180">
        <f t="shared" si="5"/>
        <v>0</v>
      </c>
      <c r="K220" s="56"/>
      <c r="L220" s="182"/>
      <c r="M220" s="183"/>
      <c r="N220" s="57">
        <f t="shared" ref="N220:N229" si="7">K220*I220-M220</f>
        <v>0</v>
      </c>
      <c r="O220" s="300"/>
      <c r="P220" s="317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4"/>
      <c r="C221" s="116"/>
      <c r="D221" s="116"/>
      <c r="E221" s="117"/>
      <c r="F221" s="116"/>
      <c r="G221" s="116"/>
      <c r="H221" s="92"/>
      <c r="I221" s="48"/>
      <c r="J221" s="180">
        <f t="shared" si="5"/>
        <v>0</v>
      </c>
      <c r="K221" s="56"/>
      <c r="L221" s="182"/>
      <c r="M221" s="183"/>
      <c r="N221" s="57">
        <f t="shared" si="7"/>
        <v>0</v>
      </c>
      <c r="O221" s="300"/>
      <c r="P221" s="317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4"/>
      <c r="C222" s="116"/>
      <c r="D222" s="116"/>
      <c r="E222" s="117"/>
      <c r="F222" s="116"/>
      <c r="G222" s="116"/>
      <c r="H222" s="92"/>
      <c r="I222" s="48"/>
      <c r="J222" s="180">
        <f t="shared" si="5"/>
        <v>0</v>
      </c>
      <c r="K222" s="56"/>
      <c r="L222" s="182"/>
      <c r="M222" s="183"/>
      <c r="N222" s="57">
        <f t="shared" si="7"/>
        <v>0</v>
      </c>
      <c r="O222" s="300"/>
      <c r="P222" s="317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5"/>
        <v>0</v>
      </c>
      <c r="K223" s="56"/>
      <c r="L223" s="182"/>
      <c r="M223" s="183"/>
      <c r="N223" s="57">
        <f t="shared" si="7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85"/>
      <c r="C224" s="116"/>
      <c r="D224" s="116"/>
      <c r="E224" s="117"/>
      <c r="F224" s="116"/>
      <c r="G224" s="116"/>
      <c r="H224" s="92"/>
      <c r="I224" s="48"/>
      <c r="J224" s="180">
        <f t="shared" si="5"/>
        <v>0</v>
      </c>
      <c r="K224" s="56"/>
      <c r="L224" s="182"/>
      <c r="M224" s="183"/>
      <c r="N224" s="57">
        <f t="shared" si="7"/>
        <v>0</v>
      </c>
      <c r="O224" s="156"/>
      <c r="P224" s="59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85"/>
      <c r="C225" s="116"/>
      <c r="D225" s="116"/>
      <c r="E225" s="117"/>
      <c r="F225" s="116"/>
      <c r="G225" s="116"/>
      <c r="H225" s="92"/>
      <c r="I225" s="48"/>
      <c r="J225" s="180">
        <f t="shared" si="5"/>
        <v>0</v>
      </c>
      <c r="K225" s="56"/>
      <c r="L225" s="182"/>
      <c r="M225" s="183"/>
      <c r="N225" s="57">
        <f t="shared" si="7"/>
        <v>0</v>
      </c>
      <c r="O225" s="156"/>
      <c r="P225" s="59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7"/>
      <c r="E226" s="188"/>
      <c r="F226" s="34"/>
      <c r="G226" s="189"/>
      <c r="H226" s="190"/>
      <c r="I226" s="51"/>
      <c r="J226" s="180">
        <f t="shared" si="5"/>
        <v>0</v>
      </c>
      <c r="K226" s="56"/>
      <c r="L226" s="182"/>
      <c r="M226" s="191"/>
      <c r="N226" s="57">
        <f t="shared" si="7"/>
        <v>0</v>
      </c>
      <c r="O226" s="300"/>
      <c r="P226" s="317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86"/>
      <c r="D227" s="186"/>
      <c r="E227" s="192"/>
      <c r="F227" s="51"/>
      <c r="G227" s="127"/>
      <c r="H227" s="143"/>
      <c r="I227" s="51"/>
      <c r="J227" s="180">
        <f t="shared" si="5"/>
        <v>0</v>
      </c>
      <c r="K227" s="56"/>
      <c r="L227" s="182"/>
      <c r="M227" s="191"/>
      <c r="N227" s="57">
        <f t="shared" si="7"/>
        <v>0</v>
      </c>
      <c r="O227" s="300"/>
      <c r="P227" s="317"/>
      <c r="Q227" s="39"/>
      <c r="R227" s="40"/>
      <c r="S227" s="41"/>
      <c r="T227" s="42"/>
      <c r="U227" s="43"/>
      <c r="V227" s="44"/>
    </row>
    <row r="228" spans="1:22" ht="18.75" x14ac:dyDescent="0.3">
      <c r="A228" s="108"/>
      <c r="B228" s="107"/>
      <c r="C228" s="186"/>
      <c r="D228" s="186"/>
      <c r="E228" s="192"/>
      <c r="F228" s="51"/>
      <c r="G228" s="127"/>
      <c r="H228" s="143"/>
      <c r="I228" s="51"/>
      <c r="J228" s="180">
        <f t="shared" si="5"/>
        <v>0</v>
      </c>
      <c r="K228" s="56"/>
      <c r="L228" s="182"/>
      <c r="M228" s="191"/>
      <c r="N228" s="57">
        <f t="shared" si="7"/>
        <v>0</v>
      </c>
      <c r="O228" s="300"/>
      <c r="P228" s="317"/>
      <c r="Q228" s="39"/>
      <c r="R228" s="40"/>
      <c r="S228" s="41"/>
      <c r="T228" s="42"/>
      <c r="U228" s="43"/>
      <c r="V228" s="44"/>
    </row>
    <row r="229" spans="1:22" ht="18.75" x14ac:dyDescent="0.3">
      <c r="A229" s="108"/>
      <c r="B229" s="107"/>
      <c r="C229" s="193"/>
      <c r="D229" s="193"/>
      <c r="E229" s="194"/>
      <c r="F229" s="51"/>
      <c r="G229" s="127"/>
      <c r="H229" s="143"/>
      <c r="I229" s="51"/>
      <c r="J229" s="180">
        <f t="shared" si="5"/>
        <v>0</v>
      </c>
      <c r="K229" s="56"/>
      <c r="L229" s="182"/>
      <c r="M229" s="191"/>
      <c r="N229" s="57">
        <f t="shared" si="7"/>
        <v>0</v>
      </c>
      <c r="O229" s="300"/>
      <c r="P229" s="317"/>
      <c r="Q229" s="39"/>
      <c r="R229" s="40"/>
      <c r="S229" s="41"/>
      <c r="T229" s="42"/>
      <c r="U229" s="43"/>
      <c r="V229" s="44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ref="J230:J237" si="8">I230-F230</f>
        <v>0</v>
      </c>
      <c r="K230" s="198"/>
      <c r="L230" s="198"/>
      <c r="M230" s="198"/>
      <c r="N230" s="199">
        <f t="shared" ref="N230:N241" si="9">K230*I230</f>
        <v>0</v>
      </c>
      <c r="O230" s="304"/>
      <c r="P230" s="317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162"/>
      <c r="I231" s="161">
        <v>0</v>
      </c>
      <c r="J231" s="197">
        <f t="shared" si="8"/>
        <v>0</v>
      </c>
      <c r="K231" s="198"/>
      <c r="L231" s="198"/>
      <c r="M231" s="198"/>
      <c r="N231" s="199">
        <f t="shared" si="9"/>
        <v>0</v>
      </c>
      <c r="O231" s="304"/>
      <c r="P231" s="317"/>
      <c r="Q231" s="39"/>
      <c r="R231" s="200"/>
      <c r="S231" s="201"/>
      <c r="T231" s="202"/>
      <c r="U231" s="164"/>
      <c r="V231" s="168"/>
    </row>
    <row r="232" spans="1:22" x14ac:dyDescent="0.25">
      <c r="A232" s="195"/>
      <c r="B232" s="107"/>
      <c r="C232" s="107"/>
      <c r="D232" s="107"/>
      <c r="E232" s="196"/>
      <c r="F232" s="161"/>
      <c r="G232" s="127"/>
      <c r="H232" s="162"/>
      <c r="I232" s="161">
        <v>0</v>
      </c>
      <c r="J232" s="197">
        <f t="shared" si="8"/>
        <v>0</v>
      </c>
      <c r="K232" s="198"/>
      <c r="L232" s="198"/>
      <c r="M232" s="198"/>
      <c r="N232" s="199">
        <f t="shared" si="9"/>
        <v>0</v>
      </c>
      <c r="O232" s="304"/>
      <c r="P232" s="317"/>
      <c r="Q232" s="39"/>
      <c r="R232" s="200"/>
      <c r="S232" s="201"/>
      <c r="T232" s="202"/>
      <c r="U232" s="164"/>
      <c r="V232" s="168"/>
    </row>
    <row r="233" spans="1:22" x14ac:dyDescent="0.25">
      <c r="A233" s="195"/>
      <c r="B233" s="107"/>
      <c r="C233" s="107"/>
      <c r="D233" s="107"/>
      <c r="E233" s="196"/>
      <c r="F233" s="161"/>
      <c r="G233" s="127"/>
      <c r="H233" s="203"/>
      <c r="I233" s="161">
        <v>0</v>
      </c>
      <c r="J233" s="197">
        <f t="shared" si="8"/>
        <v>0</v>
      </c>
      <c r="K233" s="198"/>
      <c r="L233" s="198"/>
      <c r="M233" s="198"/>
      <c r="N233" s="199">
        <f t="shared" si="9"/>
        <v>0</v>
      </c>
      <c r="O233" s="304"/>
      <c r="P233" s="317"/>
      <c r="Q233" s="39"/>
      <c r="R233" s="200"/>
      <c r="S233" s="201"/>
      <c r="T233" s="202"/>
      <c r="U233" s="164"/>
      <c r="V233" s="168"/>
    </row>
    <row r="234" spans="1:22" x14ac:dyDescent="0.25">
      <c r="A234" s="204"/>
      <c r="B234" s="107"/>
      <c r="C234" s="107"/>
      <c r="D234" s="107"/>
      <c r="E234" s="196"/>
      <c r="F234" s="161"/>
      <c r="G234" s="127"/>
      <c r="H234" s="205"/>
      <c r="I234" s="161">
        <v>0</v>
      </c>
      <c r="J234" s="197">
        <f t="shared" si="8"/>
        <v>0</v>
      </c>
      <c r="K234" s="198"/>
      <c r="L234" s="198"/>
      <c r="M234" s="198"/>
      <c r="N234" s="199">
        <f t="shared" si="9"/>
        <v>0</v>
      </c>
      <c r="O234" s="304"/>
      <c r="P234" s="317"/>
      <c r="Q234" s="39"/>
      <c r="R234" s="200"/>
      <c r="S234" s="201"/>
      <c r="T234" s="202"/>
      <c r="U234" s="43"/>
      <c r="V234" s="44"/>
    </row>
    <row r="235" spans="1:22" x14ac:dyDescent="0.25">
      <c r="A235" s="206"/>
      <c r="B235" s="207"/>
      <c r="H235" s="212"/>
      <c r="I235" s="210">
        <v>0</v>
      </c>
      <c r="J235" s="210">
        <f t="shared" si="8"/>
        <v>0</v>
      </c>
      <c r="K235" s="213"/>
      <c r="L235" s="213"/>
      <c r="M235" s="213"/>
      <c r="N235" s="199">
        <f t="shared" si="9"/>
        <v>0</v>
      </c>
      <c r="O235" s="304"/>
      <c r="P235" s="317"/>
      <c r="Q235" s="163"/>
      <c r="R235" s="200"/>
      <c r="S235" s="201"/>
      <c r="T235" s="202"/>
      <c r="U235" s="43"/>
      <c r="V235" s="44"/>
    </row>
    <row r="236" spans="1:22" x14ac:dyDescent="0.25">
      <c r="A236" s="206"/>
      <c r="B236" s="207"/>
      <c r="I236" s="210">
        <v>0</v>
      </c>
      <c r="J236" s="210">
        <f t="shared" si="8"/>
        <v>0</v>
      </c>
      <c r="K236" s="213"/>
      <c r="L236" s="213"/>
      <c r="M236" s="213"/>
      <c r="N236" s="199">
        <f t="shared" si="9"/>
        <v>0</v>
      </c>
      <c r="O236" s="304"/>
      <c r="P236" s="317"/>
      <c r="Q236" s="163"/>
      <c r="R236" s="200"/>
      <c r="S236" s="201"/>
      <c r="T236" s="202"/>
      <c r="U236" s="43"/>
      <c r="V236" s="44"/>
    </row>
    <row r="237" spans="1:22" ht="16.5" thickBot="1" x14ac:dyDescent="0.3">
      <c r="A237" s="206"/>
      <c r="B237" s="207"/>
      <c r="I237" s="215">
        <v>0</v>
      </c>
      <c r="J237" s="210">
        <f t="shared" si="8"/>
        <v>0</v>
      </c>
      <c r="K237" s="213"/>
      <c r="L237" s="213"/>
      <c r="M237" s="213"/>
      <c r="N237" s="199">
        <f t="shared" si="9"/>
        <v>0</v>
      </c>
      <c r="O237" s="304"/>
      <c r="P237" s="317"/>
      <c r="Q237" s="163"/>
      <c r="R237" s="200"/>
      <c r="S237" s="201"/>
      <c r="T237" s="202"/>
      <c r="U237" s="43"/>
      <c r="V237" s="44"/>
    </row>
    <row r="238" spans="1:22" ht="19.5" thickTop="1" x14ac:dyDescent="0.3">
      <c r="A238" s="206"/>
      <c r="B238" s="207"/>
      <c r="F238" s="529" t="s">
        <v>19</v>
      </c>
      <c r="G238" s="529"/>
      <c r="H238" s="530"/>
      <c r="I238" s="216">
        <f>SUM(I4:I237)</f>
        <v>496038.54999999993</v>
      </c>
      <c r="J238" s="217"/>
      <c r="K238" s="213"/>
      <c r="L238" s="218"/>
      <c r="M238" s="213"/>
      <c r="N238" s="199">
        <f t="shared" si="9"/>
        <v>0</v>
      </c>
      <c r="O238" s="304"/>
      <c r="P238" s="317"/>
      <c r="Q238" s="163"/>
      <c r="R238" s="200"/>
      <c r="S238" s="219"/>
      <c r="T238" s="166"/>
      <c r="U238" s="167"/>
      <c r="V238" s="44"/>
    </row>
    <row r="239" spans="1:22" ht="19.5" thickBot="1" x14ac:dyDescent="0.3">
      <c r="A239" s="220"/>
      <c r="B239" s="207"/>
      <c r="I239" s="221"/>
      <c r="J239" s="217"/>
      <c r="K239" s="213"/>
      <c r="L239" s="218"/>
      <c r="M239" s="213"/>
      <c r="N239" s="199">
        <f t="shared" si="9"/>
        <v>0</v>
      </c>
      <c r="O239" s="305"/>
      <c r="Q239" s="10"/>
      <c r="R239" s="222"/>
      <c r="S239" s="223"/>
      <c r="T239" s="224"/>
      <c r="V239" s="15"/>
    </row>
    <row r="240" spans="1:22" ht="16.5" thickTop="1" x14ac:dyDescent="0.25">
      <c r="A240" s="206"/>
      <c r="B240" s="207"/>
      <c r="J240" s="210"/>
      <c r="K240" s="213"/>
      <c r="L240" s="213"/>
      <c r="M240" s="213"/>
      <c r="N240" s="199">
        <f t="shared" si="9"/>
        <v>0</v>
      </c>
      <c r="O240" s="305"/>
      <c r="Q240" s="10"/>
      <c r="R240" s="222"/>
      <c r="S240" s="223"/>
      <c r="T240" s="224"/>
      <c r="V240" s="15"/>
    </row>
    <row r="241" spans="1:22" ht="16.5" thickBot="1" x14ac:dyDescent="0.3">
      <c r="A241" s="206"/>
      <c r="B241" s="207"/>
      <c r="J241" s="210"/>
      <c r="K241" s="226"/>
      <c r="N241" s="199">
        <f t="shared" si="9"/>
        <v>0</v>
      </c>
      <c r="O241" s="306"/>
      <c r="Q241" s="10"/>
      <c r="R241" s="222"/>
      <c r="S241" s="223"/>
      <c r="T241" s="227"/>
      <c r="V241" s="15"/>
    </row>
    <row r="242" spans="1:22" ht="17.25" thickTop="1" thickBot="1" x14ac:dyDescent="0.3">
      <c r="A242" s="206"/>
      <c r="H242" s="228"/>
      <c r="I242" s="229" t="s">
        <v>20</v>
      </c>
      <c r="J242" s="230"/>
      <c r="K242" s="230"/>
      <c r="L242" s="231">
        <f>SUM(L230:L241)</f>
        <v>0</v>
      </c>
      <c r="M242" s="232"/>
      <c r="N242" s="233">
        <f>SUM(N4:N241)</f>
        <v>28945658.449999999</v>
      </c>
      <c r="O242" s="307"/>
      <c r="Q242" s="234">
        <f>SUM(Q4:Q241)</f>
        <v>355832.0199999999</v>
      </c>
      <c r="R242" s="9"/>
      <c r="S242" s="235">
        <f>SUM(S16:S241)</f>
        <v>0</v>
      </c>
      <c r="T242" s="236"/>
      <c r="U242" s="237"/>
      <c r="V242" s="238">
        <f>SUM(V230:V241)</f>
        <v>0</v>
      </c>
    </row>
    <row r="243" spans="1:22" x14ac:dyDescent="0.25">
      <c r="A243" s="206"/>
      <c r="H243" s="228"/>
      <c r="I243" s="239"/>
      <c r="J243" s="240"/>
      <c r="K243" s="241"/>
      <c r="L243" s="241"/>
      <c r="M243" s="241"/>
      <c r="N243" s="199"/>
      <c r="O243" s="307"/>
      <c r="R243" s="222"/>
      <c r="S243" s="243"/>
      <c r="U243" s="245"/>
      <c r="V243"/>
    </row>
    <row r="244" spans="1:22" ht="16.5" thickBot="1" x14ac:dyDescent="0.3">
      <c r="A244" s="206"/>
      <c r="H244" s="228"/>
      <c r="I244" s="239"/>
      <c r="J244" s="240"/>
      <c r="K244" s="241"/>
      <c r="L244" s="241"/>
      <c r="M244" s="241"/>
      <c r="N244" s="199"/>
      <c r="O244" s="307"/>
      <c r="R244" s="222"/>
      <c r="S244" s="243"/>
      <c r="U244" s="245"/>
      <c r="V244"/>
    </row>
    <row r="245" spans="1:22" ht="19.5" thickTop="1" x14ac:dyDescent="0.25">
      <c r="A245" s="206"/>
      <c r="I245" s="246" t="s">
        <v>21</v>
      </c>
      <c r="J245" s="247"/>
      <c r="K245" s="247"/>
      <c r="L245" s="248"/>
      <c r="M245" s="248"/>
      <c r="N245" s="249">
        <f>V242+S242+Q242+N242+L242</f>
        <v>29301490.469999999</v>
      </c>
      <c r="O245" s="308"/>
      <c r="R245" s="222"/>
      <c r="S245" s="243"/>
      <c r="U245" s="245"/>
      <c r="V245"/>
    </row>
    <row r="246" spans="1:22" ht="19.5" thickBot="1" x14ac:dyDescent="0.3">
      <c r="A246" s="250"/>
      <c r="I246" s="251"/>
      <c r="J246" s="252"/>
      <c r="K246" s="252"/>
      <c r="L246" s="253"/>
      <c r="M246" s="253"/>
      <c r="N246" s="254"/>
      <c r="O246" s="309"/>
      <c r="R246" s="222"/>
      <c r="S246" s="243"/>
      <c r="U246" s="245"/>
      <c r="V246"/>
    </row>
    <row r="247" spans="1:22" ht="16.5" thickTop="1" x14ac:dyDescent="0.25">
      <c r="A247" s="250"/>
      <c r="I247" s="239"/>
      <c r="J247" s="240"/>
      <c r="K247" s="241"/>
      <c r="L247" s="241"/>
      <c r="M247" s="241"/>
      <c r="N247" s="199"/>
      <c r="O247" s="307"/>
      <c r="R247" s="222"/>
      <c r="S247" s="243"/>
      <c r="U247" s="245"/>
      <c r="V247"/>
    </row>
    <row r="248" spans="1:22" x14ac:dyDescent="0.25">
      <c r="A248" s="206"/>
      <c r="I248" s="239"/>
      <c r="J248" s="240"/>
      <c r="K248" s="241"/>
      <c r="L248" s="241"/>
      <c r="M248" s="241"/>
      <c r="N248" s="199"/>
      <c r="O248" s="307"/>
      <c r="R248" s="222"/>
      <c r="S248" s="243"/>
      <c r="U248" s="245"/>
      <c r="V248"/>
    </row>
    <row r="249" spans="1:22" x14ac:dyDescent="0.25">
      <c r="A249" s="206"/>
      <c r="I249" s="239"/>
      <c r="J249" s="255"/>
      <c r="K249" s="241"/>
      <c r="L249" s="241"/>
      <c r="M249" s="241"/>
      <c r="N249" s="199"/>
      <c r="O249" s="310"/>
      <c r="R249" s="222"/>
      <c r="S249" s="243"/>
      <c r="U249" s="245"/>
      <c r="V249"/>
    </row>
    <row r="250" spans="1:22" x14ac:dyDescent="0.25">
      <c r="A250" s="250"/>
      <c r="N250" s="199"/>
      <c r="O250" s="311"/>
      <c r="R250" s="222"/>
      <c r="S250" s="243"/>
      <c r="U250" s="245"/>
      <c r="V250"/>
    </row>
    <row r="251" spans="1:22" x14ac:dyDescent="0.25">
      <c r="A251" s="250"/>
      <c r="O251" s="311"/>
      <c r="S251" s="243"/>
      <c r="U251" s="245"/>
      <c r="V251"/>
    </row>
    <row r="252" spans="1:22" x14ac:dyDescent="0.25">
      <c r="A252" s="206"/>
      <c r="B252" s="207"/>
      <c r="N252" s="199"/>
      <c r="O252" s="307"/>
      <c r="S252" s="243"/>
      <c r="U252" s="245"/>
      <c r="V252"/>
    </row>
    <row r="253" spans="1:22" x14ac:dyDescent="0.25">
      <c r="A253" s="250"/>
      <c r="B253" s="207"/>
      <c r="N253" s="199"/>
      <c r="O253" s="307"/>
      <c r="S253" s="243"/>
      <c r="U253" s="245"/>
      <c r="V253"/>
    </row>
    <row r="254" spans="1:22" x14ac:dyDescent="0.25">
      <c r="A254" s="206"/>
      <c r="B254" s="207"/>
      <c r="I254" s="239"/>
      <c r="J254" s="240"/>
      <c r="K254" s="241"/>
      <c r="L254" s="241"/>
      <c r="M254" s="241"/>
      <c r="N254" s="199"/>
      <c r="O254" s="307"/>
      <c r="S254" s="243"/>
      <c r="U254" s="245"/>
      <c r="V254"/>
    </row>
    <row r="255" spans="1:22" x14ac:dyDescent="0.25">
      <c r="A255" s="250"/>
      <c r="B255" s="207"/>
      <c r="I255" s="239"/>
      <c r="J255" s="240"/>
      <c r="K255" s="241"/>
      <c r="L255" s="241"/>
      <c r="M255" s="241"/>
      <c r="N255" s="199"/>
      <c r="O255" s="307"/>
      <c r="S255" s="243"/>
      <c r="U255" s="245"/>
      <c r="V255"/>
    </row>
    <row r="256" spans="1:22" x14ac:dyDescent="0.25">
      <c r="A256" s="206"/>
      <c r="B256" s="207"/>
      <c r="I256" s="258"/>
      <c r="J256" s="237"/>
      <c r="K256" s="237"/>
      <c r="N256" s="199"/>
      <c r="O256" s="307"/>
      <c r="S256" s="243"/>
      <c r="U256" s="245"/>
      <c r="V256"/>
    </row>
    <row r="257" spans="1:22" x14ac:dyDescent="0.25">
      <c r="A257" s="250"/>
      <c r="S257" s="243"/>
      <c r="U257" s="245"/>
      <c r="V257"/>
    </row>
    <row r="258" spans="1:22" x14ac:dyDescent="0.25">
      <c r="A258" s="206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9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9"/>
      <c r="Q260" s="243"/>
      <c r="S260" s="243"/>
      <c r="U260" s="245"/>
      <c r="V260"/>
    </row>
    <row r="261" spans="1:22" x14ac:dyDescent="0.25">
      <c r="A261" s="250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9"/>
      <c r="Q261" s="243"/>
      <c r="S261" s="243"/>
      <c r="U261" s="245"/>
      <c r="V261"/>
    </row>
    <row r="262" spans="1:22" x14ac:dyDescent="0.25">
      <c r="A262" s="25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9"/>
      <c r="Q262" s="243"/>
      <c r="S262" s="243"/>
      <c r="U262" s="245"/>
      <c r="V262"/>
    </row>
    <row r="263" spans="1:22" x14ac:dyDescent="0.25">
      <c r="A263" s="264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9"/>
      <c r="Q263" s="243"/>
      <c r="S263" s="243"/>
      <c r="U263" s="245"/>
      <c r="V263"/>
    </row>
    <row r="264" spans="1:22" x14ac:dyDescent="0.25">
      <c r="A264" s="220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9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9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9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9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9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9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9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9"/>
      <c r="Q271" s="243"/>
      <c r="S271" s="243"/>
      <c r="U271" s="245"/>
      <c r="V271"/>
    </row>
  </sheetData>
  <mergeCells count="18">
    <mergeCell ref="P60:P61"/>
    <mergeCell ref="C60:C61"/>
    <mergeCell ref="H60:H61"/>
    <mergeCell ref="A60:A61"/>
    <mergeCell ref="G60:G61"/>
    <mergeCell ref="O60:O61"/>
    <mergeCell ref="F238:H238"/>
    <mergeCell ref="C66:C67"/>
    <mergeCell ref="H66:H67"/>
    <mergeCell ref="O66:O67"/>
    <mergeCell ref="P66:P67"/>
    <mergeCell ref="W1:X1"/>
    <mergeCell ref="C53:C54"/>
    <mergeCell ref="A1:J2"/>
    <mergeCell ref="O53:O54"/>
    <mergeCell ref="P53:P54"/>
    <mergeCell ref="A53:A54"/>
    <mergeCell ref="H53: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BFBC-2931-481C-9740-7A25C8410867}">
  <sheetPr>
    <tabColor theme="7" tint="-0.499984740745262"/>
  </sheetPr>
  <dimension ref="A1:X267"/>
  <sheetViews>
    <sheetView tabSelected="1"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C42" sqref="C42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2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508" t="s">
        <v>160</v>
      </c>
      <c r="B1" s="508"/>
      <c r="C1" s="508"/>
      <c r="D1" s="508"/>
      <c r="E1" s="508"/>
      <c r="F1" s="508"/>
      <c r="G1" s="508"/>
      <c r="H1" s="508"/>
      <c r="I1" s="508"/>
      <c r="J1" s="50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506" t="s">
        <v>99</v>
      </c>
      <c r="X1" s="507"/>
    </row>
    <row r="2" spans="1:24" thickBot="1" x14ac:dyDescent="0.3">
      <c r="A2" s="508"/>
      <c r="B2" s="508"/>
      <c r="C2" s="508"/>
      <c r="D2" s="508"/>
      <c r="E2" s="508"/>
      <c r="F2" s="508"/>
      <c r="G2" s="508"/>
      <c r="H2" s="508"/>
      <c r="I2" s="508"/>
      <c r="J2" s="508"/>
      <c r="Q2" s="10"/>
      <c r="R2" s="11"/>
      <c r="S2" s="12"/>
      <c r="T2" s="13"/>
      <c r="U2" s="14"/>
      <c r="V2" s="15"/>
      <c r="W2" s="387"/>
      <c r="X2" s="388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9" t="s">
        <v>106</v>
      </c>
      <c r="X3" s="390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251</v>
      </c>
      <c r="D4" s="32">
        <v>42.5</v>
      </c>
      <c r="E4" s="269">
        <f>D4*F4</f>
        <v>1005550</v>
      </c>
      <c r="F4" s="270">
        <v>23660</v>
      </c>
      <c r="G4" s="271">
        <v>44257</v>
      </c>
      <c r="H4" s="33" t="s">
        <v>239</v>
      </c>
      <c r="I4" s="34">
        <v>23790</v>
      </c>
      <c r="J4" s="35">
        <f t="shared" ref="J4:J125" si="0">I4-F4</f>
        <v>130</v>
      </c>
      <c r="K4" s="36">
        <v>29.9</v>
      </c>
      <c r="L4" s="37"/>
      <c r="M4" s="37"/>
      <c r="N4" s="38">
        <f t="shared" ref="N4:N129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/>
      <c r="V4" s="44"/>
      <c r="W4" s="380" t="s">
        <v>250</v>
      </c>
      <c r="X4" s="381">
        <v>3960</v>
      </c>
    </row>
    <row r="5" spans="1:24" ht="17.25" x14ac:dyDescent="0.3">
      <c r="A5" s="272" t="s">
        <v>161</v>
      </c>
      <c r="B5" s="273" t="s">
        <v>28</v>
      </c>
      <c r="C5" s="274" t="s">
        <v>251</v>
      </c>
      <c r="D5" s="47">
        <v>0</v>
      </c>
      <c r="E5" s="481">
        <f>D5*F5</f>
        <v>0</v>
      </c>
      <c r="F5" s="275">
        <v>0</v>
      </c>
      <c r="G5" s="276">
        <v>44257</v>
      </c>
      <c r="H5" s="50" t="s">
        <v>235</v>
      </c>
      <c r="I5" s="51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/>
      <c r="V5" s="44"/>
      <c r="W5" s="380" t="s">
        <v>250</v>
      </c>
      <c r="X5" s="381">
        <v>0</v>
      </c>
    </row>
    <row r="6" spans="1:24" ht="17.25" x14ac:dyDescent="0.3">
      <c r="A6" s="272" t="s">
        <v>150</v>
      </c>
      <c r="B6" s="273" t="s">
        <v>30</v>
      </c>
      <c r="C6" s="274" t="s">
        <v>252</v>
      </c>
      <c r="D6" s="47">
        <v>42.5</v>
      </c>
      <c r="E6" s="481">
        <f t="shared" ref="E6:E46" si="2">D6*F6</f>
        <v>923525</v>
      </c>
      <c r="F6" s="275">
        <v>21730</v>
      </c>
      <c r="G6" s="276">
        <v>44259</v>
      </c>
      <c r="H6" s="50" t="s">
        <v>234</v>
      </c>
      <c r="I6" s="51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/>
      <c r="V6" s="44"/>
      <c r="W6" s="43" t="s">
        <v>250</v>
      </c>
      <c r="X6" s="363">
        <v>3960</v>
      </c>
    </row>
    <row r="7" spans="1:24" ht="17.25" x14ac:dyDescent="0.3">
      <c r="A7" s="272" t="s">
        <v>162</v>
      </c>
      <c r="B7" s="273" t="s">
        <v>28</v>
      </c>
      <c r="C7" s="274" t="s">
        <v>252</v>
      </c>
      <c r="D7" s="47">
        <v>0</v>
      </c>
      <c r="E7" s="481">
        <f t="shared" si="2"/>
        <v>0</v>
      </c>
      <c r="F7" s="275">
        <v>0</v>
      </c>
      <c r="G7" s="276">
        <v>44259</v>
      </c>
      <c r="H7" s="50" t="s">
        <v>245</v>
      </c>
      <c r="I7" s="51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/>
      <c r="V7" s="44"/>
      <c r="W7" s="43" t="s">
        <v>250</v>
      </c>
      <c r="X7" s="363">
        <v>0</v>
      </c>
    </row>
    <row r="8" spans="1:24" ht="17.25" x14ac:dyDescent="0.3">
      <c r="A8" s="272" t="s">
        <v>150</v>
      </c>
      <c r="B8" s="273" t="s">
        <v>30</v>
      </c>
      <c r="C8" s="274" t="s">
        <v>253</v>
      </c>
      <c r="D8" s="47">
        <v>42.5</v>
      </c>
      <c r="E8" s="481">
        <f t="shared" si="2"/>
        <v>899300</v>
      </c>
      <c r="F8" s="275">
        <v>21160</v>
      </c>
      <c r="G8" s="276">
        <v>44260</v>
      </c>
      <c r="H8" s="50" t="s">
        <v>246</v>
      </c>
      <c r="I8" s="51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/>
      <c r="V8" s="44"/>
      <c r="W8" s="43" t="s">
        <v>250</v>
      </c>
      <c r="X8" s="363">
        <v>3960</v>
      </c>
    </row>
    <row r="9" spans="1:24" ht="17.25" x14ac:dyDescent="0.3">
      <c r="A9" s="277" t="s">
        <v>95</v>
      </c>
      <c r="B9" s="273" t="s">
        <v>124</v>
      </c>
      <c r="C9" s="274" t="s">
        <v>253</v>
      </c>
      <c r="D9" s="47">
        <v>0</v>
      </c>
      <c r="E9" s="481">
        <f t="shared" si="2"/>
        <v>0</v>
      </c>
      <c r="F9" s="275">
        <v>0</v>
      </c>
      <c r="G9" s="276">
        <v>44260</v>
      </c>
      <c r="H9" s="50" t="s">
        <v>244</v>
      </c>
      <c r="I9" s="51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/>
      <c r="V9" s="44"/>
      <c r="W9" s="43" t="s">
        <v>250</v>
      </c>
      <c r="X9" s="363">
        <v>0</v>
      </c>
    </row>
    <row r="10" spans="1:24" ht="17.25" x14ac:dyDescent="0.3">
      <c r="A10" s="277" t="s">
        <v>150</v>
      </c>
      <c r="B10" s="273" t="s">
        <v>30</v>
      </c>
      <c r="C10" s="274" t="s">
        <v>254</v>
      </c>
      <c r="D10" s="54">
        <v>43.5</v>
      </c>
      <c r="E10" s="481">
        <f t="shared" si="2"/>
        <v>956565</v>
      </c>
      <c r="F10" s="275">
        <v>21990</v>
      </c>
      <c r="G10" s="276">
        <v>44262</v>
      </c>
      <c r="H10" s="50" t="s">
        <v>247</v>
      </c>
      <c r="I10" s="51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/>
      <c r="V10" s="44"/>
      <c r="W10" s="43" t="s">
        <v>250</v>
      </c>
      <c r="X10" s="363">
        <v>3960</v>
      </c>
    </row>
    <row r="11" spans="1:24" ht="17.25" x14ac:dyDescent="0.3">
      <c r="A11" s="277" t="s">
        <v>37</v>
      </c>
      <c r="B11" s="273" t="s">
        <v>28</v>
      </c>
      <c r="C11" s="274" t="s">
        <v>254</v>
      </c>
      <c r="D11" s="47">
        <v>0</v>
      </c>
      <c r="E11" s="481">
        <f t="shared" si="2"/>
        <v>0</v>
      </c>
      <c r="F11" s="275">
        <v>0</v>
      </c>
      <c r="G11" s="276">
        <v>44262</v>
      </c>
      <c r="H11" s="55" t="s">
        <v>248</v>
      </c>
      <c r="I11" s="51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/>
      <c r="V11" s="44"/>
      <c r="W11" s="43" t="s">
        <v>250</v>
      </c>
      <c r="X11" s="363">
        <v>0</v>
      </c>
    </row>
    <row r="12" spans="1:24" ht="17.25" x14ac:dyDescent="0.3">
      <c r="A12" s="277" t="s">
        <v>150</v>
      </c>
      <c r="B12" s="273" t="s">
        <v>30</v>
      </c>
      <c r="C12" s="274" t="s">
        <v>255</v>
      </c>
      <c r="D12" s="47">
        <v>43.5</v>
      </c>
      <c r="E12" s="481">
        <f t="shared" si="2"/>
        <v>1008765</v>
      </c>
      <c r="F12" s="275">
        <v>23190</v>
      </c>
      <c r="G12" s="276">
        <v>44264</v>
      </c>
      <c r="H12" s="55" t="s">
        <v>249</v>
      </c>
      <c r="I12" s="51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/>
      <c r="V12" s="44"/>
      <c r="W12" s="43" t="s">
        <v>250</v>
      </c>
      <c r="X12" s="363">
        <v>3960</v>
      </c>
    </row>
    <row r="13" spans="1:24" ht="17.25" x14ac:dyDescent="0.3">
      <c r="A13" s="277" t="s">
        <v>161</v>
      </c>
      <c r="B13" s="273" t="s">
        <v>28</v>
      </c>
      <c r="C13" s="274" t="s">
        <v>255</v>
      </c>
      <c r="D13" s="47">
        <v>0</v>
      </c>
      <c r="E13" s="481">
        <f t="shared" si="2"/>
        <v>0</v>
      </c>
      <c r="F13" s="275">
        <v>0</v>
      </c>
      <c r="G13" s="276">
        <v>44264</v>
      </c>
      <c r="H13" s="55"/>
      <c r="I13" s="51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156"/>
      <c r="P13" s="59"/>
      <c r="Q13" s="39"/>
      <c r="R13" s="40"/>
      <c r="S13" s="41"/>
      <c r="T13" s="42"/>
      <c r="U13" s="43"/>
      <c r="V13" s="44"/>
      <c r="W13" s="43" t="s">
        <v>250</v>
      </c>
      <c r="X13" s="363">
        <v>0</v>
      </c>
    </row>
    <row r="14" spans="1:24" ht="17.25" x14ac:dyDescent="0.3">
      <c r="A14" s="277" t="s">
        <v>150</v>
      </c>
      <c r="B14" s="273" t="s">
        <v>30</v>
      </c>
      <c r="C14" s="274" t="s">
        <v>256</v>
      </c>
      <c r="D14" s="47">
        <v>45.5</v>
      </c>
      <c r="E14" s="481">
        <f t="shared" si="2"/>
        <v>977795</v>
      </c>
      <c r="F14" s="275">
        <v>21490</v>
      </c>
      <c r="G14" s="276">
        <v>44266</v>
      </c>
      <c r="H14" s="55"/>
      <c r="I14" s="51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156"/>
      <c r="P14" s="59"/>
      <c r="Q14" s="39"/>
      <c r="R14" s="40"/>
      <c r="S14" s="41"/>
      <c r="T14" s="42"/>
      <c r="U14" s="43"/>
      <c r="V14" s="44"/>
      <c r="W14" s="43" t="s">
        <v>250</v>
      </c>
      <c r="X14" s="363">
        <v>3960</v>
      </c>
    </row>
    <row r="15" spans="1:24" ht="17.25" x14ac:dyDescent="0.3">
      <c r="A15" s="277" t="s">
        <v>161</v>
      </c>
      <c r="B15" s="273" t="s">
        <v>124</v>
      </c>
      <c r="C15" s="274" t="s">
        <v>256</v>
      </c>
      <c r="D15" s="47">
        <v>0</v>
      </c>
      <c r="E15" s="481">
        <f t="shared" si="2"/>
        <v>0</v>
      </c>
      <c r="F15" s="275">
        <v>0</v>
      </c>
      <c r="G15" s="276">
        <v>44266</v>
      </c>
      <c r="H15" s="55"/>
      <c r="I15" s="51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156"/>
      <c r="P15" s="59"/>
      <c r="Q15" s="39"/>
      <c r="R15" s="40"/>
      <c r="S15" s="41"/>
      <c r="T15" s="42"/>
      <c r="U15" s="43"/>
      <c r="V15" s="44"/>
      <c r="W15" s="43" t="s">
        <v>250</v>
      </c>
      <c r="X15" s="363">
        <v>0</v>
      </c>
    </row>
    <row r="16" spans="1:24" ht="17.25" x14ac:dyDescent="0.3">
      <c r="A16" s="285" t="s">
        <v>125</v>
      </c>
      <c r="B16" s="273" t="s">
        <v>30</v>
      </c>
      <c r="C16" s="274" t="s">
        <v>257</v>
      </c>
      <c r="D16" s="47">
        <v>45.5</v>
      </c>
      <c r="E16" s="481">
        <f t="shared" si="2"/>
        <v>960960</v>
      </c>
      <c r="F16" s="275">
        <v>21120</v>
      </c>
      <c r="G16" s="276">
        <v>44267</v>
      </c>
      <c r="H16" s="50"/>
      <c r="I16" s="51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156"/>
      <c r="P16" s="59"/>
      <c r="Q16" s="39"/>
      <c r="R16" s="40"/>
      <c r="S16" s="41"/>
      <c r="T16" s="42"/>
      <c r="U16" s="43"/>
      <c r="V16" s="44"/>
      <c r="W16" s="43" t="s">
        <v>250</v>
      </c>
      <c r="X16" s="363">
        <v>3960</v>
      </c>
    </row>
    <row r="17" spans="1:24" ht="17.25" x14ac:dyDescent="0.3">
      <c r="A17" s="279" t="s">
        <v>45</v>
      </c>
      <c r="B17" s="273" t="s">
        <v>191</v>
      </c>
      <c r="C17" s="274" t="s">
        <v>257</v>
      </c>
      <c r="D17" s="47">
        <v>0</v>
      </c>
      <c r="E17" s="481">
        <f t="shared" si="2"/>
        <v>0</v>
      </c>
      <c r="F17" s="275">
        <v>0</v>
      </c>
      <c r="G17" s="276">
        <v>44267</v>
      </c>
      <c r="H17" s="50"/>
      <c r="I17" s="51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156"/>
      <c r="P17" s="59"/>
      <c r="Q17" s="39"/>
      <c r="R17" s="40"/>
      <c r="S17" s="41"/>
      <c r="T17" s="42"/>
      <c r="U17" s="43"/>
      <c r="V17" s="44"/>
      <c r="W17" s="43" t="s">
        <v>250</v>
      </c>
      <c r="X17" s="363">
        <v>0</v>
      </c>
    </row>
    <row r="18" spans="1:24" ht="17.25" x14ac:dyDescent="0.3">
      <c r="A18" s="279" t="s">
        <v>193</v>
      </c>
      <c r="B18" s="273" t="s">
        <v>25</v>
      </c>
      <c r="C18" s="274" t="s">
        <v>258</v>
      </c>
      <c r="D18" s="47">
        <v>45.5</v>
      </c>
      <c r="E18" s="481">
        <f t="shared" si="2"/>
        <v>1043315</v>
      </c>
      <c r="F18" s="275">
        <v>22930</v>
      </c>
      <c r="G18" s="276">
        <v>44269</v>
      </c>
      <c r="H18" s="55"/>
      <c r="I18" s="51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156"/>
      <c r="P18" s="59"/>
      <c r="Q18" s="460">
        <v>20112</v>
      </c>
      <c r="R18" s="459">
        <v>44274</v>
      </c>
      <c r="S18" s="41"/>
      <c r="T18" s="42"/>
      <c r="U18" s="43"/>
      <c r="V18" s="44"/>
      <c r="W18" s="43" t="s">
        <v>250</v>
      </c>
      <c r="X18" s="363">
        <v>3960</v>
      </c>
    </row>
    <row r="19" spans="1:24" ht="17.25" x14ac:dyDescent="0.3">
      <c r="A19" s="279" t="s">
        <v>161</v>
      </c>
      <c r="B19" s="273" t="s">
        <v>124</v>
      </c>
      <c r="C19" s="274" t="s">
        <v>258</v>
      </c>
      <c r="D19" s="47">
        <v>0</v>
      </c>
      <c r="E19" s="481">
        <f t="shared" si="2"/>
        <v>0</v>
      </c>
      <c r="F19" s="275">
        <v>0</v>
      </c>
      <c r="G19" s="276">
        <v>44269</v>
      </c>
      <c r="H19" s="55"/>
      <c r="I19" s="51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156"/>
      <c r="P19" s="59"/>
      <c r="Q19" s="460">
        <v>5028</v>
      </c>
      <c r="R19" s="459">
        <v>44274</v>
      </c>
      <c r="S19" s="41"/>
      <c r="T19" s="42"/>
      <c r="U19" s="43"/>
      <c r="V19" s="44"/>
      <c r="W19" s="43" t="s">
        <v>250</v>
      </c>
      <c r="X19" s="363">
        <v>0</v>
      </c>
    </row>
    <row r="20" spans="1:24" ht="17.25" x14ac:dyDescent="0.3">
      <c r="A20" s="279" t="s">
        <v>150</v>
      </c>
      <c r="B20" s="273" t="s">
        <v>25</v>
      </c>
      <c r="C20" s="274" t="s">
        <v>259</v>
      </c>
      <c r="D20" s="47">
        <v>46</v>
      </c>
      <c r="E20" s="481">
        <f t="shared" si="2"/>
        <v>949440</v>
      </c>
      <c r="F20" s="275">
        <v>20640</v>
      </c>
      <c r="G20" s="276">
        <v>44271</v>
      </c>
      <c r="H20" s="50"/>
      <c r="I20" s="51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156"/>
      <c r="P20" s="59"/>
      <c r="Q20" s="460">
        <v>20112</v>
      </c>
      <c r="R20" s="459">
        <v>44274</v>
      </c>
      <c r="S20" s="41"/>
      <c r="T20" s="42"/>
      <c r="U20" s="43"/>
      <c r="V20" s="44"/>
      <c r="W20" s="43" t="s">
        <v>250</v>
      </c>
      <c r="X20" s="363">
        <v>3960</v>
      </c>
    </row>
    <row r="21" spans="1:24" ht="17.25" x14ac:dyDescent="0.3">
      <c r="A21" s="280" t="s">
        <v>37</v>
      </c>
      <c r="B21" s="273" t="s">
        <v>124</v>
      </c>
      <c r="C21" s="274" t="s">
        <v>259</v>
      </c>
      <c r="D21" s="47">
        <v>0</v>
      </c>
      <c r="E21" s="481">
        <f t="shared" si="2"/>
        <v>0</v>
      </c>
      <c r="F21" s="275">
        <v>0</v>
      </c>
      <c r="G21" s="276">
        <v>44271</v>
      </c>
      <c r="H21" s="50"/>
      <c r="I21" s="51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156"/>
      <c r="P21" s="59"/>
      <c r="Q21" s="460">
        <v>5028</v>
      </c>
      <c r="R21" s="459">
        <v>44274</v>
      </c>
      <c r="S21" s="41"/>
      <c r="T21" s="42"/>
      <c r="U21" s="43"/>
      <c r="V21" s="44"/>
      <c r="W21" s="43" t="s">
        <v>250</v>
      </c>
      <c r="X21" s="363">
        <v>0</v>
      </c>
    </row>
    <row r="22" spans="1:24" ht="17.25" x14ac:dyDescent="0.3">
      <c r="A22" s="281" t="s">
        <v>194</v>
      </c>
      <c r="B22" s="273" t="s">
        <v>30</v>
      </c>
      <c r="C22" s="274" t="s">
        <v>260</v>
      </c>
      <c r="D22" s="47">
        <v>46</v>
      </c>
      <c r="E22" s="481">
        <f t="shared" si="2"/>
        <v>1000960</v>
      </c>
      <c r="F22" s="275">
        <v>21760</v>
      </c>
      <c r="G22" s="276">
        <v>44273</v>
      </c>
      <c r="H22" s="50"/>
      <c r="I22" s="51">
        <v>21670</v>
      </c>
      <c r="J22" s="35">
        <f t="shared" si="0"/>
        <v>-90</v>
      </c>
      <c r="K22" s="56">
        <v>33</v>
      </c>
      <c r="L22" s="52"/>
      <c r="M22" s="52"/>
      <c r="N22" s="57">
        <f t="shared" si="1"/>
        <v>715110</v>
      </c>
      <c r="O22" s="156"/>
      <c r="P22" s="59"/>
      <c r="Q22" s="460">
        <v>20112</v>
      </c>
      <c r="R22" s="459">
        <v>44274</v>
      </c>
      <c r="S22" s="41"/>
      <c r="T22" s="42"/>
      <c r="U22" s="43"/>
      <c r="V22" s="44"/>
      <c r="W22" s="43" t="s">
        <v>250</v>
      </c>
      <c r="X22" s="363">
        <v>3960</v>
      </c>
    </row>
    <row r="23" spans="1:24" ht="17.25" x14ac:dyDescent="0.3">
      <c r="A23" s="430" t="s">
        <v>37</v>
      </c>
      <c r="B23" s="273" t="s">
        <v>28</v>
      </c>
      <c r="C23" s="274" t="s">
        <v>260</v>
      </c>
      <c r="D23" s="47">
        <v>0</v>
      </c>
      <c r="E23" s="481">
        <f t="shared" si="2"/>
        <v>0</v>
      </c>
      <c r="F23" s="275">
        <v>0</v>
      </c>
      <c r="G23" s="276">
        <v>44273</v>
      </c>
      <c r="H23" s="50"/>
      <c r="I23" s="51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298"/>
      <c r="P23" s="313"/>
      <c r="Q23" s="460">
        <v>5028</v>
      </c>
      <c r="R23" s="459">
        <v>44274</v>
      </c>
      <c r="S23" s="65"/>
      <c r="T23" s="65"/>
      <c r="U23" s="43"/>
      <c r="V23" s="44"/>
      <c r="W23" s="43" t="s">
        <v>250</v>
      </c>
      <c r="X23" s="363">
        <v>0</v>
      </c>
    </row>
    <row r="24" spans="1:24" ht="17.25" x14ac:dyDescent="0.3">
      <c r="A24" s="281" t="s">
        <v>24</v>
      </c>
      <c r="B24" s="273" t="s">
        <v>195</v>
      </c>
      <c r="C24" s="274" t="s">
        <v>260</v>
      </c>
      <c r="D24" s="47">
        <v>46</v>
      </c>
      <c r="E24" s="481">
        <f t="shared" si="2"/>
        <v>970140</v>
      </c>
      <c r="F24" s="275">
        <v>21090</v>
      </c>
      <c r="G24" s="276">
        <v>44273</v>
      </c>
      <c r="H24" s="50"/>
      <c r="I24" s="51">
        <v>21090</v>
      </c>
      <c r="J24" s="35">
        <f t="shared" ref="J24:J68" si="3">I24-F24</f>
        <v>0</v>
      </c>
      <c r="K24" s="56">
        <v>44.7</v>
      </c>
      <c r="L24" s="52"/>
      <c r="M24" s="52"/>
      <c r="N24" s="57">
        <f t="shared" si="1"/>
        <v>942723.00000000012</v>
      </c>
      <c r="O24" s="156"/>
      <c r="P24" s="59"/>
      <c r="Q24" s="460">
        <v>0</v>
      </c>
      <c r="R24" s="459"/>
      <c r="S24" s="41"/>
      <c r="T24" s="42"/>
      <c r="U24" s="43"/>
      <c r="V24" s="44"/>
      <c r="W24" s="43" t="s">
        <v>59</v>
      </c>
      <c r="X24" s="363">
        <v>0</v>
      </c>
    </row>
    <row r="25" spans="1:24" ht="17.25" x14ac:dyDescent="0.3">
      <c r="A25" s="281" t="s">
        <v>196</v>
      </c>
      <c r="B25" s="273" t="s">
        <v>30</v>
      </c>
      <c r="C25" s="274" t="s">
        <v>261</v>
      </c>
      <c r="D25" s="47">
        <v>46</v>
      </c>
      <c r="E25" s="481">
        <f t="shared" si="2"/>
        <v>1052480</v>
      </c>
      <c r="F25" s="275">
        <v>22880</v>
      </c>
      <c r="G25" s="276">
        <v>44274</v>
      </c>
      <c r="H25" s="50"/>
      <c r="I25" s="51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156"/>
      <c r="P25" s="59"/>
      <c r="Q25" s="460">
        <v>20112</v>
      </c>
      <c r="R25" s="459">
        <v>44274</v>
      </c>
      <c r="S25" s="41"/>
      <c r="T25" s="42"/>
      <c r="U25" s="43"/>
      <c r="V25" s="44"/>
      <c r="W25" s="43" t="s">
        <v>250</v>
      </c>
      <c r="X25" s="363">
        <v>3960</v>
      </c>
    </row>
    <row r="26" spans="1:24" ht="17.25" x14ac:dyDescent="0.3">
      <c r="A26" s="281" t="s">
        <v>161</v>
      </c>
      <c r="B26" s="273" t="s">
        <v>124</v>
      </c>
      <c r="C26" s="274" t="s">
        <v>261</v>
      </c>
      <c r="D26" s="47">
        <v>0</v>
      </c>
      <c r="E26" s="481">
        <f t="shared" si="2"/>
        <v>0</v>
      </c>
      <c r="F26" s="275">
        <v>0</v>
      </c>
      <c r="G26" s="276">
        <v>44274</v>
      </c>
      <c r="H26" s="50"/>
      <c r="I26" s="51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156"/>
      <c r="P26" s="59"/>
      <c r="Q26" s="460">
        <v>5028</v>
      </c>
      <c r="R26" s="459">
        <v>44274</v>
      </c>
      <c r="S26" s="67"/>
      <c r="T26" s="67"/>
      <c r="U26" s="43"/>
      <c r="V26" s="44"/>
      <c r="W26" s="43" t="s">
        <v>250</v>
      </c>
      <c r="X26" s="363">
        <v>0</v>
      </c>
    </row>
    <row r="27" spans="1:24" ht="17.25" x14ac:dyDescent="0.3">
      <c r="A27" s="281" t="s">
        <v>213</v>
      </c>
      <c r="B27" s="273" t="s">
        <v>214</v>
      </c>
      <c r="C27" s="274" t="s">
        <v>262</v>
      </c>
      <c r="D27" s="47">
        <v>48</v>
      </c>
      <c r="E27" s="481">
        <f t="shared" si="2"/>
        <v>1067520</v>
      </c>
      <c r="F27" s="275">
        <v>22240</v>
      </c>
      <c r="G27" s="276">
        <v>44276</v>
      </c>
      <c r="H27" s="50" t="s">
        <v>240</v>
      </c>
      <c r="I27" s="51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156"/>
      <c r="P27" s="59"/>
      <c r="Q27" s="474">
        <v>20112</v>
      </c>
      <c r="R27" s="475">
        <v>44282</v>
      </c>
      <c r="S27" s="67"/>
      <c r="T27" s="67"/>
      <c r="U27" s="43"/>
      <c r="V27" s="44"/>
      <c r="W27" s="43" t="s">
        <v>250</v>
      </c>
      <c r="X27" s="363">
        <v>3960</v>
      </c>
    </row>
    <row r="28" spans="1:24" ht="17.25" x14ac:dyDescent="0.3">
      <c r="A28" s="272" t="s">
        <v>68</v>
      </c>
      <c r="B28" s="283" t="s">
        <v>215</v>
      </c>
      <c r="C28" s="274" t="s">
        <v>262</v>
      </c>
      <c r="D28" s="47">
        <v>0</v>
      </c>
      <c r="E28" s="481">
        <f t="shared" si="2"/>
        <v>0</v>
      </c>
      <c r="F28" s="275">
        <v>0</v>
      </c>
      <c r="G28" s="276">
        <v>44276</v>
      </c>
      <c r="H28" s="50" t="s">
        <v>240</v>
      </c>
      <c r="I28" s="51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156"/>
      <c r="P28" s="59"/>
      <c r="Q28" s="474">
        <v>5028</v>
      </c>
      <c r="R28" s="475">
        <v>44282</v>
      </c>
      <c r="S28" s="67"/>
      <c r="T28" s="67"/>
      <c r="U28" s="43"/>
      <c r="V28" s="44"/>
      <c r="W28" s="43" t="s">
        <v>250</v>
      </c>
      <c r="X28" s="363">
        <v>0</v>
      </c>
    </row>
    <row r="29" spans="1:24" ht="17.25" x14ac:dyDescent="0.3">
      <c r="A29" s="479" t="s">
        <v>24</v>
      </c>
      <c r="B29" s="283" t="s">
        <v>122</v>
      </c>
      <c r="C29" s="274" t="s">
        <v>265</v>
      </c>
      <c r="D29" s="47">
        <v>48</v>
      </c>
      <c r="E29" s="481">
        <f t="shared" si="2"/>
        <v>1023360</v>
      </c>
      <c r="F29" s="275">
        <v>21320</v>
      </c>
      <c r="G29" s="276">
        <v>44277</v>
      </c>
      <c r="H29" s="50"/>
      <c r="I29" s="51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156"/>
      <c r="P29" s="59"/>
      <c r="Q29" s="476">
        <v>0</v>
      </c>
      <c r="R29" s="477"/>
      <c r="S29" s="67"/>
      <c r="T29" s="67"/>
      <c r="U29" s="43"/>
      <c r="V29" s="44"/>
      <c r="W29" s="43" t="s">
        <v>59</v>
      </c>
      <c r="X29" s="363">
        <v>0</v>
      </c>
    </row>
    <row r="30" spans="1:24" ht="17.25" x14ac:dyDescent="0.3">
      <c r="A30" s="277" t="s">
        <v>229</v>
      </c>
      <c r="B30" s="283" t="s">
        <v>30</v>
      </c>
      <c r="C30" s="274" t="s">
        <v>263</v>
      </c>
      <c r="D30" s="47">
        <v>48</v>
      </c>
      <c r="E30" s="481">
        <f t="shared" si="2"/>
        <v>1103520</v>
      </c>
      <c r="F30" s="275">
        <v>22990</v>
      </c>
      <c r="G30" s="276">
        <v>44278</v>
      </c>
      <c r="H30" s="50" t="s">
        <v>241</v>
      </c>
      <c r="I30" s="51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156"/>
      <c r="P30" s="59"/>
      <c r="Q30" s="474">
        <v>20112</v>
      </c>
      <c r="R30" s="475">
        <v>44282</v>
      </c>
      <c r="S30" s="67"/>
      <c r="T30" s="67"/>
      <c r="U30" s="43"/>
      <c r="V30" s="44"/>
      <c r="W30" s="43" t="s">
        <v>250</v>
      </c>
      <c r="X30" s="363">
        <v>3960</v>
      </c>
    </row>
    <row r="31" spans="1:24" ht="17.25" x14ac:dyDescent="0.3">
      <c r="A31" s="277" t="s">
        <v>161</v>
      </c>
      <c r="B31" s="283" t="s">
        <v>124</v>
      </c>
      <c r="C31" s="274" t="s">
        <v>263</v>
      </c>
      <c r="D31" s="47">
        <v>0</v>
      </c>
      <c r="E31" s="481">
        <f t="shared" si="2"/>
        <v>0</v>
      </c>
      <c r="F31" s="275">
        <v>0</v>
      </c>
      <c r="G31" s="276">
        <v>44278</v>
      </c>
      <c r="H31" s="50" t="s">
        <v>241</v>
      </c>
      <c r="I31" s="51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156"/>
      <c r="P31" s="59"/>
      <c r="Q31" s="474">
        <v>5028</v>
      </c>
      <c r="R31" s="475">
        <v>44282</v>
      </c>
      <c r="S31" s="67"/>
      <c r="T31" s="67"/>
      <c r="U31" s="43"/>
      <c r="V31" s="44"/>
      <c r="W31" s="43" t="s">
        <v>250</v>
      </c>
      <c r="X31" s="363">
        <v>0</v>
      </c>
    </row>
    <row r="32" spans="1:24" ht="17.25" x14ac:dyDescent="0.3">
      <c r="A32" s="478" t="s">
        <v>24</v>
      </c>
      <c r="B32" s="283" t="s">
        <v>230</v>
      </c>
      <c r="C32" s="274" t="s">
        <v>264</v>
      </c>
      <c r="D32" s="47">
        <v>48</v>
      </c>
      <c r="E32" s="481">
        <f t="shared" si="2"/>
        <v>1015200</v>
      </c>
      <c r="F32" s="275">
        <v>21150</v>
      </c>
      <c r="G32" s="276">
        <v>44279</v>
      </c>
      <c r="H32" s="50"/>
      <c r="I32" s="51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156"/>
      <c r="P32" s="59"/>
      <c r="Q32" s="476">
        <v>0</v>
      </c>
      <c r="R32" s="477"/>
      <c r="S32" s="67"/>
      <c r="T32" s="67"/>
      <c r="U32" s="43"/>
      <c r="V32" s="44"/>
      <c r="W32" s="43" t="s">
        <v>59</v>
      </c>
      <c r="X32" s="363">
        <v>0</v>
      </c>
    </row>
    <row r="33" spans="1:24" ht="17.25" x14ac:dyDescent="0.3">
      <c r="A33" s="281" t="s">
        <v>231</v>
      </c>
      <c r="B33" s="283" t="s">
        <v>30</v>
      </c>
      <c r="C33" s="274" t="s">
        <v>266</v>
      </c>
      <c r="D33" s="47">
        <v>48</v>
      </c>
      <c r="E33" s="481">
        <f t="shared" si="2"/>
        <v>1092960</v>
      </c>
      <c r="F33" s="275">
        <v>22770</v>
      </c>
      <c r="G33" s="276">
        <v>44280</v>
      </c>
      <c r="H33" s="50" t="s">
        <v>242</v>
      </c>
      <c r="I33" s="51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156"/>
      <c r="P33" s="59"/>
      <c r="Q33" s="474">
        <v>20112</v>
      </c>
      <c r="R33" s="475">
        <v>44282</v>
      </c>
      <c r="S33" s="67"/>
      <c r="T33" s="67"/>
      <c r="U33" s="43"/>
      <c r="V33" s="44"/>
      <c r="W33" s="43" t="s">
        <v>250</v>
      </c>
      <c r="X33" s="363">
        <v>3960</v>
      </c>
    </row>
    <row r="34" spans="1:24" ht="17.25" x14ac:dyDescent="0.3">
      <c r="A34" s="281" t="s">
        <v>161</v>
      </c>
      <c r="B34" s="283" t="s">
        <v>124</v>
      </c>
      <c r="C34" s="274" t="s">
        <v>266</v>
      </c>
      <c r="D34" s="47">
        <v>0</v>
      </c>
      <c r="E34" s="481">
        <f t="shared" si="2"/>
        <v>0</v>
      </c>
      <c r="F34" s="275">
        <v>0</v>
      </c>
      <c r="G34" s="276">
        <v>44280</v>
      </c>
      <c r="H34" s="50" t="s">
        <v>242</v>
      </c>
      <c r="I34" s="51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156"/>
      <c r="P34" s="59"/>
      <c r="Q34" s="474">
        <v>5028</v>
      </c>
      <c r="R34" s="475">
        <v>44282</v>
      </c>
      <c r="S34" s="67"/>
      <c r="T34" s="67"/>
      <c r="U34" s="43"/>
      <c r="V34" s="44"/>
      <c r="W34" s="43" t="s">
        <v>250</v>
      </c>
      <c r="X34" s="363">
        <v>0</v>
      </c>
    </row>
    <row r="35" spans="1:24" ht="17.25" x14ac:dyDescent="0.3">
      <c r="A35" s="272" t="s">
        <v>231</v>
      </c>
      <c r="B35" s="283" t="s">
        <v>30</v>
      </c>
      <c r="C35" s="274" t="s">
        <v>267</v>
      </c>
      <c r="D35" s="47">
        <v>48</v>
      </c>
      <c r="E35" s="481">
        <f t="shared" si="2"/>
        <v>1074720</v>
      </c>
      <c r="F35" s="275">
        <v>22390</v>
      </c>
      <c r="G35" s="276">
        <v>44281</v>
      </c>
      <c r="H35" s="50" t="s">
        <v>243</v>
      </c>
      <c r="I35" s="51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156"/>
      <c r="P35" s="59"/>
      <c r="Q35" s="474">
        <v>20112</v>
      </c>
      <c r="R35" s="475">
        <v>44282</v>
      </c>
      <c r="S35" s="67"/>
      <c r="T35" s="67"/>
      <c r="U35" s="43"/>
      <c r="V35" s="44"/>
      <c r="W35" s="43" t="s">
        <v>250</v>
      </c>
      <c r="X35" s="363">
        <v>3960</v>
      </c>
    </row>
    <row r="36" spans="1:24" ht="17.25" x14ac:dyDescent="0.3">
      <c r="A36" s="277" t="s">
        <v>68</v>
      </c>
      <c r="B36" s="283" t="s">
        <v>124</v>
      </c>
      <c r="C36" s="274" t="s">
        <v>267</v>
      </c>
      <c r="D36" s="47">
        <v>0</v>
      </c>
      <c r="E36" s="481">
        <f t="shared" si="2"/>
        <v>0</v>
      </c>
      <c r="F36" s="275">
        <v>0</v>
      </c>
      <c r="G36" s="276">
        <v>44281</v>
      </c>
      <c r="H36" s="50" t="s">
        <v>243</v>
      </c>
      <c r="I36" s="51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156"/>
      <c r="P36" s="59"/>
      <c r="Q36" s="474">
        <v>5028</v>
      </c>
      <c r="R36" s="475">
        <v>44282</v>
      </c>
      <c r="S36" s="67"/>
      <c r="T36" s="67"/>
      <c r="U36" s="43"/>
      <c r="V36" s="44"/>
      <c r="W36" s="43" t="s">
        <v>250</v>
      </c>
      <c r="X36" s="363">
        <v>0</v>
      </c>
    </row>
    <row r="37" spans="1:24" ht="17.25" x14ac:dyDescent="0.3">
      <c r="A37" s="277" t="s">
        <v>231</v>
      </c>
      <c r="B37" s="283" t="s">
        <v>30</v>
      </c>
      <c r="C37" s="274" t="s">
        <v>268</v>
      </c>
      <c r="D37" s="47">
        <v>48.5</v>
      </c>
      <c r="E37" s="481">
        <f t="shared" si="2"/>
        <v>1078155</v>
      </c>
      <c r="F37" s="275">
        <v>22230</v>
      </c>
      <c r="G37" s="276">
        <v>44283</v>
      </c>
      <c r="H37" s="50"/>
      <c r="I37" s="51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156"/>
      <c r="P37" s="59"/>
      <c r="Q37" s="474">
        <v>20112</v>
      </c>
      <c r="R37" s="475">
        <v>44286</v>
      </c>
      <c r="S37" s="67"/>
      <c r="T37" s="67"/>
      <c r="U37" s="43"/>
      <c r="V37" s="44"/>
      <c r="W37" s="43" t="s">
        <v>250</v>
      </c>
      <c r="X37" s="363">
        <v>3960</v>
      </c>
    </row>
    <row r="38" spans="1:24" ht="17.25" x14ac:dyDescent="0.3">
      <c r="A38" s="277" t="s">
        <v>37</v>
      </c>
      <c r="B38" s="283" t="s">
        <v>28</v>
      </c>
      <c r="C38" s="274" t="s">
        <v>268</v>
      </c>
      <c r="D38" s="47">
        <v>0</v>
      </c>
      <c r="E38" s="481">
        <f t="shared" si="2"/>
        <v>0</v>
      </c>
      <c r="F38" s="275">
        <v>0</v>
      </c>
      <c r="G38" s="276">
        <v>44283</v>
      </c>
      <c r="H38" s="55"/>
      <c r="I38" s="51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156"/>
      <c r="P38" s="59"/>
      <c r="Q38" s="474">
        <v>5028</v>
      </c>
      <c r="R38" s="475">
        <v>44286</v>
      </c>
      <c r="S38" s="67"/>
      <c r="T38" s="67"/>
      <c r="U38" s="43"/>
      <c r="V38" s="44"/>
      <c r="W38" s="43" t="s">
        <v>250</v>
      </c>
      <c r="X38" s="363">
        <v>0</v>
      </c>
    </row>
    <row r="39" spans="1:24" ht="17.25" x14ac:dyDescent="0.3">
      <c r="A39" s="281" t="s">
        <v>149</v>
      </c>
      <c r="B39" s="283" t="s">
        <v>30</v>
      </c>
      <c r="C39" s="274" t="s">
        <v>269</v>
      </c>
      <c r="D39" s="47">
        <v>48.5</v>
      </c>
      <c r="E39" s="481">
        <f t="shared" si="2"/>
        <v>1026745</v>
      </c>
      <c r="F39" s="275">
        <v>21170</v>
      </c>
      <c r="G39" s="276">
        <v>44284</v>
      </c>
      <c r="H39" s="50"/>
      <c r="I39" s="51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156"/>
      <c r="P39" s="59"/>
      <c r="Q39" s="474">
        <v>20112</v>
      </c>
      <c r="R39" s="475">
        <v>44286</v>
      </c>
      <c r="S39" s="67"/>
      <c r="T39" s="67"/>
      <c r="U39" s="43"/>
      <c r="V39" s="44"/>
      <c r="W39" s="43" t="s">
        <v>250</v>
      </c>
      <c r="X39" s="363">
        <v>3960</v>
      </c>
    </row>
    <row r="40" spans="1:24" ht="17.25" x14ac:dyDescent="0.3">
      <c r="A40" s="279" t="s">
        <v>95</v>
      </c>
      <c r="B40" s="283" t="s">
        <v>28</v>
      </c>
      <c r="C40" s="274" t="s">
        <v>269</v>
      </c>
      <c r="D40" s="47">
        <v>0</v>
      </c>
      <c r="E40" s="481">
        <f t="shared" si="2"/>
        <v>0</v>
      </c>
      <c r="F40" s="275">
        <v>0</v>
      </c>
      <c r="G40" s="276">
        <v>44284</v>
      </c>
      <c r="H40" s="50"/>
      <c r="I40" s="51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156"/>
      <c r="P40" s="59"/>
      <c r="Q40" s="474">
        <v>5028</v>
      </c>
      <c r="R40" s="475">
        <v>44286</v>
      </c>
      <c r="S40" s="67"/>
      <c r="T40" s="67"/>
      <c r="U40" s="43"/>
      <c r="V40" s="44"/>
      <c r="W40" s="364" t="s">
        <v>250</v>
      </c>
      <c r="X40" s="365">
        <v>0</v>
      </c>
    </row>
    <row r="41" spans="1:24" ht="17.25" x14ac:dyDescent="0.3">
      <c r="A41" s="480" t="s">
        <v>24</v>
      </c>
      <c r="B41" s="283" t="s">
        <v>41</v>
      </c>
      <c r="C41" s="274" t="s">
        <v>270</v>
      </c>
      <c r="D41" s="47">
        <v>48.5</v>
      </c>
      <c r="E41" s="481">
        <f t="shared" si="2"/>
        <v>1004920</v>
      </c>
      <c r="F41" s="275">
        <v>20720</v>
      </c>
      <c r="G41" s="276">
        <v>44284</v>
      </c>
      <c r="H41" s="50"/>
      <c r="I41" s="51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156"/>
      <c r="P41" s="59"/>
      <c r="Q41" s="39"/>
      <c r="R41" s="40"/>
      <c r="S41" s="67"/>
      <c r="T41" s="67"/>
      <c r="U41" s="43"/>
      <c r="V41" s="44"/>
      <c r="W41" s="364" t="s">
        <v>59</v>
      </c>
      <c r="X41" s="366">
        <v>0</v>
      </c>
    </row>
    <row r="42" spans="1:24" ht="17.25" x14ac:dyDescent="0.3">
      <c r="A42" s="272"/>
      <c r="B42" s="283"/>
      <c r="C42" s="274"/>
      <c r="D42" s="47"/>
      <c r="E42" s="481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4"/>
      <c r="X42" s="366">
        <v>0</v>
      </c>
    </row>
    <row r="43" spans="1:24" ht="17.25" x14ac:dyDescent="0.3">
      <c r="A43" s="281"/>
      <c r="B43" s="283"/>
      <c r="C43" s="274"/>
      <c r="D43" s="47"/>
      <c r="E43" s="481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4"/>
      <c r="X43" s="366">
        <f>SUM(X4:X42)</f>
        <v>67320</v>
      </c>
    </row>
    <row r="44" spans="1:24" ht="17.25" x14ac:dyDescent="0.3">
      <c r="A44" s="272"/>
      <c r="B44" s="283"/>
      <c r="C44" s="274"/>
      <c r="D44" s="47"/>
      <c r="E44" s="481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4"/>
      <c r="X44" s="366"/>
    </row>
    <row r="45" spans="1:24" ht="17.25" x14ac:dyDescent="0.3">
      <c r="A45" s="45"/>
      <c r="B45" s="68"/>
      <c r="C45" s="46"/>
      <c r="D45" s="47"/>
      <c r="E45" s="481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4"/>
      <c r="X45" s="366"/>
    </row>
    <row r="46" spans="1:24" ht="17.25" x14ac:dyDescent="0.3">
      <c r="A46" s="60"/>
      <c r="B46" s="45"/>
      <c r="C46" s="69"/>
      <c r="D46" s="47"/>
      <c r="E46" s="481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4"/>
      <c r="X46" s="366"/>
    </row>
    <row r="47" spans="1:24" ht="17.25" x14ac:dyDescent="0.3">
      <c r="A47" s="45"/>
      <c r="B47" s="45"/>
      <c r="C47" s="69"/>
      <c r="D47" s="47"/>
      <c r="E47" s="481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7"/>
    </row>
    <row r="48" spans="1:24" ht="17.25" x14ac:dyDescent="0.3">
      <c r="A48" s="45"/>
      <c r="B48" s="45"/>
      <c r="C48" s="69"/>
      <c r="D48" s="47"/>
      <c r="E48" s="481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8"/>
    </row>
    <row r="49" spans="1:24" ht="17.25" x14ac:dyDescent="0.3">
      <c r="A49" s="60"/>
      <c r="B49" s="61"/>
      <c r="C49" s="69"/>
      <c r="D49" s="47"/>
      <c r="E49" s="481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81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20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3"/>
      <c r="P52" s="334"/>
      <c r="Q52" s="81"/>
      <c r="R52" s="82"/>
      <c r="S52" s="83"/>
      <c r="T52" s="83"/>
      <c r="U52" s="84"/>
      <c r="V52" s="85"/>
    </row>
    <row r="53" spans="1:24" s="328" customFormat="1" ht="17.25" customHeight="1" x14ac:dyDescent="0.3">
      <c r="A53" s="547"/>
      <c r="B53" s="329"/>
      <c r="C53" s="350"/>
      <c r="D53" s="330"/>
      <c r="E53" s="47"/>
      <c r="F53" s="321"/>
      <c r="G53" s="322"/>
      <c r="H53" s="416"/>
      <c r="I53" s="275">
        <v>1321.6</v>
      </c>
      <c r="J53" s="35">
        <f t="shared" si="3"/>
        <v>1321.6</v>
      </c>
      <c r="K53" s="323">
        <v>74.5</v>
      </c>
      <c r="L53" s="324"/>
      <c r="M53" s="324"/>
      <c r="N53" s="332">
        <f t="shared" si="1"/>
        <v>98459.199999999997</v>
      </c>
      <c r="O53" s="523"/>
      <c r="P53" s="525"/>
      <c r="Q53" s="94"/>
      <c r="R53" s="325"/>
      <c r="S53" s="67"/>
      <c r="T53" s="67"/>
      <c r="U53" s="326"/>
      <c r="V53" s="327"/>
      <c r="W53"/>
      <c r="X53"/>
    </row>
    <row r="54" spans="1:24" ht="18" customHeight="1" thickBot="1" x14ac:dyDescent="0.35">
      <c r="A54" s="548"/>
      <c r="B54" s="329"/>
      <c r="C54" s="351"/>
      <c r="D54" s="331"/>
      <c r="E54" s="47"/>
      <c r="F54" s="51"/>
      <c r="G54" s="87"/>
      <c r="H54" s="417"/>
      <c r="I54" s="48">
        <v>69.599999999999994</v>
      </c>
      <c r="J54" s="35">
        <f t="shared" si="3"/>
        <v>69.599999999999994</v>
      </c>
      <c r="K54" s="36">
        <v>71</v>
      </c>
      <c r="L54" s="52"/>
      <c r="M54" s="52"/>
      <c r="N54" s="332">
        <f t="shared" si="1"/>
        <v>4941.5999999999995</v>
      </c>
      <c r="O54" s="524"/>
      <c r="P54" s="526"/>
      <c r="Q54" s="94"/>
      <c r="R54" s="40"/>
      <c r="S54" s="67"/>
      <c r="T54" s="67"/>
      <c r="U54" s="43"/>
      <c r="V54" s="44"/>
    </row>
    <row r="55" spans="1:24" ht="18" thickBot="1" x14ac:dyDescent="0.35">
      <c r="A55" s="407"/>
      <c r="B55" s="329"/>
      <c r="C55" s="339"/>
      <c r="D55" s="331"/>
      <c r="E55" s="47"/>
      <c r="F55" s="51"/>
      <c r="G55" s="87"/>
      <c r="H55" s="406"/>
      <c r="I55" s="48"/>
      <c r="J55" s="35">
        <f t="shared" si="3"/>
        <v>0</v>
      </c>
      <c r="K55" s="36"/>
      <c r="L55" s="52"/>
      <c r="M55" s="52"/>
      <c r="N55" s="332">
        <f t="shared" si="1"/>
        <v>0</v>
      </c>
      <c r="O55" s="337"/>
      <c r="P55" s="338"/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290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13"/>
      <c r="P56" s="414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86"/>
      <c r="C57" s="412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413"/>
      <c r="P57" s="414"/>
      <c r="Q57" s="39"/>
      <c r="R57" s="40"/>
      <c r="S57" s="67"/>
      <c r="T57" s="67"/>
      <c r="U57" s="43"/>
      <c r="V57" s="44"/>
    </row>
    <row r="58" spans="1:24" ht="18" thickBot="1" x14ac:dyDescent="0.35">
      <c r="A58" s="291"/>
      <c r="B58" s="86"/>
      <c r="C58" s="408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411"/>
      <c r="P58" s="405"/>
      <c r="Q58" s="39"/>
      <c r="R58" s="40"/>
      <c r="S58" s="67"/>
      <c r="T58" s="67"/>
      <c r="U58" s="43"/>
      <c r="V58" s="44"/>
    </row>
    <row r="59" spans="1:24" ht="18" customHeight="1" x14ac:dyDescent="0.3">
      <c r="A59" s="346"/>
      <c r="B59" s="292"/>
      <c r="C59" s="348"/>
      <c r="D59" s="293"/>
      <c r="E59" s="93"/>
      <c r="F59" s="51"/>
      <c r="G59" s="87"/>
      <c r="H59" s="352"/>
      <c r="I59" s="48"/>
      <c r="J59" s="35">
        <f t="shared" si="3"/>
        <v>0</v>
      </c>
      <c r="K59" s="36"/>
      <c r="L59" s="52"/>
      <c r="M59" s="52"/>
      <c r="N59" s="38">
        <f t="shared" si="1"/>
        <v>0</v>
      </c>
      <c r="O59" s="531"/>
      <c r="P59" s="519"/>
      <c r="Q59" s="94"/>
      <c r="R59" s="40"/>
      <c r="S59" s="41"/>
      <c r="T59" s="42"/>
      <c r="U59" s="43"/>
      <c r="V59" s="44"/>
    </row>
    <row r="60" spans="1:24" ht="18.600000000000001" customHeight="1" thickBot="1" x14ac:dyDescent="0.35">
      <c r="A60" s="347"/>
      <c r="B60" s="292"/>
      <c r="C60" s="349"/>
      <c r="D60" s="293"/>
      <c r="E60" s="93"/>
      <c r="F60" s="51"/>
      <c r="G60" s="87"/>
      <c r="H60" s="353"/>
      <c r="I60" s="48"/>
      <c r="J60" s="35">
        <f t="shared" si="3"/>
        <v>0</v>
      </c>
      <c r="K60" s="36"/>
      <c r="L60" s="52"/>
      <c r="M60" s="52"/>
      <c r="N60" s="38">
        <f t="shared" si="1"/>
        <v>0</v>
      </c>
      <c r="O60" s="532"/>
      <c r="P60" s="520"/>
      <c r="Q60" s="94"/>
      <c r="R60" s="40"/>
      <c r="S60" s="41"/>
      <c r="T60" s="42"/>
      <c r="U60" s="43"/>
      <c r="V60" s="44"/>
    </row>
    <row r="61" spans="1:24" ht="18.75" x14ac:dyDescent="0.3">
      <c r="A61" s="99"/>
      <c r="B61" s="86"/>
      <c r="C61" s="412"/>
      <c r="D61" s="91"/>
      <c r="E61" s="93"/>
      <c r="F61" s="51"/>
      <c r="G61" s="49"/>
      <c r="H61" s="410"/>
      <c r="I61" s="51"/>
      <c r="J61" s="35">
        <f t="shared" si="3"/>
        <v>0</v>
      </c>
      <c r="K61" s="36"/>
      <c r="L61" s="52"/>
      <c r="M61" s="52"/>
      <c r="N61" s="38">
        <f t="shared" si="1"/>
        <v>0</v>
      </c>
      <c r="O61" s="413"/>
      <c r="P61" s="414"/>
      <c r="Q61" s="94"/>
      <c r="R61" s="40"/>
      <c r="S61" s="41"/>
      <c r="T61" s="42"/>
      <c r="U61" s="43"/>
      <c r="V61" s="44"/>
    </row>
    <row r="62" spans="1:24" ht="18.75" x14ac:dyDescent="0.3">
      <c r="A62" s="53"/>
      <c r="B62" s="86"/>
      <c r="C62" s="92"/>
      <c r="D62" s="91"/>
      <c r="E62" s="93"/>
      <c r="F62" s="51"/>
      <c r="G62" s="49"/>
      <c r="H62" s="409"/>
      <c r="I62" s="51"/>
      <c r="J62" s="35">
        <f t="shared" si="3"/>
        <v>0</v>
      </c>
      <c r="K62" s="36"/>
      <c r="L62" s="52"/>
      <c r="M62" s="52"/>
      <c r="N62" s="38">
        <f t="shared" si="1"/>
        <v>0</v>
      </c>
      <c r="O62" s="156"/>
      <c r="P62" s="59"/>
      <c r="Q62" s="94"/>
      <c r="R62" s="40"/>
      <c r="S62" s="41"/>
      <c r="T62" s="42"/>
      <c r="U62" s="43"/>
      <c r="V62" s="44"/>
    </row>
    <row r="63" spans="1:24" ht="18.75" customHeight="1" x14ac:dyDescent="0.3">
      <c r="A63" s="391"/>
      <c r="B63" s="86"/>
      <c r="C63" s="498"/>
      <c r="D63" s="91"/>
      <c r="E63" s="93"/>
      <c r="F63" s="51"/>
      <c r="G63" s="49"/>
      <c r="H63" s="415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536"/>
      <c r="P63" s="504"/>
      <c r="Q63" s="94"/>
      <c r="R63" s="40"/>
      <c r="S63" s="41"/>
      <c r="T63" s="42"/>
      <c r="U63" s="43"/>
      <c r="V63" s="44"/>
    </row>
    <row r="64" spans="1:24" ht="18.75" customHeight="1" x14ac:dyDescent="0.3">
      <c r="A64" s="392"/>
      <c r="B64" s="86"/>
      <c r="C64" s="499"/>
      <c r="D64" s="91"/>
      <c r="E64" s="93"/>
      <c r="F64" s="51"/>
      <c r="G64" s="49"/>
      <c r="H64" s="394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551"/>
      <c r="P64" s="552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409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7.25" customHeight="1" x14ac:dyDescent="0.3">
      <c r="A66" s="53"/>
      <c r="B66" s="86"/>
      <c r="C66" s="95"/>
      <c r="D66" s="96"/>
      <c r="E66" s="97"/>
      <c r="F66" s="51"/>
      <c r="G66" s="49"/>
      <c r="H66" s="98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ht="17.25" customHeight="1" x14ac:dyDescent="0.3">
      <c r="A67" s="565" t="s">
        <v>165</v>
      </c>
      <c r="B67" s="61" t="s">
        <v>53</v>
      </c>
      <c r="C67" s="463" t="s">
        <v>204</v>
      </c>
      <c r="D67" s="96"/>
      <c r="E67" s="97"/>
      <c r="F67" s="51">
        <v>1200</v>
      </c>
      <c r="G67" s="49">
        <v>44257</v>
      </c>
      <c r="H67" s="534">
        <v>48</v>
      </c>
      <c r="I67" s="51">
        <v>1200</v>
      </c>
      <c r="J67" s="35">
        <f t="shared" si="3"/>
        <v>0</v>
      </c>
      <c r="K67" s="56">
        <v>22</v>
      </c>
      <c r="L67" s="52"/>
      <c r="M67" s="52"/>
      <c r="N67" s="38">
        <f t="shared" si="1"/>
        <v>26400</v>
      </c>
      <c r="O67" s="536" t="s">
        <v>206</v>
      </c>
      <c r="P67" s="504">
        <v>44272</v>
      </c>
      <c r="Q67" s="94"/>
      <c r="R67" s="40"/>
      <c r="S67" s="41"/>
      <c r="T67" s="42"/>
      <c r="U67" s="43"/>
      <c r="V67" s="44"/>
    </row>
    <row r="68" spans="1:22" ht="17.25" x14ac:dyDescent="0.3">
      <c r="A68" s="566"/>
      <c r="B68" s="61" t="s">
        <v>205</v>
      </c>
      <c r="C68" s="100" t="s">
        <v>210</v>
      </c>
      <c r="D68" s="96"/>
      <c r="E68" s="97"/>
      <c r="F68" s="51">
        <v>8994</v>
      </c>
      <c r="G68" s="49">
        <v>44261</v>
      </c>
      <c r="H68" s="544"/>
      <c r="I68" s="51">
        <v>8994</v>
      </c>
      <c r="J68" s="35">
        <f t="shared" si="3"/>
        <v>0</v>
      </c>
      <c r="K68" s="56">
        <v>40.5</v>
      </c>
      <c r="L68" s="52"/>
      <c r="M68" s="52"/>
      <c r="N68" s="57">
        <f t="shared" si="1"/>
        <v>364257</v>
      </c>
      <c r="O68" s="551"/>
      <c r="P68" s="552"/>
      <c r="Q68" s="39"/>
      <c r="R68" s="40"/>
      <c r="S68" s="41"/>
      <c r="T68" s="42"/>
      <c r="U68" s="43"/>
      <c r="V68" s="44"/>
    </row>
    <row r="69" spans="1:22" ht="17.25" x14ac:dyDescent="0.3">
      <c r="A69" s="60" t="s">
        <v>208</v>
      </c>
      <c r="B69" s="61" t="s">
        <v>33</v>
      </c>
      <c r="C69" s="96" t="s">
        <v>209</v>
      </c>
      <c r="D69" s="96"/>
      <c r="E69" s="97"/>
      <c r="F69" s="51">
        <v>960</v>
      </c>
      <c r="G69" s="49">
        <v>44263</v>
      </c>
      <c r="H69" s="50" t="s">
        <v>211</v>
      </c>
      <c r="I69" s="51">
        <v>960</v>
      </c>
      <c r="J69" s="35">
        <f t="shared" si="0"/>
        <v>0</v>
      </c>
      <c r="K69" s="56">
        <v>50</v>
      </c>
      <c r="L69" s="52"/>
      <c r="M69" s="52"/>
      <c r="N69" s="57">
        <f t="shared" si="1"/>
        <v>48000</v>
      </c>
      <c r="O69" s="156" t="s">
        <v>212</v>
      </c>
      <c r="P69" s="59">
        <v>44265</v>
      </c>
      <c r="Q69" s="39"/>
      <c r="R69" s="40"/>
      <c r="S69" s="41"/>
      <c r="T69" s="42"/>
      <c r="U69" s="43"/>
      <c r="V69" s="44"/>
    </row>
    <row r="70" spans="1:22" ht="17.25" x14ac:dyDescent="0.3">
      <c r="A70" s="60" t="s">
        <v>59</v>
      </c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45" t="s">
        <v>59</v>
      </c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45" t="s">
        <v>59</v>
      </c>
      <c r="B72" s="61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45" t="s">
        <v>59</v>
      </c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25">
      <c r="A74" s="102" t="s">
        <v>208</v>
      </c>
      <c r="B74" s="58" t="s">
        <v>33</v>
      </c>
      <c r="C74" s="91" t="s">
        <v>222</v>
      </c>
      <c r="D74" s="91"/>
      <c r="E74" s="93"/>
      <c r="F74" s="51">
        <v>2012</v>
      </c>
      <c r="G74" s="49">
        <v>44278</v>
      </c>
      <c r="H74" s="50" t="s">
        <v>223</v>
      </c>
      <c r="I74" s="51">
        <v>2012</v>
      </c>
      <c r="J74" s="35">
        <f t="shared" si="0"/>
        <v>0</v>
      </c>
      <c r="K74" s="56">
        <v>50</v>
      </c>
      <c r="L74" s="52"/>
      <c r="M74" s="52"/>
      <c r="N74" s="57">
        <f t="shared" si="1"/>
        <v>100600</v>
      </c>
      <c r="O74" s="156" t="s">
        <v>224</v>
      </c>
      <c r="P74" s="59">
        <v>44279</v>
      </c>
      <c r="Q74" s="39"/>
      <c r="R74" s="40"/>
      <c r="S74" s="41"/>
      <c r="T74" s="42"/>
      <c r="U74" s="43"/>
      <c r="V74" s="44"/>
    </row>
    <row r="75" spans="1:22" ht="17.25" x14ac:dyDescent="0.25">
      <c r="A75" s="102"/>
      <c r="B75" s="58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25">
      <c r="A76" s="102"/>
      <c r="B76" s="58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0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1"/>
      <c r="U77" s="43"/>
      <c r="V77" s="44"/>
    </row>
    <row r="78" spans="1:22" ht="17.25" x14ac:dyDescent="0.3">
      <c r="A78" s="60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1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1"/>
      <c r="U79" s="43"/>
      <c r="V79" s="44"/>
    </row>
    <row r="80" spans="1:22" ht="18.75" x14ac:dyDescent="0.3">
      <c r="A80" s="61"/>
      <c r="B80" s="103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2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58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3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4"/>
      <c r="Q90" s="104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3">
      <c r="A93" s="105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106"/>
      <c r="Q93" s="39"/>
      <c r="R93" s="40"/>
      <c r="S93" s="41"/>
      <c r="T93" s="42"/>
      <c r="U93" s="43"/>
      <c r="V93" s="44"/>
    </row>
    <row r="94" spans="1:22" ht="17.25" x14ac:dyDescent="0.3">
      <c r="A94" s="107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108"/>
      <c r="B96" s="61"/>
      <c r="C96" s="92"/>
      <c r="D96" s="92"/>
      <c r="E96" s="109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7"/>
      <c r="B97" s="61"/>
      <c r="C97" s="96"/>
      <c r="D97" s="96"/>
      <c r="E97" s="97"/>
      <c r="F97" s="51"/>
      <c r="G97" s="49"/>
      <c r="H97" s="11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7"/>
      <c r="B98" s="61"/>
      <c r="C98" s="92"/>
      <c r="D98" s="92"/>
      <c r="E98" s="109"/>
      <c r="F98" s="51"/>
      <c r="G98" s="49"/>
      <c r="H98" s="11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1"/>
      <c r="D100" s="91"/>
      <c r="E100" s="93"/>
      <c r="F100" s="51"/>
      <c r="G100" s="49"/>
      <c r="H100" s="11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8.75" x14ac:dyDescent="0.3">
      <c r="A101" s="61"/>
      <c r="B101" s="61"/>
      <c r="C101" s="96"/>
      <c r="D101" s="96"/>
      <c r="E101" s="97"/>
      <c r="F101" s="51"/>
      <c r="G101" s="49"/>
      <c r="H101" s="111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3"/>
      <c r="Q101" s="64"/>
      <c r="R101" s="112"/>
      <c r="S101" s="41"/>
      <c r="T101" s="42"/>
      <c r="U101" s="43"/>
      <c r="V101" s="44"/>
    </row>
    <row r="102" spans="1:22" ht="18.75" x14ac:dyDescent="0.3">
      <c r="A102" s="61"/>
      <c r="B102" s="61"/>
      <c r="C102" s="96"/>
      <c r="D102" s="96"/>
      <c r="E102" s="97"/>
      <c r="F102" s="51"/>
      <c r="G102" s="49"/>
      <c r="H102" s="111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3"/>
      <c r="Q102" s="64"/>
      <c r="R102" s="112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3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3"/>
      <c r="Q104" s="64"/>
      <c r="R104" s="112"/>
      <c r="S104" s="41"/>
      <c r="T104" s="42"/>
      <c r="U104" s="43"/>
      <c r="V104" s="44"/>
    </row>
    <row r="105" spans="1:22" ht="17.25" x14ac:dyDescent="0.3">
      <c r="A105" s="45"/>
      <c r="B105" s="61"/>
      <c r="C105" s="96"/>
      <c r="D105" s="96"/>
      <c r="E105" s="97"/>
      <c r="F105" s="51"/>
      <c r="G105" s="49"/>
      <c r="H105" s="113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3"/>
      <c r="Q105" s="64"/>
      <c r="R105" s="112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113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3"/>
      <c r="Q106" s="64"/>
      <c r="R106" s="112"/>
      <c r="S106" s="41"/>
      <c r="T106" s="42"/>
      <c r="U106" s="43"/>
      <c r="V106" s="44"/>
    </row>
    <row r="107" spans="1:22" ht="17.25" x14ac:dyDescent="0.3">
      <c r="A107" s="60"/>
      <c r="B107" s="61"/>
      <c r="C107" s="95"/>
      <c r="D107" s="95"/>
      <c r="E107" s="114"/>
      <c r="F107" s="51"/>
      <c r="G107" s="49"/>
      <c r="H107" s="113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3"/>
      <c r="Q107" s="64"/>
      <c r="R107" s="112"/>
      <c r="S107" s="41"/>
      <c r="T107" s="42"/>
      <c r="U107" s="43"/>
      <c r="V107" s="44"/>
    </row>
    <row r="108" spans="1:22" ht="17.25" x14ac:dyDescent="0.3">
      <c r="A108" s="60"/>
      <c r="B108" s="61"/>
      <c r="C108" s="95"/>
      <c r="D108" s="95"/>
      <c r="E108" s="114"/>
      <c r="F108" s="51"/>
      <c r="G108" s="49"/>
      <c r="H108" s="113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313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313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313"/>
      <c r="Q111" s="64"/>
      <c r="R111" s="112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113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313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16"/>
      <c r="D113" s="116"/>
      <c r="E113" s="117"/>
      <c r="F113" s="51"/>
      <c r="G113" s="49"/>
      <c r="H113" s="118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313"/>
      <c r="Q113" s="64"/>
      <c r="R113" s="112"/>
      <c r="S113" s="41"/>
      <c r="T113" s="42"/>
      <c r="U113" s="43"/>
      <c r="V113" s="44"/>
    </row>
    <row r="114" spans="1:22" ht="17.25" x14ac:dyDescent="0.3">
      <c r="A114" s="115"/>
      <c r="B114" s="61"/>
      <c r="C114" s="116"/>
      <c r="D114" s="116"/>
      <c r="E114" s="117"/>
      <c r="F114" s="51"/>
      <c r="G114" s="49"/>
      <c r="H114" s="118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3"/>
      <c r="Q114" s="10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3"/>
      <c r="Q115" s="64"/>
      <c r="R115" s="112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64"/>
      <c r="R116" s="112"/>
      <c r="S116" s="41"/>
      <c r="T116" s="42"/>
      <c r="U116" s="43"/>
      <c r="V116" s="44"/>
    </row>
    <row r="117" spans="1:22" ht="18.75" x14ac:dyDescent="0.3">
      <c r="A117" s="107"/>
      <c r="B117" s="61"/>
      <c r="C117" s="96"/>
      <c r="D117" s="96"/>
      <c r="E117" s="97"/>
      <c r="F117" s="51"/>
      <c r="G117" s="49"/>
      <c r="H117" s="119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2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7.25" x14ac:dyDescent="0.3">
      <c r="A119" s="107"/>
      <c r="B119" s="61"/>
      <c r="C119" s="96"/>
      <c r="D119" s="96"/>
      <c r="E119" s="97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21"/>
      <c r="B120" s="61"/>
      <c r="C120" s="96"/>
      <c r="D120" s="96"/>
      <c r="E120" s="97"/>
      <c r="F120" s="51"/>
      <c r="G120" s="49"/>
      <c r="H120" s="122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299"/>
      <c r="P120" s="315"/>
      <c r="Q120" s="123"/>
      <c r="R120" s="124"/>
      <c r="S120" s="41"/>
      <c r="T120" s="42"/>
      <c r="U120" s="43"/>
      <c r="V120" s="44"/>
    </row>
    <row r="121" spans="1:22" ht="17.25" x14ac:dyDescent="0.3">
      <c r="A121" s="66"/>
      <c r="B121" s="61"/>
      <c r="C121" s="96"/>
      <c r="D121" s="96"/>
      <c r="E121" s="97"/>
      <c r="F121" s="51"/>
      <c r="G121" s="125"/>
      <c r="H121" s="126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300"/>
      <c r="P121" s="127"/>
      <c r="Q121" s="64"/>
      <c r="R121" s="112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"/>
      <c r="G122" s="127"/>
      <c r="H122" s="122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300"/>
      <c r="P122" s="127"/>
      <c r="Q122" s="64"/>
      <c r="R122" s="112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127"/>
      <c r="H123" s="126"/>
      <c r="I123" s="51"/>
      <c r="J123" s="35">
        <f t="shared" si="0"/>
        <v>0</v>
      </c>
      <c r="K123" s="128"/>
      <c r="L123" s="52"/>
      <c r="M123" s="52" t="s">
        <v>18</v>
      </c>
      <c r="N123" s="57">
        <f t="shared" si="1"/>
        <v>0</v>
      </c>
      <c r="O123" s="299"/>
      <c r="P123" s="315"/>
      <c r="Q123" s="123"/>
      <c r="R123" s="124"/>
      <c r="S123" s="41"/>
      <c r="T123" s="42"/>
      <c r="U123" s="43"/>
      <c r="V123" s="44"/>
    </row>
    <row r="124" spans="1:22" ht="17.25" x14ac:dyDescent="0.3">
      <c r="A124" s="107"/>
      <c r="B124" s="61"/>
      <c r="C124" s="96"/>
      <c r="D124" s="96"/>
      <c r="E124" s="97"/>
      <c r="F124" s="51"/>
      <c r="G124" s="127"/>
      <c r="H124" s="126"/>
      <c r="I124" s="51"/>
      <c r="J124" s="35">
        <f t="shared" si="0"/>
        <v>0</v>
      </c>
      <c r="K124" s="128"/>
      <c r="L124" s="52"/>
      <c r="M124" s="52"/>
      <c r="N124" s="57">
        <f t="shared" si="1"/>
        <v>0</v>
      </c>
      <c r="O124" s="300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29"/>
      <c r="D125" s="129"/>
      <c r="E125" s="130"/>
      <c r="F125" s="51"/>
      <c r="G125" s="127"/>
      <c r="H125" s="13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301"/>
      <c r="P125" s="316"/>
      <c r="Q125" s="39"/>
      <c r="R125" s="40"/>
      <c r="S125" s="41"/>
      <c r="T125" s="42"/>
      <c r="U125" s="43"/>
      <c r="V125" s="44"/>
    </row>
    <row r="126" spans="1:22" ht="17.25" x14ac:dyDescent="0.3">
      <c r="A126" s="132"/>
      <c r="B126" s="61"/>
      <c r="C126" s="96"/>
      <c r="D126" s="96"/>
      <c r="E126" s="97"/>
      <c r="F126" s="51"/>
      <c r="G126" s="127"/>
      <c r="H126" s="110"/>
      <c r="I126" s="51"/>
      <c r="J126" s="35">
        <f>I126-F126</f>
        <v>0</v>
      </c>
      <c r="K126" s="128"/>
      <c r="L126" s="133"/>
      <c r="M126" s="133"/>
      <c r="N126" s="57">
        <f t="shared" si="1"/>
        <v>0</v>
      </c>
      <c r="O126" s="301"/>
      <c r="P126" s="316"/>
      <c r="Q126" s="123"/>
      <c r="R126" s="124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127"/>
      <c r="H127" s="110"/>
      <c r="I127" s="51"/>
      <c r="J127" s="35">
        <f t="shared" ref="J127:J225" si="4">I127-F127</f>
        <v>0</v>
      </c>
      <c r="K127" s="128"/>
      <c r="L127" s="133"/>
      <c r="M127" s="133"/>
      <c r="N127" s="57">
        <f t="shared" si="1"/>
        <v>0</v>
      </c>
      <c r="O127" s="156"/>
      <c r="P127" s="313"/>
      <c r="Q127" s="123"/>
      <c r="R127" s="124"/>
      <c r="S127" s="41"/>
      <c r="T127" s="42"/>
      <c r="U127" s="43"/>
      <c r="V127" s="44"/>
    </row>
    <row r="128" spans="1:22" ht="17.25" x14ac:dyDescent="0.3">
      <c r="A128" s="108"/>
      <c r="B128" s="61"/>
      <c r="C128" s="96"/>
      <c r="D128" s="96"/>
      <c r="E128" s="97"/>
      <c r="F128" s="51"/>
      <c r="G128" s="127"/>
      <c r="H128" s="134"/>
      <c r="I128" s="51"/>
      <c r="J128" s="35">
        <f t="shared" si="4"/>
        <v>0</v>
      </c>
      <c r="K128" s="135"/>
      <c r="L128" s="133"/>
      <c r="M128" s="133"/>
      <c r="N128" s="136">
        <f t="shared" si="1"/>
        <v>0</v>
      </c>
      <c r="O128" s="300"/>
      <c r="P128" s="127"/>
      <c r="Q128" s="123"/>
      <c r="R128" s="124"/>
      <c r="S128" s="41"/>
      <c r="T128" s="42"/>
      <c r="U128" s="43"/>
      <c r="V128" s="44"/>
    </row>
    <row r="129" spans="1:22" ht="18.75" x14ac:dyDescent="0.3">
      <c r="A129" s="108"/>
      <c r="B129" s="61"/>
      <c r="C129" s="96"/>
      <c r="D129" s="96"/>
      <c r="E129" s="97"/>
      <c r="F129" s="51"/>
      <c r="G129" s="127"/>
      <c r="H129" s="110"/>
      <c r="I129" s="51"/>
      <c r="J129" s="35">
        <f t="shared" si="4"/>
        <v>0</v>
      </c>
      <c r="K129" s="137"/>
      <c r="L129" s="138"/>
      <c r="M129" s="138"/>
      <c r="N129" s="136">
        <f t="shared" si="1"/>
        <v>0</v>
      </c>
      <c r="O129" s="299"/>
      <c r="P129" s="315"/>
      <c r="Q129" s="123"/>
      <c r="R129" s="124"/>
      <c r="S129" s="41"/>
      <c r="T129" s="42"/>
      <c r="U129" s="43"/>
      <c r="V129" s="44"/>
    </row>
    <row r="130" spans="1:22" ht="17.25" x14ac:dyDescent="0.3">
      <c r="A130" s="139"/>
      <c r="B130" s="61"/>
      <c r="C130" s="96"/>
      <c r="D130" s="96"/>
      <c r="E130" s="97"/>
      <c r="F130" s="140"/>
      <c r="G130" s="127"/>
      <c r="H130" s="120"/>
      <c r="I130" s="51"/>
      <c r="J130" s="35">
        <f t="shared" si="4"/>
        <v>0</v>
      </c>
      <c r="K130" s="137"/>
      <c r="L130" s="141"/>
      <c r="M130" s="141"/>
      <c r="N130" s="136">
        <f>K130*I130</f>
        <v>0</v>
      </c>
      <c r="O130" s="300"/>
      <c r="P130" s="127"/>
      <c r="Q130" s="123"/>
      <c r="R130" s="124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127"/>
      <c r="H131" s="110"/>
      <c r="I131" s="51"/>
      <c r="J131" s="35">
        <f t="shared" si="4"/>
        <v>0</v>
      </c>
      <c r="K131" s="137"/>
      <c r="L131" s="133"/>
      <c r="M131" s="133"/>
      <c r="N131" s="136">
        <f t="shared" ref="N131:N215" si="5">K131*I131</f>
        <v>0</v>
      </c>
      <c r="O131" s="299"/>
      <c r="P131" s="315"/>
      <c r="Q131" s="123"/>
      <c r="R131" s="124"/>
      <c r="S131" s="41"/>
      <c r="T131" s="42"/>
      <c r="U131" s="43"/>
      <c r="V131" s="44"/>
    </row>
    <row r="132" spans="1:22" ht="18.75" x14ac:dyDescent="0.3">
      <c r="A132" s="108"/>
      <c r="B132" s="61"/>
      <c r="C132" s="96"/>
      <c r="D132" s="96"/>
      <c r="E132" s="97"/>
      <c r="F132" s="51"/>
      <c r="G132" s="127"/>
      <c r="H132" s="142"/>
      <c r="I132" s="51"/>
      <c r="J132" s="35">
        <f t="shared" si="4"/>
        <v>0</v>
      </c>
      <c r="K132" s="56"/>
      <c r="L132" s="133"/>
      <c r="M132" s="133"/>
      <c r="N132" s="57">
        <f t="shared" si="5"/>
        <v>0</v>
      </c>
      <c r="O132" s="299"/>
      <c r="P132" s="315"/>
      <c r="Q132" s="123"/>
      <c r="R132" s="124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4"/>
        <v>0</v>
      </c>
      <c r="K133" s="137"/>
      <c r="L133" s="133"/>
      <c r="M133" s="133"/>
      <c r="N133" s="136">
        <f t="shared" si="5"/>
        <v>0</v>
      </c>
      <c r="O133" s="299"/>
      <c r="P133" s="315"/>
      <c r="Q133" s="123"/>
      <c r="R133" s="124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43"/>
      <c r="I134" s="51"/>
      <c r="J134" s="35">
        <f t="shared" si="4"/>
        <v>0</v>
      </c>
      <c r="K134" s="137"/>
      <c r="L134" s="133"/>
      <c r="M134" s="133"/>
      <c r="N134" s="136">
        <f t="shared" si="5"/>
        <v>0</v>
      </c>
      <c r="O134" s="299"/>
      <c r="P134" s="315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44"/>
      <c r="I135" s="51"/>
      <c r="J135" s="35">
        <f t="shared" si="4"/>
        <v>0</v>
      </c>
      <c r="K135" s="137"/>
      <c r="L135" s="145"/>
      <c r="M135" s="145"/>
      <c r="N135" s="136">
        <f t="shared" si="5"/>
        <v>0</v>
      </c>
      <c r="O135" s="299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4"/>
        <v>0</v>
      </c>
      <c r="K136" s="137"/>
      <c r="L136" s="145"/>
      <c r="M136" s="145"/>
      <c r="N136" s="136">
        <f t="shared" si="5"/>
        <v>0</v>
      </c>
      <c r="O136" s="299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3"/>
      <c r="I137" s="51"/>
      <c r="J137" s="35">
        <f t="shared" si="4"/>
        <v>0</v>
      </c>
      <c r="K137" s="137"/>
      <c r="L137" s="145"/>
      <c r="M137" s="145"/>
      <c r="N137" s="136">
        <f t="shared" si="5"/>
        <v>0</v>
      </c>
      <c r="O137" s="299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299"/>
      <c r="P138" s="315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146"/>
      <c r="D139" s="146"/>
      <c r="E139" s="147"/>
      <c r="F139" s="51"/>
      <c r="G139" s="127"/>
      <c r="H139" s="143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300"/>
      <c r="P139" s="317"/>
      <c r="Q139" s="39"/>
      <c r="R139" s="40"/>
      <c r="S139" s="41"/>
      <c r="T139" s="42"/>
      <c r="U139" s="43"/>
      <c r="V139" s="44"/>
    </row>
    <row r="140" spans="1:22" ht="17.25" x14ac:dyDescent="0.3">
      <c r="A140" s="108"/>
      <c r="B140" s="61"/>
      <c r="C140" s="146"/>
      <c r="D140" s="146"/>
      <c r="E140" s="147"/>
      <c r="F140" s="51"/>
      <c r="G140" s="127"/>
      <c r="H140" s="143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0"/>
      <c r="P140" s="317"/>
      <c r="Q140" s="39"/>
      <c r="R140" s="40"/>
      <c r="S140" s="41"/>
      <c r="T140" s="42"/>
      <c r="U140" s="43"/>
      <c r="V140" s="44"/>
    </row>
    <row r="141" spans="1:22" ht="17.25" x14ac:dyDescent="0.3">
      <c r="A141" s="60"/>
      <c r="B141" s="61"/>
      <c r="C141" s="129"/>
      <c r="D141" s="129"/>
      <c r="E141" s="130"/>
      <c r="F141" s="51"/>
      <c r="G141" s="127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3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8"/>
      <c r="D142" s="148"/>
      <c r="E142" s="130"/>
      <c r="F142" s="51"/>
      <c r="G142" s="127"/>
      <c r="H142" s="50"/>
      <c r="I142" s="51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3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3"/>
      <c r="Q143" s="39"/>
      <c r="R143" s="40"/>
      <c r="S143" s="41"/>
      <c r="T143" s="42"/>
      <c r="U143" s="43"/>
      <c r="V143" s="44"/>
    </row>
    <row r="144" spans="1:22" ht="18.75" x14ac:dyDescent="0.3">
      <c r="A144" s="149"/>
      <c r="B144" s="150"/>
      <c r="C144" s="95"/>
      <c r="D144" s="95"/>
      <c r="E144" s="114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301"/>
      <c r="P144" s="316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51"/>
      <c r="D145" s="151"/>
      <c r="E145" s="152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3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51"/>
      <c r="D146" s="151"/>
      <c r="E146" s="152"/>
      <c r="F146" s="51"/>
      <c r="G146" s="127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3"/>
      <c r="Q146" s="39"/>
      <c r="R146" s="40"/>
      <c r="S146" s="41"/>
      <c r="T146" s="42"/>
      <c r="U146" s="43"/>
      <c r="V146" s="44"/>
    </row>
    <row r="147" spans="1:22" ht="17.25" x14ac:dyDescent="0.3">
      <c r="A147" s="153"/>
      <c r="B147" s="61"/>
      <c r="C147" s="154"/>
      <c r="D147" s="154"/>
      <c r="E147" s="155"/>
      <c r="F147" s="51"/>
      <c r="G147" s="127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3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7"/>
      <c r="D148" s="157"/>
      <c r="E148" s="158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302"/>
      <c r="P148" s="318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57"/>
      <c r="D149" s="157"/>
      <c r="E149" s="158"/>
      <c r="F149" s="51"/>
      <c r="G149" s="49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302"/>
      <c r="P149" s="318"/>
      <c r="Q149" s="39"/>
      <c r="R149" s="40"/>
      <c r="S149" s="41"/>
      <c r="T149" s="42"/>
      <c r="U149" s="43"/>
      <c r="V149" s="44"/>
    </row>
    <row r="150" spans="1:22" x14ac:dyDescent="0.25">
      <c r="A150" s="115"/>
      <c r="B150" s="107"/>
      <c r="C150" s="159"/>
      <c r="D150" s="159"/>
      <c r="E150" s="160"/>
      <c r="F150" s="161"/>
      <c r="G150" s="127"/>
      <c r="H150" s="162"/>
      <c r="I150" s="161"/>
      <c r="J150" s="35">
        <f t="shared" si="4"/>
        <v>0</v>
      </c>
      <c r="N150" s="57">
        <f t="shared" si="5"/>
        <v>0</v>
      </c>
      <c r="O150" s="303"/>
      <c r="P150" s="317"/>
      <c r="Q150" s="163"/>
      <c r="R150" s="164"/>
      <c r="S150" s="165"/>
      <c r="T150" s="166"/>
      <c r="U150" s="167"/>
      <c r="V150" s="168"/>
    </row>
    <row r="151" spans="1:22" ht="17.25" x14ac:dyDescent="0.3">
      <c r="A151" s="115"/>
      <c r="B151" s="61"/>
      <c r="C151" s="154"/>
      <c r="D151" s="154"/>
      <c r="E151" s="155"/>
      <c r="F151" s="161"/>
      <c r="G151" s="127"/>
      <c r="H151" s="162"/>
      <c r="I151" s="161"/>
      <c r="J151" s="35">
        <f t="shared" si="4"/>
        <v>0</v>
      </c>
      <c r="N151" s="57">
        <f t="shared" si="5"/>
        <v>0</v>
      </c>
      <c r="O151" s="303"/>
      <c r="P151" s="317"/>
      <c r="Q151" s="163"/>
      <c r="R151" s="164"/>
      <c r="S151" s="165"/>
      <c r="T151" s="166"/>
      <c r="U151" s="167"/>
      <c r="V151" s="168"/>
    </row>
    <row r="152" spans="1:22" ht="17.25" x14ac:dyDescent="0.3">
      <c r="A152" s="115"/>
      <c r="B152" s="61"/>
      <c r="C152" s="154"/>
      <c r="D152" s="154"/>
      <c r="E152" s="155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3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54"/>
      <c r="D153" s="154"/>
      <c r="E153" s="155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3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69"/>
      <c r="D154" s="169"/>
      <c r="E154" s="114"/>
      <c r="F154" s="51"/>
      <c r="G154" s="63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3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69"/>
      <c r="D155" s="169"/>
      <c r="E155" s="114"/>
      <c r="F155" s="51"/>
      <c r="G155" s="63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3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3"/>
      <c r="Q156" s="39"/>
      <c r="R156" s="40"/>
      <c r="S156" s="41"/>
      <c r="T156" s="42"/>
      <c r="U156" s="43"/>
      <c r="V156" s="44"/>
    </row>
    <row r="157" spans="1:22" ht="17.25" x14ac:dyDescent="0.25">
      <c r="A157" s="115"/>
      <c r="B157" s="107"/>
      <c r="C157" s="170"/>
      <c r="D157" s="170"/>
      <c r="E157" s="109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3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3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48"/>
      <c r="D159" s="148"/>
      <c r="E159" s="130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3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48"/>
      <c r="D160" s="148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3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3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v>0</v>
      </c>
      <c r="K162" s="56"/>
      <c r="L162" s="52"/>
      <c r="M162" s="52"/>
      <c r="N162" s="57">
        <f t="shared" si="5"/>
        <v>0</v>
      </c>
      <c r="O162" s="156"/>
      <c r="P162" s="313"/>
      <c r="Q162" s="39"/>
      <c r="R162" s="40"/>
      <c r="S162" s="41"/>
      <c r="T162" s="42"/>
      <c r="U162" s="43"/>
      <c r="V162" s="44"/>
    </row>
    <row r="163" spans="1:22" ht="17.25" x14ac:dyDescent="0.25">
      <c r="A163" s="153"/>
      <c r="B163" s="107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3"/>
      <c r="Q163" s="39"/>
      <c r="R163" s="40"/>
      <c r="S163" s="41"/>
      <c r="T163" s="42"/>
      <c r="U163" s="43"/>
      <c r="V163" s="44"/>
    </row>
    <row r="164" spans="1:22" ht="17.25" x14ac:dyDescent="0.3">
      <c r="A164" s="171"/>
      <c r="B164" s="61"/>
      <c r="C164" s="157"/>
      <c r="D164" s="157"/>
      <c r="E164" s="158"/>
      <c r="F164" s="51"/>
      <c r="G164" s="49"/>
      <c r="H164" s="131"/>
      <c r="I164" s="51"/>
      <c r="J164" s="35">
        <f>I164-F164</f>
        <v>0</v>
      </c>
      <c r="K164" s="56"/>
      <c r="L164" s="52"/>
      <c r="M164" s="52"/>
      <c r="N164" s="57">
        <f>K164*I164</f>
        <v>0</v>
      </c>
      <c r="O164" s="302"/>
      <c r="P164" s="318"/>
      <c r="Q164" s="39"/>
      <c r="R164" s="40"/>
      <c r="S164" s="41"/>
      <c r="T164" s="42"/>
      <c r="U164" s="43"/>
      <c r="V164" s="44"/>
    </row>
    <row r="165" spans="1:22" ht="17.25" x14ac:dyDescent="0.25">
      <c r="A165" s="115"/>
      <c r="B165" s="107"/>
      <c r="C165" s="172"/>
      <c r="D165" s="172"/>
      <c r="E165" s="173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3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2"/>
      <c r="D166" s="172"/>
      <c r="E166" s="173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3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74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3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175"/>
      <c r="G168" s="63"/>
      <c r="H168" s="174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3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175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3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3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3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3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3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3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3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3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3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3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3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3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3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3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3"/>
      <c r="Q183" s="39"/>
      <c r="R183" s="40"/>
      <c r="S183" s="41"/>
      <c r="T183" s="42"/>
      <c r="U183" s="43"/>
      <c r="V183" s="44"/>
    </row>
    <row r="184" spans="1:22" x14ac:dyDescent="0.25">
      <c r="A184" s="107"/>
      <c r="B184" s="159"/>
      <c r="C184" s="148"/>
      <c r="D184" s="148"/>
      <c r="E184" s="130"/>
      <c r="F184" s="51"/>
      <c r="G184" s="49"/>
      <c r="H184" s="50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3"/>
      <c r="Q184" s="39"/>
      <c r="R184" s="40"/>
      <c r="S184" s="41"/>
      <c r="T184" s="42"/>
      <c r="U184" s="43"/>
      <c r="V184" s="44"/>
    </row>
    <row r="185" spans="1:22" ht="17.25" x14ac:dyDescent="0.25">
      <c r="A185" s="171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3"/>
      <c r="Q185" s="39"/>
      <c r="R185" s="40"/>
      <c r="S185" s="41"/>
      <c r="T185" s="42"/>
      <c r="U185" s="43"/>
      <c r="V185" s="44"/>
    </row>
    <row r="186" spans="1:22" ht="17.25" x14ac:dyDescent="0.25">
      <c r="A186" s="171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3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3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3"/>
      <c r="Q188" s="39"/>
      <c r="R188" s="40"/>
      <c r="S188" s="41"/>
      <c r="T188" s="42"/>
      <c r="U188" s="43"/>
      <c r="V188" s="44"/>
    </row>
    <row r="189" spans="1:22" ht="17.25" x14ac:dyDescent="0.25">
      <c r="A189" s="176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3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3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3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3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3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3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3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3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3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3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7"/>
      <c r="D199" s="177"/>
      <c r="E199" s="97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3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3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69"/>
      <c r="D201" s="169"/>
      <c r="E201" s="114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3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0"/>
      <c r="D202" s="170"/>
      <c r="E202" s="109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3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0"/>
      <c r="D203" s="170"/>
      <c r="E203" s="109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3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69"/>
      <c r="D204" s="169"/>
      <c r="E204" s="114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3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54"/>
      <c r="D205" s="154"/>
      <c r="E205" s="155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3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96"/>
      <c r="D206" s="96"/>
      <c r="E206" s="97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3"/>
      <c r="Q206" s="39"/>
      <c r="R206" s="40"/>
      <c r="S206" s="41"/>
      <c r="T206" s="42"/>
      <c r="U206" s="43"/>
      <c r="V206" s="44"/>
    </row>
    <row r="207" spans="1:22" ht="17.25" x14ac:dyDescent="0.25">
      <c r="A207" s="108"/>
      <c r="B207" s="107"/>
      <c r="C207" s="129"/>
      <c r="D207" s="129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3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29"/>
      <c r="D208" s="129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3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29"/>
      <c r="D209" s="129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3"/>
      <c r="Q209" s="39"/>
      <c r="R209" s="40"/>
      <c r="S209" s="41"/>
      <c r="T209" s="42"/>
      <c r="U209" s="43"/>
      <c r="V209" s="44"/>
    </row>
    <row r="210" spans="1:22" ht="17.25" x14ac:dyDescent="0.25">
      <c r="A210" s="178"/>
      <c r="B210" s="179"/>
      <c r="C210" s="129"/>
      <c r="D210" s="129"/>
      <c r="E210" s="130"/>
      <c r="F210" s="51"/>
      <c r="G210" s="127"/>
      <c r="H210" s="131"/>
      <c r="I210" s="51"/>
      <c r="J210" s="180">
        <f t="shared" si="4"/>
        <v>0</v>
      </c>
      <c r="K210" s="56"/>
      <c r="L210" s="52"/>
      <c r="M210" s="52"/>
      <c r="N210" s="57">
        <f t="shared" si="5"/>
        <v>0</v>
      </c>
      <c r="O210" s="156"/>
      <c r="P210" s="313"/>
      <c r="Q210" s="39"/>
      <c r="R210" s="40"/>
      <c r="S210" s="41"/>
      <c r="T210" s="42"/>
      <c r="U210" s="43"/>
      <c r="V210" s="44"/>
    </row>
    <row r="211" spans="1:22" x14ac:dyDescent="0.25">
      <c r="A211" s="108"/>
      <c r="B211" s="179"/>
      <c r="C211" s="129"/>
      <c r="D211" s="129"/>
      <c r="E211" s="130"/>
      <c r="F211" s="51"/>
      <c r="G211" s="127"/>
      <c r="H211" s="50"/>
      <c r="I211" s="51"/>
      <c r="J211" s="180">
        <f t="shared" si="4"/>
        <v>0</v>
      </c>
      <c r="K211" s="56"/>
      <c r="L211" s="52"/>
      <c r="M211" s="52"/>
      <c r="N211" s="57">
        <f t="shared" si="5"/>
        <v>0</v>
      </c>
      <c r="O211" s="156"/>
      <c r="P211" s="313"/>
      <c r="Q211" s="39"/>
      <c r="R211" s="40"/>
      <c r="S211" s="41"/>
      <c r="T211" s="42"/>
      <c r="U211" s="43"/>
      <c r="V211" s="44"/>
    </row>
    <row r="212" spans="1:22" ht="17.25" x14ac:dyDescent="0.25">
      <c r="A212" s="10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4"/>
        <v>0</v>
      </c>
      <c r="K212" s="56"/>
      <c r="L212" s="52"/>
      <c r="M212" s="52"/>
      <c r="N212" s="57">
        <f t="shared" si="5"/>
        <v>0</v>
      </c>
      <c r="O212" s="156"/>
      <c r="P212" s="313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79"/>
      <c r="C213" s="95"/>
      <c r="D213" s="95"/>
      <c r="E213" s="114"/>
      <c r="F213" s="51"/>
      <c r="G213" s="127"/>
      <c r="H213" s="131"/>
      <c r="I213" s="51"/>
      <c r="J213" s="180">
        <f t="shared" si="4"/>
        <v>0</v>
      </c>
      <c r="K213" s="56"/>
      <c r="L213" s="52"/>
      <c r="M213" s="52"/>
      <c r="N213" s="57">
        <f t="shared" si="5"/>
        <v>0</v>
      </c>
      <c r="O213" s="156"/>
      <c r="P213" s="313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79"/>
      <c r="C214" s="95"/>
      <c r="D214" s="95"/>
      <c r="E214" s="114"/>
      <c r="F214" s="51"/>
      <c r="G214" s="127"/>
      <c r="H214" s="131"/>
      <c r="I214" s="51"/>
      <c r="J214" s="180">
        <f t="shared" si="4"/>
        <v>0</v>
      </c>
      <c r="K214" s="56"/>
      <c r="L214" s="52"/>
      <c r="M214" s="52"/>
      <c r="N214" s="57">
        <f t="shared" si="5"/>
        <v>0</v>
      </c>
      <c r="O214" s="156"/>
      <c r="P214" s="313"/>
      <c r="Q214" s="39"/>
      <c r="R214" s="40"/>
      <c r="S214" s="41"/>
      <c r="T214" s="42"/>
      <c r="U214" s="43"/>
      <c r="V214" s="44"/>
    </row>
    <row r="215" spans="1:22" x14ac:dyDescent="0.25">
      <c r="A215" s="108"/>
      <c r="B215" s="179"/>
      <c r="C215" s="146"/>
      <c r="D215" s="146"/>
      <c r="E215" s="147"/>
      <c r="F215" s="51"/>
      <c r="G215" s="127"/>
      <c r="H215" s="143"/>
      <c r="I215" s="51"/>
      <c r="J215" s="180">
        <f t="shared" si="4"/>
        <v>0</v>
      </c>
      <c r="K215" s="56"/>
      <c r="L215" s="52"/>
      <c r="M215" s="52"/>
      <c r="N215" s="57">
        <f t="shared" si="5"/>
        <v>0</v>
      </c>
      <c r="O215" s="300"/>
      <c r="P215" s="317"/>
      <c r="Q215" s="39"/>
      <c r="R215" s="40"/>
      <c r="S215" s="41"/>
      <c r="T215" s="42"/>
      <c r="U215" s="43"/>
      <c r="V215" s="44"/>
    </row>
    <row r="216" spans="1:22" x14ac:dyDescent="0.25">
      <c r="A216" s="108"/>
      <c r="B216" s="179"/>
      <c r="C216" s="181"/>
      <c r="D216" s="181"/>
      <c r="E216" s="158"/>
      <c r="F216" s="51"/>
      <c r="G216" s="127"/>
      <c r="H216" s="143"/>
      <c r="I216" s="51"/>
      <c r="J216" s="180">
        <f t="shared" si="4"/>
        <v>0</v>
      </c>
      <c r="K216" s="56"/>
      <c r="L216" s="182"/>
      <c r="M216" s="183"/>
      <c r="N216" s="57">
        <f t="shared" ref="N216:N225" si="6">K216*I216-M216</f>
        <v>0</v>
      </c>
      <c r="O216" s="300"/>
      <c r="P216" s="317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84"/>
      <c r="C217" s="116"/>
      <c r="D217" s="116"/>
      <c r="E217" s="117"/>
      <c r="F217" s="116"/>
      <c r="G217" s="116"/>
      <c r="H217" s="92"/>
      <c r="I217" s="48"/>
      <c r="J217" s="180">
        <f t="shared" si="4"/>
        <v>0</v>
      </c>
      <c r="K217" s="56"/>
      <c r="L217" s="182"/>
      <c r="M217" s="183"/>
      <c r="N217" s="57">
        <f t="shared" si="6"/>
        <v>0</v>
      </c>
      <c r="O217" s="300"/>
      <c r="P217" s="317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84"/>
      <c r="C218" s="116"/>
      <c r="D218" s="116"/>
      <c r="E218" s="117"/>
      <c r="F218" s="116"/>
      <c r="G218" s="116"/>
      <c r="H218" s="92"/>
      <c r="I218" s="48"/>
      <c r="J218" s="180">
        <f t="shared" si="4"/>
        <v>0</v>
      </c>
      <c r="K218" s="56"/>
      <c r="L218" s="182"/>
      <c r="M218" s="183"/>
      <c r="N218" s="57">
        <f t="shared" si="6"/>
        <v>0</v>
      </c>
      <c r="O218" s="300"/>
      <c r="P218" s="317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5"/>
      <c r="C219" s="116"/>
      <c r="D219" s="116"/>
      <c r="E219" s="117"/>
      <c r="F219" s="116"/>
      <c r="G219" s="116"/>
      <c r="H219" s="92"/>
      <c r="I219" s="48"/>
      <c r="J219" s="180">
        <f t="shared" si="4"/>
        <v>0</v>
      </c>
      <c r="K219" s="56"/>
      <c r="L219" s="182"/>
      <c r="M219" s="183"/>
      <c r="N219" s="57">
        <f t="shared" si="6"/>
        <v>0</v>
      </c>
      <c r="O219" s="156"/>
      <c r="P219" s="59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5"/>
      <c r="C220" s="116"/>
      <c r="D220" s="116"/>
      <c r="E220" s="117"/>
      <c r="F220" s="116"/>
      <c r="G220" s="116"/>
      <c r="H220" s="92"/>
      <c r="I220" s="48"/>
      <c r="J220" s="180">
        <f t="shared" si="4"/>
        <v>0</v>
      </c>
      <c r="K220" s="56"/>
      <c r="L220" s="182"/>
      <c r="M220" s="183"/>
      <c r="N220" s="57">
        <f t="shared" si="6"/>
        <v>0</v>
      </c>
      <c r="O220" s="156"/>
      <c r="P220" s="59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4"/>
        <v>0</v>
      </c>
      <c r="K221" s="56"/>
      <c r="L221" s="182"/>
      <c r="M221" s="183"/>
      <c r="N221" s="57">
        <f t="shared" si="6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ht="18.75" x14ac:dyDescent="0.3">
      <c r="A222" s="108"/>
      <c r="B222" s="107"/>
      <c r="C222" s="186"/>
      <c r="D222" s="187"/>
      <c r="E222" s="188"/>
      <c r="F222" s="34"/>
      <c r="G222" s="189"/>
      <c r="H222" s="190"/>
      <c r="I222" s="51"/>
      <c r="J222" s="180">
        <f t="shared" si="4"/>
        <v>0</v>
      </c>
      <c r="K222" s="56"/>
      <c r="L222" s="182"/>
      <c r="M222" s="191"/>
      <c r="N222" s="57">
        <f t="shared" si="6"/>
        <v>0</v>
      </c>
      <c r="O222" s="300"/>
      <c r="P222" s="317"/>
      <c r="Q222" s="39"/>
      <c r="R222" s="40"/>
      <c r="S222" s="41"/>
      <c r="T222" s="42"/>
      <c r="U222" s="43"/>
      <c r="V222" s="44"/>
    </row>
    <row r="223" spans="1:22" ht="18.75" x14ac:dyDescent="0.3">
      <c r="A223" s="108"/>
      <c r="B223" s="107"/>
      <c r="C223" s="186"/>
      <c r="D223" s="186"/>
      <c r="E223" s="192"/>
      <c r="F223" s="51"/>
      <c r="G223" s="127"/>
      <c r="H223" s="143"/>
      <c r="I223" s="51"/>
      <c r="J223" s="180">
        <f t="shared" si="4"/>
        <v>0</v>
      </c>
      <c r="K223" s="56"/>
      <c r="L223" s="182"/>
      <c r="M223" s="191"/>
      <c r="N223" s="57">
        <f t="shared" si="6"/>
        <v>0</v>
      </c>
      <c r="O223" s="300"/>
      <c r="P223" s="317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6"/>
      <c r="E224" s="192"/>
      <c r="F224" s="51"/>
      <c r="G224" s="127"/>
      <c r="H224" s="143"/>
      <c r="I224" s="51"/>
      <c r="J224" s="180">
        <f t="shared" si="4"/>
        <v>0</v>
      </c>
      <c r="K224" s="56"/>
      <c r="L224" s="182"/>
      <c r="M224" s="191"/>
      <c r="N224" s="57">
        <f t="shared" si="6"/>
        <v>0</v>
      </c>
      <c r="O224" s="300"/>
      <c r="P224" s="317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93"/>
      <c r="D225" s="193"/>
      <c r="E225" s="194"/>
      <c r="F225" s="51"/>
      <c r="G225" s="127"/>
      <c r="H225" s="143"/>
      <c r="I225" s="51"/>
      <c r="J225" s="180">
        <f t="shared" si="4"/>
        <v>0</v>
      </c>
      <c r="K225" s="56"/>
      <c r="L225" s="182"/>
      <c r="M225" s="191"/>
      <c r="N225" s="57">
        <f t="shared" si="6"/>
        <v>0</v>
      </c>
      <c r="O225" s="300"/>
      <c r="P225" s="317"/>
      <c r="Q225" s="39"/>
      <c r="R225" s="40"/>
      <c r="S225" s="41"/>
      <c r="T225" s="42"/>
      <c r="U225" s="43"/>
      <c r="V225" s="44"/>
    </row>
    <row r="226" spans="1:22" x14ac:dyDescent="0.25">
      <c r="A226" s="195"/>
      <c r="B226" s="107"/>
      <c r="C226" s="107"/>
      <c r="D226" s="107"/>
      <c r="E226" s="196"/>
      <c r="F226" s="161"/>
      <c r="G226" s="127"/>
      <c r="H226" s="162"/>
      <c r="I226" s="161">
        <v>0</v>
      </c>
      <c r="J226" s="197">
        <f t="shared" ref="J226:J233" si="7">I226-F226</f>
        <v>0</v>
      </c>
      <c r="K226" s="198"/>
      <c r="L226" s="198"/>
      <c r="M226" s="198"/>
      <c r="N226" s="199">
        <f t="shared" ref="N226:N237" si="8">K226*I226</f>
        <v>0</v>
      </c>
      <c r="O226" s="304"/>
      <c r="P226" s="317"/>
      <c r="Q226" s="39"/>
      <c r="R226" s="200"/>
      <c r="S226" s="201"/>
      <c r="T226" s="202"/>
      <c r="U226" s="164"/>
      <c r="V226" s="168"/>
    </row>
    <row r="227" spans="1:22" x14ac:dyDescent="0.25">
      <c r="A227" s="195"/>
      <c r="B227" s="107"/>
      <c r="C227" s="107"/>
      <c r="D227" s="107"/>
      <c r="E227" s="196"/>
      <c r="F227" s="161"/>
      <c r="G227" s="127"/>
      <c r="H227" s="162"/>
      <c r="I227" s="161">
        <v>0</v>
      </c>
      <c r="J227" s="197">
        <f t="shared" si="7"/>
        <v>0</v>
      </c>
      <c r="K227" s="198"/>
      <c r="L227" s="198"/>
      <c r="M227" s="198"/>
      <c r="N227" s="199">
        <f t="shared" si="8"/>
        <v>0</v>
      </c>
      <c r="O227" s="304"/>
      <c r="P227" s="317"/>
      <c r="Q227" s="39"/>
      <c r="R227" s="200"/>
      <c r="S227" s="201"/>
      <c r="T227" s="202"/>
      <c r="U227" s="164"/>
      <c r="V227" s="168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si="7"/>
        <v>0</v>
      </c>
      <c r="K228" s="198"/>
      <c r="L228" s="198"/>
      <c r="M228" s="198"/>
      <c r="N228" s="199">
        <f t="shared" si="8"/>
        <v>0</v>
      </c>
      <c r="O228" s="304"/>
      <c r="P228" s="317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203"/>
      <c r="I229" s="161">
        <v>0</v>
      </c>
      <c r="J229" s="197">
        <f t="shared" si="7"/>
        <v>0</v>
      </c>
      <c r="K229" s="198"/>
      <c r="L229" s="198"/>
      <c r="M229" s="198"/>
      <c r="N229" s="199">
        <f t="shared" si="8"/>
        <v>0</v>
      </c>
      <c r="O229" s="304"/>
      <c r="P229" s="317"/>
      <c r="Q229" s="39"/>
      <c r="R229" s="200"/>
      <c r="S229" s="201"/>
      <c r="T229" s="202"/>
      <c r="U229" s="164"/>
      <c r="V229" s="168"/>
    </row>
    <row r="230" spans="1:22" x14ac:dyDescent="0.25">
      <c r="A230" s="204"/>
      <c r="B230" s="107"/>
      <c r="C230" s="107"/>
      <c r="D230" s="107"/>
      <c r="E230" s="196"/>
      <c r="F230" s="161"/>
      <c r="G230" s="127"/>
      <c r="H230" s="205"/>
      <c r="I230" s="161">
        <v>0</v>
      </c>
      <c r="J230" s="197">
        <f t="shared" si="7"/>
        <v>0</v>
      </c>
      <c r="K230" s="198"/>
      <c r="L230" s="198"/>
      <c r="M230" s="198"/>
      <c r="N230" s="199">
        <f t="shared" si="8"/>
        <v>0</v>
      </c>
      <c r="O230" s="304"/>
      <c r="P230" s="317"/>
      <c r="Q230" s="39"/>
      <c r="R230" s="200"/>
      <c r="S230" s="201"/>
      <c r="T230" s="202"/>
      <c r="U230" s="43"/>
      <c r="V230" s="44"/>
    </row>
    <row r="231" spans="1:22" x14ac:dyDescent="0.25">
      <c r="A231" s="206"/>
      <c r="B231" s="207"/>
      <c r="H231" s="212"/>
      <c r="I231" s="210">
        <v>0</v>
      </c>
      <c r="J231" s="210">
        <f t="shared" si="7"/>
        <v>0</v>
      </c>
      <c r="K231" s="213"/>
      <c r="L231" s="213"/>
      <c r="M231" s="213"/>
      <c r="N231" s="199">
        <f t="shared" si="8"/>
        <v>0</v>
      </c>
      <c r="O231" s="304"/>
      <c r="P231" s="317"/>
      <c r="Q231" s="163"/>
      <c r="R231" s="200"/>
      <c r="S231" s="201"/>
      <c r="T231" s="202"/>
      <c r="U231" s="43"/>
      <c r="V231" s="44"/>
    </row>
    <row r="232" spans="1:22" x14ac:dyDescent="0.25">
      <c r="A232" s="206"/>
      <c r="B232" s="207"/>
      <c r="I232" s="210">
        <v>0</v>
      </c>
      <c r="J232" s="210">
        <f t="shared" si="7"/>
        <v>0</v>
      </c>
      <c r="K232" s="213"/>
      <c r="L232" s="213"/>
      <c r="M232" s="213"/>
      <c r="N232" s="199">
        <f t="shared" si="8"/>
        <v>0</v>
      </c>
      <c r="O232" s="304"/>
      <c r="P232" s="317"/>
      <c r="Q232" s="163"/>
      <c r="R232" s="200"/>
      <c r="S232" s="201"/>
      <c r="T232" s="202"/>
      <c r="U232" s="43"/>
      <c r="V232" s="44"/>
    </row>
    <row r="233" spans="1:22" ht="16.5" thickBot="1" x14ac:dyDescent="0.3">
      <c r="A233" s="206"/>
      <c r="B233" s="207"/>
      <c r="I233" s="215">
        <v>0</v>
      </c>
      <c r="J233" s="210">
        <f t="shared" si="7"/>
        <v>0</v>
      </c>
      <c r="K233" s="213"/>
      <c r="L233" s="213"/>
      <c r="M233" s="213"/>
      <c r="N233" s="199">
        <f t="shared" si="8"/>
        <v>0</v>
      </c>
      <c r="O233" s="304"/>
      <c r="P233" s="317"/>
      <c r="Q233" s="163"/>
      <c r="R233" s="200"/>
      <c r="S233" s="201"/>
      <c r="T233" s="202"/>
      <c r="U233" s="43"/>
      <c r="V233" s="44"/>
    </row>
    <row r="234" spans="1:22" ht="19.5" thickTop="1" x14ac:dyDescent="0.3">
      <c r="A234" s="206"/>
      <c r="B234" s="207"/>
      <c r="F234" s="529" t="s">
        <v>19</v>
      </c>
      <c r="G234" s="529"/>
      <c r="H234" s="530"/>
      <c r="I234" s="216">
        <f>SUM(I4:I233)</f>
        <v>574132.19999999995</v>
      </c>
      <c r="J234" s="217"/>
      <c r="K234" s="213"/>
      <c r="L234" s="218"/>
      <c r="M234" s="213"/>
      <c r="N234" s="199">
        <f t="shared" si="8"/>
        <v>0</v>
      </c>
      <c r="O234" s="304"/>
      <c r="P234" s="317"/>
      <c r="Q234" s="163"/>
      <c r="R234" s="200"/>
      <c r="S234" s="219"/>
      <c r="T234" s="166"/>
      <c r="U234" s="167"/>
      <c r="V234" s="44"/>
    </row>
    <row r="235" spans="1:22" ht="19.5" thickBot="1" x14ac:dyDescent="0.3">
      <c r="A235" s="220"/>
      <c r="B235" s="207"/>
      <c r="I235" s="221"/>
      <c r="J235" s="217"/>
      <c r="K235" s="213"/>
      <c r="L235" s="218"/>
      <c r="M235" s="213"/>
      <c r="N235" s="199">
        <f t="shared" si="8"/>
        <v>0</v>
      </c>
      <c r="O235" s="305"/>
      <c r="Q235" s="10"/>
      <c r="R235" s="222"/>
      <c r="S235" s="223"/>
      <c r="T235" s="224"/>
      <c r="V235" s="15"/>
    </row>
    <row r="236" spans="1:22" ht="16.5" thickTop="1" x14ac:dyDescent="0.25">
      <c r="A236" s="206"/>
      <c r="B236" s="207"/>
      <c r="J236" s="210"/>
      <c r="K236" s="213"/>
      <c r="L236" s="213"/>
      <c r="M236" s="213"/>
      <c r="N236" s="199">
        <f t="shared" si="8"/>
        <v>0</v>
      </c>
      <c r="O236" s="305"/>
      <c r="Q236" s="10"/>
      <c r="R236" s="222"/>
      <c r="S236" s="223"/>
      <c r="T236" s="224"/>
      <c r="V236" s="15"/>
    </row>
    <row r="237" spans="1:22" ht="16.5" thickBot="1" x14ac:dyDescent="0.3">
      <c r="A237" s="206"/>
      <c r="B237" s="207"/>
      <c r="J237" s="210"/>
      <c r="K237" s="226"/>
      <c r="N237" s="199">
        <f t="shared" si="8"/>
        <v>0</v>
      </c>
      <c r="O237" s="306"/>
      <c r="Q237" s="10"/>
      <c r="R237" s="222"/>
      <c r="S237" s="223"/>
      <c r="T237" s="227"/>
      <c r="V237" s="15"/>
    </row>
    <row r="238" spans="1:22" ht="17.25" thickTop="1" thickBot="1" x14ac:dyDescent="0.3">
      <c r="A238" s="206"/>
      <c r="H238" s="228"/>
      <c r="I238" s="229" t="s">
        <v>20</v>
      </c>
      <c r="J238" s="230"/>
      <c r="K238" s="230"/>
      <c r="L238" s="231">
        <f>SUM(L226:L237)</f>
        <v>0</v>
      </c>
      <c r="M238" s="232"/>
      <c r="N238" s="233">
        <f>SUM(N4:N237)</f>
        <v>20041701.300000001</v>
      </c>
      <c r="O238" s="307"/>
      <c r="Q238" s="234">
        <f>SUM(Q4:Q237)</f>
        <v>361623.2</v>
      </c>
      <c r="R238" s="9"/>
      <c r="S238" s="235">
        <f>SUM(S16:S237)</f>
        <v>0</v>
      </c>
      <c r="T238" s="236"/>
      <c r="U238" s="237"/>
      <c r="V238" s="238">
        <f>SUM(V226:V237)</f>
        <v>0</v>
      </c>
    </row>
    <row r="239" spans="1:22" x14ac:dyDescent="0.25">
      <c r="A239" s="206"/>
      <c r="H239" s="228"/>
      <c r="I239" s="239"/>
      <c r="J239" s="240"/>
      <c r="K239" s="241"/>
      <c r="L239" s="241"/>
      <c r="M239" s="241"/>
      <c r="N239" s="199"/>
      <c r="O239" s="307"/>
      <c r="R239" s="222"/>
      <c r="S239" s="243"/>
      <c r="U239" s="245"/>
      <c r="V239"/>
    </row>
    <row r="240" spans="1:22" ht="16.5" thickBot="1" x14ac:dyDescent="0.3">
      <c r="A240" s="206"/>
      <c r="H240" s="228"/>
      <c r="I240" s="239"/>
      <c r="J240" s="240"/>
      <c r="K240" s="241"/>
      <c r="L240" s="241"/>
      <c r="M240" s="241"/>
      <c r="N240" s="199"/>
      <c r="O240" s="307"/>
      <c r="R240" s="222"/>
      <c r="S240" s="243"/>
      <c r="U240" s="245"/>
      <c r="V240"/>
    </row>
    <row r="241" spans="1:22" ht="19.5" thickTop="1" x14ac:dyDescent="0.25">
      <c r="A241" s="206"/>
      <c r="I241" s="246" t="s">
        <v>21</v>
      </c>
      <c r="J241" s="247"/>
      <c r="K241" s="247"/>
      <c r="L241" s="248"/>
      <c r="M241" s="248"/>
      <c r="N241" s="249">
        <f>V238+S238+Q238+N238+L238</f>
        <v>20403324.5</v>
      </c>
      <c r="O241" s="308"/>
      <c r="R241" s="222"/>
      <c r="S241" s="243"/>
      <c r="U241" s="245"/>
      <c r="V241"/>
    </row>
    <row r="242" spans="1:22" ht="19.5" thickBot="1" x14ac:dyDescent="0.3">
      <c r="A242" s="250"/>
      <c r="I242" s="251"/>
      <c r="J242" s="252"/>
      <c r="K242" s="252"/>
      <c r="L242" s="253"/>
      <c r="M242" s="253"/>
      <c r="N242" s="254"/>
      <c r="O242" s="309"/>
      <c r="R242" s="222"/>
      <c r="S242" s="243"/>
      <c r="U242" s="245"/>
      <c r="V242"/>
    </row>
    <row r="243" spans="1:22" ht="16.5" thickTop="1" x14ac:dyDescent="0.25">
      <c r="A243" s="250"/>
      <c r="I243" s="239"/>
      <c r="J243" s="240"/>
      <c r="K243" s="241"/>
      <c r="L243" s="241"/>
      <c r="M243" s="241"/>
      <c r="N243" s="199"/>
      <c r="O243" s="307"/>
      <c r="R243" s="222"/>
      <c r="S243" s="243"/>
      <c r="U243" s="245"/>
      <c r="V243"/>
    </row>
    <row r="244" spans="1:22" x14ac:dyDescent="0.25">
      <c r="A244" s="206"/>
      <c r="I244" s="239"/>
      <c r="J244" s="240"/>
      <c r="K244" s="241"/>
      <c r="L244" s="241"/>
      <c r="M244" s="241"/>
      <c r="N244" s="199"/>
      <c r="O244" s="307"/>
      <c r="R244" s="222"/>
      <c r="S244" s="243"/>
      <c r="U244" s="245"/>
      <c r="V244"/>
    </row>
    <row r="245" spans="1:22" x14ac:dyDescent="0.25">
      <c r="A245" s="206"/>
      <c r="I245" s="239"/>
      <c r="J245" s="255"/>
      <c r="K245" s="241"/>
      <c r="L245" s="241"/>
      <c r="M245" s="241"/>
      <c r="N245" s="199"/>
      <c r="O245" s="310"/>
      <c r="R245" s="222"/>
      <c r="S245" s="243"/>
      <c r="U245" s="245"/>
      <c r="V245"/>
    </row>
    <row r="246" spans="1:22" x14ac:dyDescent="0.25">
      <c r="A246" s="250"/>
      <c r="N246" s="199"/>
      <c r="O246" s="311"/>
      <c r="R246" s="222"/>
      <c r="S246" s="243"/>
      <c r="U246" s="245"/>
      <c r="V246"/>
    </row>
    <row r="247" spans="1:22" x14ac:dyDescent="0.25">
      <c r="A247" s="250"/>
      <c r="O247" s="311"/>
      <c r="S247" s="243"/>
      <c r="U247" s="245"/>
      <c r="V247"/>
    </row>
    <row r="248" spans="1:22" x14ac:dyDescent="0.25">
      <c r="A248" s="206"/>
      <c r="B248" s="207"/>
      <c r="N248" s="199"/>
      <c r="O248" s="307"/>
      <c r="S248" s="243"/>
      <c r="U248" s="245"/>
      <c r="V248"/>
    </row>
    <row r="249" spans="1:22" x14ac:dyDescent="0.25">
      <c r="A249" s="250"/>
      <c r="B249" s="207"/>
      <c r="N249" s="199"/>
      <c r="O249" s="307"/>
      <c r="S249" s="243"/>
      <c r="U249" s="245"/>
      <c r="V249"/>
    </row>
    <row r="250" spans="1:22" x14ac:dyDescent="0.25">
      <c r="A250" s="206"/>
      <c r="B250" s="207"/>
      <c r="I250" s="239"/>
      <c r="J250" s="240"/>
      <c r="K250" s="241"/>
      <c r="L250" s="241"/>
      <c r="M250" s="241"/>
      <c r="N250" s="199"/>
      <c r="O250" s="307"/>
      <c r="S250" s="243"/>
      <c r="U250" s="245"/>
      <c r="V250"/>
    </row>
    <row r="251" spans="1:22" x14ac:dyDescent="0.25">
      <c r="A251" s="250"/>
      <c r="B251" s="207"/>
      <c r="I251" s="239"/>
      <c r="J251" s="240"/>
      <c r="K251" s="241"/>
      <c r="L251" s="241"/>
      <c r="M251" s="241"/>
      <c r="N251" s="199"/>
      <c r="O251" s="307"/>
      <c r="S251" s="243"/>
      <c r="U251" s="245"/>
      <c r="V251"/>
    </row>
    <row r="252" spans="1:22" x14ac:dyDescent="0.25">
      <c r="A252" s="206"/>
      <c r="B252" s="207"/>
      <c r="I252" s="258"/>
      <c r="J252" s="237"/>
      <c r="K252" s="237"/>
      <c r="N252" s="199"/>
      <c r="O252" s="307"/>
      <c r="S252" s="243"/>
      <c r="U252" s="245"/>
      <c r="V252"/>
    </row>
    <row r="253" spans="1:22" x14ac:dyDescent="0.25">
      <c r="A253" s="250"/>
      <c r="S253" s="243"/>
      <c r="U253" s="245"/>
      <c r="V253"/>
    </row>
    <row r="254" spans="1:22" x14ac:dyDescent="0.25">
      <c r="A254" s="206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9"/>
      <c r="Q255" s="243"/>
      <c r="S255" s="243"/>
      <c r="U255" s="245"/>
      <c r="V255"/>
    </row>
    <row r="256" spans="1:22" x14ac:dyDescent="0.25">
      <c r="A256" s="250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9"/>
      <c r="Q256" s="243"/>
      <c r="S256" s="243"/>
      <c r="U256" s="245"/>
      <c r="V256"/>
    </row>
    <row r="257" spans="1:22" x14ac:dyDescent="0.25">
      <c r="A257" s="250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9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9"/>
      <c r="Q258" s="243"/>
      <c r="S258" s="243"/>
      <c r="U258" s="245"/>
      <c r="V258"/>
    </row>
    <row r="259" spans="1:22" x14ac:dyDescent="0.25">
      <c r="A259" s="264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9"/>
      <c r="Q259" s="243"/>
      <c r="S259" s="243"/>
      <c r="U259" s="245"/>
      <c r="V259"/>
    </row>
    <row r="260" spans="1:22" x14ac:dyDescent="0.25">
      <c r="A260" s="22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9"/>
      <c r="Q260" s="243"/>
      <c r="S260" s="243"/>
      <c r="U260" s="245"/>
      <c r="V260"/>
    </row>
    <row r="261" spans="1:22" x14ac:dyDescent="0.25">
      <c r="A261" s="206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9"/>
      <c r="Q261" s="243"/>
      <c r="S261" s="243"/>
      <c r="U261" s="245"/>
      <c r="V261"/>
    </row>
    <row r="262" spans="1:22" x14ac:dyDescent="0.25">
      <c r="A262" s="206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9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9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9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9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9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9"/>
      <c r="Q267" s="243"/>
      <c r="S267" s="243"/>
      <c r="U267" s="245"/>
      <c r="V267"/>
    </row>
  </sheetData>
  <mergeCells count="15">
    <mergeCell ref="W1:X1"/>
    <mergeCell ref="C63:C64"/>
    <mergeCell ref="O63:O64"/>
    <mergeCell ref="P63:P64"/>
    <mergeCell ref="F234:H234"/>
    <mergeCell ref="A1:J2"/>
    <mergeCell ref="A53:A54"/>
    <mergeCell ref="O53:O54"/>
    <mergeCell ref="P53:P54"/>
    <mergeCell ref="O59:O60"/>
    <mergeCell ref="P59:P60"/>
    <mergeCell ref="A67:A68"/>
    <mergeCell ref="H67:H68"/>
    <mergeCell ref="O67:O68"/>
    <mergeCell ref="P67:P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173B-347D-4E24-AAB5-5E7E6A752149}">
  <dimension ref="A1"/>
  <sheetViews>
    <sheetView workbookViewId="0">
      <selection activeCell="G39" sqref="G3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FB63-B6E7-4639-8F3F-0534976F84A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2021</vt:lpstr>
      <vt:lpstr>CANALES   FEBRERO   2021  </vt:lpstr>
      <vt:lpstr>CANALES   M A R Z O   2021     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2021-04-09T14:50:35Z</dcterms:modified>
</cp:coreProperties>
</file>