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ERCIO\CENTRAL\"/>
    </mc:Choice>
  </mc:AlternateContent>
  <bookViews>
    <workbookView xWindow="0" yWindow="0" windowWidth="20490" windowHeight="6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9" i="1" l="1"/>
  <c r="E339" i="1"/>
  <c r="E266" i="1"/>
  <c r="E63" i="1"/>
  <c r="B47" i="1"/>
  <c r="B30" i="1"/>
  <c r="B54" i="1"/>
  <c r="B234" i="1"/>
  <c r="B128" i="1"/>
  <c r="B122" i="1"/>
  <c r="B258" i="1"/>
  <c r="B323" i="1"/>
  <c r="B228" i="1"/>
  <c r="B134" i="1"/>
  <c r="B38" i="1"/>
  <c r="B44" i="1"/>
  <c r="B336" i="1"/>
  <c r="B91" i="1"/>
  <c r="B33" i="1"/>
  <c r="B105" i="1"/>
  <c r="B81" i="1"/>
  <c r="B324" i="1"/>
  <c r="B198" i="1"/>
  <c r="E66" i="1"/>
  <c r="E67" i="1"/>
  <c r="B67" i="1"/>
  <c r="B59" i="1"/>
  <c r="B55" i="1"/>
  <c r="B51" i="1"/>
  <c r="B49" i="1"/>
  <c r="B10" i="1"/>
  <c r="B21" i="1"/>
  <c r="B22" i="1"/>
  <c r="B222" i="1"/>
  <c r="B13" i="1"/>
  <c r="B120" i="1"/>
  <c r="C224" i="1"/>
  <c r="B17" i="1"/>
  <c r="B28" i="1"/>
  <c r="E12" i="1"/>
  <c r="B56" i="1"/>
  <c r="B69" i="1"/>
  <c r="B68" i="1"/>
  <c r="B293" i="1"/>
  <c r="B70" i="1"/>
  <c r="B299" i="1"/>
  <c r="B200" i="1"/>
  <c r="E98" i="1" l="1"/>
  <c r="E99" i="1"/>
  <c r="E100" i="1"/>
  <c r="B171" i="1"/>
  <c r="B135" i="1"/>
  <c r="B139" i="1"/>
  <c r="B337" i="1"/>
  <c r="B157" i="1"/>
  <c r="B97" i="1"/>
  <c r="B225" i="1"/>
  <c r="B177" i="1"/>
  <c r="B37" i="1"/>
  <c r="B89" i="1"/>
  <c r="B207" i="1"/>
  <c r="B208" i="1"/>
  <c r="B205" i="1"/>
  <c r="B136" i="1"/>
  <c r="B321" i="1" l="1"/>
  <c r="B322" i="1"/>
  <c r="E155" i="1" l="1"/>
  <c r="E45" i="1" l="1"/>
  <c r="E259" i="1" l="1"/>
  <c r="E260" i="1"/>
  <c r="E261" i="1"/>
  <c r="E199" i="1"/>
  <c r="E172" i="1"/>
  <c r="E173" i="1"/>
  <c r="E174" i="1"/>
  <c r="E175" i="1"/>
  <c r="E39" i="1"/>
  <c r="E40" i="1"/>
  <c r="E32" i="1" l="1"/>
  <c r="E82" i="1" l="1"/>
  <c r="E48" i="1" l="1"/>
  <c r="E182" i="1"/>
  <c r="E183" i="1"/>
  <c r="E184" i="1"/>
  <c r="E185" i="1"/>
  <c r="E186" i="1"/>
  <c r="E187" i="1"/>
  <c r="E206" i="1"/>
  <c r="E207" i="1"/>
  <c r="E208" i="1"/>
  <c r="E249" i="1"/>
  <c r="E250" i="1"/>
  <c r="E251" i="1"/>
  <c r="E252" i="1"/>
  <c r="E234" i="1"/>
  <c r="E235" i="1"/>
  <c r="E236" i="1"/>
  <c r="E237" i="1"/>
  <c r="E238" i="1"/>
  <c r="E310" i="1" l="1"/>
  <c r="E233" i="1"/>
  <c r="E241" i="1" l="1"/>
  <c r="E126" i="1"/>
  <c r="E29" i="1" l="1"/>
  <c r="E274" i="1"/>
  <c r="E203" i="1"/>
  <c r="E111" i="1"/>
  <c r="E202" i="1"/>
  <c r="E201" i="1"/>
  <c r="E283" i="1"/>
  <c r="E57" i="1"/>
  <c r="E58" i="1"/>
  <c r="E243" i="1" l="1"/>
  <c r="E244" i="1"/>
  <c r="E333" i="1"/>
  <c r="E334" i="1"/>
  <c r="E335" i="1"/>
  <c r="E332" i="1"/>
  <c r="E314" i="1"/>
  <c r="E315" i="1"/>
  <c r="E313" i="1"/>
  <c r="E300" i="1"/>
  <c r="E265" i="1"/>
  <c r="E224" i="1"/>
  <c r="E223" i="1"/>
  <c r="E195" i="1"/>
  <c r="E196" i="1"/>
  <c r="E194" i="1"/>
  <c r="E113" i="1"/>
  <c r="E96" i="1"/>
  <c r="E95" i="1"/>
  <c r="E336" i="1"/>
  <c r="E299" i="1"/>
  <c r="E119" i="1"/>
  <c r="E35" i="1"/>
  <c r="E293" i="1"/>
  <c r="E81" i="1"/>
  <c r="E324" i="1"/>
  <c r="E94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3" i="1"/>
  <c r="E34" i="1"/>
  <c r="E36" i="1"/>
  <c r="E37" i="1"/>
  <c r="E38" i="1"/>
  <c r="E41" i="1"/>
  <c r="E42" i="1"/>
  <c r="E43" i="1"/>
  <c r="E44" i="1"/>
  <c r="E46" i="1"/>
  <c r="E47" i="1"/>
  <c r="E49" i="1"/>
  <c r="E50" i="1"/>
  <c r="E51" i="1"/>
  <c r="E52" i="1"/>
  <c r="E53" i="1"/>
  <c r="E54" i="1"/>
  <c r="E55" i="1"/>
  <c r="E56" i="1"/>
  <c r="E59" i="1"/>
  <c r="E60" i="1"/>
  <c r="E61" i="1"/>
  <c r="E62" i="1"/>
  <c r="E64" i="1"/>
  <c r="E65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7" i="1"/>
  <c r="E101" i="1"/>
  <c r="E102" i="1"/>
  <c r="E103" i="1"/>
  <c r="E104" i="1"/>
  <c r="E105" i="1"/>
  <c r="E106" i="1"/>
  <c r="E107" i="1"/>
  <c r="E108" i="1"/>
  <c r="E109" i="1"/>
  <c r="E110" i="1"/>
  <c r="E112" i="1"/>
  <c r="E114" i="1"/>
  <c r="E115" i="1"/>
  <c r="E116" i="1"/>
  <c r="E117" i="1"/>
  <c r="E118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6" i="1"/>
  <c r="E177" i="1"/>
  <c r="E178" i="1"/>
  <c r="E179" i="1"/>
  <c r="E180" i="1"/>
  <c r="E181" i="1"/>
  <c r="E188" i="1"/>
  <c r="E189" i="1"/>
  <c r="E190" i="1"/>
  <c r="E191" i="1"/>
  <c r="E192" i="1"/>
  <c r="E193" i="1"/>
  <c r="E197" i="1"/>
  <c r="E198" i="1"/>
  <c r="E200" i="1"/>
  <c r="E204" i="1"/>
  <c r="E205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5" i="1"/>
  <c r="E226" i="1"/>
  <c r="E227" i="1"/>
  <c r="E228" i="1"/>
  <c r="E229" i="1"/>
  <c r="E230" i="1"/>
  <c r="E231" i="1"/>
  <c r="E232" i="1"/>
  <c r="E239" i="1"/>
  <c r="E240" i="1"/>
  <c r="E242" i="1"/>
  <c r="E245" i="1"/>
  <c r="E246" i="1"/>
  <c r="E247" i="1"/>
  <c r="E248" i="1"/>
  <c r="E253" i="1"/>
  <c r="E254" i="1"/>
  <c r="E255" i="1"/>
  <c r="E256" i="1"/>
  <c r="E257" i="1"/>
  <c r="E258" i="1"/>
  <c r="E263" i="1"/>
  <c r="E264" i="1"/>
  <c r="E267" i="1"/>
  <c r="E268" i="1"/>
  <c r="E269" i="1"/>
  <c r="E270" i="1"/>
  <c r="E271" i="1"/>
  <c r="E272" i="1"/>
  <c r="E273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301" i="1"/>
  <c r="E302" i="1"/>
  <c r="E303" i="1"/>
  <c r="E304" i="1"/>
  <c r="E305" i="1"/>
  <c r="E306" i="1"/>
  <c r="E307" i="1"/>
  <c r="E308" i="1"/>
  <c r="E309" i="1"/>
  <c r="E311" i="1"/>
  <c r="E312" i="1"/>
  <c r="E316" i="1"/>
  <c r="E317" i="1"/>
  <c r="E318" i="1"/>
  <c r="E319" i="1"/>
  <c r="E320" i="1"/>
  <c r="E321" i="1"/>
  <c r="E322" i="1"/>
  <c r="E323" i="1"/>
  <c r="E325" i="1"/>
  <c r="E326" i="1"/>
  <c r="E327" i="1"/>
  <c r="E328" i="1"/>
  <c r="E329" i="1"/>
  <c r="E330" i="1"/>
  <c r="E331" i="1"/>
  <c r="E337" i="1"/>
  <c r="E10" i="1"/>
</calcChain>
</file>

<file path=xl/sharedStrings.xml><?xml version="1.0" encoding="utf-8"?>
<sst xmlns="http://schemas.openxmlformats.org/spreadsheetml/2006/main" count="337" uniqueCount="336">
  <si>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</si>
  <si>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</si>
  <si>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</si>
  <si>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</si>
  <si>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</si>
  <si>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</si>
  <si>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</si>
  <si>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</si>
  <si>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</si>
  <si>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</si>
  <si>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</si>
  <si>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</si>
  <si>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</si>
  <si>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</si>
  <si>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</si>
  <si>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</si>
  <si>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</si>
  <si>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</si>
  <si>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</si>
  <si>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</si>
  <si>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</si>
  <si>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</si>
  <si>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</si>
  <si>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</si>
  <si>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</si>
  <si>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</si>
  <si>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CHICO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</si>
  <si>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</si>
  <si>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</si>
  <si>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</si>
  <si>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</si>
  <si>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</si>
  <si>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</si>
  <si>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</si>
  <si>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</si>
  <si>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</si>
  <si>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</si>
  <si>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</si>
  <si>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</si>
  <si>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</si>
  <si>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</si>
  <si>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</si>
  <si>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</si>
  <si>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</si>
  <si>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</si>
  <si>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</si>
  <si>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</si>
  <si>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</si>
  <si>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</si>
  <si>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</si>
  <si>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</si>
  <si>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</si>
  <si>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</si>
  <si>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</si>
  <si>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</si>
  <si>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</si>
  <si>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CHICHARRON</t>
  </si>
  <si>
    <t>CHICHARRON PRENSADO</t>
  </si>
  <si>
    <t>CHILE</t>
  </si>
  <si>
    <t>CHISTORRA DELI RICO</t>
  </si>
  <si>
    <t>CHISTORRA</t>
  </si>
  <si>
    <t>CHORIZO ARGENTINO</t>
  </si>
  <si>
    <t>CHULETA AHUMADA</t>
  </si>
  <si>
    <t>CHULETA AHUMADA REB</t>
  </si>
  <si>
    <t>CHULETA CARNERO</t>
  </si>
  <si>
    <t>CHULETA NATURAL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</si>
  <si>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</si>
  <si>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</si>
  <si>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</si>
  <si>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</si>
  <si>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</si>
  <si>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</si>
  <si>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</si>
  <si>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</si>
  <si>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</si>
  <si>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</si>
  <si>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</si>
  <si>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</si>
  <si>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</si>
  <si>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</si>
  <si>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</si>
  <si>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</si>
  <si>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</si>
  <si>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</si>
  <si>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</si>
  <si>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</si>
  <si>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</si>
  <si>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</si>
  <si>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CAJA</t>
  </si>
  <si>
    <t>COSTILLA PELONA</t>
  </si>
  <si>
    <t>COW BOY</t>
  </si>
  <si>
    <t>CREMA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</si>
  <si>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</si>
  <si>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</si>
  <si>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</si>
  <si>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</si>
  <si>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</si>
  <si>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</si>
  <si>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</si>
  <si>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 RES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</si>
  <si>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</si>
  <si>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</si>
  <si>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</si>
  <si>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</si>
  <si>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</si>
  <si>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</si>
  <si>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</si>
  <si>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</si>
  <si>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</si>
  <si>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</si>
  <si>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</si>
  <si>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</si>
  <si>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</si>
  <si>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</si>
  <si>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</si>
  <si>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</si>
  <si>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</si>
  <si>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</si>
  <si>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</si>
  <si>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RES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</si>
  <si>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</si>
  <si>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</si>
  <si>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</si>
  <si>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</si>
  <si>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</si>
  <si>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</si>
  <si>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</si>
  <si>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</si>
  <si>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</si>
  <si>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</si>
  <si>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</si>
  <si>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</si>
  <si>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</si>
  <si>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</si>
  <si>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</si>
  <si>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</si>
  <si>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</si>
  <si>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</si>
  <si>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</si>
  <si>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</si>
  <si>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</si>
  <si>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</si>
  <si>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</si>
  <si>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</si>
  <si>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</si>
  <si>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</si>
  <si>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</si>
  <si>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</si>
  <si>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</si>
  <si>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</si>
  <si>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</si>
  <si>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</si>
  <si>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</si>
  <si>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</si>
  <si>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</si>
  <si>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</si>
  <si>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</si>
  <si>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</si>
  <si>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</si>
  <si>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</si>
  <si>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</si>
  <si>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</si>
  <si>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</si>
  <si>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</si>
  <si>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</si>
  <si>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</si>
  <si>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</si>
  <si>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</si>
  <si>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</si>
  <si>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</si>
  <si>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</si>
  <si>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</si>
  <si>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</si>
  <si>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</si>
  <si>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</si>
  <si>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</si>
  <si>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</si>
  <si>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</si>
  <si>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</si>
  <si>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</si>
  <si>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</si>
  <si>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</si>
  <si>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POLLO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</si>
  <si>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</si>
  <si>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</si>
  <si>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</si>
  <si>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</si>
  <si>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</si>
  <si>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</si>
  <si>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</si>
  <si>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</si>
  <si>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</si>
  <si>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</si>
  <si>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</si>
  <si>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</si>
  <si>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</si>
  <si>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</si>
  <si>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</si>
  <si>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</si>
  <si>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 xml:space="preserve">PAPA </t>
  </si>
  <si>
    <t>PAPADA C/C</t>
  </si>
  <si>
    <t>PAPADA ROJA</t>
  </si>
  <si>
    <t>PATA EN ESCABECHE</t>
  </si>
  <si>
    <t>PATA RES VINAGRE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</si>
  <si>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</si>
  <si>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</si>
  <si>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</si>
  <si>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</si>
  <si>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</si>
  <si>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</si>
  <si>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</si>
  <si>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</si>
  <si>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</si>
  <si>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</si>
  <si>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</si>
  <si>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</si>
  <si>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</si>
  <si>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</si>
  <si>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</si>
  <si>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</si>
  <si>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</si>
  <si>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</si>
  <si>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</si>
  <si>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</si>
  <si>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</si>
  <si>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</si>
  <si>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</si>
  <si>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</si>
  <si>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</si>
  <si>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</si>
  <si>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</si>
  <si>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</si>
  <si>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</si>
  <si>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</si>
  <si>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</si>
  <si>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</si>
  <si>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</si>
  <si>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</si>
  <si>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</si>
  <si>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</si>
  <si>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</si>
  <si>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</si>
  <si>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</si>
  <si>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</si>
  <si>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</si>
  <si>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</si>
  <si>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</si>
  <si>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</si>
  <si>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</si>
  <si>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</si>
  <si>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</si>
  <si>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</si>
  <si>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</si>
  <si>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</si>
  <si>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</si>
  <si>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</si>
  <si>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</si>
  <si>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</si>
  <si>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</si>
  <si>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</si>
  <si>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</si>
  <si>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</si>
  <si>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</si>
  <si>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</si>
  <si>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</si>
  <si>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</si>
  <si>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</si>
  <si>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</si>
  <si>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</si>
  <si>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</si>
  <si>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</si>
  <si>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</si>
  <si>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</si>
  <si>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</si>
  <si>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</si>
  <si>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</si>
  <si>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</si>
  <si>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</si>
  <si>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</si>
  <si>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</si>
  <si>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</si>
  <si>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</si>
  <si>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</si>
  <si>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</si>
  <si>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</si>
  <si>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</si>
  <si>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</si>
  <si>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</si>
  <si>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</si>
  <si>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</si>
  <si>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</si>
  <si>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</si>
  <si>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</si>
  <si>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</si>
  <si>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</si>
  <si>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</si>
  <si>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</si>
  <si>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</si>
  <si>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</si>
  <si>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</si>
  <si>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</si>
  <si>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PUNTAS NORTEÑO</t>
  </si>
  <si>
    <t>CHORIZO LOMO</t>
  </si>
  <si>
    <t>PICAÑA</t>
  </si>
  <si>
    <t>CARNE MOLIDA ROJA</t>
  </si>
  <si>
    <t>SESOS KG</t>
  </si>
  <si>
    <t>BISTEC EMPANIZADO</t>
  </si>
  <si>
    <t>QUESO MOSARELLA</t>
  </si>
  <si>
    <t>ESPALDILLA RES C/H</t>
  </si>
  <si>
    <t>PERNIL</t>
  </si>
  <si>
    <t>CHORIZO PARRA</t>
  </si>
  <si>
    <t>PAVO NAT</t>
  </si>
  <si>
    <t>PIÑATA</t>
  </si>
  <si>
    <t>CARNE ABIERTA CAB LOMO</t>
  </si>
  <si>
    <t>PECHO AMERICANO</t>
  </si>
  <si>
    <t>CHAMBARETE C/H</t>
  </si>
  <si>
    <t>LOMO EN TROZO</t>
  </si>
  <si>
    <t>MENUDO PICADO</t>
  </si>
  <si>
    <t>MENUDO NACIONAL</t>
  </si>
  <si>
    <t>CHULETA NAT CAJA</t>
  </si>
  <si>
    <t>BISTEC PCO EMPAPELADO</t>
  </si>
  <si>
    <t>PUNTAS CHULETA</t>
  </si>
  <si>
    <t>PUNTAS COSTILLA</t>
  </si>
  <si>
    <t>JAMON VIRGINIA ARTESANAL</t>
  </si>
  <si>
    <t>CHISTORRA WINNIS</t>
  </si>
  <si>
    <t>CABRERIA</t>
  </si>
  <si>
    <t>MANITA RECORTADA</t>
  </si>
  <si>
    <t>CAÑA AMERICANA</t>
  </si>
  <si>
    <t>JAMON ARCOS</t>
  </si>
  <si>
    <t>JAMON HORNEADO EL PATRON</t>
  </si>
  <si>
    <t>CENTRO CODILLO</t>
  </si>
  <si>
    <t xml:space="preserve">JAMON C/H </t>
  </si>
  <si>
    <t>CARNERO RECORTADO</t>
  </si>
  <si>
    <t>CONTRA KG</t>
  </si>
  <si>
    <t>AGUJA PCO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</si>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</sst>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1" xfId="1" applyFont="1" applyFill="1" applyBorder="1" applyAlignment="1">
      <alignment vertical="top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44" fontId="2" fillId="0" borderId="1" xfId="1" applyFont="1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/>
    <xf numFmtId="44" fontId="0" fillId="0" borderId="1" xfId="1" applyFont="1" applyFill="1" applyBorder="1"/>
    <xf numFmtId="0" fontId="2" fillId="0" borderId="2" xfId="0" applyFont="1" applyFill="1" applyBorder="1" applyAlignment="1">
      <alignment vertical="top"/>
    </xf>
    <xf numFmtId="0" fontId="0" fillId="0" borderId="2" xfId="0" applyFill="1" applyBorder="1"/>
    <xf numFmtId="44" fontId="0" fillId="0" borderId="2" xfId="1" applyFont="1" applyFill="1" applyBorder="1"/>
    <xf numFmtId="0" fontId="0" fillId="0" borderId="2" xfId="0" applyFill="1" applyBorder="1" applyAlignment="1">
      <alignment vertical="top"/>
    </xf>
    <xf numFmtId="44" fontId="0" fillId="0" borderId="2" xfId="1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" fillId="0" borderId="3" xfId="0" applyFont="1" applyFill="1" applyBorder="1" applyAlignment="1">
      <alignment vertical="top"/>
    </xf>
    <xf numFmtId="0" fontId="0" fillId="0" borderId="0" xfId="0" applyFont="1" applyFill="1"/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104775</xdr:rowOff>
    </xdr:from>
    <xdr:to>
      <xdr:col>0</xdr:col>
      <xdr:colOff>1609725</xdr:colOff>
      <xdr:row>7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5275"/>
          <a:ext cx="13620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abSelected="1" workbookViewId="0">
      <selection activeCell="K8" sqref="K8"/>
    </sheetView>
  </sheetViews>
  <sheetFormatPr baseColWidth="10" defaultRowHeight="15" x14ac:dyDescent="0.25"/>
  <cols>
    <col min="1" max="1" width="28.5703125" style="4" customWidth="1"/>
    <col min="2" max="4" width="11.42578125" style="4"/>
    <col min="5" max="5" width="17" style="4" customWidth="1"/>
    <col min="6" max="16384" width="11.42578125" style="4"/>
  </cols>
  <sheetData>
    <row r="1" spans="1:5" x14ac:dyDescent="0.25">
      <c r="A1" s="2"/>
      <c r="B1" s="3" t="s">
        <v>0</v>
      </c>
      <c r="C1" s="3"/>
      <c r="D1" s="3"/>
      <c r="E1" s="3"/>
    </row>
    <row r="2" spans="1:5" x14ac:dyDescent="0.25">
      <c r="A2" s="2"/>
      <c r="B2" s="3"/>
      <c r="C2" s="3"/>
      <c r="D2" s="3"/>
      <c r="E2" s="3"/>
    </row>
    <row r="3" spans="1:5" x14ac:dyDescent="0.25">
      <c r="A3" s="2"/>
      <c r="B3" s="3"/>
      <c r="C3" s="3"/>
      <c r="D3" s="3"/>
      <c r="E3" s="3"/>
    </row>
    <row r="4" spans="1:5" x14ac:dyDescent="0.25">
      <c r="A4" s="2"/>
      <c r="B4" s="5"/>
      <c r="C4" s="6"/>
      <c r="D4" s="6"/>
      <c r="E4" s="7"/>
    </row>
    <row r="5" spans="1:5" x14ac:dyDescent="0.25">
      <c r="A5" s="2"/>
      <c r="B5" s="8" t="s">
        <v>1</v>
      </c>
      <c r="C5" s="8"/>
      <c r="D5" s="8"/>
      <c r="E5" s="8"/>
    </row>
    <row r="6" spans="1:5" x14ac:dyDescent="0.25">
      <c r="A6" s="2"/>
      <c r="B6" s="8"/>
      <c r="C6" s="8"/>
      <c r="D6" s="8"/>
      <c r="E6" s="8"/>
    </row>
    <row r="7" spans="1:5" x14ac:dyDescent="0.25">
      <c r="A7" s="2"/>
      <c r="B7" s="9">
        <v>44290</v>
      </c>
      <c r="C7" s="9"/>
      <c r="D7" s="9"/>
      <c r="E7" s="9"/>
    </row>
    <row r="8" spans="1:5" x14ac:dyDescent="0.25">
      <c r="A8" s="2"/>
      <c r="B8" s="9"/>
      <c r="C8" s="9"/>
      <c r="D8" s="9"/>
      <c r="E8" s="9"/>
    </row>
    <row r="9" spans="1:5" x14ac:dyDescent="0.25">
      <c r="A9" s="10" t="s">
        <v>2</v>
      </c>
      <c r="B9" s="11" t="s">
        <v>3</v>
      </c>
      <c r="C9" s="11" t="s">
        <v>4</v>
      </c>
      <c r="D9" s="12" t="s">
        <v>5</v>
      </c>
      <c r="E9" s="12" t="s">
        <v>6</v>
      </c>
    </row>
    <row r="10" spans="1:5" x14ac:dyDescent="0.25">
      <c r="A10" s="10" t="s">
        <v>7</v>
      </c>
      <c r="B10" s="13">
        <f>44.6+32.6</f>
        <v>77.2</v>
      </c>
      <c r="C10" s="13"/>
      <c r="D10" s="1">
        <v>3.5</v>
      </c>
      <c r="E10" s="1">
        <f>+B10*D10</f>
        <v>270.2</v>
      </c>
    </row>
    <row r="11" spans="1:5" x14ac:dyDescent="0.25">
      <c r="A11" s="10" t="s">
        <v>8</v>
      </c>
      <c r="B11" s="14">
        <v>93.8</v>
      </c>
      <c r="C11" s="14"/>
      <c r="D11" s="15">
        <v>130</v>
      </c>
      <c r="E11" s="1">
        <f t="shared" ref="E11:E84" si="0">+B11*D11</f>
        <v>12194</v>
      </c>
    </row>
    <row r="12" spans="1:5" x14ac:dyDescent="0.25">
      <c r="A12" s="10" t="s">
        <v>334</v>
      </c>
      <c r="B12" s="14">
        <v>3.45</v>
      </c>
      <c r="C12" s="14"/>
      <c r="D12" s="15">
        <v>84</v>
      </c>
      <c r="E12" s="1">
        <f t="shared" si="0"/>
        <v>289.8</v>
      </c>
    </row>
    <row r="13" spans="1:5" x14ac:dyDescent="0.25">
      <c r="A13" s="10" t="s">
        <v>9</v>
      </c>
      <c r="B13" s="14">
        <f>10.4+63.4</f>
        <v>73.8</v>
      </c>
      <c r="C13" s="14"/>
      <c r="D13" s="15">
        <v>112</v>
      </c>
      <c r="E13" s="1">
        <f t="shared" si="0"/>
        <v>8265.6</v>
      </c>
    </row>
    <row r="14" spans="1:5" ht="12" hidden="1" customHeight="1" x14ac:dyDescent="0.25">
      <c r="A14" s="10" t="s">
        <v>10</v>
      </c>
      <c r="B14" s="14"/>
      <c r="C14" s="14"/>
      <c r="D14" s="15">
        <v>76</v>
      </c>
      <c r="E14" s="1">
        <f t="shared" si="0"/>
        <v>0</v>
      </c>
    </row>
    <row r="15" spans="1:5" hidden="1" x14ac:dyDescent="0.25">
      <c r="A15" s="10" t="s">
        <v>11</v>
      </c>
      <c r="B15" s="13"/>
      <c r="C15" s="13"/>
      <c r="D15" s="1">
        <v>150</v>
      </c>
      <c r="E15" s="1">
        <f t="shared" si="0"/>
        <v>0</v>
      </c>
    </row>
    <row r="16" spans="1:5" hidden="1" x14ac:dyDescent="0.25">
      <c r="A16" s="10" t="s">
        <v>12</v>
      </c>
      <c r="B16" s="14"/>
      <c r="C16" s="14"/>
      <c r="D16" s="15"/>
      <c r="E16" s="1">
        <f t="shared" si="0"/>
        <v>0</v>
      </c>
    </row>
    <row r="17" spans="1:5" x14ac:dyDescent="0.25">
      <c r="A17" s="10" t="s">
        <v>13</v>
      </c>
      <c r="B17" s="14">
        <f>59+3.6</f>
        <v>62.6</v>
      </c>
      <c r="C17" s="14"/>
      <c r="D17" s="15">
        <v>166</v>
      </c>
      <c r="E17" s="1">
        <f t="shared" si="0"/>
        <v>10391.6</v>
      </c>
    </row>
    <row r="18" spans="1:5" x14ac:dyDescent="0.25">
      <c r="A18" s="10" t="s">
        <v>14</v>
      </c>
      <c r="B18" s="14">
        <v>1.1499999999999999</v>
      </c>
      <c r="C18" s="14"/>
      <c r="D18" s="15">
        <v>160</v>
      </c>
      <c r="E18" s="1">
        <f t="shared" si="0"/>
        <v>184</v>
      </c>
    </row>
    <row r="19" spans="1:5" hidden="1" x14ac:dyDescent="0.25">
      <c r="A19" s="10" t="s">
        <v>15</v>
      </c>
      <c r="B19" s="14"/>
      <c r="C19" s="14"/>
      <c r="D19" s="15"/>
      <c r="E19" s="1">
        <f t="shared" si="0"/>
        <v>0</v>
      </c>
    </row>
    <row r="20" spans="1:5" hidden="1" x14ac:dyDescent="0.25">
      <c r="A20" s="10" t="s">
        <v>16</v>
      </c>
      <c r="B20" s="14"/>
      <c r="C20" s="14"/>
      <c r="D20" s="15">
        <v>300</v>
      </c>
      <c r="E20" s="1">
        <f t="shared" si="0"/>
        <v>0</v>
      </c>
    </row>
    <row r="21" spans="1:5" x14ac:dyDescent="0.25">
      <c r="A21" s="10" t="s">
        <v>17</v>
      </c>
      <c r="B21" s="14">
        <f>249.91+22.6</f>
        <v>272.51</v>
      </c>
      <c r="C21" s="14"/>
      <c r="D21" s="15">
        <v>85</v>
      </c>
      <c r="E21" s="1">
        <f t="shared" si="0"/>
        <v>23163.35</v>
      </c>
    </row>
    <row r="22" spans="1:5" x14ac:dyDescent="0.25">
      <c r="A22" s="10" t="s">
        <v>18</v>
      </c>
      <c r="B22" s="13">
        <f>66.54+14.6</f>
        <v>81.14</v>
      </c>
      <c r="C22" s="13"/>
      <c r="D22" s="1">
        <v>95</v>
      </c>
      <c r="E22" s="1">
        <f t="shared" si="0"/>
        <v>7708.3</v>
      </c>
    </row>
    <row r="23" spans="1:5" hidden="1" x14ac:dyDescent="0.25">
      <c r="A23" s="10" t="s">
        <v>19</v>
      </c>
      <c r="B23" s="13"/>
      <c r="C23" s="13"/>
      <c r="D23" s="1">
        <v>92</v>
      </c>
      <c r="E23" s="1">
        <f t="shared" si="0"/>
        <v>0</v>
      </c>
    </row>
    <row r="24" spans="1:5" hidden="1" x14ac:dyDescent="0.25">
      <c r="A24" s="10" t="s">
        <v>20</v>
      </c>
      <c r="B24" s="14"/>
      <c r="C24" s="14"/>
      <c r="D24" s="15">
        <v>220</v>
      </c>
      <c r="E24" s="1">
        <f t="shared" si="0"/>
        <v>0</v>
      </c>
    </row>
    <row r="25" spans="1:5" hidden="1" x14ac:dyDescent="0.25">
      <c r="A25" s="10" t="s">
        <v>21</v>
      </c>
      <c r="B25" s="14"/>
      <c r="C25" s="14"/>
      <c r="D25" s="15">
        <v>80</v>
      </c>
      <c r="E25" s="1">
        <f t="shared" si="0"/>
        <v>0</v>
      </c>
    </row>
    <row r="26" spans="1:5" hidden="1" x14ac:dyDescent="0.25">
      <c r="A26" s="10" t="s">
        <v>22</v>
      </c>
      <c r="B26" s="14"/>
      <c r="C26" s="14"/>
      <c r="D26" s="15">
        <v>28</v>
      </c>
      <c r="E26" s="1">
        <f t="shared" si="0"/>
        <v>0</v>
      </c>
    </row>
    <row r="27" spans="1:5" x14ac:dyDescent="0.25">
      <c r="A27" s="10" t="s">
        <v>23</v>
      </c>
      <c r="B27" s="14">
        <v>31.8</v>
      </c>
      <c r="C27" s="14"/>
      <c r="D27" s="15">
        <v>112</v>
      </c>
      <c r="E27" s="1">
        <f t="shared" si="0"/>
        <v>3561.6</v>
      </c>
    </row>
    <row r="28" spans="1:5" x14ac:dyDescent="0.25">
      <c r="A28" s="10" t="s">
        <v>24</v>
      </c>
      <c r="B28" s="14">
        <f>101.4+4.6</f>
        <v>106</v>
      </c>
      <c r="C28" s="14"/>
      <c r="D28" s="15">
        <v>112</v>
      </c>
      <c r="E28" s="1">
        <f t="shared" si="0"/>
        <v>11872</v>
      </c>
    </row>
    <row r="29" spans="1:5" hidden="1" x14ac:dyDescent="0.25">
      <c r="A29" s="10" t="s">
        <v>306</v>
      </c>
      <c r="B29" s="14"/>
      <c r="C29" s="14"/>
      <c r="D29" s="15">
        <v>78</v>
      </c>
      <c r="E29" s="1">
        <f>+B29*D29</f>
        <v>0</v>
      </c>
    </row>
    <row r="30" spans="1:5" x14ac:dyDescent="0.25">
      <c r="A30" s="10" t="s">
        <v>25</v>
      </c>
      <c r="B30" s="14">
        <f>60+7.6+70.2</f>
        <v>137.80000000000001</v>
      </c>
      <c r="C30" s="14"/>
      <c r="D30" s="15">
        <v>76</v>
      </c>
      <c r="E30" s="1">
        <f t="shared" si="0"/>
        <v>10472.800000000001</v>
      </c>
    </row>
    <row r="31" spans="1:5" hidden="1" x14ac:dyDescent="0.25">
      <c r="A31" s="10" t="s">
        <v>26</v>
      </c>
      <c r="B31" s="14"/>
      <c r="C31" s="14"/>
      <c r="D31" s="15">
        <v>78</v>
      </c>
      <c r="E31" s="1">
        <f t="shared" si="0"/>
        <v>0</v>
      </c>
    </row>
    <row r="32" spans="1:5" hidden="1" x14ac:dyDescent="0.25">
      <c r="A32" s="10" t="s">
        <v>320</v>
      </c>
      <c r="B32" s="14"/>
      <c r="C32" s="14"/>
      <c r="D32" s="15">
        <v>72</v>
      </c>
      <c r="E32" s="1">
        <f t="shared" si="0"/>
        <v>0</v>
      </c>
    </row>
    <row r="33" spans="1:5" x14ac:dyDescent="0.25">
      <c r="A33" s="10" t="s">
        <v>27</v>
      </c>
      <c r="B33" s="13">
        <f>496.8+27.4</f>
        <v>524.20000000000005</v>
      </c>
      <c r="C33" s="13"/>
      <c r="D33" s="1">
        <v>70</v>
      </c>
      <c r="E33" s="1">
        <f t="shared" si="0"/>
        <v>36694</v>
      </c>
    </row>
    <row r="34" spans="1:5" x14ac:dyDescent="0.25">
      <c r="A34" s="10" t="s">
        <v>28</v>
      </c>
      <c r="B34" s="13">
        <v>56.4</v>
      </c>
      <c r="C34" s="13"/>
      <c r="D34" s="1">
        <v>130</v>
      </c>
      <c r="E34" s="1">
        <f t="shared" si="0"/>
        <v>7332</v>
      </c>
    </row>
    <row r="35" spans="1:5" x14ac:dyDescent="0.25">
      <c r="A35" s="10" t="s">
        <v>29</v>
      </c>
      <c r="B35" s="13">
        <v>34</v>
      </c>
      <c r="C35" s="13"/>
      <c r="D35" s="1">
        <v>64</v>
      </c>
      <c r="E35" s="1">
        <f t="shared" si="0"/>
        <v>2176</v>
      </c>
    </row>
    <row r="36" spans="1:5" hidden="1" x14ac:dyDescent="0.25">
      <c r="A36" s="10" t="s">
        <v>30</v>
      </c>
      <c r="B36" s="13"/>
      <c r="C36" s="13"/>
      <c r="D36" s="1">
        <v>60</v>
      </c>
      <c r="E36" s="1">
        <f t="shared" si="0"/>
        <v>0</v>
      </c>
    </row>
    <row r="37" spans="1:5" x14ac:dyDescent="0.25">
      <c r="A37" s="10" t="s">
        <v>31</v>
      </c>
      <c r="B37" s="14">
        <f>494.2+82.4</f>
        <v>576.6</v>
      </c>
      <c r="C37" s="14"/>
      <c r="D37" s="15">
        <v>24</v>
      </c>
      <c r="E37" s="1">
        <f t="shared" si="0"/>
        <v>13838.400000000001</v>
      </c>
    </row>
    <row r="38" spans="1:5" x14ac:dyDescent="0.25">
      <c r="A38" s="10" t="s">
        <v>32</v>
      </c>
      <c r="B38" s="14">
        <f>10.6+25.4+30+67.6</f>
        <v>133.6</v>
      </c>
      <c r="C38" s="14"/>
      <c r="D38" s="15">
        <v>64</v>
      </c>
      <c r="E38" s="1">
        <f t="shared" si="0"/>
        <v>8550.4</v>
      </c>
    </row>
    <row r="39" spans="1:5" hidden="1" x14ac:dyDescent="0.25">
      <c r="A39" s="10" t="s">
        <v>325</v>
      </c>
      <c r="B39" s="14"/>
      <c r="C39" s="14"/>
      <c r="D39" s="15">
        <v>150</v>
      </c>
      <c r="E39" s="1">
        <f t="shared" si="0"/>
        <v>0</v>
      </c>
    </row>
    <row r="40" spans="1:5" hidden="1" x14ac:dyDescent="0.25">
      <c r="A40" s="10" t="s">
        <v>33</v>
      </c>
      <c r="B40" s="14"/>
      <c r="C40" s="14"/>
      <c r="D40" s="15">
        <v>220</v>
      </c>
      <c r="E40" s="1">
        <f t="shared" si="0"/>
        <v>0</v>
      </c>
    </row>
    <row r="41" spans="1:5" x14ac:dyDescent="0.25">
      <c r="A41" s="10" t="s">
        <v>34</v>
      </c>
      <c r="B41" s="14">
        <v>205.2</v>
      </c>
      <c r="C41" s="14">
        <v>2.5</v>
      </c>
      <c r="D41" s="15">
        <v>51</v>
      </c>
      <c r="E41" s="1">
        <f t="shared" si="0"/>
        <v>10465.199999999999</v>
      </c>
    </row>
    <row r="42" spans="1:5" hidden="1" x14ac:dyDescent="0.25">
      <c r="A42" s="10" t="s">
        <v>35</v>
      </c>
      <c r="B42" s="14"/>
      <c r="C42" s="14"/>
      <c r="D42" s="15">
        <v>33</v>
      </c>
      <c r="E42" s="1">
        <f t="shared" si="0"/>
        <v>0</v>
      </c>
    </row>
    <row r="43" spans="1:5" hidden="1" x14ac:dyDescent="0.25">
      <c r="A43" s="10" t="s">
        <v>36</v>
      </c>
      <c r="B43" s="14"/>
      <c r="C43" s="14"/>
      <c r="D43" s="15">
        <v>40</v>
      </c>
      <c r="E43" s="1">
        <f t="shared" si="0"/>
        <v>0</v>
      </c>
    </row>
    <row r="44" spans="1:5" x14ac:dyDescent="0.25">
      <c r="A44" s="10" t="s">
        <v>37</v>
      </c>
      <c r="B44" s="14">
        <f>109+66.6</f>
        <v>175.6</v>
      </c>
      <c r="C44" s="14"/>
      <c r="D44" s="15">
        <v>78</v>
      </c>
      <c r="E44" s="1">
        <f t="shared" si="0"/>
        <v>13696.8</v>
      </c>
    </row>
    <row r="45" spans="1:5" hidden="1" x14ac:dyDescent="0.25">
      <c r="A45" s="10" t="s">
        <v>327</v>
      </c>
      <c r="B45" s="14"/>
      <c r="C45" s="14"/>
      <c r="D45" s="15">
        <v>76</v>
      </c>
      <c r="E45" s="1">
        <f t="shared" si="0"/>
        <v>0</v>
      </c>
    </row>
    <row r="46" spans="1:5" x14ac:dyDescent="0.25">
      <c r="A46" s="10" t="s">
        <v>38</v>
      </c>
      <c r="B46" s="14">
        <v>330.8</v>
      </c>
      <c r="C46" s="14"/>
      <c r="D46" s="15">
        <v>58</v>
      </c>
      <c r="E46" s="1">
        <f t="shared" si="0"/>
        <v>19186.400000000001</v>
      </c>
    </row>
    <row r="47" spans="1:5" x14ac:dyDescent="0.25">
      <c r="A47" s="10" t="s">
        <v>39</v>
      </c>
      <c r="B47" s="14">
        <f>1441.6+437.2+9.4</f>
        <v>1888.2</v>
      </c>
      <c r="C47" s="14"/>
      <c r="D47" s="15">
        <v>55</v>
      </c>
      <c r="E47" s="1">
        <f t="shared" si="0"/>
        <v>103851</v>
      </c>
    </row>
    <row r="48" spans="1:5" hidden="1" x14ac:dyDescent="0.25">
      <c r="A48" s="10" t="s">
        <v>313</v>
      </c>
      <c r="B48" s="14"/>
      <c r="C48" s="14"/>
      <c r="D48" s="15">
        <v>66</v>
      </c>
      <c r="E48" s="1">
        <f t="shared" si="0"/>
        <v>0</v>
      </c>
    </row>
    <row r="49" spans="1:5" x14ac:dyDescent="0.25">
      <c r="A49" s="10" t="s">
        <v>40</v>
      </c>
      <c r="B49" s="14">
        <f>30+1.6</f>
        <v>31.6</v>
      </c>
      <c r="C49" s="14"/>
      <c r="D49" s="15">
        <v>65</v>
      </c>
      <c r="E49" s="1">
        <f t="shared" si="0"/>
        <v>2054</v>
      </c>
    </row>
    <row r="50" spans="1:5" hidden="1" x14ac:dyDescent="0.25">
      <c r="A50" s="10" t="s">
        <v>41</v>
      </c>
      <c r="B50" s="14"/>
      <c r="C50" s="14"/>
      <c r="D50" s="15">
        <v>110</v>
      </c>
      <c r="E50" s="1">
        <f t="shared" si="0"/>
        <v>0</v>
      </c>
    </row>
    <row r="51" spans="1:5" x14ac:dyDescent="0.25">
      <c r="A51" s="10" t="s">
        <v>42</v>
      </c>
      <c r="B51" s="14">
        <f>60+4</f>
        <v>64</v>
      </c>
      <c r="C51" s="14"/>
      <c r="D51" s="15">
        <v>65</v>
      </c>
      <c r="E51" s="1">
        <f t="shared" si="0"/>
        <v>4160</v>
      </c>
    </row>
    <row r="52" spans="1:5" x14ac:dyDescent="0.25">
      <c r="A52" s="10" t="s">
        <v>43</v>
      </c>
      <c r="B52" s="13">
        <v>125.6</v>
      </c>
      <c r="C52" s="13"/>
      <c r="D52" s="1">
        <v>76</v>
      </c>
      <c r="E52" s="1">
        <f t="shared" si="0"/>
        <v>9545.6</v>
      </c>
    </row>
    <row r="53" spans="1:5" x14ac:dyDescent="0.25">
      <c r="A53" s="10" t="s">
        <v>44</v>
      </c>
      <c r="B53" s="13">
        <v>34.5</v>
      </c>
      <c r="C53" s="13"/>
      <c r="D53" s="1">
        <v>76</v>
      </c>
      <c r="E53" s="1">
        <f t="shared" si="0"/>
        <v>2622</v>
      </c>
    </row>
    <row r="54" spans="1:5" x14ac:dyDescent="0.25">
      <c r="A54" s="10" t="s">
        <v>45</v>
      </c>
      <c r="B54" s="14">
        <f>105.8+100+63.2</f>
        <v>269</v>
      </c>
      <c r="C54" s="14"/>
      <c r="D54" s="15">
        <v>64</v>
      </c>
      <c r="E54" s="1">
        <f t="shared" si="0"/>
        <v>17216</v>
      </c>
    </row>
    <row r="55" spans="1:5" x14ac:dyDescent="0.25">
      <c r="A55" s="10" t="s">
        <v>46</v>
      </c>
      <c r="B55" s="14">
        <f>87.8+11.6+24</f>
        <v>123.39999999999999</v>
      </c>
      <c r="C55" s="14"/>
      <c r="D55" s="15">
        <v>65</v>
      </c>
      <c r="E55" s="1">
        <f t="shared" si="0"/>
        <v>8020.9999999999991</v>
      </c>
    </row>
    <row r="56" spans="1:5" x14ac:dyDescent="0.25">
      <c r="A56" s="16" t="s">
        <v>47</v>
      </c>
      <c r="B56" s="17">
        <f>16.4+8.6</f>
        <v>25</v>
      </c>
      <c r="C56" s="17"/>
      <c r="D56" s="18">
        <v>130</v>
      </c>
      <c r="E56" s="1">
        <f t="shared" si="0"/>
        <v>3250</v>
      </c>
    </row>
    <row r="57" spans="1:5" hidden="1" x14ac:dyDescent="0.25">
      <c r="A57" s="16" t="s">
        <v>304</v>
      </c>
      <c r="B57" s="17"/>
      <c r="C57" s="17"/>
      <c r="D57" s="18">
        <v>68</v>
      </c>
      <c r="E57" s="1">
        <f t="shared" si="0"/>
        <v>0</v>
      </c>
    </row>
    <row r="58" spans="1:5" hidden="1" x14ac:dyDescent="0.25">
      <c r="A58" s="10" t="s">
        <v>48</v>
      </c>
      <c r="B58" s="14"/>
      <c r="C58" s="14"/>
      <c r="D58" s="15">
        <v>64</v>
      </c>
      <c r="E58" s="1">
        <f t="shared" si="0"/>
        <v>0</v>
      </c>
    </row>
    <row r="59" spans="1:5" x14ac:dyDescent="0.25">
      <c r="A59" s="10" t="s">
        <v>49</v>
      </c>
      <c r="B59" s="14">
        <f>80.6+26.6</f>
        <v>107.19999999999999</v>
      </c>
      <c r="C59" s="14"/>
      <c r="D59" s="15">
        <v>65</v>
      </c>
      <c r="E59" s="1">
        <f t="shared" si="0"/>
        <v>6967.9999999999991</v>
      </c>
    </row>
    <row r="60" spans="1:5" x14ac:dyDescent="0.25">
      <c r="A60" s="10" t="s">
        <v>50</v>
      </c>
      <c r="B60" s="14">
        <v>19.2</v>
      </c>
      <c r="C60" s="14"/>
      <c r="D60" s="15">
        <v>130</v>
      </c>
      <c r="E60" s="1">
        <f t="shared" si="0"/>
        <v>2496</v>
      </c>
    </row>
    <row r="61" spans="1:5" hidden="1" x14ac:dyDescent="0.25">
      <c r="A61" s="10" t="s">
        <v>51</v>
      </c>
      <c r="B61" s="13"/>
      <c r="C61" s="13"/>
      <c r="D61" s="1">
        <v>60</v>
      </c>
      <c r="E61" s="1">
        <f t="shared" si="0"/>
        <v>0</v>
      </c>
    </row>
    <row r="62" spans="1:5" x14ac:dyDescent="0.25">
      <c r="A62" s="10" t="s">
        <v>52</v>
      </c>
      <c r="B62" s="14">
        <v>112.6</v>
      </c>
      <c r="C62" s="14"/>
      <c r="D62" s="15">
        <v>116</v>
      </c>
      <c r="E62" s="1">
        <f t="shared" si="0"/>
        <v>13061.599999999999</v>
      </c>
    </row>
    <row r="63" spans="1:5" x14ac:dyDescent="0.25">
      <c r="A63" s="10" t="s">
        <v>332</v>
      </c>
      <c r="B63" s="14">
        <v>18.600000000000001</v>
      </c>
      <c r="C63" s="14"/>
      <c r="D63" s="15">
        <v>146</v>
      </c>
      <c r="E63" s="1">
        <f t="shared" si="0"/>
        <v>2715.6000000000004</v>
      </c>
    </row>
    <row r="64" spans="1:5" hidden="1" x14ac:dyDescent="0.25">
      <c r="A64" s="10" t="s">
        <v>53</v>
      </c>
      <c r="B64" s="14"/>
      <c r="C64" s="14"/>
      <c r="D64" s="15">
        <v>74</v>
      </c>
      <c r="E64" s="1">
        <f t="shared" si="0"/>
        <v>0</v>
      </c>
    </row>
    <row r="65" spans="1:5" x14ac:dyDescent="0.25">
      <c r="A65" s="10" t="s">
        <v>54</v>
      </c>
      <c r="B65" s="13">
        <v>11.93</v>
      </c>
      <c r="C65" s="13"/>
      <c r="D65" s="1">
        <v>190</v>
      </c>
      <c r="E65" s="1">
        <f t="shared" si="0"/>
        <v>2266.6999999999998</v>
      </c>
    </row>
    <row r="66" spans="1:5" hidden="1" x14ac:dyDescent="0.25">
      <c r="A66" s="10" t="s">
        <v>55</v>
      </c>
      <c r="B66" s="13"/>
      <c r="C66" s="13"/>
      <c r="D66" s="1"/>
      <c r="E66" s="1">
        <f t="shared" si="0"/>
        <v>0</v>
      </c>
    </row>
    <row r="67" spans="1:5" x14ac:dyDescent="0.25">
      <c r="A67" s="10" t="s">
        <v>330</v>
      </c>
      <c r="B67" s="13">
        <f>123+5</f>
        <v>128</v>
      </c>
      <c r="C67" s="13"/>
      <c r="D67" s="1">
        <v>48</v>
      </c>
      <c r="E67" s="1">
        <f t="shared" si="0"/>
        <v>6144</v>
      </c>
    </row>
    <row r="68" spans="1:5" x14ac:dyDescent="0.25">
      <c r="A68" s="10" t="s">
        <v>315</v>
      </c>
      <c r="B68" s="14">
        <f>146.4+44+16</f>
        <v>206.4</v>
      </c>
      <c r="C68" s="14"/>
      <c r="D68" s="15">
        <v>93</v>
      </c>
      <c r="E68" s="1">
        <f t="shared" si="0"/>
        <v>19195.2</v>
      </c>
    </row>
    <row r="69" spans="1:5" x14ac:dyDescent="0.25">
      <c r="A69" s="10" t="s">
        <v>56</v>
      </c>
      <c r="B69" s="14">
        <f>3.3+8</f>
        <v>11.3</v>
      </c>
      <c r="C69" s="14"/>
      <c r="D69" s="15">
        <v>98</v>
      </c>
      <c r="E69" s="1">
        <f t="shared" si="0"/>
        <v>1107.4000000000001</v>
      </c>
    </row>
    <row r="70" spans="1:5" x14ac:dyDescent="0.25">
      <c r="A70" s="10" t="s">
        <v>57</v>
      </c>
      <c r="B70" s="14">
        <f>49+5</f>
        <v>54</v>
      </c>
      <c r="C70" s="14"/>
      <c r="D70" s="15">
        <v>80</v>
      </c>
      <c r="E70" s="1">
        <f t="shared" si="0"/>
        <v>4320</v>
      </c>
    </row>
    <row r="71" spans="1:5" x14ac:dyDescent="0.25">
      <c r="A71" s="10" t="s">
        <v>58</v>
      </c>
      <c r="B71" s="14">
        <v>50.2</v>
      </c>
      <c r="C71" s="14"/>
      <c r="D71" s="15">
        <v>100</v>
      </c>
      <c r="E71" s="1">
        <f t="shared" si="0"/>
        <v>5020</v>
      </c>
    </row>
    <row r="72" spans="1:5" hidden="1" x14ac:dyDescent="0.25">
      <c r="A72" s="10" t="s">
        <v>59</v>
      </c>
      <c r="B72" s="14"/>
      <c r="C72" s="14"/>
      <c r="D72" s="15">
        <v>140</v>
      </c>
      <c r="E72" s="1">
        <f t="shared" si="0"/>
        <v>0</v>
      </c>
    </row>
    <row r="73" spans="1:5" hidden="1" x14ac:dyDescent="0.25">
      <c r="A73" s="10" t="s">
        <v>324</v>
      </c>
      <c r="B73" s="14"/>
      <c r="C73" s="14"/>
      <c r="D73" s="15">
        <v>150</v>
      </c>
      <c r="E73" s="1">
        <f t="shared" si="0"/>
        <v>0</v>
      </c>
    </row>
    <row r="74" spans="1:5" hidden="1" x14ac:dyDescent="0.25">
      <c r="A74" s="10" t="s">
        <v>60</v>
      </c>
      <c r="B74" s="14"/>
      <c r="C74" s="14"/>
      <c r="D74" s="15">
        <v>150</v>
      </c>
      <c r="E74" s="1">
        <f t="shared" si="0"/>
        <v>0</v>
      </c>
    </row>
    <row r="75" spans="1:5" x14ac:dyDescent="0.25">
      <c r="A75" s="10" t="s">
        <v>302</v>
      </c>
      <c r="B75" s="14">
        <v>26</v>
      </c>
      <c r="C75" s="14"/>
      <c r="D75" s="15">
        <v>48</v>
      </c>
      <c r="E75" s="1">
        <f t="shared" si="0"/>
        <v>1248</v>
      </c>
    </row>
    <row r="76" spans="1:5" hidden="1" x14ac:dyDescent="0.25">
      <c r="A76" s="10" t="s">
        <v>310</v>
      </c>
      <c r="B76" s="14"/>
      <c r="C76" s="14"/>
      <c r="D76" s="15">
        <v>48</v>
      </c>
      <c r="E76" s="1">
        <f t="shared" si="0"/>
        <v>0</v>
      </c>
    </row>
    <row r="77" spans="1:5" x14ac:dyDescent="0.25">
      <c r="A77" s="10" t="s">
        <v>61</v>
      </c>
      <c r="B77" s="13">
        <v>59.3</v>
      </c>
      <c r="C77" s="13"/>
      <c r="D77" s="1">
        <v>60</v>
      </c>
      <c r="E77" s="1">
        <f t="shared" si="0"/>
        <v>3558</v>
      </c>
    </row>
    <row r="78" spans="1:5" x14ac:dyDescent="0.25">
      <c r="A78" s="10" t="s">
        <v>62</v>
      </c>
      <c r="B78" s="13">
        <v>411.34</v>
      </c>
      <c r="C78" s="13"/>
      <c r="D78" s="1">
        <v>80</v>
      </c>
      <c r="E78" s="1">
        <f t="shared" si="0"/>
        <v>32907.199999999997</v>
      </c>
    </row>
    <row r="79" spans="1:5" hidden="1" x14ac:dyDescent="0.25">
      <c r="A79" s="10" t="s">
        <v>63</v>
      </c>
      <c r="B79" s="14"/>
      <c r="C79" s="14"/>
      <c r="D79" s="15">
        <v>76</v>
      </c>
      <c r="E79" s="1">
        <f t="shared" si="0"/>
        <v>0</v>
      </c>
    </row>
    <row r="80" spans="1:5" hidden="1" x14ac:dyDescent="0.25">
      <c r="A80" s="10" t="s">
        <v>64</v>
      </c>
      <c r="B80" s="14"/>
      <c r="C80" s="14"/>
      <c r="D80" s="15">
        <v>130</v>
      </c>
      <c r="E80" s="1">
        <f t="shared" si="0"/>
        <v>0</v>
      </c>
    </row>
    <row r="81" spans="1:5" x14ac:dyDescent="0.25">
      <c r="A81" s="10" t="s">
        <v>65</v>
      </c>
      <c r="B81" s="14">
        <f>74.6+196+19.6</f>
        <v>290.20000000000005</v>
      </c>
      <c r="C81" s="14"/>
      <c r="D81" s="15">
        <v>70</v>
      </c>
      <c r="E81" s="1">
        <f t="shared" si="0"/>
        <v>20314.000000000004</v>
      </c>
    </row>
    <row r="82" spans="1:5" hidden="1" x14ac:dyDescent="0.25">
      <c r="A82" s="10" t="s">
        <v>319</v>
      </c>
      <c r="B82" s="14"/>
      <c r="C82" s="14"/>
      <c r="D82" s="15">
        <v>60</v>
      </c>
      <c r="E82" s="1">
        <f>+B82*D82</f>
        <v>0</v>
      </c>
    </row>
    <row r="83" spans="1:5" hidden="1" x14ac:dyDescent="0.25">
      <c r="A83" s="10" t="s">
        <v>66</v>
      </c>
      <c r="B83" s="14"/>
      <c r="C83" s="14"/>
      <c r="D83" s="15">
        <v>54</v>
      </c>
      <c r="E83" s="1">
        <f t="shared" si="0"/>
        <v>0</v>
      </c>
    </row>
    <row r="84" spans="1:5" hidden="1" x14ac:dyDescent="0.25">
      <c r="A84" s="10" t="s">
        <v>67</v>
      </c>
      <c r="B84" s="14"/>
      <c r="C84" s="14"/>
      <c r="D84" s="15">
        <v>74</v>
      </c>
      <c r="E84" s="1">
        <f t="shared" si="0"/>
        <v>0</v>
      </c>
    </row>
    <row r="85" spans="1:5" hidden="1" x14ac:dyDescent="0.25">
      <c r="A85" s="10" t="s">
        <v>68</v>
      </c>
      <c r="B85" s="14"/>
      <c r="C85" s="14"/>
      <c r="D85" s="15">
        <v>60</v>
      </c>
      <c r="E85" s="1">
        <f t="shared" ref="E85:E150" si="1">+B85*D85</f>
        <v>0</v>
      </c>
    </row>
    <row r="86" spans="1:5" hidden="1" x14ac:dyDescent="0.25">
      <c r="A86" s="10" t="s">
        <v>69</v>
      </c>
      <c r="B86" s="14"/>
      <c r="C86" s="14"/>
      <c r="D86" s="15"/>
      <c r="E86" s="1">
        <f t="shared" si="1"/>
        <v>0</v>
      </c>
    </row>
    <row r="87" spans="1:5" hidden="1" x14ac:dyDescent="0.25">
      <c r="A87" s="10" t="s">
        <v>70</v>
      </c>
      <c r="B87" s="14"/>
      <c r="C87" s="14"/>
      <c r="D87" s="15">
        <v>10</v>
      </c>
      <c r="E87" s="1">
        <f t="shared" si="1"/>
        <v>0</v>
      </c>
    </row>
    <row r="88" spans="1:5" hidden="1" x14ac:dyDescent="0.25">
      <c r="A88" s="10" t="s">
        <v>71</v>
      </c>
      <c r="B88" s="14"/>
      <c r="C88" s="14"/>
      <c r="D88" s="15">
        <v>10</v>
      </c>
      <c r="E88" s="1">
        <f t="shared" si="1"/>
        <v>0</v>
      </c>
    </row>
    <row r="89" spans="1:5" x14ac:dyDescent="0.25">
      <c r="A89" s="10" t="s">
        <v>72</v>
      </c>
      <c r="B89" s="14">
        <f>299.8+464.8</f>
        <v>764.6</v>
      </c>
      <c r="C89" s="14"/>
      <c r="D89" s="15">
        <v>34</v>
      </c>
      <c r="E89" s="1">
        <f t="shared" si="1"/>
        <v>25996.400000000001</v>
      </c>
    </row>
    <row r="90" spans="1:5" x14ac:dyDescent="0.25">
      <c r="A90" s="10" t="s">
        <v>73</v>
      </c>
      <c r="B90" s="14">
        <v>14.4</v>
      </c>
      <c r="C90" s="14"/>
      <c r="D90" s="15">
        <v>32</v>
      </c>
      <c r="E90" s="1">
        <f t="shared" si="1"/>
        <v>460.8</v>
      </c>
    </row>
    <row r="91" spans="1:5" x14ac:dyDescent="0.25">
      <c r="A91" s="10" t="s">
        <v>74</v>
      </c>
      <c r="B91" s="14">
        <f>187.2+174.2+13</f>
        <v>374.4</v>
      </c>
      <c r="C91" s="14"/>
      <c r="D91" s="15">
        <v>56</v>
      </c>
      <c r="E91" s="1">
        <f t="shared" si="1"/>
        <v>20966.399999999998</v>
      </c>
    </row>
    <row r="92" spans="1:5" hidden="1" x14ac:dyDescent="0.25">
      <c r="A92" s="10" t="s">
        <v>75</v>
      </c>
      <c r="B92" s="14"/>
      <c r="C92" s="14"/>
      <c r="D92" s="15">
        <v>22</v>
      </c>
      <c r="E92" s="1">
        <f t="shared" si="1"/>
        <v>0</v>
      </c>
    </row>
    <row r="93" spans="1:5" x14ac:dyDescent="0.25">
      <c r="A93" s="16" t="s">
        <v>76</v>
      </c>
      <c r="B93" s="17">
        <v>864.2</v>
      </c>
      <c r="C93" s="17"/>
      <c r="D93" s="18">
        <v>44</v>
      </c>
      <c r="E93" s="1">
        <f t="shared" si="1"/>
        <v>38024.800000000003</v>
      </c>
    </row>
    <row r="94" spans="1:5" x14ac:dyDescent="0.25">
      <c r="A94" s="16" t="s">
        <v>77</v>
      </c>
      <c r="B94" s="17">
        <v>61.2</v>
      </c>
      <c r="C94" s="17"/>
      <c r="D94" s="18">
        <v>130</v>
      </c>
      <c r="E94" s="1">
        <f t="shared" si="1"/>
        <v>7956</v>
      </c>
    </row>
    <row r="95" spans="1:5" x14ac:dyDescent="0.25">
      <c r="A95" s="10" t="s">
        <v>78</v>
      </c>
      <c r="B95" s="14"/>
      <c r="C95" s="14">
        <v>166</v>
      </c>
      <c r="D95" s="15">
        <v>20</v>
      </c>
      <c r="E95" s="1">
        <f>+C95*D95</f>
        <v>3320</v>
      </c>
    </row>
    <row r="96" spans="1:5" ht="16.5" customHeight="1" x14ac:dyDescent="0.25">
      <c r="A96" s="10" t="s">
        <v>79</v>
      </c>
      <c r="B96" s="14"/>
      <c r="C96" s="14">
        <v>88</v>
      </c>
      <c r="D96" s="15">
        <v>26</v>
      </c>
      <c r="E96" s="1">
        <f>+C96*D96</f>
        <v>2288</v>
      </c>
    </row>
    <row r="97" spans="1:5" x14ac:dyDescent="0.25">
      <c r="A97" s="10" t="s">
        <v>80</v>
      </c>
      <c r="B97" s="14">
        <f>816.6+1180.28</f>
        <v>1996.88</v>
      </c>
      <c r="C97" s="14"/>
      <c r="D97" s="15">
        <v>124</v>
      </c>
      <c r="E97" s="1">
        <f t="shared" si="1"/>
        <v>247613.12000000002</v>
      </c>
    </row>
    <row r="98" spans="1:5" x14ac:dyDescent="0.25">
      <c r="A98" s="10" t="s">
        <v>333</v>
      </c>
      <c r="B98" s="14">
        <v>48.8</v>
      </c>
      <c r="C98" s="14"/>
      <c r="D98" s="15">
        <v>130</v>
      </c>
      <c r="E98" s="1">
        <f t="shared" si="1"/>
        <v>6344</v>
      </c>
    </row>
    <row r="99" spans="1:5" hidden="1" x14ac:dyDescent="0.25">
      <c r="A99" s="10" t="s">
        <v>81</v>
      </c>
      <c r="B99" s="13"/>
      <c r="C99" s="13"/>
      <c r="D99" s="1">
        <v>130</v>
      </c>
      <c r="E99" s="1">
        <f t="shared" si="1"/>
        <v>0</v>
      </c>
    </row>
    <row r="100" spans="1:5" x14ac:dyDescent="0.25">
      <c r="A100" s="10" t="s">
        <v>82</v>
      </c>
      <c r="B100" s="13">
        <v>59.4</v>
      </c>
      <c r="C100" s="13"/>
      <c r="D100" s="1">
        <v>60</v>
      </c>
      <c r="E100" s="1">
        <f t="shared" si="1"/>
        <v>3564</v>
      </c>
    </row>
    <row r="101" spans="1:5" hidden="1" x14ac:dyDescent="0.25">
      <c r="A101" s="10" t="s">
        <v>83</v>
      </c>
      <c r="B101" s="14"/>
      <c r="C101" s="14"/>
      <c r="D101" s="15">
        <v>66</v>
      </c>
      <c r="E101" s="1">
        <f t="shared" si="1"/>
        <v>0</v>
      </c>
    </row>
    <row r="102" spans="1:5" hidden="1" x14ac:dyDescent="0.25">
      <c r="A102" s="10" t="s">
        <v>84</v>
      </c>
      <c r="B102" s="14"/>
      <c r="C102" s="14"/>
      <c r="D102" s="15">
        <v>64</v>
      </c>
      <c r="E102" s="1">
        <f t="shared" si="1"/>
        <v>0</v>
      </c>
    </row>
    <row r="103" spans="1:5" hidden="1" x14ac:dyDescent="0.25">
      <c r="A103" s="10" t="s">
        <v>85</v>
      </c>
      <c r="B103" s="14"/>
      <c r="C103" s="14"/>
      <c r="D103" s="15"/>
      <c r="E103" s="1">
        <f t="shared" si="1"/>
        <v>0</v>
      </c>
    </row>
    <row r="104" spans="1:5" x14ac:dyDescent="0.25">
      <c r="A104" s="10" t="s">
        <v>86</v>
      </c>
      <c r="B104" s="14">
        <v>20.5</v>
      </c>
      <c r="C104" s="14"/>
      <c r="D104" s="15">
        <v>150</v>
      </c>
      <c r="E104" s="1">
        <f t="shared" si="1"/>
        <v>3075</v>
      </c>
    </row>
    <row r="105" spans="1:5" x14ac:dyDescent="0.25">
      <c r="A105" s="10" t="s">
        <v>87</v>
      </c>
      <c r="B105" s="14">
        <f>77.6+22.4+131</f>
        <v>231</v>
      </c>
      <c r="C105" s="14"/>
      <c r="D105" s="15">
        <v>74</v>
      </c>
      <c r="E105" s="1">
        <f t="shared" si="1"/>
        <v>17094</v>
      </c>
    </row>
    <row r="106" spans="1:5" hidden="1" x14ac:dyDescent="0.25">
      <c r="A106" s="10" t="s">
        <v>88</v>
      </c>
      <c r="B106" s="14"/>
      <c r="C106" s="14"/>
      <c r="D106" s="15">
        <v>60</v>
      </c>
      <c r="E106" s="1">
        <f t="shared" si="1"/>
        <v>0</v>
      </c>
    </row>
    <row r="107" spans="1:5" hidden="1" x14ac:dyDescent="0.25">
      <c r="A107" s="10" t="s">
        <v>89</v>
      </c>
      <c r="B107" s="14"/>
      <c r="C107" s="14"/>
      <c r="D107" s="15"/>
      <c r="E107" s="1">
        <f t="shared" si="1"/>
        <v>0</v>
      </c>
    </row>
    <row r="108" spans="1:5" hidden="1" x14ac:dyDescent="0.25">
      <c r="A108" s="10" t="s">
        <v>90</v>
      </c>
      <c r="B108" s="13"/>
      <c r="C108" s="13"/>
      <c r="D108" s="1">
        <v>140</v>
      </c>
      <c r="E108" s="1">
        <f t="shared" si="1"/>
        <v>0</v>
      </c>
    </row>
    <row r="109" spans="1:5" x14ac:dyDescent="0.25">
      <c r="A109" s="10" t="s">
        <v>91</v>
      </c>
      <c r="B109" s="14">
        <v>12.02</v>
      </c>
      <c r="C109" s="14"/>
      <c r="D109" s="15">
        <v>52</v>
      </c>
      <c r="E109" s="1">
        <f t="shared" si="1"/>
        <v>625.04</v>
      </c>
    </row>
    <row r="110" spans="1:5" hidden="1" x14ac:dyDescent="0.25">
      <c r="A110" s="10" t="s">
        <v>92</v>
      </c>
      <c r="B110" s="14"/>
      <c r="C110" s="14"/>
      <c r="D110" s="15">
        <v>24</v>
      </c>
      <c r="E110" s="1">
        <f t="shared" si="1"/>
        <v>0</v>
      </c>
    </row>
    <row r="111" spans="1:5" x14ac:dyDescent="0.25">
      <c r="A111" s="10" t="s">
        <v>93</v>
      </c>
      <c r="B111" s="14"/>
      <c r="C111" s="14">
        <v>9</v>
      </c>
      <c r="D111" s="15">
        <v>13</v>
      </c>
      <c r="E111" s="1">
        <f>+C111*D111</f>
        <v>117</v>
      </c>
    </row>
    <row r="112" spans="1:5" x14ac:dyDescent="0.25">
      <c r="A112" s="10" t="s">
        <v>94</v>
      </c>
      <c r="B112" s="13">
        <v>7.2</v>
      </c>
      <c r="C112" s="13"/>
      <c r="D112" s="1">
        <v>20</v>
      </c>
      <c r="E112" s="1">
        <f t="shared" si="1"/>
        <v>144</v>
      </c>
    </row>
    <row r="113" spans="1:5" hidden="1" x14ac:dyDescent="0.25">
      <c r="A113" s="10" t="s">
        <v>95</v>
      </c>
      <c r="B113" s="14"/>
      <c r="C113" s="14"/>
      <c r="D113" s="15">
        <v>18</v>
      </c>
      <c r="E113" s="1">
        <f>+C113*D113</f>
        <v>0</v>
      </c>
    </row>
    <row r="114" spans="1:5" x14ac:dyDescent="0.25">
      <c r="A114" s="10" t="s">
        <v>96</v>
      </c>
      <c r="B114" s="14">
        <v>67.2</v>
      </c>
      <c r="C114" s="14"/>
      <c r="D114" s="15">
        <v>28</v>
      </c>
      <c r="E114" s="1">
        <f t="shared" si="1"/>
        <v>1881.6000000000001</v>
      </c>
    </row>
    <row r="115" spans="1:5" x14ac:dyDescent="0.25">
      <c r="A115" s="10" t="s">
        <v>97</v>
      </c>
      <c r="B115" s="14">
        <v>831.8</v>
      </c>
      <c r="C115" s="14"/>
      <c r="D115" s="15">
        <v>26</v>
      </c>
      <c r="E115" s="1">
        <f t="shared" si="1"/>
        <v>21626.799999999999</v>
      </c>
    </row>
    <row r="116" spans="1:5" x14ac:dyDescent="0.25">
      <c r="A116" s="10" t="s">
        <v>98</v>
      </c>
      <c r="B116" s="14">
        <v>79</v>
      </c>
      <c r="C116" s="14"/>
      <c r="D116" s="15">
        <v>19</v>
      </c>
      <c r="E116" s="1">
        <f t="shared" si="1"/>
        <v>1501</v>
      </c>
    </row>
    <row r="117" spans="1:5" hidden="1" x14ac:dyDescent="0.25">
      <c r="A117" s="10" t="s">
        <v>99</v>
      </c>
      <c r="B117" s="13"/>
      <c r="C117" s="13"/>
      <c r="D117" s="1">
        <v>124</v>
      </c>
      <c r="E117" s="1">
        <f t="shared" si="1"/>
        <v>0</v>
      </c>
    </row>
    <row r="118" spans="1:5" hidden="1" x14ac:dyDescent="0.25">
      <c r="A118" s="10" t="s">
        <v>100</v>
      </c>
      <c r="B118" s="13"/>
      <c r="C118" s="13"/>
      <c r="D118" s="1">
        <v>75</v>
      </c>
      <c r="E118" s="1">
        <f t="shared" si="1"/>
        <v>0</v>
      </c>
    </row>
    <row r="119" spans="1:5" x14ac:dyDescent="0.25">
      <c r="A119" s="10" t="s">
        <v>101</v>
      </c>
      <c r="B119" s="14">
        <v>53.2</v>
      </c>
      <c r="C119" s="14"/>
      <c r="D119" s="15">
        <v>46</v>
      </c>
      <c r="E119" s="1">
        <f t="shared" si="1"/>
        <v>2447.2000000000003</v>
      </c>
    </row>
    <row r="120" spans="1:5" x14ac:dyDescent="0.25">
      <c r="A120" s="10" t="s">
        <v>102</v>
      </c>
      <c r="B120" s="14">
        <f>75.4+156+17</f>
        <v>248.4</v>
      </c>
      <c r="C120" s="14"/>
      <c r="D120" s="15">
        <v>112</v>
      </c>
      <c r="E120" s="1">
        <f t="shared" si="1"/>
        <v>27820.799999999999</v>
      </c>
    </row>
    <row r="121" spans="1:5" x14ac:dyDescent="0.25">
      <c r="A121" s="10" t="s">
        <v>103</v>
      </c>
      <c r="B121" s="14">
        <v>198.6</v>
      </c>
      <c r="C121" s="14"/>
      <c r="D121" s="15">
        <v>130</v>
      </c>
      <c r="E121" s="1">
        <f t="shared" si="1"/>
        <v>25818</v>
      </c>
    </row>
    <row r="122" spans="1:5" x14ac:dyDescent="0.25">
      <c r="A122" s="10" t="s">
        <v>104</v>
      </c>
      <c r="B122" s="14">
        <f>153.8+85.6+47.2+3.4+5.8</f>
        <v>295.8</v>
      </c>
      <c r="C122" s="14"/>
      <c r="D122" s="15">
        <v>54</v>
      </c>
      <c r="E122" s="1">
        <f t="shared" si="1"/>
        <v>15973.2</v>
      </c>
    </row>
    <row r="123" spans="1:5" x14ac:dyDescent="0.25">
      <c r="A123" s="10" t="s">
        <v>105</v>
      </c>
      <c r="B123" s="14">
        <v>263.01</v>
      </c>
      <c r="C123" s="14"/>
      <c r="D123" s="15">
        <v>130</v>
      </c>
      <c r="E123" s="1">
        <f t="shared" si="1"/>
        <v>34191.299999999996</v>
      </c>
    </row>
    <row r="124" spans="1:5" hidden="1" x14ac:dyDescent="0.25">
      <c r="A124" s="10" t="s">
        <v>106</v>
      </c>
      <c r="B124" s="14"/>
      <c r="C124" s="14"/>
      <c r="D124" s="15">
        <v>128</v>
      </c>
      <c r="E124" s="1">
        <f t="shared" si="1"/>
        <v>0</v>
      </c>
    </row>
    <row r="125" spans="1:5" hidden="1" x14ac:dyDescent="0.25">
      <c r="A125" s="10" t="s">
        <v>107</v>
      </c>
      <c r="B125" s="14"/>
      <c r="C125" s="14"/>
      <c r="D125" s="15"/>
      <c r="E125" s="1">
        <f t="shared" si="1"/>
        <v>0</v>
      </c>
    </row>
    <row r="126" spans="1:5" hidden="1" x14ac:dyDescent="0.25">
      <c r="A126" s="10" t="s">
        <v>308</v>
      </c>
      <c r="B126" s="14"/>
      <c r="C126" s="14"/>
      <c r="D126" s="15">
        <v>90</v>
      </c>
      <c r="E126" s="1">
        <f t="shared" si="1"/>
        <v>0</v>
      </c>
    </row>
    <row r="127" spans="1:5" hidden="1" x14ac:dyDescent="0.25">
      <c r="A127" s="10" t="s">
        <v>108</v>
      </c>
      <c r="B127" s="14"/>
      <c r="C127" s="14"/>
      <c r="D127" s="15">
        <v>80</v>
      </c>
      <c r="E127" s="1">
        <f t="shared" si="1"/>
        <v>0</v>
      </c>
    </row>
    <row r="128" spans="1:5" x14ac:dyDescent="0.25">
      <c r="A128" s="10" t="s">
        <v>109</v>
      </c>
      <c r="B128" s="14">
        <f>23.4+54.2+8+73.8+2.6</f>
        <v>161.99999999999997</v>
      </c>
      <c r="C128" s="14"/>
      <c r="D128" s="15">
        <v>54</v>
      </c>
      <c r="E128" s="1">
        <f t="shared" si="1"/>
        <v>8747.9999999999982</v>
      </c>
    </row>
    <row r="129" spans="1:5" hidden="1" x14ac:dyDescent="0.25">
      <c r="A129" s="10" t="s">
        <v>110</v>
      </c>
      <c r="B129" s="14"/>
      <c r="C129" s="14"/>
      <c r="D129" s="15"/>
      <c r="E129" s="1">
        <f t="shared" si="1"/>
        <v>0</v>
      </c>
    </row>
    <row r="130" spans="1:5" hidden="1" x14ac:dyDescent="0.25">
      <c r="A130" s="10" t="s">
        <v>111</v>
      </c>
      <c r="B130" s="14"/>
      <c r="C130" s="14"/>
      <c r="D130" s="15">
        <v>46</v>
      </c>
      <c r="E130" s="1">
        <f t="shared" si="1"/>
        <v>0</v>
      </c>
    </row>
    <row r="131" spans="1:5" x14ac:dyDescent="0.25">
      <c r="A131" s="10" t="s">
        <v>112</v>
      </c>
      <c r="B131" s="13">
        <v>30.2</v>
      </c>
      <c r="C131" s="13"/>
      <c r="D131" s="1">
        <v>74</v>
      </c>
      <c r="E131" s="1">
        <f t="shared" si="1"/>
        <v>2234.7999999999997</v>
      </c>
    </row>
    <row r="132" spans="1:5" hidden="1" x14ac:dyDescent="0.25">
      <c r="A132" s="16" t="s">
        <v>113</v>
      </c>
      <c r="B132" s="17"/>
      <c r="C132" s="17"/>
      <c r="D132" s="18">
        <v>54</v>
      </c>
      <c r="E132" s="1">
        <f t="shared" si="1"/>
        <v>0</v>
      </c>
    </row>
    <row r="133" spans="1:5" hidden="1" x14ac:dyDescent="0.25">
      <c r="A133" s="10" t="s">
        <v>114</v>
      </c>
      <c r="B133" s="14"/>
      <c r="C133" s="14"/>
      <c r="D133" s="15">
        <v>58</v>
      </c>
      <c r="E133" s="1">
        <f t="shared" si="1"/>
        <v>0</v>
      </c>
    </row>
    <row r="134" spans="1:5" x14ac:dyDescent="0.25">
      <c r="A134" s="10" t="s">
        <v>115</v>
      </c>
      <c r="B134" s="13">
        <f>5+24.4</f>
        <v>29.4</v>
      </c>
      <c r="C134" s="13"/>
      <c r="D134" s="1">
        <v>78</v>
      </c>
      <c r="E134" s="1">
        <f t="shared" si="1"/>
        <v>2293.1999999999998</v>
      </c>
    </row>
    <row r="135" spans="1:5" x14ac:dyDescent="0.25">
      <c r="A135" s="10" t="s">
        <v>116</v>
      </c>
      <c r="B135" s="14">
        <f>3.54+33</f>
        <v>36.54</v>
      </c>
      <c r="C135" s="14"/>
      <c r="D135" s="15">
        <v>185</v>
      </c>
      <c r="E135" s="1">
        <f t="shared" si="1"/>
        <v>6759.9</v>
      </c>
    </row>
    <row r="136" spans="1:5" x14ac:dyDescent="0.25">
      <c r="A136" s="10" t="s">
        <v>117</v>
      </c>
      <c r="B136" s="14">
        <f>4.54*C136</f>
        <v>399.52</v>
      </c>
      <c r="C136" s="14">
        <v>88</v>
      </c>
      <c r="D136" s="15">
        <v>64</v>
      </c>
      <c r="E136" s="1">
        <f t="shared" si="1"/>
        <v>25569.279999999999</v>
      </c>
    </row>
    <row r="137" spans="1:5" x14ac:dyDescent="0.25">
      <c r="A137" s="10" t="s">
        <v>118</v>
      </c>
      <c r="B137" s="14">
        <v>4.8</v>
      </c>
      <c r="C137" s="14"/>
      <c r="D137" s="15">
        <v>64</v>
      </c>
      <c r="E137" s="1">
        <f t="shared" si="1"/>
        <v>307.2</v>
      </c>
    </row>
    <row r="138" spans="1:5" x14ac:dyDescent="0.25">
      <c r="A138" s="10" t="s">
        <v>119</v>
      </c>
      <c r="B138" s="13">
        <v>13</v>
      </c>
      <c r="C138" s="13"/>
      <c r="D138" s="1">
        <v>130</v>
      </c>
      <c r="E138" s="1">
        <f t="shared" si="1"/>
        <v>1690</v>
      </c>
    </row>
    <row r="139" spans="1:5" x14ac:dyDescent="0.25">
      <c r="A139" s="10" t="s">
        <v>120</v>
      </c>
      <c r="B139" s="14">
        <f>180.4+36.2</f>
        <v>216.60000000000002</v>
      </c>
      <c r="C139" s="14"/>
      <c r="D139" s="15">
        <v>32</v>
      </c>
      <c r="E139" s="1">
        <f t="shared" si="1"/>
        <v>6931.2000000000007</v>
      </c>
    </row>
    <row r="140" spans="1:5" x14ac:dyDescent="0.25">
      <c r="A140" s="10" t="s">
        <v>121</v>
      </c>
      <c r="B140" s="14">
        <v>92.6</v>
      </c>
      <c r="C140" s="14"/>
      <c r="D140" s="15">
        <v>35</v>
      </c>
      <c r="E140" s="1">
        <f t="shared" si="1"/>
        <v>3241</v>
      </c>
    </row>
    <row r="141" spans="1:5" hidden="1" x14ac:dyDescent="0.25">
      <c r="A141" s="10" t="s">
        <v>122</v>
      </c>
      <c r="B141" s="14"/>
      <c r="C141" s="14"/>
      <c r="D141" s="15">
        <v>70</v>
      </c>
      <c r="E141" s="1">
        <f t="shared" si="1"/>
        <v>0</v>
      </c>
    </row>
    <row r="142" spans="1:5" x14ac:dyDescent="0.25">
      <c r="A142" s="10" t="s">
        <v>123</v>
      </c>
      <c r="B142" s="13">
        <v>58.6</v>
      </c>
      <c r="C142" s="13"/>
      <c r="D142" s="1">
        <v>98</v>
      </c>
      <c r="E142" s="1">
        <f t="shared" si="1"/>
        <v>5742.8</v>
      </c>
    </row>
    <row r="143" spans="1:5" hidden="1" x14ac:dyDescent="0.25">
      <c r="A143" s="10" t="s">
        <v>124</v>
      </c>
      <c r="B143" s="13"/>
      <c r="C143" s="13"/>
      <c r="D143" s="1">
        <v>26</v>
      </c>
      <c r="E143" s="1">
        <f t="shared" si="1"/>
        <v>0</v>
      </c>
    </row>
    <row r="144" spans="1:5" x14ac:dyDescent="0.25">
      <c r="A144" s="10" t="s">
        <v>125</v>
      </c>
      <c r="B144" s="13">
        <v>34</v>
      </c>
      <c r="C144" s="13"/>
      <c r="D144" s="1">
        <v>5</v>
      </c>
      <c r="E144" s="1">
        <f t="shared" si="1"/>
        <v>170</v>
      </c>
    </row>
    <row r="145" spans="1:5" hidden="1" x14ac:dyDescent="0.25">
      <c r="A145" s="10" t="s">
        <v>126</v>
      </c>
      <c r="B145" s="14"/>
      <c r="C145" s="14"/>
      <c r="D145" s="15">
        <v>12</v>
      </c>
      <c r="E145" s="1">
        <f t="shared" si="1"/>
        <v>0</v>
      </c>
    </row>
    <row r="146" spans="1:5" hidden="1" x14ac:dyDescent="0.25">
      <c r="A146" s="10" t="s">
        <v>127</v>
      </c>
      <c r="B146" s="14"/>
      <c r="C146" s="14"/>
      <c r="D146" s="15"/>
      <c r="E146" s="1">
        <f t="shared" si="1"/>
        <v>0</v>
      </c>
    </row>
    <row r="147" spans="1:5" hidden="1" x14ac:dyDescent="0.25">
      <c r="A147" s="10" t="s">
        <v>128</v>
      </c>
      <c r="B147" s="14"/>
      <c r="C147" s="14"/>
      <c r="D147" s="15">
        <v>30</v>
      </c>
      <c r="E147" s="1">
        <f t="shared" si="1"/>
        <v>0</v>
      </c>
    </row>
    <row r="148" spans="1:5" hidden="1" x14ac:dyDescent="0.25">
      <c r="A148" s="10" t="s">
        <v>129</v>
      </c>
      <c r="B148" s="14"/>
      <c r="C148" s="14"/>
      <c r="D148" s="15">
        <v>20</v>
      </c>
      <c r="E148" s="1">
        <f t="shared" si="1"/>
        <v>0</v>
      </c>
    </row>
    <row r="149" spans="1:5" hidden="1" x14ac:dyDescent="0.25">
      <c r="A149" s="10" t="s">
        <v>130</v>
      </c>
      <c r="B149" s="14"/>
      <c r="C149" s="14"/>
      <c r="D149" s="15"/>
      <c r="E149" s="1">
        <f t="shared" si="1"/>
        <v>0</v>
      </c>
    </row>
    <row r="150" spans="1:5" x14ac:dyDescent="0.25">
      <c r="A150" s="10" t="s">
        <v>131</v>
      </c>
      <c r="B150" s="14">
        <v>121.6</v>
      </c>
      <c r="C150" s="14"/>
      <c r="D150" s="15">
        <v>12</v>
      </c>
      <c r="E150" s="1">
        <f t="shared" si="1"/>
        <v>1459.1999999999998</v>
      </c>
    </row>
    <row r="151" spans="1:5" hidden="1" x14ac:dyDescent="0.25">
      <c r="A151" s="10" t="s">
        <v>132</v>
      </c>
      <c r="B151" s="14"/>
      <c r="C151" s="14"/>
      <c r="D151" s="15">
        <v>10</v>
      </c>
      <c r="E151" s="1">
        <f t="shared" ref="E151:E212" si="2">+B151*D151</f>
        <v>0</v>
      </c>
    </row>
    <row r="152" spans="1:5" x14ac:dyDescent="0.25">
      <c r="A152" s="10" t="s">
        <v>133</v>
      </c>
      <c r="B152" s="14">
        <v>659.4</v>
      </c>
      <c r="C152" s="14"/>
      <c r="D152" s="15">
        <v>56</v>
      </c>
      <c r="E152" s="1">
        <f t="shared" si="2"/>
        <v>36926.400000000001</v>
      </c>
    </row>
    <row r="153" spans="1:5" hidden="1" x14ac:dyDescent="0.25">
      <c r="A153" s="10" t="s">
        <v>134</v>
      </c>
      <c r="B153" s="14"/>
      <c r="C153" s="14"/>
      <c r="D153" s="15">
        <v>86</v>
      </c>
      <c r="E153" s="1">
        <f t="shared" si="2"/>
        <v>0</v>
      </c>
    </row>
    <row r="154" spans="1:5" x14ac:dyDescent="0.25">
      <c r="A154" s="10" t="s">
        <v>135</v>
      </c>
      <c r="B154" s="14">
        <v>103.17</v>
      </c>
      <c r="C154" s="14"/>
      <c r="D154" s="15">
        <v>66</v>
      </c>
      <c r="E154" s="1">
        <f t="shared" si="2"/>
        <v>6809.22</v>
      </c>
    </row>
    <row r="155" spans="1:5" hidden="1" x14ac:dyDescent="0.25">
      <c r="A155" s="10" t="s">
        <v>328</v>
      </c>
      <c r="B155" s="14"/>
      <c r="C155" s="14"/>
      <c r="D155" s="15">
        <v>40</v>
      </c>
      <c r="E155" s="1">
        <f t="shared" si="2"/>
        <v>0</v>
      </c>
    </row>
    <row r="156" spans="1:5" hidden="1" x14ac:dyDescent="0.25">
      <c r="A156" s="10" t="s">
        <v>136</v>
      </c>
      <c r="B156" s="14"/>
      <c r="C156" s="14"/>
      <c r="D156" s="15">
        <v>38</v>
      </c>
      <c r="E156" s="1">
        <f t="shared" si="2"/>
        <v>0</v>
      </c>
    </row>
    <row r="157" spans="1:5" x14ac:dyDescent="0.25">
      <c r="A157" s="10" t="s">
        <v>137</v>
      </c>
      <c r="B157" s="14">
        <f>883+618.2</f>
        <v>1501.2</v>
      </c>
      <c r="C157" s="14"/>
      <c r="D157" s="15">
        <v>55</v>
      </c>
      <c r="E157" s="1">
        <f t="shared" si="2"/>
        <v>82566</v>
      </c>
    </row>
    <row r="158" spans="1:5" x14ac:dyDescent="0.25">
      <c r="A158" s="10" t="s">
        <v>331</v>
      </c>
      <c r="B158" s="14">
        <v>15.6</v>
      </c>
      <c r="C158" s="14"/>
      <c r="D158" s="15">
        <v>58</v>
      </c>
      <c r="E158" s="1">
        <f t="shared" si="2"/>
        <v>904.8</v>
      </c>
    </row>
    <row r="159" spans="1:5" x14ac:dyDescent="0.25">
      <c r="A159" s="10" t="s">
        <v>138</v>
      </c>
      <c r="B159" s="14">
        <v>16.899999999999999</v>
      </c>
      <c r="C159" s="14"/>
      <c r="D159" s="15">
        <v>40</v>
      </c>
      <c r="E159" s="1">
        <f t="shared" si="2"/>
        <v>676</v>
      </c>
    </row>
    <row r="160" spans="1:5" hidden="1" x14ac:dyDescent="0.25">
      <c r="A160" s="10" t="s">
        <v>139</v>
      </c>
      <c r="B160" s="14"/>
      <c r="C160" s="14"/>
      <c r="D160" s="15">
        <v>76</v>
      </c>
      <c r="E160" s="1">
        <f t="shared" si="2"/>
        <v>0</v>
      </c>
    </row>
    <row r="161" spans="1:5" hidden="1" x14ac:dyDescent="0.25">
      <c r="A161" s="10" t="s">
        <v>140</v>
      </c>
      <c r="B161" s="14"/>
      <c r="C161" s="14"/>
      <c r="D161" s="15">
        <v>62</v>
      </c>
      <c r="E161" s="1">
        <f t="shared" si="2"/>
        <v>0</v>
      </c>
    </row>
    <row r="162" spans="1:5" hidden="1" x14ac:dyDescent="0.25">
      <c r="A162" s="10" t="s">
        <v>141</v>
      </c>
      <c r="B162" s="13"/>
      <c r="C162" s="13"/>
      <c r="D162" s="1">
        <v>62</v>
      </c>
      <c r="E162" s="1">
        <f t="shared" si="2"/>
        <v>0</v>
      </c>
    </row>
    <row r="163" spans="1:5" x14ac:dyDescent="0.25">
      <c r="A163" s="16" t="s">
        <v>142</v>
      </c>
      <c r="B163" s="17">
        <v>60.8</v>
      </c>
      <c r="C163" s="17"/>
      <c r="D163" s="18">
        <v>80</v>
      </c>
      <c r="E163" s="1">
        <f t="shared" si="2"/>
        <v>4864</v>
      </c>
    </row>
    <row r="164" spans="1:5" hidden="1" x14ac:dyDescent="0.25">
      <c r="A164" s="16" t="s">
        <v>143</v>
      </c>
      <c r="B164" s="19"/>
      <c r="C164" s="19"/>
      <c r="D164" s="20">
        <v>60</v>
      </c>
      <c r="E164" s="1">
        <f t="shared" si="2"/>
        <v>0</v>
      </c>
    </row>
    <row r="165" spans="1:5" x14ac:dyDescent="0.25">
      <c r="A165" s="16" t="s">
        <v>144</v>
      </c>
      <c r="B165" s="19">
        <v>22.46</v>
      </c>
      <c r="C165" s="19"/>
      <c r="D165" s="20">
        <v>90</v>
      </c>
      <c r="E165" s="1">
        <f t="shared" si="2"/>
        <v>2021.4</v>
      </c>
    </row>
    <row r="166" spans="1:5" hidden="1" x14ac:dyDescent="0.25">
      <c r="A166" s="10" t="s">
        <v>145</v>
      </c>
      <c r="B166" s="14"/>
      <c r="C166" s="14"/>
      <c r="D166" s="15">
        <v>74</v>
      </c>
      <c r="E166" s="1">
        <f t="shared" si="2"/>
        <v>0</v>
      </c>
    </row>
    <row r="167" spans="1:5" x14ac:dyDescent="0.25">
      <c r="A167" s="10" t="s">
        <v>146</v>
      </c>
      <c r="B167" s="14">
        <v>10</v>
      </c>
      <c r="C167" s="14"/>
      <c r="D167" s="15">
        <v>84</v>
      </c>
      <c r="E167" s="1">
        <f t="shared" si="2"/>
        <v>840</v>
      </c>
    </row>
    <row r="168" spans="1:5" hidden="1" x14ac:dyDescent="0.25">
      <c r="A168" s="10" t="s">
        <v>147</v>
      </c>
      <c r="B168" s="13"/>
      <c r="C168" s="13"/>
      <c r="D168" s="1">
        <v>78</v>
      </c>
      <c r="E168" s="1">
        <f t="shared" si="2"/>
        <v>0</v>
      </c>
    </row>
    <row r="169" spans="1:5" hidden="1" x14ac:dyDescent="0.25">
      <c r="A169" s="10" t="s">
        <v>148</v>
      </c>
      <c r="B169" s="14"/>
      <c r="C169" s="14"/>
      <c r="D169" s="15">
        <v>64</v>
      </c>
      <c r="E169" s="1">
        <f t="shared" si="2"/>
        <v>0</v>
      </c>
    </row>
    <row r="170" spans="1:5" hidden="1" x14ac:dyDescent="0.25">
      <c r="A170" s="10" t="s">
        <v>149</v>
      </c>
      <c r="B170" s="14"/>
      <c r="C170" s="14"/>
      <c r="D170" s="15">
        <v>98</v>
      </c>
      <c r="E170" s="1">
        <f t="shared" si="2"/>
        <v>0</v>
      </c>
    </row>
    <row r="171" spans="1:5" x14ac:dyDescent="0.25">
      <c r="A171" s="10" t="s">
        <v>150</v>
      </c>
      <c r="B171" s="14">
        <f>793+740.6+393.4+796.8+683.8</f>
        <v>3407.6000000000004</v>
      </c>
      <c r="C171" s="14"/>
      <c r="D171" s="15">
        <v>57</v>
      </c>
      <c r="E171" s="1">
        <f t="shared" si="2"/>
        <v>194233.2</v>
      </c>
    </row>
    <row r="172" spans="1:5" hidden="1" x14ac:dyDescent="0.25">
      <c r="A172" s="10" t="s">
        <v>151</v>
      </c>
      <c r="B172" s="14"/>
      <c r="C172" s="14"/>
      <c r="D172" s="15">
        <v>56</v>
      </c>
      <c r="E172" s="1">
        <f t="shared" si="2"/>
        <v>0</v>
      </c>
    </row>
    <row r="173" spans="1:5" hidden="1" x14ac:dyDescent="0.25">
      <c r="A173" s="10" t="s">
        <v>152</v>
      </c>
      <c r="B173" s="14"/>
      <c r="C173" s="14"/>
      <c r="D173" s="15">
        <v>58</v>
      </c>
      <c r="E173" s="1">
        <f t="shared" si="2"/>
        <v>0</v>
      </c>
    </row>
    <row r="174" spans="1:5" hidden="1" x14ac:dyDescent="0.25">
      <c r="A174" s="10" t="s">
        <v>153</v>
      </c>
      <c r="B174" s="13"/>
      <c r="C174" s="13"/>
      <c r="D174" s="1">
        <v>86</v>
      </c>
      <c r="E174" s="1">
        <f t="shared" si="2"/>
        <v>0</v>
      </c>
    </row>
    <row r="175" spans="1:5" x14ac:dyDescent="0.25">
      <c r="A175" s="10" t="s">
        <v>323</v>
      </c>
      <c r="B175" s="13">
        <v>4.38</v>
      </c>
      <c r="C175" s="13"/>
      <c r="D175" s="1">
        <v>86</v>
      </c>
      <c r="E175" s="1">
        <f t="shared" si="2"/>
        <v>376.68</v>
      </c>
    </row>
    <row r="176" spans="1:5" x14ac:dyDescent="0.25">
      <c r="A176" s="10" t="s">
        <v>329</v>
      </c>
      <c r="B176" s="13">
        <v>32.049999999999997</v>
      </c>
      <c r="C176" s="13"/>
      <c r="D176" s="1">
        <v>86</v>
      </c>
      <c r="E176" s="1">
        <f t="shared" si="2"/>
        <v>2756.2999999999997</v>
      </c>
    </row>
    <row r="177" spans="1:5" x14ac:dyDescent="0.25">
      <c r="A177" s="10" t="s">
        <v>154</v>
      </c>
      <c r="B177" s="14">
        <f>67+10.42</f>
        <v>77.42</v>
      </c>
      <c r="C177" s="14"/>
      <c r="D177" s="15">
        <v>118</v>
      </c>
      <c r="E177" s="1">
        <f t="shared" si="2"/>
        <v>9135.56</v>
      </c>
    </row>
    <row r="178" spans="1:5" hidden="1" x14ac:dyDescent="0.25">
      <c r="A178" s="10" t="s">
        <v>155</v>
      </c>
      <c r="B178" s="14"/>
      <c r="C178" s="14"/>
      <c r="D178" s="15"/>
      <c r="E178" s="1">
        <f t="shared" si="2"/>
        <v>0</v>
      </c>
    </row>
    <row r="179" spans="1:5" hidden="1" x14ac:dyDescent="0.25">
      <c r="A179" s="10" t="s">
        <v>156</v>
      </c>
      <c r="B179" s="13"/>
      <c r="C179" s="13"/>
      <c r="D179" s="1">
        <v>75</v>
      </c>
      <c r="E179" s="1">
        <f t="shared" si="2"/>
        <v>0</v>
      </c>
    </row>
    <row r="180" spans="1:5" hidden="1" x14ac:dyDescent="0.25">
      <c r="A180" s="10" t="s">
        <v>157</v>
      </c>
      <c r="B180" s="14"/>
      <c r="C180" s="14"/>
      <c r="D180" s="15">
        <v>64</v>
      </c>
      <c r="E180" s="1">
        <f t="shared" si="2"/>
        <v>0</v>
      </c>
    </row>
    <row r="181" spans="1:5" x14ac:dyDescent="0.25">
      <c r="A181" s="10" t="s">
        <v>158</v>
      </c>
      <c r="B181" s="14">
        <v>36.36</v>
      </c>
      <c r="C181" s="14"/>
      <c r="D181" s="15">
        <v>78</v>
      </c>
      <c r="E181" s="1">
        <f t="shared" si="2"/>
        <v>2836.08</v>
      </c>
    </row>
    <row r="182" spans="1:5" hidden="1" x14ac:dyDescent="0.25">
      <c r="A182" s="10" t="s">
        <v>159</v>
      </c>
      <c r="B182" s="14"/>
      <c r="C182" s="14"/>
      <c r="D182" s="15">
        <v>80</v>
      </c>
      <c r="E182" s="1">
        <f t="shared" si="2"/>
        <v>0</v>
      </c>
    </row>
    <row r="183" spans="1:5" hidden="1" x14ac:dyDescent="0.25">
      <c r="A183" s="10" t="s">
        <v>160</v>
      </c>
      <c r="B183" s="13"/>
      <c r="C183" s="13"/>
      <c r="D183" s="1">
        <v>48</v>
      </c>
      <c r="E183" s="1">
        <f t="shared" si="2"/>
        <v>0</v>
      </c>
    </row>
    <row r="184" spans="1:5" hidden="1" x14ac:dyDescent="0.25">
      <c r="A184" s="10" t="s">
        <v>161</v>
      </c>
      <c r="B184" s="13"/>
      <c r="C184" s="13"/>
      <c r="D184" s="1">
        <v>206</v>
      </c>
      <c r="E184" s="1">
        <f t="shared" si="2"/>
        <v>0</v>
      </c>
    </row>
    <row r="185" spans="1:5" hidden="1" x14ac:dyDescent="0.25">
      <c r="A185" s="10" t="s">
        <v>162</v>
      </c>
      <c r="B185" s="14"/>
      <c r="C185" s="14"/>
      <c r="D185" s="15">
        <v>60</v>
      </c>
      <c r="E185" s="1">
        <f t="shared" si="2"/>
        <v>0</v>
      </c>
    </row>
    <row r="186" spans="1:5" hidden="1" x14ac:dyDescent="0.25">
      <c r="A186" s="10" t="s">
        <v>163</v>
      </c>
      <c r="B186" s="14"/>
      <c r="C186" s="14"/>
      <c r="D186" s="15">
        <v>88</v>
      </c>
      <c r="E186" s="1">
        <f t="shared" si="2"/>
        <v>0</v>
      </c>
    </row>
    <row r="187" spans="1:5" hidden="1" x14ac:dyDescent="0.25">
      <c r="A187" s="10" t="s">
        <v>316</v>
      </c>
      <c r="B187" s="14"/>
      <c r="C187" s="14"/>
      <c r="D187" s="15">
        <v>78</v>
      </c>
      <c r="E187" s="1">
        <f t="shared" si="2"/>
        <v>0</v>
      </c>
    </row>
    <row r="188" spans="1:5" x14ac:dyDescent="0.25">
      <c r="A188" s="10" t="s">
        <v>164</v>
      </c>
      <c r="B188" s="14">
        <v>18.8</v>
      </c>
      <c r="C188" s="14"/>
      <c r="D188" s="15">
        <v>62</v>
      </c>
      <c r="E188" s="1">
        <f t="shared" si="2"/>
        <v>1165.6000000000001</v>
      </c>
    </row>
    <row r="189" spans="1:5" x14ac:dyDescent="0.25">
      <c r="A189" s="10" t="s">
        <v>165</v>
      </c>
      <c r="B189" s="14">
        <v>103.2</v>
      </c>
      <c r="C189" s="14"/>
      <c r="D189" s="15">
        <v>48</v>
      </c>
      <c r="E189" s="1">
        <f t="shared" si="2"/>
        <v>4953.6000000000004</v>
      </c>
    </row>
    <row r="190" spans="1:5" hidden="1" x14ac:dyDescent="0.25">
      <c r="A190" s="10" t="s">
        <v>166</v>
      </c>
      <c r="B190" s="14"/>
      <c r="C190" s="14"/>
      <c r="D190" s="15">
        <v>64</v>
      </c>
      <c r="E190" s="1">
        <f t="shared" si="2"/>
        <v>0</v>
      </c>
    </row>
    <row r="191" spans="1:5" hidden="1" x14ac:dyDescent="0.25">
      <c r="A191" s="10" t="s">
        <v>167</v>
      </c>
      <c r="B191" s="14"/>
      <c r="C191" s="14"/>
      <c r="D191" s="15">
        <v>130</v>
      </c>
      <c r="E191" s="1">
        <f t="shared" si="2"/>
        <v>0</v>
      </c>
    </row>
    <row r="192" spans="1:5" hidden="1" x14ac:dyDescent="0.25">
      <c r="A192" s="10" t="s">
        <v>168</v>
      </c>
      <c r="B192" s="14"/>
      <c r="C192" s="14"/>
      <c r="D192" s="15">
        <v>16</v>
      </c>
      <c r="E192" s="1">
        <f t="shared" si="2"/>
        <v>0</v>
      </c>
    </row>
    <row r="193" spans="1:5" hidden="1" x14ac:dyDescent="0.25">
      <c r="A193" s="10" t="s">
        <v>169</v>
      </c>
      <c r="B193" s="14"/>
      <c r="C193" s="14"/>
      <c r="D193" s="15">
        <v>16</v>
      </c>
      <c r="E193" s="1">
        <f t="shared" si="2"/>
        <v>0</v>
      </c>
    </row>
    <row r="194" spans="1:5" x14ac:dyDescent="0.25">
      <c r="A194" s="10" t="s">
        <v>170</v>
      </c>
      <c r="B194" s="14"/>
      <c r="C194" s="14">
        <v>84</v>
      </c>
      <c r="D194" s="15">
        <v>19</v>
      </c>
      <c r="E194" s="1">
        <f>+C194*D194</f>
        <v>1596</v>
      </c>
    </row>
    <row r="195" spans="1:5" x14ac:dyDescent="0.25">
      <c r="A195" s="10" t="s">
        <v>171</v>
      </c>
      <c r="B195" s="14"/>
      <c r="C195" s="14">
        <v>51</v>
      </c>
      <c r="D195" s="15">
        <v>18</v>
      </c>
      <c r="E195" s="1">
        <f t="shared" ref="E195:E196" si="3">+C195*D195</f>
        <v>918</v>
      </c>
    </row>
    <row r="196" spans="1:5" x14ac:dyDescent="0.25">
      <c r="A196" s="10" t="s">
        <v>172</v>
      </c>
      <c r="B196" s="14"/>
      <c r="C196" s="14">
        <v>23</v>
      </c>
      <c r="D196" s="15">
        <v>21</v>
      </c>
      <c r="E196" s="1">
        <f t="shared" si="3"/>
        <v>483</v>
      </c>
    </row>
    <row r="197" spans="1:5" hidden="1" x14ac:dyDescent="0.25">
      <c r="A197" s="10" t="s">
        <v>173</v>
      </c>
      <c r="B197" s="14"/>
      <c r="C197" s="14"/>
      <c r="D197" s="15">
        <v>30</v>
      </c>
      <c r="E197" s="1">
        <f t="shared" si="2"/>
        <v>0</v>
      </c>
    </row>
    <row r="198" spans="1:5" x14ac:dyDescent="0.25">
      <c r="A198" s="10" t="s">
        <v>174</v>
      </c>
      <c r="B198" s="14">
        <f>72.2+15.6</f>
        <v>87.8</v>
      </c>
      <c r="C198" s="14"/>
      <c r="D198" s="15">
        <v>36</v>
      </c>
      <c r="E198" s="1">
        <f t="shared" si="2"/>
        <v>3160.7999999999997</v>
      </c>
    </row>
    <row r="199" spans="1:5" x14ac:dyDescent="0.25">
      <c r="A199" s="10" t="s">
        <v>326</v>
      </c>
      <c r="B199" s="14">
        <v>74</v>
      </c>
      <c r="C199" s="14"/>
      <c r="D199" s="15">
        <v>36</v>
      </c>
      <c r="E199" s="1">
        <f t="shared" si="2"/>
        <v>2664</v>
      </c>
    </row>
    <row r="200" spans="1:5" x14ac:dyDescent="0.25">
      <c r="A200" s="10" t="s">
        <v>175</v>
      </c>
      <c r="B200" s="14">
        <f>196+374.1+55</f>
        <v>625.1</v>
      </c>
      <c r="C200" s="14"/>
      <c r="D200" s="15">
        <v>25</v>
      </c>
      <c r="E200" s="1">
        <f t="shared" si="2"/>
        <v>15627.5</v>
      </c>
    </row>
    <row r="201" spans="1:5" x14ac:dyDescent="0.25">
      <c r="A201" s="10" t="s">
        <v>176</v>
      </c>
      <c r="B201" s="14"/>
      <c r="C201" s="14">
        <v>42</v>
      </c>
      <c r="D201" s="15">
        <v>10</v>
      </c>
      <c r="E201" s="1">
        <f>+C201*D201</f>
        <v>420</v>
      </c>
    </row>
    <row r="202" spans="1:5" x14ac:dyDescent="0.25">
      <c r="A202" s="10" t="s">
        <v>177</v>
      </c>
      <c r="B202" s="13"/>
      <c r="C202" s="13">
        <v>4</v>
      </c>
      <c r="D202" s="1">
        <v>40</v>
      </c>
      <c r="E202" s="1">
        <f>+C202*D202</f>
        <v>160</v>
      </c>
    </row>
    <row r="203" spans="1:5" x14ac:dyDescent="0.25">
      <c r="A203" s="10" t="s">
        <v>178</v>
      </c>
      <c r="B203" s="14"/>
      <c r="C203" s="14">
        <v>22</v>
      </c>
      <c r="D203" s="15">
        <v>64</v>
      </c>
      <c r="E203" s="1">
        <f>+C203*D203</f>
        <v>1408</v>
      </c>
    </row>
    <row r="204" spans="1:5" hidden="1" x14ac:dyDescent="0.25">
      <c r="A204" s="10" t="s">
        <v>179</v>
      </c>
      <c r="B204" s="14"/>
      <c r="C204" s="14"/>
      <c r="D204" s="15">
        <v>10</v>
      </c>
      <c r="E204" s="1">
        <f t="shared" si="2"/>
        <v>0</v>
      </c>
    </row>
    <row r="205" spans="1:5" x14ac:dyDescent="0.25">
      <c r="A205" s="16" t="s">
        <v>180</v>
      </c>
      <c r="B205" s="17">
        <f>27.22*C205</f>
        <v>680.5</v>
      </c>
      <c r="C205" s="17">
        <v>25</v>
      </c>
      <c r="D205" s="18">
        <v>48</v>
      </c>
      <c r="E205" s="1">
        <f t="shared" si="2"/>
        <v>32664</v>
      </c>
    </row>
    <row r="206" spans="1:5" hidden="1" x14ac:dyDescent="0.25">
      <c r="A206" s="16" t="s">
        <v>318</v>
      </c>
      <c r="B206" s="17"/>
      <c r="C206" s="17"/>
      <c r="D206" s="18">
        <v>66</v>
      </c>
      <c r="E206" s="1">
        <f t="shared" si="2"/>
        <v>0</v>
      </c>
    </row>
    <row r="207" spans="1:5" x14ac:dyDescent="0.25">
      <c r="A207" s="16" t="s">
        <v>181</v>
      </c>
      <c r="B207" s="17">
        <f>157+8+30.6</f>
        <v>195.6</v>
      </c>
      <c r="C207" s="17"/>
      <c r="D207" s="18">
        <v>56</v>
      </c>
      <c r="E207" s="1">
        <f t="shared" si="2"/>
        <v>10953.6</v>
      </c>
    </row>
    <row r="208" spans="1:5" x14ac:dyDescent="0.25">
      <c r="A208" s="16" t="s">
        <v>317</v>
      </c>
      <c r="B208" s="17">
        <f>61.6+6.6</f>
        <v>68.2</v>
      </c>
      <c r="C208" s="17"/>
      <c r="D208" s="18">
        <v>60</v>
      </c>
      <c r="E208" s="1">
        <f t="shared" si="2"/>
        <v>4092</v>
      </c>
    </row>
    <row r="209" spans="1:5" x14ac:dyDescent="0.25">
      <c r="A209" s="16" t="s">
        <v>182</v>
      </c>
      <c r="B209" s="17">
        <v>12</v>
      </c>
      <c r="C209" s="17"/>
      <c r="D209" s="18">
        <v>112</v>
      </c>
      <c r="E209" s="1">
        <f t="shared" si="2"/>
        <v>1344</v>
      </c>
    </row>
    <row r="210" spans="1:5" x14ac:dyDescent="0.25">
      <c r="A210" s="10" t="s">
        <v>183</v>
      </c>
      <c r="B210" s="14">
        <v>14.6</v>
      </c>
      <c r="C210" s="14"/>
      <c r="D210" s="15">
        <v>140</v>
      </c>
      <c r="E210" s="1">
        <f t="shared" si="2"/>
        <v>2044</v>
      </c>
    </row>
    <row r="211" spans="1:5" x14ac:dyDescent="0.25">
      <c r="A211" s="10" t="s">
        <v>184</v>
      </c>
      <c r="B211" s="14">
        <v>13.52</v>
      </c>
      <c r="C211" s="14"/>
      <c r="D211" s="15">
        <v>54</v>
      </c>
      <c r="E211" s="1">
        <f t="shared" si="2"/>
        <v>730.07999999999993</v>
      </c>
    </row>
    <row r="212" spans="1:5" x14ac:dyDescent="0.25">
      <c r="A212" s="10" t="s">
        <v>185</v>
      </c>
      <c r="B212" s="13">
        <v>10.51</v>
      </c>
      <c r="C212" s="13"/>
      <c r="D212" s="1">
        <v>46</v>
      </c>
      <c r="E212" s="1">
        <f t="shared" si="2"/>
        <v>483.46</v>
      </c>
    </row>
    <row r="213" spans="1:5" hidden="1" x14ac:dyDescent="0.25">
      <c r="A213" s="10" t="s">
        <v>186</v>
      </c>
      <c r="B213" s="13"/>
      <c r="C213" s="13"/>
      <c r="D213" s="1">
        <v>30</v>
      </c>
      <c r="E213" s="1">
        <f t="shared" ref="E213:E285" si="4">+B213*D213</f>
        <v>0</v>
      </c>
    </row>
    <row r="214" spans="1:5" hidden="1" x14ac:dyDescent="0.25">
      <c r="A214" s="10" t="s">
        <v>187</v>
      </c>
      <c r="B214" s="13"/>
      <c r="C214" s="13"/>
      <c r="D214" s="1">
        <v>38</v>
      </c>
      <c r="E214" s="1">
        <f t="shared" si="4"/>
        <v>0</v>
      </c>
    </row>
    <row r="215" spans="1:5" hidden="1" x14ac:dyDescent="0.25">
      <c r="A215" s="10" t="s">
        <v>188</v>
      </c>
      <c r="B215" s="13"/>
      <c r="C215" s="13"/>
      <c r="D215" s="1">
        <v>30</v>
      </c>
      <c r="E215" s="1">
        <f t="shared" si="4"/>
        <v>0</v>
      </c>
    </row>
    <row r="216" spans="1:5" hidden="1" x14ac:dyDescent="0.25">
      <c r="A216" s="10" t="s">
        <v>189</v>
      </c>
      <c r="B216" s="13"/>
      <c r="C216" s="13"/>
      <c r="D216" s="1">
        <v>42</v>
      </c>
      <c r="E216" s="1">
        <f t="shared" si="4"/>
        <v>0</v>
      </c>
    </row>
    <row r="217" spans="1:5" hidden="1" x14ac:dyDescent="0.25">
      <c r="A217" s="10" t="s">
        <v>190</v>
      </c>
      <c r="B217" s="13"/>
      <c r="C217" s="13"/>
      <c r="D217" s="1"/>
      <c r="E217" s="1">
        <f t="shared" si="4"/>
        <v>0</v>
      </c>
    </row>
    <row r="218" spans="1:5" hidden="1" x14ac:dyDescent="0.25">
      <c r="A218" s="10" t="s">
        <v>191</v>
      </c>
      <c r="B218" s="13"/>
      <c r="C218" s="13"/>
      <c r="D218" s="1">
        <v>36</v>
      </c>
      <c r="E218" s="1">
        <f t="shared" si="4"/>
        <v>0</v>
      </c>
    </row>
    <row r="219" spans="1:5" hidden="1" x14ac:dyDescent="0.25">
      <c r="A219" s="10" t="s">
        <v>192</v>
      </c>
      <c r="B219" s="13"/>
      <c r="C219" s="13"/>
      <c r="D219" s="1">
        <v>36</v>
      </c>
      <c r="E219" s="1">
        <f t="shared" si="4"/>
        <v>0</v>
      </c>
    </row>
    <row r="220" spans="1:5" x14ac:dyDescent="0.25">
      <c r="A220" s="10" t="s">
        <v>193</v>
      </c>
      <c r="B220" s="14">
        <v>19</v>
      </c>
      <c r="C220" s="14"/>
      <c r="D220" s="15">
        <v>150</v>
      </c>
      <c r="E220" s="1">
        <f t="shared" si="4"/>
        <v>2850</v>
      </c>
    </row>
    <row r="221" spans="1:5" hidden="1" x14ac:dyDescent="0.25">
      <c r="A221" s="10" t="s">
        <v>194</v>
      </c>
      <c r="B221" s="13"/>
      <c r="C221" s="13"/>
      <c r="D221" s="1">
        <v>460</v>
      </c>
      <c r="E221" s="1">
        <f t="shared" si="4"/>
        <v>0</v>
      </c>
    </row>
    <row r="222" spans="1:5" x14ac:dyDescent="0.25">
      <c r="A222" s="10" t="s">
        <v>195</v>
      </c>
      <c r="B222" s="13">
        <f>2.8+26.8</f>
        <v>29.6</v>
      </c>
      <c r="C222" s="13"/>
      <c r="D222" s="1">
        <v>140</v>
      </c>
      <c r="E222" s="1">
        <f t="shared" si="4"/>
        <v>4144</v>
      </c>
    </row>
    <row r="223" spans="1:5" hidden="1" x14ac:dyDescent="0.25">
      <c r="A223" s="10" t="s">
        <v>196</v>
      </c>
      <c r="B223" s="14"/>
      <c r="C223" s="14"/>
      <c r="D223" s="15">
        <v>18</v>
      </c>
      <c r="E223" s="1">
        <f>+C223*D223</f>
        <v>0</v>
      </c>
    </row>
    <row r="224" spans="1:5" x14ac:dyDescent="0.25">
      <c r="A224" s="10" t="s">
        <v>197</v>
      </c>
      <c r="B224" s="14"/>
      <c r="C224" s="14">
        <f>20+6</f>
        <v>26</v>
      </c>
      <c r="D224" s="15">
        <v>35</v>
      </c>
      <c r="E224" s="1">
        <f>+C224*D224</f>
        <v>910</v>
      </c>
    </row>
    <row r="225" spans="1:5" x14ac:dyDescent="0.25">
      <c r="A225" s="10" t="s">
        <v>198</v>
      </c>
      <c r="B225" s="14">
        <f>13.6*C225</f>
        <v>40.799999999999997</v>
      </c>
      <c r="C225" s="14">
        <v>3</v>
      </c>
      <c r="D225" s="15">
        <v>46</v>
      </c>
      <c r="E225" s="1">
        <f t="shared" si="4"/>
        <v>1876.8</v>
      </c>
    </row>
    <row r="226" spans="1:5" x14ac:dyDescent="0.25">
      <c r="A226" s="10" t="s">
        <v>199</v>
      </c>
      <c r="B226" s="14">
        <v>1.92</v>
      </c>
      <c r="C226" s="14"/>
      <c r="D226" s="15">
        <v>46</v>
      </c>
      <c r="E226" s="1">
        <f t="shared" si="4"/>
        <v>88.32</v>
      </c>
    </row>
    <row r="227" spans="1:5" hidden="1" x14ac:dyDescent="0.25">
      <c r="A227" s="10" t="s">
        <v>200</v>
      </c>
      <c r="B227" s="14"/>
      <c r="C227" s="14"/>
      <c r="D227" s="15">
        <v>40</v>
      </c>
      <c r="E227" s="1">
        <f t="shared" si="4"/>
        <v>0</v>
      </c>
    </row>
    <row r="228" spans="1:5" x14ac:dyDescent="0.25">
      <c r="A228" s="10" t="s">
        <v>201</v>
      </c>
      <c r="B228" s="14">
        <f>107.2+20.6</f>
        <v>127.80000000000001</v>
      </c>
      <c r="C228" s="14"/>
      <c r="D228" s="15">
        <v>40</v>
      </c>
      <c r="E228" s="1">
        <f t="shared" si="4"/>
        <v>5112</v>
      </c>
    </row>
    <row r="229" spans="1:5" x14ac:dyDescent="0.25">
      <c r="A229" s="10" t="s">
        <v>202</v>
      </c>
      <c r="B229" s="14">
        <v>9.73</v>
      </c>
      <c r="C229" s="14"/>
      <c r="D229" s="15">
        <v>60</v>
      </c>
      <c r="E229" s="1">
        <f t="shared" si="4"/>
        <v>583.80000000000007</v>
      </c>
    </row>
    <row r="230" spans="1:5" x14ac:dyDescent="0.25">
      <c r="A230" s="10" t="s">
        <v>203</v>
      </c>
      <c r="B230" s="14">
        <v>39.44</v>
      </c>
      <c r="C230" s="14"/>
      <c r="D230" s="15">
        <v>54</v>
      </c>
      <c r="E230" s="1">
        <f t="shared" si="4"/>
        <v>2129.7599999999998</v>
      </c>
    </row>
    <row r="231" spans="1:5" hidden="1" x14ac:dyDescent="0.25">
      <c r="A231" s="10" t="s">
        <v>204</v>
      </c>
      <c r="B231" s="14"/>
      <c r="C231" s="14"/>
      <c r="D231" s="15">
        <v>88</v>
      </c>
      <c r="E231" s="1">
        <f t="shared" si="4"/>
        <v>0</v>
      </c>
    </row>
    <row r="232" spans="1:5" hidden="1" x14ac:dyDescent="0.25">
      <c r="A232" s="10" t="s">
        <v>205</v>
      </c>
      <c r="B232" s="14"/>
      <c r="C232" s="14"/>
      <c r="D232" s="15">
        <v>74</v>
      </c>
      <c r="E232" s="1">
        <f t="shared" si="4"/>
        <v>0</v>
      </c>
    </row>
    <row r="233" spans="1:5" x14ac:dyDescent="0.25">
      <c r="A233" s="10" t="s">
        <v>311</v>
      </c>
      <c r="B233" s="14">
        <v>5.4</v>
      </c>
      <c r="C233" s="14"/>
      <c r="D233" s="15">
        <v>74</v>
      </c>
      <c r="E233" s="1">
        <f t="shared" si="4"/>
        <v>399.6</v>
      </c>
    </row>
    <row r="234" spans="1:5" x14ac:dyDescent="0.25">
      <c r="A234" s="10" t="s">
        <v>206</v>
      </c>
      <c r="B234" s="14">
        <f>301.8+59.8</f>
        <v>361.6</v>
      </c>
      <c r="C234" s="14"/>
      <c r="D234" s="15">
        <v>74</v>
      </c>
      <c r="E234" s="1">
        <f t="shared" si="4"/>
        <v>26758.400000000001</v>
      </c>
    </row>
    <row r="235" spans="1:5" hidden="1" x14ac:dyDescent="0.25">
      <c r="A235" s="10" t="s">
        <v>314</v>
      </c>
      <c r="B235" s="14"/>
      <c r="C235" s="14"/>
      <c r="D235" s="15">
        <v>80</v>
      </c>
      <c r="E235" s="1">
        <f t="shared" si="4"/>
        <v>0</v>
      </c>
    </row>
    <row r="236" spans="1:5" hidden="1" x14ac:dyDescent="0.25">
      <c r="A236" s="10" t="s">
        <v>207</v>
      </c>
      <c r="B236" s="14"/>
      <c r="C236" s="14"/>
      <c r="D236" s="15"/>
      <c r="E236" s="1">
        <f t="shared" si="4"/>
        <v>0</v>
      </c>
    </row>
    <row r="237" spans="1:5" hidden="1" x14ac:dyDescent="0.25">
      <c r="A237" s="10" t="s">
        <v>208</v>
      </c>
      <c r="B237" s="14"/>
      <c r="C237" s="14"/>
      <c r="D237" s="15">
        <v>70</v>
      </c>
      <c r="E237" s="1">
        <f t="shared" si="4"/>
        <v>0</v>
      </c>
    </row>
    <row r="238" spans="1:5" hidden="1" x14ac:dyDescent="0.25">
      <c r="A238" s="10" t="s">
        <v>209</v>
      </c>
      <c r="B238" s="14"/>
      <c r="C238" s="14"/>
      <c r="D238" s="15">
        <v>70</v>
      </c>
      <c r="E238" s="1">
        <f t="shared" si="4"/>
        <v>0</v>
      </c>
    </row>
    <row r="239" spans="1:5" hidden="1" x14ac:dyDescent="0.25">
      <c r="A239" s="10" t="s">
        <v>210</v>
      </c>
      <c r="B239" s="14"/>
      <c r="C239" s="14"/>
      <c r="D239" s="15">
        <v>84</v>
      </c>
      <c r="E239" s="1">
        <f t="shared" si="4"/>
        <v>0</v>
      </c>
    </row>
    <row r="240" spans="1:5" hidden="1" x14ac:dyDescent="0.25">
      <c r="A240" s="10" t="s">
        <v>211</v>
      </c>
      <c r="B240" s="14"/>
      <c r="C240" s="14"/>
      <c r="D240" s="15">
        <v>90</v>
      </c>
      <c r="E240" s="1">
        <f t="shared" si="4"/>
        <v>0</v>
      </c>
    </row>
    <row r="241" spans="1:5" hidden="1" x14ac:dyDescent="0.25">
      <c r="A241" s="10" t="s">
        <v>309</v>
      </c>
      <c r="B241" s="14"/>
      <c r="C241" s="14"/>
      <c r="D241" s="15">
        <v>50</v>
      </c>
      <c r="E241" s="1">
        <f t="shared" si="4"/>
        <v>0</v>
      </c>
    </row>
    <row r="242" spans="1:5" x14ac:dyDescent="0.25">
      <c r="A242" s="10" t="s">
        <v>212</v>
      </c>
      <c r="B242" s="14">
        <v>17.579999999999998</v>
      </c>
      <c r="C242" s="14"/>
      <c r="D242" s="15">
        <v>84</v>
      </c>
      <c r="E242" s="1">
        <f t="shared" si="4"/>
        <v>1476.7199999999998</v>
      </c>
    </row>
    <row r="243" spans="1:5" hidden="1" x14ac:dyDescent="0.25">
      <c r="A243" s="10" t="s">
        <v>213</v>
      </c>
      <c r="B243" s="14"/>
      <c r="C243" s="14"/>
      <c r="D243" s="15">
        <v>76</v>
      </c>
      <c r="E243" s="1">
        <f t="shared" si="4"/>
        <v>0</v>
      </c>
    </row>
    <row r="244" spans="1:5" hidden="1" x14ac:dyDescent="0.25">
      <c r="A244" s="10" t="s">
        <v>303</v>
      </c>
      <c r="B244" s="14"/>
      <c r="C244" s="14"/>
      <c r="D244" s="15">
        <v>140</v>
      </c>
      <c r="E244" s="1">
        <f t="shared" si="4"/>
        <v>0</v>
      </c>
    </row>
    <row r="245" spans="1:5" x14ac:dyDescent="0.25">
      <c r="A245" s="10" t="s">
        <v>214</v>
      </c>
      <c r="B245" s="14">
        <v>77.8</v>
      </c>
      <c r="C245" s="14"/>
      <c r="D245" s="15">
        <v>74</v>
      </c>
      <c r="E245" s="1">
        <f t="shared" si="4"/>
        <v>5757.2</v>
      </c>
    </row>
    <row r="246" spans="1:5" hidden="1" x14ac:dyDescent="0.25">
      <c r="A246" s="10" t="s">
        <v>215</v>
      </c>
      <c r="B246" s="14"/>
      <c r="C246" s="14"/>
      <c r="D246" s="15">
        <v>84</v>
      </c>
      <c r="E246" s="1">
        <f t="shared" si="4"/>
        <v>0</v>
      </c>
    </row>
    <row r="247" spans="1:5" hidden="1" x14ac:dyDescent="0.25">
      <c r="A247" s="10" t="s">
        <v>216</v>
      </c>
      <c r="B247" s="14"/>
      <c r="C247" s="14"/>
      <c r="D247" s="15">
        <v>44</v>
      </c>
      <c r="E247" s="1">
        <f t="shared" si="4"/>
        <v>0</v>
      </c>
    </row>
    <row r="248" spans="1:5" hidden="1" x14ac:dyDescent="0.25">
      <c r="A248" s="10" t="s">
        <v>217</v>
      </c>
      <c r="B248" s="14"/>
      <c r="C248" s="14"/>
      <c r="D248" s="15">
        <v>116</v>
      </c>
      <c r="E248" s="1">
        <f t="shared" si="4"/>
        <v>0</v>
      </c>
    </row>
    <row r="249" spans="1:5" hidden="1" x14ac:dyDescent="0.25">
      <c r="A249" s="10" t="s">
        <v>218</v>
      </c>
      <c r="B249" s="14"/>
      <c r="C249" s="14"/>
      <c r="D249" s="15">
        <v>88</v>
      </c>
      <c r="E249" s="1">
        <f t="shared" si="4"/>
        <v>0</v>
      </c>
    </row>
    <row r="250" spans="1:5" hidden="1" x14ac:dyDescent="0.25">
      <c r="A250" s="10" t="s">
        <v>219</v>
      </c>
      <c r="B250" s="14"/>
      <c r="C250" s="14"/>
      <c r="D250" s="15"/>
      <c r="E250" s="1">
        <f t="shared" si="4"/>
        <v>0</v>
      </c>
    </row>
    <row r="251" spans="1:5" x14ac:dyDescent="0.25">
      <c r="A251" s="10" t="s">
        <v>220</v>
      </c>
      <c r="B251" s="14">
        <v>5.15</v>
      </c>
      <c r="C251" s="14"/>
      <c r="D251" s="15">
        <v>58</v>
      </c>
      <c r="E251" s="1">
        <f t="shared" si="4"/>
        <v>298.70000000000005</v>
      </c>
    </row>
    <row r="252" spans="1:5" hidden="1" x14ac:dyDescent="0.25">
      <c r="A252" s="10" t="s">
        <v>312</v>
      </c>
      <c r="B252" s="14"/>
      <c r="C252" s="14"/>
      <c r="D252" s="15">
        <v>91</v>
      </c>
      <c r="E252" s="1">
        <f t="shared" si="4"/>
        <v>0</v>
      </c>
    </row>
    <row r="253" spans="1:5" hidden="1" x14ac:dyDescent="0.25">
      <c r="A253" s="10" t="s">
        <v>221</v>
      </c>
      <c r="B253" s="14"/>
      <c r="C253" s="14"/>
      <c r="D253" s="15">
        <v>78</v>
      </c>
      <c r="E253" s="1">
        <f t="shared" si="4"/>
        <v>0</v>
      </c>
    </row>
    <row r="254" spans="1:5" hidden="1" x14ac:dyDescent="0.25">
      <c r="A254" s="10" t="s">
        <v>222</v>
      </c>
      <c r="B254" s="13"/>
      <c r="C254" s="13"/>
      <c r="D254" s="1">
        <v>74</v>
      </c>
      <c r="E254" s="1">
        <f t="shared" si="4"/>
        <v>0</v>
      </c>
    </row>
    <row r="255" spans="1:5" hidden="1" x14ac:dyDescent="0.25">
      <c r="A255" s="10" t="s">
        <v>223</v>
      </c>
      <c r="B255" s="14"/>
      <c r="C255" s="14"/>
      <c r="D255" s="15">
        <v>58</v>
      </c>
      <c r="E255" s="1">
        <f t="shared" si="4"/>
        <v>0</v>
      </c>
    </row>
    <row r="256" spans="1:5" hidden="1" x14ac:dyDescent="0.25">
      <c r="A256" s="10" t="s">
        <v>224</v>
      </c>
      <c r="B256" s="14"/>
      <c r="C256" s="14"/>
      <c r="D256" s="15">
        <v>160</v>
      </c>
      <c r="E256" s="1">
        <f t="shared" si="4"/>
        <v>0</v>
      </c>
    </row>
    <row r="257" spans="1:5" hidden="1" x14ac:dyDescent="0.25">
      <c r="A257" s="16" t="s">
        <v>225</v>
      </c>
      <c r="B257" s="17"/>
      <c r="C257" s="17"/>
      <c r="D257" s="18">
        <v>56</v>
      </c>
      <c r="E257" s="1">
        <f t="shared" si="4"/>
        <v>0</v>
      </c>
    </row>
    <row r="258" spans="1:5" x14ac:dyDescent="0.25">
      <c r="A258" s="16" t="s">
        <v>226</v>
      </c>
      <c r="B258" s="17">
        <f>55.8+4.2</f>
        <v>60</v>
      </c>
      <c r="C258" s="17"/>
      <c r="D258" s="18">
        <v>58</v>
      </c>
      <c r="E258" s="1">
        <f t="shared" si="4"/>
        <v>3480</v>
      </c>
    </row>
    <row r="259" spans="1:5" hidden="1" x14ac:dyDescent="0.25">
      <c r="A259" s="16" t="s">
        <v>227</v>
      </c>
      <c r="B259" s="17"/>
      <c r="C259" s="17"/>
      <c r="D259" s="18">
        <v>116</v>
      </c>
      <c r="E259" s="1">
        <f t="shared" si="4"/>
        <v>0</v>
      </c>
    </row>
    <row r="260" spans="1:5" hidden="1" x14ac:dyDescent="0.25">
      <c r="A260" s="16" t="s">
        <v>321</v>
      </c>
      <c r="B260" s="17"/>
      <c r="C260" s="17"/>
      <c r="D260" s="18">
        <v>60</v>
      </c>
      <c r="E260" s="1">
        <f t="shared" si="4"/>
        <v>0</v>
      </c>
    </row>
    <row r="261" spans="1:5" hidden="1" x14ac:dyDescent="0.25">
      <c r="A261" s="16" t="s">
        <v>322</v>
      </c>
      <c r="B261" s="17"/>
      <c r="C261" s="17"/>
      <c r="D261" s="18">
        <v>70</v>
      </c>
      <c r="E261" s="1">
        <f t="shared" si="4"/>
        <v>0</v>
      </c>
    </row>
    <row r="262" spans="1:5" hidden="1" x14ac:dyDescent="0.25">
      <c r="A262" s="16" t="s">
        <v>301</v>
      </c>
      <c r="B262" s="17"/>
      <c r="C262" s="17"/>
      <c r="D262" s="18"/>
      <c r="E262" s="1"/>
    </row>
    <row r="263" spans="1:5" hidden="1" x14ac:dyDescent="0.25">
      <c r="A263" s="16" t="s">
        <v>228</v>
      </c>
      <c r="B263" s="17"/>
      <c r="C263" s="17"/>
      <c r="D263" s="18">
        <v>32</v>
      </c>
      <c r="E263" s="1">
        <f t="shared" si="4"/>
        <v>0</v>
      </c>
    </row>
    <row r="264" spans="1:5" x14ac:dyDescent="0.25">
      <c r="A264" s="16" t="s">
        <v>229</v>
      </c>
      <c r="B264" s="17">
        <v>14.08</v>
      </c>
      <c r="C264" s="17"/>
      <c r="D264" s="18">
        <v>84</v>
      </c>
      <c r="E264" s="1">
        <f t="shared" si="4"/>
        <v>1182.72</v>
      </c>
    </row>
    <row r="265" spans="1:5" x14ac:dyDescent="0.25">
      <c r="A265" s="10" t="s">
        <v>230</v>
      </c>
      <c r="B265" s="14"/>
      <c r="C265" s="14">
        <v>38</v>
      </c>
      <c r="D265" s="15">
        <v>80</v>
      </c>
      <c r="E265" s="1">
        <f>+C265*D265</f>
        <v>3040</v>
      </c>
    </row>
    <row r="266" spans="1:5" x14ac:dyDescent="0.25">
      <c r="A266" s="10" t="s">
        <v>231</v>
      </c>
      <c r="B266" s="14"/>
      <c r="C266" s="14">
        <v>10</v>
      </c>
      <c r="D266" s="15">
        <v>12</v>
      </c>
      <c r="E266" s="1">
        <f>+C266*D266</f>
        <v>120</v>
      </c>
    </row>
    <row r="267" spans="1:5" x14ac:dyDescent="0.25">
      <c r="A267" s="10" t="s">
        <v>232</v>
      </c>
      <c r="B267" s="13">
        <v>4.9000000000000004</v>
      </c>
      <c r="C267" s="13"/>
      <c r="D267" s="1">
        <v>84</v>
      </c>
      <c r="E267" s="1">
        <f t="shared" si="4"/>
        <v>411.6</v>
      </c>
    </row>
    <row r="268" spans="1:5" x14ac:dyDescent="0.25">
      <c r="A268" s="10" t="s">
        <v>233</v>
      </c>
      <c r="B268" s="13">
        <v>95.4</v>
      </c>
      <c r="C268" s="13"/>
      <c r="D268" s="1">
        <v>118</v>
      </c>
      <c r="E268" s="1">
        <f t="shared" si="4"/>
        <v>11257.2</v>
      </c>
    </row>
    <row r="269" spans="1:5" hidden="1" x14ac:dyDescent="0.25">
      <c r="A269" s="10" t="s">
        <v>234</v>
      </c>
      <c r="B269" s="13"/>
      <c r="C269" s="13"/>
      <c r="D269" s="1">
        <v>106</v>
      </c>
      <c r="E269" s="1">
        <f t="shared" si="4"/>
        <v>0</v>
      </c>
    </row>
    <row r="270" spans="1:5" hidden="1" x14ac:dyDescent="0.25">
      <c r="A270" s="10" t="s">
        <v>235</v>
      </c>
      <c r="B270" s="13"/>
      <c r="C270" s="13"/>
      <c r="D270" s="1">
        <v>106</v>
      </c>
      <c r="E270" s="1">
        <f t="shared" si="4"/>
        <v>0</v>
      </c>
    </row>
    <row r="271" spans="1:5" hidden="1" x14ac:dyDescent="0.25">
      <c r="A271" s="10" t="s">
        <v>236</v>
      </c>
      <c r="B271" s="14"/>
      <c r="C271" s="14"/>
      <c r="D271" s="15">
        <v>116</v>
      </c>
      <c r="E271" s="1">
        <f t="shared" si="4"/>
        <v>0</v>
      </c>
    </row>
    <row r="272" spans="1:5" x14ac:dyDescent="0.25">
      <c r="A272" s="10" t="s">
        <v>237</v>
      </c>
      <c r="B272" s="14">
        <v>74.25</v>
      </c>
      <c r="C272" s="14"/>
      <c r="D272" s="15">
        <v>132</v>
      </c>
      <c r="E272" s="1">
        <f t="shared" si="4"/>
        <v>9801</v>
      </c>
    </row>
    <row r="273" spans="1:5" hidden="1" x14ac:dyDescent="0.25">
      <c r="A273" s="10" t="s">
        <v>238</v>
      </c>
      <c r="B273" s="14"/>
      <c r="C273" s="14"/>
      <c r="D273" s="15">
        <v>120</v>
      </c>
      <c r="E273" s="1">
        <f t="shared" si="4"/>
        <v>0</v>
      </c>
    </row>
    <row r="274" spans="1:5" hidden="1" x14ac:dyDescent="0.25">
      <c r="A274" s="10" t="s">
        <v>307</v>
      </c>
      <c r="B274" s="14"/>
      <c r="C274" s="14"/>
      <c r="D274" s="15">
        <v>84</v>
      </c>
      <c r="E274" s="1">
        <f>+B274*D274</f>
        <v>0</v>
      </c>
    </row>
    <row r="275" spans="1:5" x14ac:dyDescent="0.25">
      <c r="A275" s="10" t="s">
        <v>239</v>
      </c>
      <c r="B275" s="13">
        <v>12.24</v>
      </c>
      <c r="C275" s="13"/>
      <c r="D275" s="1">
        <v>60</v>
      </c>
      <c r="E275" s="1">
        <f t="shared" si="4"/>
        <v>734.4</v>
      </c>
    </row>
    <row r="276" spans="1:5" x14ac:dyDescent="0.25">
      <c r="A276" s="10" t="s">
        <v>240</v>
      </c>
      <c r="B276" s="14">
        <v>8.5</v>
      </c>
      <c r="C276" s="14"/>
      <c r="D276" s="15">
        <v>86</v>
      </c>
      <c r="E276" s="1">
        <f t="shared" si="4"/>
        <v>731</v>
      </c>
    </row>
    <row r="277" spans="1:5" hidden="1" x14ac:dyDescent="0.25">
      <c r="A277" s="10" t="s">
        <v>241</v>
      </c>
      <c r="B277" s="14"/>
      <c r="C277" s="14"/>
      <c r="D277" s="15"/>
      <c r="E277" s="1">
        <f t="shared" si="4"/>
        <v>0</v>
      </c>
    </row>
    <row r="278" spans="1:5" x14ac:dyDescent="0.25">
      <c r="A278" s="10" t="s">
        <v>242</v>
      </c>
      <c r="B278" s="14">
        <v>13</v>
      </c>
      <c r="C278" s="14"/>
      <c r="D278" s="15">
        <v>110</v>
      </c>
      <c r="E278" s="1">
        <f t="shared" si="4"/>
        <v>1430</v>
      </c>
    </row>
    <row r="279" spans="1:5" hidden="1" x14ac:dyDescent="0.25">
      <c r="A279" s="10" t="s">
        <v>243</v>
      </c>
      <c r="B279" s="13"/>
      <c r="C279" s="13"/>
      <c r="D279" s="1">
        <v>65</v>
      </c>
      <c r="E279" s="1">
        <f t="shared" si="4"/>
        <v>0</v>
      </c>
    </row>
    <row r="280" spans="1:5" hidden="1" x14ac:dyDescent="0.25">
      <c r="A280" s="10" t="s">
        <v>244</v>
      </c>
      <c r="B280" s="14"/>
      <c r="C280" s="14"/>
      <c r="D280" s="15">
        <v>58</v>
      </c>
      <c r="E280" s="1">
        <f t="shared" si="4"/>
        <v>0</v>
      </c>
    </row>
    <row r="281" spans="1:5" hidden="1" x14ac:dyDescent="0.25">
      <c r="A281" s="10" t="s">
        <v>245</v>
      </c>
      <c r="B281" s="14"/>
      <c r="C281" s="14"/>
      <c r="D281" s="15">
        <v>68</v>
      </c>
      <c r="E281" s="1">
        <f t="shared" si="4"/>
        <v>0</v>
      </c>
    </row>
    <row r="282" spans="1:5" hidden="1" x14ac:dyDescent="0.25">
      <c r="A282" s="10" t="s">
        <v>246</v>
      </c>
      <c r="B282" s="14"/>
      <c r="C282" s="14"/>
      <c r="D282" s="15">
        <v>58</v>
      </c>
      <c r="E282" s="1">
        <f t="shared" si="4"/>
        <v>0</v>
      </c>
    </row>
    <row r="283" spans="1:5" x14ac:dyDescent="0.25">
      <c r="A283" s="10" t="s">
        <v>247</v>
      </c>
      <c r="B283" s="13"/>
      <c r="C283" s="13">
        <v>15</v>
      </c>
      <c r="D283" s="1">
        <v>22</v>
      </c>
      <c r="E283" s="1">
        <f>+D283*C283</f>
        <v>330</v>
      </c>
    </row>
    <row r="284" spans="1:5" hidden="1" x14ac:dyDescent="0.25">
      <c r="A284" s="10" t="s">
        <v>248</v>
      </c>
      <c r="B284" s="14"/>
      <c r="C284" s="14"/>
      <c r="D284" s="15">
        <v>100</v>
      </c>
      <c r="E284" s="1">
        <f t="shared" si="4"/>
        <v>0</v>
      </c>
    </row>
    <row r="285" spans="1:5" hidden="1" x14ac:dyDescent="0.25">
      <c r="A285" s="16" t="s">
        <v>249</v>
      </c>
      <c r="B285" s="17"/>
      <c r="C285" s="17"/>
      <c r="D285" s="18">
        <v>50</v>
      </c>
      <c r="E285" s="1">
        <f t="shared" si="4"/>
        <v>0</v>
      </c>
    </row>
    <row r="286" spans="1:5" x14ac:dyDescent="0.25">
      <c r="A286" s="10" t="s">
        <v>250</v>
      </c>
      <c r="B286" s="14">
        <v>2.69</v>
      </c>
      <c r="C286" s="14"/>
      <c r="D286" s="15">
        <v>46</v>
      </c>
      <c r="E286" s="1">
        <f t="shared" ref="E286:E337" si="5">+B286*D286</f>
        <v>123.74</v>
      </c>
    </row>
    <row r="287" spans="1:5" hidden="1" x14ac:dyDescent="0.25">
      <c r="A287" s="10" t="s">
        <v>251</v>
      </c>
      <c r="B287" s="14"/>
      <c r="C287" s="14"/>
      <c r="D287" s="15">
        <v>38</v>
      </c>
      <c r="E287" s="1">
        <f t="shared" si="5"/>
        <v>0</v>
      </c>
    </row>
    <row r="288" spans="1:5" hidden="1" x14ac:dyDescent="0.25">
      <c r="A288" s="10" t="s">
        <v>252</v>
      </c>
      <c r="B288" s="14"/>
      <c r="C288" s="14"/>
      <c r="D288" s="15">
        <v>120</v>
      </c>
      <c r="E288" s="1">
        <f t="shared" si="5"/>
        <v>0</v>
      </c>
    </row>
    <row r="289" spans="1:5" hidden="1" x14ac:dyDescent="0.25">
      <c r="A289" s="10" t="s">
        <v>253</v>
      </c>
      <c r="B289" s="14"/>
      <c r="C289" s="14"/>
      <c r="D289" s="15">
        <v>60</v>
      </c>
      <c r="E289" s="1">
        <f t="shared" si="5"/>
        <v>0</v>
      </c>
    </row>
    <row r="290" spans="1:5" hidden="1" x14ac:dyDescent="0.25">
      <c r="A290" s="10" t="s">
        <v>254</v>
      </c>
      <c r="B290" s="14"/>
      <c r="C290" s="14"/>
      <c r="D290" s="15">
        <v>64</v>
      </c>
      <c r="E290" s="1">
        <f t="shared" si="5"/>
        <v>0</v>
      </c>
    </row>
    <row r="291" spans="1:5" x14ac:dyDescent="0.25">
      <c r="A291" s="10" t="s">
        <v>255</v>
      </c>
      <c r="B291" s="14">
        <v>0.79</v>
      </c>
      <c r="C291" s="14"/>
      <c r="D291" s="15">
        <v>78</v>
      </c>
      <c r="E291" s="1">
        <f t="shared" si="5"/>
        <v>61.620000000000005</v>
      </c>
    </row>
    <row r="292" spans="1:5" x14ac:dyDescent="0.25">
      <c r="A292" s="10" t="s">
        <v>256</v>
      </c>
      <c r="B292" s="14">
        <v>1988.6</v>
      </c>
      <c r="C292" s="14"/>
      <c r="D292" s="15">
        <v>76.5</v>
      </c>
      <c r="E292" s="1">
        <f t="shared" si="5"/>
        <v>152127.9</v>
      </c>
    </row>
    <row r="293" spans="1:5" x14ac:dyDescent="0.25">
      <c r="A293" s="10" t="s">
        <v>257</v>
      </c>
      <c r="B293" s="14">
        <f>216.8+202+168.8+161.2+106+157+80.4+149.2+7.6</f>
        <v>1249</v>
      </c>
      <c r="C293" s="14"/>
      <c r="D293" s="15">
        <v>80</v>
      </c>
      <c r="E293" s="1">
        <f t="shared" si="5"/>
        <v>99920</v>
      </c>
    </row>
    <row r="294" spans="1:5" hidden="1" x14ac:dyDescent="0.25">
      <c r="A294" s="10" t="s">
        <v>258</v>
      </c>
      <c r="B294" s="14"/>
      <c r="C294" s="14"/>
      <c r="D294" s="15">
        <v>140</v>
      </c>
      <c r="E294" s="1">
        <f t="shared" si="5"/>
        <v>0</v>
      </c>
    </row>
    <row r="295" spans="1:5" hidden="1" x14ac:dyDescent="0.25">
      <c r="A295" s="10" t="s">
        <v>259</v>
      </c>
      <c r="B295" s="13"/>
      <c r="C295" s="13"/>
      <c r="D295" s="1">
        <v>640</v>
      </c>
      <c r="E295" s="1">
        <f t="shared" si="5"/>
        <v>0</v>
      </c>
    </row>
    <row r="296" spans="1:5" hidden="1" x14ac:dyDescent="0.25">
      <c r="A296" s="10" t="s">
        <v>260</v>
      </c>
      <c r="B296" s="13"/>
      <c r="C296" s="13"/>
      <c r="D296" s="1">
        <v>590</v>
      </c>
      <c r="E296" s="1">
        <f t="shared" si="5"/>
        <v>0</v>
      </c>
    </row>
    <row r="297" spans="1:5" hidden="1" x14ac:dyDescent="0.25">
      <c r="A297" s="10" t="s">
        <v>261</v>
      </c>
      <c r="B297" s="13"/>
      <c r="C297" s="13"/>
      <c r="D297" s="1">
        <v>560</v>
      </c>
      <c r="E297" s="1">
        <f t="shared" si="5"/>
        <v>0</v>
      </c>
    </row>
    <row r="298" spans="1:5" x14ac:dyDescent="0.25">
      <c r="A298" s="10" t="s">
        <v>262</v>
      </c>
      <c r="B298" s="13">
        <v>8.6</v>
      </c>
      <c r="C298" s="13"/>
      <c r="D298" s="1">
        <v>6</v>
      </c>
      <c r="E298" s="1">
        <f t="shared" si="5"/>
        <v>51.599999999999994</v>
      </c>
    </row>
    <row r="299" spans="1:5" x14ac:dyDescent="0.25">
      <c r="A299" s="10" t="s">
        <v>263</v>
      </c>
      <c r="B299" s="13">
        <f>12.4+3</f>
        <v>15.4</v>
      </c>
      <c r="C299" s="13"/>
      <c r="D299" s="1">
        <v>140</v>
      </c>
      <c r="E299" s="1">
        <f t="shared" si="5"/>
        <v>2156</v>
      </c>
    </row>
    <row r="300" spans="1:5" hidden="1" x14ac:dyDescent="0.25">
      <c r="A300" s="10" t="s">
        <v>264</v>
      </c>
      <c r="B300" s="14"/>
      <c r="C300" s="14"/>
      <c r="D300" s="15">
        <v>22</v>
      </c>
      <c r="E300" s="1">
        <f>+D300*C300</f>
        <v>0</v>
      </c>
    </row>
    <row r="301" spans="1:5" x14ac:dyDescent="0.25">
      <c r="A301" s="10" t="s">
        <v>265</v>
      </c>
      <c r="B301" s="13">
        <v>11.01</v>
      </c>
      <c r="C301" s="13"/>
      <c r="D301" s="1">
        <v>84</v>
      </c>
      <c r="E301" s="1">
        <f t="shared" si="5"/>
        <v>924.84</v>
      </c>
    </row>
    <row r="302" spans="1:5" x14ac:dyDescent="0.25">
      <c r="A302" s="10" t="s">
        <v>266</v>
      </c>
      <c r="B302" s="13">
        <v>14.39</v>
      </c>
      <c r="C302" s="13"/>
      <c r="D302" s="1">
        <v>34</v>
      </c>
      <c r="E302" s="1">
        <f t="shared" si="5"/>
        <v>489.26</v>
      </c>
    </row>
    <row r="303" spans="1:5" hidden="1" x14ac:dyDescent="0.25">
      <c r="A303" s="10" t="s">
        <v>267</v>
      </c>
      <c r="B303" s="14"/>
      <c r="C303" s="14"/>
      <c r="D303" s="15">
        <v>30</v>
      </c>
      <c r="E303" s="1">
        <f t="shared" si="5"/>
        <v>0</v>
      </c>
    </row>
    <row r="304" spans="1:5" hidden="1" x14ac:dyDescent="0.25">
      <c r="A304" s="10" t="s">
        <v>268</v>
      </c>
      <c r="B304" s="14"/>
      <c r="C304" s="14"/>
      <c r="D304" s="15">
        <v>32</v>
      </c>
      <c r="E304" s="1">
        <f t="shared" si="5"/>
        <v>0</v>
      </c>
    </row>
    <row r="305" spans="1:5" hidden="1" x14ac:dyDescent="0.25">
      <c r="A305" s="10" t="s">
        <v>269</v>
      </c>
      <c r="B305" s="14"/>
      <c r="C305" s="14"/>
      <c r="D305" s="15">
        <v>36</v>
      </c>
      <c r="E305" s="1">
        <f t="shared" si="5"/>
        <v>0</v>
      </c>
    </row>
    <row r="306" spans="1:5" hidden="1" x14ac:dyDescent="0.25">
      <c r="A306" s="10" t="s">
        <v>270</v>
      </c>
      <c r="B306" s="14"/>
      <c r="C306" s="14"/>
      <c r="D306" s="15">
        <v>36</v>
      </c>
      <c r="E306" s="1">
        <f t="shared" si="5"/>
        <v>0</v>
      </c>
    </row>
    <row r="307" spans="1:5" hidden="1" x14ac:dyDescent="0.25">
      <c r="A307" s="10" t="s">
        <v>271</v>
      </c>
      <c r="B307" s="14"/>
      <c r="C307" s="14"/>
      <c r="D307" s="15">
        <v>54</v>
      </c>
      <c r="E307" s="1">
        <f t="shared" si="5"/>
        <v>0</v>
      </c>
    </row>
    <row r="308" spans="1:5" hidden="1" x14ac:dyDescent="0.25">
      <c r="A308" s="10" t="s">
        <v>272</v>
      </c>
      <c r="B308" s="13"/>
      <c r="C308" s="13"/>
      <c r="D308" s="1">
        <v>30</v>
      </c>
      <c r="E308" s="1">
        <f t="shared" si="5"/>
        <v>0</v>
      </c>
    </row>
    <row r="309" spans="1:5" hidden="1" x14ac:dyDescent="0.25">
      <c r="A309" s="10" t="s">
        <v>273</v>
      </c>
      <c r="B309" s="14"/>
      <c r="C309" s="14"/>
      <c r="D309" s="15">
        <v>34</v>
      </c>
      <c r="E309" s="1">
        <f t="shared" si="5"/>
        <v>0</v>
      </c>
    </row>
    <row r="310" spans="1:5" hidden="1" x14ac:dyDescent="0.25">
      <c r="A310" s="10" t="s">
        <v>274</v>
      </c>
      <c r="B310" s="14"/>
      <c r="C310" s="14"/>
      <c r="D310" s="15">
        <v>54</v>
      </c>
      <c r="E310" s="1">
        <f>+B310*D310</f>
        <v>0</v>
      </c>
    </row>
    <row r="311" spans="1:5" x14ac:dyDescent="0.25">
      <c r="A311" s="10" t="s">
        <v>275</v>
      </c>
      <c r="B311" s="13">
        <v>19.25</v>
      </c>
      <c r="C311" s="13"/>
      <c r="D311" s="1">
        <v>58</v>
      </c>
      <c r="E311" s="1">
        <f t="shared" si="5"/>
        <v>1116.5</v>
      </c>
    </row>
    <row r="312" spans="1:5" hidden="1" x14ac:dyDescent="0.25">
      <c r="A312" s="10" t="s">
        <v>276</v>
      </c>
      <c r="B312" s="14"/>
      <c r="C312" s="14"/>
      <c r="D312" s="15">
        <v>320</v>
      </c>
      <c r="E312" s="1">
        <f t="shared" si="5"/>
        <v>0</v>
      </c>
    </row>
    <row r="313" spans="1:5" x14ac:dyDescent="0.25">
      <c r="A313" s="10" t="s">
        <v>277</v>
      </c>
      <c r="B313" s="14"/>
      <c r="C313" s="14">
        <v>25</v>
      </c>
      <c r="D313" s="15">
        <v>22</v>
      </c>
      <c r="E313" s="1">
        <f>+C313*D313</f>
        <v>550</v>
      </c>
    </row>
    <row r="314" spans="1:5" x14ac:dyDescent="0.25">
      <c r="A314" s="10" t="s">
        <v>278</v>
      </c>
      <c r="B314" s="14"/>
      <c r="C314" s="14">
        <v>130</v>
      </c>
      <c r="D314" s="15">
        <v>12</v>
      </c>
      <c r="E314" s="1">
        <f t="shared" ref="E314:E315" si="6">+C314*D314</f>
        <v>1560</v>
      </c>
    </row>
    <row r="315" spans="1:5" x14ac:dyDescent="0.25">
      <c r="A315" s="10" t="s">
        <v>279</v>
      </c>
      <c r="B315" s="14"/>
      <c r="C315" s="14">
        <v>93</v>
      </c>
      <c r="D315" s="15">
        <v>15</v>
      </c>
      <c r="E315" s="1">
        <f t="shared" si="6"/>
        <v>1395</v>
      </c>
    </row>
    <row r="316" spans="1:5" x14ac:dyDescent="0.25">
      <c r="A316" s="10" t="s">
        <v>280</v>
      </c>
      <c r="B316" s="14">
        <v>82</v>
      </c>
      <c r="C316" s="14"/>
      <c r="D316" s="15">
        <v>90</v>
      </c>
      <c r="E316" s="1">
        <f t="shared" si="5"/>
        <v>7380</v>
      </c>
    </row>
    <row r="317" spans="1:5" hidden="1" x14ac:dyDescent="0.25">
      <c r="A317" s="10" t="s">
        <v>281</v>
      </c>
      <c r="B317" s="14"/>
      <c r="C317" s="14"/>
      <c r="D317" s="15">
        <v>22</v>
      </c>
      <c r="E317" s="1">
        <f t="shared" si="5"/>
        <v>0</v>
      </c>
    </row>
    <row r="318" spans="1:5" x14ac:dyDescent="0.25">
      <c r="A318" s="10" t="s">
        <v>282</v>
      </c>
      <c r="B318" s="13">
        <v>72</v>
      </c>
      <c r="C318" s="13"/>
      <c r="D318" s="1">
        <v>12</v>
      </c>
      <c r="E318" s="1">
        <f t="shared" si="5"/>
        <v>864</v>
      </c>
    </row>
    <row r="319" spans="1:5" x14ac:dyDescent="0.25">
      <c r="A319" s="10" t="s">
        <v>305</v>
      </c>
      <c r="B319" s="13">
        <v>6.7</v>
      </c>
      <c r="C319" s="13"/>
      <c r="D319" s="1">
        <v>160</v>
      </c>
      <c r="E319" s="1">
        <f t="shared" si="5"/>
        <v>1072</v>
      </c>
    </row>
    <row r="320" spans="1:5" hidden="1" x14ac:dyDescent="0.25">
      <c r="A320" s="10" t="s">
        <v>283</v>
      </c>
      <c r="B320" s="14"/>
      <c r="C320" s="14"/>
      <c r="D320" s="15">
        <v>800</v>
      </c>
      <c r="E320" s="1">
        <f t="shared" si="5"/>
        <v>0</v>
      </c>
    </row>
    <row r="321" spans="1:5" x14ac:dyDescent="0.25">
      <c r="A321" s="10" t="s">
        <v>284</v>
      </c>
      <c r="B321" s="14">
        <f>15*C321</f>
        <v>195</v>
      </c>
      <c r="C321" s="14">
        <v>13</v>
      </c>
      <c r="D321" s="15">
        <v>140</v>
      </c>
      <c r="E321" s="1">
        <f t="shared" si="5"/>
        <v>27300</v>
      </c>
    </row>
    <row r="322" spans="1:5" x14ac:dyDescent="0.25">
      <c r="A322" s="10" t="s">
        <v>285</v>
      </c>
      <c r="B322" s="14">
        <f>19+9</f>
        <v>28</v>
      </c>
      <c r="C322" s="14"/>
      <c r="D322" s="15">
        <v>150</v>
      </c>
      <c r="E322" s="1">
        <f t="shared" si="5"/>
        <v>4200</v>
      </c>
    </row>
    <row r="323" spans="1:5" x14ac:dyDescent="0.25">
      <c r="A323" s="10" t="s">
        <v>286</v>
      </c>
      <c r="B323" s="14">
        <f>16.6+105.2</f>
        <v>121.80000000000001</v>
      </c>
      <c r="C323" s="14"/>
      <c r="D323" s="15">
        <v>98</v>
      </c>
      <c r="E323" s="1">
        <f t="shared" si="5"/>
        <v>11936.400000000001</v>
      </c>
    </row>
    <row r="324" spans="1:5" x14ac:dyDescent="0.25">
      <c r="A324" s="10" t="s">
        <v>287</v>
      </c>
      <c r="B324" s="14">
        <f>17.4+83.2+190.6+19+21</f>
        <v>331.2</v>
      </c>
      <c r="C324" s="14"/>
      <c r="D324" s="15">
        <v>32</v>
      </c>
      <c r="E324" s="1">
        <f t="shared" si="5"/>
        <v>10598.4</v>
      </c>
    </row>
    <row r="325" spans="1:5" x14ac:dyDescent="0.25">
      <c r="A325" s="10" t="s">
        <v>288</v>
      </c>
      <c r="B325" s="14">
        <v>4.4000000000000004</v>
      </c>
      <c r="C325" s="14"/>
      <c r="D325" s="15">
        <v>150</v>
      </c>
      <c r="E325" s="1">
        <f t="shared" si="5"/>
        <v>660</v>
      </c>
    </row>
    <row r="326" spans="1:5" hidden="1" x14ac:dyDescent="0.25">
      <c r="A326" s="10" t="s">
        <v>289</v>
      </c>
      <c r="B326" s="14"/>
      <c r="C326" s="14"/>
      <c r="D326" s="15">
        <v>56</v>
      </c>
      <c r="E326" s="1">
        <f t="shared" si="5"/>
        <v>0</v>
      </c>
    </row>
    <row r="327" spans="1:5" x14ac:dyDescent="0.25">
      <c r="A327" s="10" t="s">
        <v>290</v>
      </c>
      <c r="B327" s="13">
        <v>50.5</v>
      </c>
      <c r="C327" s="13"/>
      <c r="D327" s="1">
        <v>84</v>
      </c>
      <c r="E327" s="1">
        <f t="shared" si="5"/>
        <v>4242</v>
      </c>
    </row>
    <row r="328" spans="1:5" x14ac:dyDescent="0.25">
      <c r="A328" s="10" t="s">
        <v>291</v>
      </c>
      <c r="B328" s="14">
        <v>73</v>
      </c>
      <c r="C328" s="14"/>
      <c r="D328" s="15">
        <v>120</v>
      </c>
      <c r="E328" s="1">
        <f t="shared" si="5"/>
        <v>8760</v>
      </c>
    </row>
    <row r="329" spans="1:5" x14ac:dyDescent="0.25">
      <c r="A329" s="10" t="s">
        <v>292</v>
      </c>
      <c r="B329" s="14">
        <v>221.9</v>
      </c>
      <c r="C329" s="14"/>
      <c r="D329" s="15">
        <v>98</v>
      </c>
      <c r="E329" s="1">
        <f t="shared" si="5"/>
        <v>21746.2</v>
      </c>
    </row>
    <row r="330" spans="1:5" hidden="1" x14ac:dyDescent="0.25">
      <c r="A330" s="10" t="s">
        <v>293</v>
      </c>
      <c r="B330" s="14"/>
      <c r="C330" s="14"/>
      <c r="D330" s="15">
        <v>140</v>
      </c>
      <c r="E330" s="1">
        <f t="shared" si="5"/>
        <v>0</v>
      </c>
    </row>
    <row r="331" spans="1:5" hidden="1" x14ac:dyDescent="0.25">
      <c r="A331" s="10" t="s">
        <v>294</v>
      </c>
      <c r="B331" s="14"/>
      <c r="C331" s="14"/>
      <c r="D331" s="15">
        <v>18</v>
      </c>
      <c r="E331" s="1">
        <f t="shared" si="5"/>
        <v>0</v>
      </c>
    </row>
    <row r="332" spans="1:5" x14ac:dyDescent="0.25">
      <c r="A332" s="10" t="s">
        <v>295</v>
      </c>
      <c r="B332" s="14"/>
      <c r="C332" s="14">
        <v>39</v>
      </c>
      <c r="D332" s="15">
        <v>20</v>
      </c>
      <c r="E332" s="1">
        <f>+D332*C332</f>
        <v>780</v>
      </c>
    </row>
    <row r="333" spans="1:5" x14ac:dyDescent="0.25">
      <c r="A333" s="10" t="s">
        <v>296</v>
      </c>
      <c r="B333" s="14"/>
      <c r="C333" s="14">
        <v>26</v>
      </c>
      <c r="D333" s="15">
        <v>19</v>
      </c>
      <c r="E333" s="1">
        <f t="shared" ref="E333:E335" si="7">+D333*C333</f>
        <v>494</v>
      </c>
    </row>
    <row r="334" spans="1:5" x14ac:dyDescent="0.25">
      <c r="A334" s="10" t="s">
        <v>297</v>
      </c>
      <c r="B334" s="14"/>
      <c r="C334" s="14">
        <v>17</v>
      </c>
      <c r="D334" s="15">
        <v>20</v>
      </c>
      <c r="E334" s="1">
        <f t="shared" si="7"/>
        <v>340</v>
      </c>
    </row>
    <row r="335" spans="1:5" x14ac:dyDescent="0.25">
      <c r="A335" s="10" t="s">
        <v>298</v>
      </c>
      <c r="B335" s="14"/>
      <c r="C335" s="14">
        <v>70</v>
      </c>
      <c r="D335" s="15">
        <v>60</v>
      </c>
      <c r="E335" s="1">
        <f t="shared" si="7"/>
        <v>4200</v>
      </c>
    </row>
    <row r="336" spans="1:5" x14ac:dyDescent="0.25">
      <c r="A336" s="10" t="s">
        <v>299</v>
      </c>
      <c r="B336" s="14">
        <f>130.2+46+61.6</f>
        <v>237.79999999999998</v>
      </c>
      <c r="C336" s="14"/>
      <c r="D336" s="15">
        <v>65</v>
      </c>
      <c r="E336" s="1">
        <f t="shared" si="5"/>
        <v>15456.999999999998</v>
      </c>
    </row>
    <row r="337" spans="1:5" x14ac:dyDescent="0.25">
      <c r="A337" s="10" t="s">
        <v>300</v>
      </c>
      <c r="B337" s="14">
        <f>669.8+192.8+150+625.6</f>
        <v>1638.1999999999998</v>
      </c>
      <c r="C337" s="14"/>
      <c r="D337" s="15">
        <v>66</v>
      </c>
      <c r="E337" s="1">
        <f t="shared" si="5"/>
        <v>108121.19999999998</v>
      </c>
    </row>
    <row r="338" spans="1:5" x14ac:dyDescent="0.25">
      <c r="A338" s="21"/>
      <c r="B338" s="21"/>
      <c r="C338" s="21"/>
      <c r="D338" s="22"/>
      <c r="E338" s="22"/>
    </row>
    <row r="339" spans="1:5" x14ac:dyDescent="0.25">
      <c r="A339" s="21" t="s">
        <v>335</v>
      </c>
      <c r="B339" s="21">
        <f>SUM(B10:B338)</f>
        <v>29977.279999999995</v>
      </c>
      <c r="C339" s="21"/>
      <c r="D339" s="16" t="s">
        <v>6</v>
      </c>
      <c r="E339" s="1">
        <f>SUM(E10:E338)</f>
        <v>2049692.9500000002</v>
      </c>
    </row>
    <row r="340" spans="1:5" x14ac:dyDescent="0.25">
      <c r="A340" s="23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2021-04-06T17:56:42Z</cp:lastPrinted>
  <dcterms:created xsi:type="dcterms:W3CDTF">2020-10-08T14:40:46Z</dcterms:created>
  <dcterms:modified xsi:type="dcterms:W3CDTF">2021-04-06T17:57:48Z</dcterms:modified>
</cp:coreProperties>
</file>