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3 MARZO  2017\"/>
    </mc:Choice>
  </mc:AlternateContent>
  <bookViews>
    <workbookView xWindow="0" yWindow="0" windowWidth="13500" windowHeight="9735" tabRatio="750" activeTab="4"/>
  </bookViews>
  <sheets>
    <sheet name="CANALES ENERO 2017" sheetId="1" r:id="rId1"/>
    <sheet name="FOLIOS ENERO 2017" sheetId="2" r:id="rId2"/>
    <sheet name="CANALES FEBRERO 2017   " sheetId="3" r:id="rId3"/>
    <sheet name="FOLIOS FEBRERO 2017   " sheetId="4" r:id="rId4"/>
    <sheet name="CANALES MARZO 2017     " sheetId="5" r:id="rId5"/>
    <sheet name="FOLIOS MARZO   2017  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5" l="1"/>
  <c r="P10" i="5"/>
  <c r="P11" i="5"/>
  <c r="G7" i="6"/>
  <c r="T19" i="5"/>
  <c r="P19" i="5"/>
  <c r="O12" i="5"/>
  <c r="T44" i="5"/>
  <c r="P44" i="5"/>
  <c r="T43" i="5"/>
  <c r="P43" i="5"/>
  <c r="T42" i="5"/>
  <c r="P42" i="5"/>
  <c r="T41" i="5"/>
  <c r="T45" i="5"/>
  <c r="P41" i="5"/>
  <c r="P45" i="5"/>
  <c r="T29" i="5" l="1"/>
  <c r="P29" i="5"/>
  <c r="P30" i="5"/>
  <c r="U20" i="3" l="1"/>
  <c r="Q20" i="3"/>
  <c r="P27" i="3" l="1"/>
  <c r="P6" i="5" l="1"/>
  <c r="T6" i="5"/>
  <c r="T7" i="5"/>
  <c r="U36" i="3"/>
  <c r="U37" i="3"/>
  <c r="Q36" i="3"/>
  <c r="Q37" i="3"/>
  <c r="Q35" i="3"/>
  <c r="Q38" i="3"/>
  <c r="U35" i="3"/>
  <c r="U38" i="3"/>
  <c r="Q42" i="3" l="1"/>
  <c r="L39" i="1"/>
  <c r="U11" i="3" l="1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I87" i="5"/>
  <c r="H87" i="5"/>
  <c r="G87" i="5"/>
  <c r="F87" i="5"/>
  <c r="E87" i="5"/>
  <c r="D87" i="5"/>
  <c r="C87" i="5"/>
  <c r="B87" i="5"/>
  <c r="I86" i="5"/>
  <c r="H86" i="5"/>
  <c r="G86" i="5"/>
  <c r="F86" i="5"/>
  <c r="E86" i="5"/>
  <c r="D86" i="5"/>
  <c r="C86" i="5"/>
  <c r="B86" i="5"/>
  <c r="I85" i="5"/>
  <c r="H85" i="5"/>
  <c r="G85" i="5"/>
  <c r="F85" i="5"/>
  <c r="E85" i="5"/>
  <c r="D85" i="5"/>
  <c r="C85" i="5"/>
  <c r="B85" i="5"/>
  <c r="GZ78" i="5"/>
  <c r="GU78" i="5"/>
  <c r="GS78" i="5"/>
  <c r="GR78" i="5"/>
  <c r="GQ78" i="5"/>
  <c r="GP78" i="5"/>
  <c r="GO78" i="5"/>
  <c r="GN78" i="5"/>
  <c r="GM78" i="5"/>
  <c r="GL78" i="5"/>
  <c r="GK78" i="5"/>
  <c r="GJ78" i="5"/>
  <c r="GI78" i="5"/>
  <c r="GH78" i="5"/>
  <c r="GG78" i="5"/>
  <c r="GF78" i="5"/>
  <c r="GE78" i="5"/>
  <c r="GD78" i="5"/>
  <c r="GC78" i="5"/>
  <c r="GB78" i="5"/>
  <c r="GA78" i="5"/>
  <c r="FZ78" i="5"/>
  <c r="FY78" i="5"/>
  <c r="FX78" i="5"/>
  <c r="FW78" i="5"/>
  <c r="FV78" i="5"/>
  <c r="FU78" i="5"/>
  <c r="FT78" i="5"/>
  <c r="FS78" i="5"/>
  <c r="FR78" i="5"/>
  <c r="FQ78" i="5"/>
  <c r="FP78" i="5"/>
  <c r="FO78" i="5"/>
  <c r="FN78" i="5"/>
  <c r="FM78" i="5"/>
  <c r="FL78" i="5"/>
  <c r="FK78" i="5"/>
  <c r="FJ78" i="5"/>
  <c r="FI78" i="5"/>
  <c r="FH78" i="5"/>
  <c r="FG78" i="5"/>
  <c r="FF78" i="5"/>
  <c r="FE78" i="5"/>
  <c r="FD78" i="5"/>
  <c r="FC78" i="5"/>
  <c r="FB78" i="5"/>
  <c r="FA78" i="5"/>
  <c r="EZ78" i="5"/>
  <c r="EY78" i="5"/>
  <c r="EX78" i="5"/>
  <c r="EW78" i="5"/>
  <c r="EV78" i="5"/>
  <c r="EU78" i="5"/>
  <c r="ET78" i="5"/>
  <c r="ES78" i="5"/>
  <c r="ER78" i="5"/>
  <c r="EQ78" i="5"/>
  <c r="EP78" i="5"/>
  <c r="EO78" i="5"/>
  <c r="EN78" i="5"/>
  <c r="EM78" i="5"/>
  <c r="EL78" i="5"/>
  <c r="EK78" i="5"/>
  <c r="EJ78" i="5"/>
  <c r="EI78" i="5"/>
  <c r="EH78" i="5"/>
  <c r="EG78" i="5"/>
  <c r="EF78" i="5"/>
  <c r="EE78" i="5"/>
  <c r="ED78" i="5"/>
  <c r="EC78" i="5"/>
  <c r="EB78" i="5"/>
  <c r="EA78" i="5"/>
  <c r="DZ78" i="5"/>
  <c r="DY78" i="5"/>
  <c r="DX78" i="5"/>
  <c r="DW78" i="5"/>
  <c r="DV78" i="5"/>
  <c r="DU78" i="5"/>
  <c r="DT78" i="5"/>
  <c r="DS78" i="5"/>
  <c r="DR78" i="5"/>
  <c r="DQ78" i="5"/>
  <c r="DP78" i="5"/>
  <c r="DO78" i="5"/>
  <c r="DN78" i="5"/>
  <c r="DM78" i="5"/>
  <c r="DL78" i="5"/>
  <c r="DK78" i="5"/>
  <c r="DJ78" i="5"/>
  <c r="DI78" i="5"/>
  <c r="DH78" i="5"/>
  <c r="DG78" i="5"/>
  <c r="DF78" i="5"/>
  <c r="DE78" i="5"/>
  <c r="DD78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R78" i="5"/>
  <c r="T77" i="5"/>
  <c r="T76" i="5"/>
  <c r="T75" i="5"/>
  <c r="T73" i="5"/>
  <c r="T72" i="5"/>
  <c r="T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1" i="5"/>
  <c r="P31" i="5"/>
  <c r="T30" i="5"/>
  <c r="T28" i="5"/>
  <c r="P28" i="5"/>
  <c r="T27" i="5"/>
  <c r="P27" i="5"/>
  <c r="T26" i="5"/>
  <c r="P26" i="5"/>
  <c r="T25" i="5"/>
  <c r="P25" i="5"/>
  <c r="T24" i="5"/>
  <c r="P24" i="5"/>
  <c r="I24" i="5"/>
  <c r="H24" i="5"/>
  <c r="G24" i="5"/>
  <c r="F24" i="5"/>
  <c r="E24" i="5"/>
  <c r="D24" i="5"/>
  <c r="C24" i="5"/>
  <c r="B24" i="5"/>
  <c r="T23" i="5"/>
  <c r="P23" i="5"/>
  <c r="T22" i="5"/>
  <c r="P22" i="5"/>
  <c r="T21" i="5"/>
  <c r="P21" i="5"/>
  <c r="T20" i="5"/>
  <c r="P20" i="5"/>
  <c r="T18" i="5"/>
  <c r="P18" i="5"/>
  <c r="T17" i="5"/>
  <c r="P17" i="5"/>
  <c r="O74" i="5"/>
  <c r="T74" i="5" s="1"/>
  <c r="T16" i="5"/>
  <c r="P16" i="5"/>
  <c r="T15" i="5"/>
  <c r="P15" i="5"/>
  <c r="T14" i="5"/>
  <c r="P14" i="5"/>
  <c r="T13" i="5"/>
  <c r="P13" i="5"/>
  <c r="T12" i="5"/>
  <c r="P12" i="5"/>
  <c r="T11" i="5"/>
  <c r="T9" i="5"/>
  <c r="P9" i="5"/>
  <c r="T8" i="5"/>
  <c r="P8" i="5"/>
  <c r="P7" i="5"/>
  <c r="T5" i="5"/>
  <c r="P5" i="5"/>
  <c r="T4" i="5"/>
  <c r="I3" i="5"/>
  <c r="H3" i="5"/>
  <c r="G3" i="5"/>
  <c r="F3" i="5"/>
  <c r="E3" i="5"/>
  <c r="D3" i="5"/>
  <c r="C3" i="5"/>
  <c r="B3" i="5"/>
  <c r="AO1" i="5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F1" i="5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T78" i="5" l="1"/>
  <c r="T81" i="5" s="1"/>
  <c r="P4" i="5"/>
  <c r="P4" i="3"/>
  <c r="Q32" i="1" l="1"/>
  <c r="U32" i="1"/>
  <c r="U33" i="1"/>
  <c r="U14" i="3" l="1"/>
  <c r="Q14" i="3"/>
  <c r="P15" i="3" l="1"/>
  <c r="P23" i="1"/>
  <c r="Q25" i="3" l="1"/>
  <c r="Q26" i="3"/>
  <c r="Q27" i="3"/>
  <c r="G222" i="4" l="1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I81" i="3"/>
  <c r="H81" i="3"/>
  <c r="G81" i="3"/>
  <c r="F81" i="3"/>
  <c r="E81" i="3"/>
  <c r="D81" i="3"/>
  <c r="C81" i="3"/>
  <c r="B81" i="3"/>
  <c r="HA74" i="3"/>
  <c r="GV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S74" i="3"/>
  <c r="U73" i="3"/>
  <c r="U72" i="3"/>
  <c r="U71" i="3"/>
  <c r="P70" i="3"/>
  <c r="U70" i="3" s="1"/>
  <c r="U69" i="3"/>
  <c r="U68" i="3"/>
  <c r="U67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U41" i="3"/>
  <c r="Q41" i="3"/>
  <c r="U40" i="3"/>
  <c r="Q40" i="3"/>
  <c r="U39" i="3"/>
  <c r="Q39" i="3"/>
  <c r="U34" i="3"/>
  <c r="Q34" i="3"/>
  <c r="U33" i="3"/>
  <c r="Q33" i="3"/>
  <c r="U32" i="3"/>
  <c r="Q32" i="3"/>
  <c r="U31" i="3"/>
  <c r="Q31" i="3"/>
  <c r="U30" i="3"/>
  <c r="Q30" i="3"/>
  <c r="U29" i="3"/>
  <c r="Q29" i="3"/>
  <c r="U28" i="3"/>
  <c r="Q28" i="3"/>
  <c r="U27" i="3"/>
  <c r="U26" i="3"/>
  <c r="U25" i="3"/>
  <c r="U24" i="3"/>
  <c r="Q24" i="3"/>
  <c r="U23" i="3"/>
  <c r="Q23" i="3"/>
  <c r="U22" i="3"/>
  <c r="Q22" i="3"/>
  <c r="I22" i="3"/>
  <c r="H22" i="3"/>
  <c r="G22" i="3"/>
  <c r="F22" i="3"/>
  <c r="E22" i="3"/>
  <c r="D22" i="3"/>
  <c r="C22" i="3"/>
  <c r="B22" i="3"/>
  <c r="U21" i="3"/>
  <c r="Q21" i="3"/>
  <c r="U19" i="3"/>
  <c r="Q19" i="3"/>
  <c r="U18" i="3"/>
  <c r="Q18" i="3"/>
  <c r="U17" i="3"/>
  <c r="Q17" i="3"/>
  <c r="U16" i="3"/>
  <c r="Q16" i="3"/>
  <c r="U15" i="3"/>
  <c r="Q15" i="3"/>
  <c r="U13" i="3"/>
  <c r="Q13" i="3"/>
  <c r="U12" i="3"/>
  <c r="Q12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U4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74" i="3" l="1"/>
  <c r="U77" i="3" s="1"/>
  <c r="U35" i="1"/>
  <c r="Q35" i="1"/>
  <c r="U36" i="1"/>
  <c r="U37" i="1"/>
  <c r="U38" i="1"/>
  <c r="U39" i="1"/>
  <c r="Q24" i="1" l="1"/>
  <c r="Q4" i="1" l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HA70" i="1"/>
  <c r="GV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S70" i="1"/>
  <c r="U69" i="1"/>
  <c r="U68" i="1"/>
  <c r="U67" i="1"/>
  <c r="U65" i="1"/>
  <c r="U64" i="1"/>
  <c r="U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Q39" i="1"/>
  <c r="Q38" i="1"/>
  <c r="Q37" i="1"/>
  <c r="Q36" i="1"/>
  <c r="U34" i="1"/>
  <c r="Q34" i="1"/>
  <c r="Q33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3" i="1"/>
  <c r="P66" i="1"/>
  <c r="U66" i="1" s="1"/>
  <c r="U21" i="1"/>
  <c r="Q21" i="1"/>
  <c r="U20" i="1"/>
  <c r="Q20" i="1"/>
  <c r="I20" i="1"/>
  <c r="H20" i="1"/>
  <c r="G20" i="1"/>
  <c r="F20" i="1"/>
  <c r="E20" i="1"/>
  <c r="D20" i="1"/>
  <c r="C20" i="1"/>
  <c r="B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Q22" i="1" l="1"/>
  <c r="U22" i="1"/>
  <c r="U70" i="1" s="1"/>
  <c r="U73" i="1" s="1"/>
</calcChain>
</file>

<file path=xl/sharedStrings.xml><?xml version="1.0" encoding="utf-8"?>
<sst xmlns="http://schemas.openxmlformats.org/spreadsheetml/2006/main" count="1059" uniqueCount="285">
  <si>
    <t>TOTAL DE ENTRADAS DEL MES ABRIL 2010</t>
  </si>
  <si>
    <t>MATANZA</t>
  </si>
  <si>
    <t>Fecha</t>
  </si>
  <si>
    <t>FLETES   IMPORTE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</si>
  <si>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</si>
  <si>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</si>
  <si>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</si>
  <si>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</si>
  <si>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</si>
  <si>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</si>
  <si>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</si>
  <si>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</si>
  <si>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</si>
  <si>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</si>
  <si>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</si>
  <si>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</si>
  <si>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</si>
  <si>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</si>
  <si>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</si>
  <si>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</si>
  <si>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</si>
  <si>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</si>
  <si>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</si>
  <si>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</si>
  <si>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</si>
  <si>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</si>
  <si>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</si>
  <si>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</si>
  <si>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</si>
  <si>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</si>
  <si>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</si>
  <si>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    2 0 1 7</t>
  </si>
  <si>
    <t xml:space="preserve">ENTRADAS   DE      E N E R O   2 0 1 7 </t>
  </si>
  <si>
    <t>PORCICOLA SAN BERNARDO</t>
  </si>
  <si>
    <t>CANALES 210</t>
  </si>
  <si>
    <t>CANALES 130</t>
  </si>
  <si>
    <t>AGROPEARIA EL DORADO</t>
  </si>
  <si>
    <t>CANALES 200</t>
  </si>
  <si>
    <t>AGROPECUARIA EL DORADO</t>
  </si>
  <si>
    <t>CANALES 219</t>
  </si>
  <si>
    <t>CANALES 220</t>
  </si>
  <si>
    <t>CANALES 250</t>
  </si>
  <si>
    <t>AGROPECUARIA EL TOPETE</t>
  </si>
  <si>
    <t>AGROPECUARIA LAS RESES</t>
  </si>
  <si>
    <t>AGROPECUARIA LA GABY</t>
  </si>
  <si>
    <t>AGROPECUARIA LA CHEMITA</t>
  </si>
  <si>
    <t>CANALES 100</t>
  </si>
  <si>
    <t>PORCICOLA PASO BLANCO ( 128 )</t>
  </si>
  <si>
    <t>Rivera A-6421</t>
  </si>
  <si>
    <t>Rivera A-6422</t>
  </si>
  <si>
    <t>Rivera A-6423</t>
  </si>
  <si>
    <t>Rivera A-6454</t>
  </si>
  <si>
    <t>Rivera A-6425</t>
  </si>
  <si>
    <t>Rivera A-6426</t>
  </si>
  <si>
    <t>Rivera A-6427</t>
  </si>
  <si>
    <t>Rivera A-6428</t>
  </si>
  <si>
    <t>Rivera A-6429</t>
  </si>
  <si>
    <t>PORCICOLA SAN BERNARDO  130</t>
  </si>
  <si>
    <t>PORCICOLA PASO BLANCO 200</t>
  </si>
  <si>
    <t>CANALES 230</t>
  </si>
  <si>
    <t xml:space="preserve"> PORCICOLA PASO BLANCO </t>
  </si>
  <si>
    <t>CANALES 200--1</t>
  </si>
  <si>
    <t xml:space="preserve">DIST DE PORCINOS DELTA SA DE CV </t>
  </si>
  <si>
    <t>CANALES 144</t>
  </si>
  <si>
    <t>PORCICOLA PASO BLANCO</t>
  </si>
  <si>
    <t>CANALES 129</t>
  </si>
  <si>
    <t>AGROPECUARIA EL TOPETE  130</t>
  </si>
  <si>
    <t>CANALES 199</t>
  </si>
  <si>
    <t>AGROPECUARIA LAS RESES  200</t>
  </si>
  <si>
    <t xml:space="preserve">PORCICOLA PASO BLANCO </t>
  </si>
  <si>
    <t>CANALES 252</t>
  </si>
  <si>
    <t>2182--2183</t>
  </si>
  <si>
    <t xml:space="preserve">Transferencia S </t>
  </si>
  <si>
    <t>2192--2193</t>
  </si>
  <si>
    <t>2185--2186</t>
  </si>
  <si>
    <t>711--712</t>
  </si>
  <si>
    <t>Rivera A-6480</t>
  </si>
  <si>
    <t>Rivera A-6481</t>
  </si>
  <si>
    <t>Rivera A-6482</t>
  </si>
  <si>
    <t>Rivera A-6483</t>
  </si>
  <si>
    <t>A-86770</t>
  </si>
  <si>
    <t>A-87031</t>
  </si>
  <si>
    <t>723--724</t>
  </si>
  <si>
    <t>717--718</t>
  </si>
  <si>
    <t>2196--2197</t>
  </si>
  <si>
    <t>CANALES 229</t>
  </si>
  <si>
    <t>728-729</t>
  </si>
  <si>
    <t>GASTRONOMICA ALI</t>
  </si>
  <si>
    <t>PULPA DE RES</t>
  </si>
  <si>
    <t>EN NORMA LEDO  FOLIO 3968</t>
  </si>
  <si>
    <t>ENTRADAS DEL MES DE     F E B R E R O                        2 0 1 7</t>
  </si>
  <si>
    <t xml:space="preserve">AGROPECUARIA LA GABY </t>
  </si>
  <si>
    <t>CANALES 130-1</t>
  </si>
  <si>
    <t>CANALES  100</t>
  </si>
  <si>
    <t>PORCICOLA PASO BLANCO   130</t>
  </si>
  <si>
    <t>CANALES 249-1</t>
  </si>
  <si>
    <t xml:space="preserve">AGROPECUARIA EL TOPETE </t>
  </si>
  <si>
    <t>CANALES 122</t>
  </si>
  <si>
    <t>AGROPECUARIA EL DORADO  130</t>
  </si>
  <si>
    <t>AGROPECUARIA EL DORADO  200</t>
  </si>
  <si>
    <t>CANALES 208</t>
  </si>
  <si>
    <t>AGROPECUARIA EL DORADO 200</t>
  </si>
  <si>
    <t>AGROPECUARIA EL DORADO 130</t>
  </si>
  <si>
    <t>CANALES 120</t>
  </si>
  <si>
    <t xml:space="preserve">PORCICOLA SOTO </t>
  </si>
  <si>
    <t>CANALES 248</t>
  </si>
  <si>
    <t>CANALES 198</t>
  </si>
  <si>
    <t>2208--2209</t>
  </si>
  <si>
    <t>4956--4957</t>
  </si>
  <si>
    <t>AGROPECUARIA LA GABY  132</t>
  </si>
  <si>
    <t>2179--2180</t>
  </si>
  <si>
    <t>Rivera A-6535</t>
  </si>
  <si>
    <t>Rivera A-6536</t>
  </si>
  <si>
    <t>Rivera A-6537</t>
  </si>
  <si>
    <t>Rivera A-6539</t>
  </si>
  <si>
    <t>5088--5089</t>
  </si>
  <si>
    <t>5895--5896</t>
  </si>
  <si>
    <t>CANALES 231</t>
  </si>
  <si>
    <t>Rivera A-6566</t>
  </si>
  <si>
    <t>Rivera A-6540</t>
  </si>
  <si>
    <t>Rivera A-6541</t>
  </si>
  <si>
    <t>Rivera A-6542</t>
  </si>
  <si>
    <t>3213--3225</t>
  </si>
  <si>
    <t>AGROPECUARIA LA CHEMITA 200</t>
  </si>
  <si>
    <t>CANALES 228</t>
  </si>
  <si>
    <t>PAGO DE +  4,297.80 aplica a F-3224</t>
  </si>
  <si>
    <t>A-87372</t>
  </si>
  <si>
    <t>3223--3224</t>
  </si>
  <si>
    <t>2220--2221</t>
  </si>
  <si>
    <t>3228--3229</t>
  </si>
  <si>
    <t>Rivera A-6538</t>
  </si>
  <si>
    <t>2184--2185</t>
  </si>
  <si>
    <t>2201--2202</t>
  </si>
  <si>
    <t>5912--5909--nc-354</t>
  </si>
  <si>
    <t>5915--5916</t>
  </si>
  <si>
    <t>5102--5103</t>
  </si>
  <si>
    <t>A-87699--ncr-7279</t>
  </si>
  <si>
    <t>2213--2214</t>
  </si>
  <si>
    <t>Rivera A-6606</t>
  </si>
  <si>
    <t>Rivera A-6607</t>
  </si>
  <si>
    <t>Rivera A-6608</t>
  </si>
  <si>
    <t>4980--4981</t>
  </si>
  <si>
    <t xml:space="preserve">GRANJERO FELIZ DE S RL </t>
  </si>
  <si>
    <t>MAZOS</t>
  </si>
  <si>
    <t>AGROPECUARIA EL TOPETE  129</t>
  </si>
  <si>
    <t>AGROPECUARIA EL TOPETE  131</t>
  </si>
  <si>
    <t>CANALES 80</t>
  </si>
  <si>
    <t>AGROPECUARIA EL TOPETE  200</t>
  </si>
  <si>
    <t>CANALES 251</t>
  </si>
  <si>
    <t>CANALES  230</t>
  </si>
  <si>
    <t>AGROPECUARIA LA GABY   200</t>
  </si>
  <si>
    <t>PORCICOLA SOTO   130</t>
  </si>
  <si>
    <t>AGROPECUARIA EL TOPETE   260</t>
  </si>
  <si>
    <t>PORCICOLA SOTO</t>
  </si>
  <si>
    <t>CANALES 30</t>
  </si>
  <si>
    <t>CANALES  130</t>
  </si>
  <si>
    <t>CANALES   200</t>
  </si>
  <si>
    <t>761-762</t>
  </si>
  <si>
    <t>T-4123</t>
  </si>
  <si>
    <t>CANALES 128</t>
  </si>
  <si>
    <t>5931--5932</t>
  </si>
  <si>
    <t>5927--5928</t>
  </si>
  <si>
    <t>5922--5923</t>
  </si>
  <si>
    <t>5000-5001</t>
  </si>
  <si>
    <t>5933--5934</t>
  </si>
  <si>
    <t>Rivera A-6609</t>
  </si>
  <si>
    <t>Rivera A-6610</t>
  </si>
  <si>
    <t>Rivera A-6611</t>
  </si>
  <si>
    <t>Rivera A-6626</t>
  </si>
  <si>
    <t>A-88022</t>
  </si>
  <si>
    <t>5014--5015--nc-332</t>
  </si>
  <si>
    <t>2225-2226</t>
  </si>
  <si>
    <t>5949--5950</t>
  </si>
  <si>
    <t>5112--5113</t>
  </si>
  <si>
    <t>5942--5943</t>
  </si>
  <si>
    <t>T-4152</t>
  </si>
  <si>
    <t>X</t>
  </si>
  <si>
    <t>ENTRADAS DEL MES DE     M A R Z O                         2 0 1 7</t>
  </si>
  <si>
    <t>CANALES 201</t>
  </si>
  <si>
    <t>CANALES 200-1</t>
  </si>
  <si>
    <t>CANALES 203.</t>
  </si>
  <si>
    <t>PORCICOLA SAN BERNARDO  200</t>
  </si>
  <si>
    <t>AGROPECUARIA LA CHEMITA   129</t>
  </si>
  <si>
    <t>CANAQLES 106</t>
  </si>
  <si>
    <t xml:space="preserve">PORCICOLA SAN BERNARDO    </t>
  </si>
  <si>
    <t>CANALES 20</t>
  </si>
  <si>
    <t>754--755</t>
  </si>
  <si>
    <t>751--752</t>
  </si>
  <si>
    <t>5971--5972--5973--5974 nc 355</t>
  </si>
  <si>
    <t>759--760</t>
  </si>
  <si>
    <t>5130--5131</t>
  </si>
  <si>
    <t>Rivera A-6682</t>
  </si>
  <si>
    <t>Rivera A-6683</t>
  </si>
  <si>
    <t>Rivera A-6684</t>
  </si>
  <si>
    <t>Rivera A-6685</t>
  </si>
  <si>
    <t>Rivera A-6686</t>
  </si>
  <si>
    <t>Rivera A-6687</t>
  </si>
  <si>
    <t>Rivera A-6688</t>
  </si>
  <si>
    <t>771--772</t>
  </si>
  <si>
    <t>764--765</t>
  </si>
  <si>
    <t>774--775</t>
  </si>
  <si>
    <t>769--770</t>
  </si>
  <si>
    <t>833--834</t>
  </si>
  <si>
    <t>5033--5034</t>
  </si>
  <si>
    <t>837--838</t>
  </si>
  <si>
    <t>5041--5042</t>
  </si>
  <si>
    <t>GERARDO PULIDO BARRA</t>
  </si>
  <si>
    <t>RES</t>
  </si>
  <si>
    <t>PATAS</t>
  </si>
  <si>
    <t>Cuero pierna</t>
  </si>
  <si>
    <t>GERARDO PULIDO BARBA</t>
  </si>
  <si>
    <t>CANALES 260</t>
  </si>
  <si>
    <t>CANALES 99</t>
  </si>
  <si>
    <t>AGROPECUARIA EL DORADO  129</t>
  </si>
  <si>
    <t>GANADERIA RANCHO SAN FELIPE 200-2</t>
  </si>
  <si>
    <t xml:space="preserve">PORCICOLA SAN BERNARDO </t>
  </si>
  <si>
    <t>CANALES 131</t>
  </si>
  <si>
    <t>CANALES 190</t>
  </si>
  <si>
    <t>AGROPECUARIA EL TOPETE   129</t>
  </si>
  <si>
    <t>789--790 nc-26</t>
  </si>
  <si>
    <t>5161--5162</t>
  </si>
  <si>
    <t>Rivera A-6689</t>
  </si>
  <si>
    <t>Rivera A-6690</t>
  </si>
  <si>
    <t>Rivera A-6736</t>
  </si>
  <si>
    <t>Rivera A-6735</t>
  </si>
  <si>
    <t>793--794--</t>
  </si>
  <si>
    <t>x</t>
  </si>
  <si>
    <t>796--797</t>
  </si>
  <si>
    <t>5063--5064</t>
  </si>
  <si>
    <t>Rivera A 6737</t>
  </si>
  <si>
    <t>Rivera A-6738</t>
  </si>
  <si>
    <t>Rivera A-6739</t>
  </si>
  <si>
    <t>Rivera A-6787</t>
  </si>
  <si>
    <t>Rivera A-6789</t>
  </si>
  <si>
    <t>5167--5168</t>
  </si>
  <si>
    <t>5178--5179</t>
  </si>
  <si>
    <t>5173--5174</t>
  </si>
  <si>
    <t>5473 Folio 4091</t>
  </si>
  <si>
    <t>5472 Folio 4090</t>
  </si>
  <si>
    <t>5473 Folio 4090</t>
  </si>
  <si>
    <t xml:space="preserve">GERARDO PULIDO </t>
  </si>
  <si>
    <t>Transferencia</t>
  </si>
  <si>
    <t>Cuero Pierna</t>
  </si>
  <si>
    <t>EL GRANGERO FELIZ</t>
  </si>
  <si>
    <t>Tripas</t>
  </si>
  <si>
    <t>PAI--93163 FOLIO 4076</t>
  </si>
  <si>
    <t>843--844</t>
  </si>
  <si>
    <t>846--847</t>
  </si>
  <si>
    <t>815--816</t>
  </si>
  <si>
    <t>5195--5196</t>
  </si>
  <si>
    <t>5197--5198</t>
  </si>
  <si>
    <t>TRIPAS</t>
  </si>
  <si>
    <t>PAI-9312</t>
  </si>
  <si>
    <t>NLP</t>
  </si>
  <si>
    <t xml:space="preserve">GRANJERO FELIZ S DE RL DE CV </t>
  </si>
  <si>
    <t>PCI 2406</t>
  </si>
  <si>
    <t>CANALES  260</t>
  </si>
  <si>
    <t>AGROPECUARIA EL DORADOR</t>
  </si>
  <si>
    <t xml:space="preserve">PORSICOLA SOTO </t>
  </si>
  <si>
    <t xml:space="preserve">GANADERIA RANCHO SAN FELIPE </t>
  </si>
  <si>
    <t>GANADERIA RANCHO SAN FELIPE</t>
  </si>
  <si>
    <t>GANADERIA RANCHO SAN FELIPE 126</t>
  </si>
  <si>
    <t>CANALES  129</t>
  </si>
  <si>
    <t xml:space="preserve">CARNES SELECTAS EL CIEN SA DE CV </t>
  </si>
  <si>
    <t>MEDIA RES 1 Chelco + 1 pierna</t>
  </si>
  <si>
    <t>CHALECO DE RES</t>
  </si>
  <si>
    <t>ARRACHERA DE RES</t>
  </si>
  <si>
    <t xml:space="preserve">ESPINAZO ENTERO </t>
  </si>
  <si>
    <t>825--826</t>
  </si>
  <si>
    <t>5190--5191</t>
  </si>
  <si>
    <t>5077--5078</t>
  </si>
  <si>
    <t>852--853</t>
  </si>
  <si>
    <t>858--859--nc 27</t>
  </si>
  <si>
    <t>Rivera A-6794</t>
  </si>
  <si>
    <t>Rivera A-6795</t>
  </si>
  <si>
    <t>Rivera A-6796</t>
  </si>
  <si>
    <t>Rivera A-6797</t>
  </si>
  <si>
    <t>Rivera A-6798</t>
  </si>
  <si>
    <t>Rivera A-6799</t>
  </si>
  <si>
    <t>5217--5218</t>
  </si>
  <si>
    <t>5476--Folio 4152</t>
  </si>
  <si>
    <t>res</t>
  </si>
  <si>
    <t>2305--2306</t>
  </si>
  <si>
    <t>CANALES 40</t>
  </si>
  <si>
    <t>5205--5206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</si>
</sst>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1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sz val="11"/>
      <color rgb="FFC00000"/>
      <name val="Calibri"/>
      <family val="1"/>
      <scheme val="minor"/>
    </font>
    <font>
      <b/>
      <sz val="12"/>
      <color rgb="FFC00000"/>
      <name val="Calibri"/>
      <family val="1"/>
      <scheme val="minor"/>
    </font>
    <font>
      <b/>
      <sz val="10"/>
      <color rgb="FFC00000"/>
      <name val="Calibri"/>
      <family val="1"/>
      <scheme val="minor"/>
    </font>
    <font>
      <b/>
      <sz val="8"/>
      <color rgb="FFC00000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1" fillId="7" borderId="0" xfId="1" applyFont="1" applyFill="1" applyAlignment="1">
      <alignment horizontal="center" vertical="center" wrapText="1"/>
    </xf>
    <xf numFmtId="165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1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5" xfId="0" applyNumberFormat="1" applyFont="1" applyBorder="1"/>
    <xf numFmtId="165" fontId="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1" borderId="0" xfId="0" applyFill="1"/>
    <xf numFmtId="167" fontId="17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8" fillId="0" borderId="0" xfId="0" applyNumberFormat="1" applyFont="1" applyFill="1"/>
    <xf numFmtId="2" fontId="0" fillId="0" borderId="0" xfId="0" applyNumberFormat="1" applyFill="1"/>
    <xf numFmtId="0" fontId="0" fillId="0" borderId="4" xfId="0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/>
    </xf>
    <xf numFmtId="164" fontId="8" fillId="12" borderId="6" xfId="0" applyNumberFormat="1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8" fillId="0" borderId="8" xfId="0" applyFont="1" applyBorder="1"/>
    <xf numFmtId="0" fontId="0" fillId="0" borderId="0" xfId="0" applyBorder="1"/>
    <xf numFmtId="165" fontId="11" fillId="0" borderId="10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2" fillId="0" borderId="0" xfId="0" applyFont="1" applyBorder="1" applyAlignment="1">
      <alignment horizontal="left"/>
    </xf>
    <xf numFmtId="1" fontId="8" fillId="0" borderId="3" xfId="0" applyNumberFormat="1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/>
    </xf>
    <xf numFmtId="164" fontId="8" fillId="0" borderId="3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4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166" fontId="8" fillId="0" borderId="0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4" fontId="8" fillId="11" borderId="15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13" xfId="0" applyNumberFormat="1" applyFont="1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164" fontId="8" fillId="0" borderId="3" xfId="0" applyNumberFormat="1" applyFont="1" applyFill="1" applyBorder="1" applyAlignment="1">
      <alignment horizontal="center"/>
    </xf>
    <xf numFmtId="44" fontId="11" fillId="0" borderId="3" xfId="1" applyFont="1" applyFill="1" applyBorder="1" applyAlignment="1">
      <alignment horizontal="center"/>
    </xf>
    <xf numFmtId="165" fontId="8" fillId="0" borderId="3" xfId="0" applyNumberFormat="1" applyFont="1" applyFill="1" applyBorder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164" fontId="14" fillId="0" borderId="3" xfId="0" applyNumberFormat="1" applyFont="1" applyBorder="1"/>
    <xf numFmtId="0" fontId="8" fillId="0" borderId="3" xfId="0" applyFont="1" applyFill="1" applyBorder="1"/>
    <xf numFmtId="0" fontId="2" fillId="0" borderId="3" xfId="0" applyFont="1" applyFill="1" applyBorder="1" applyAlignment="1">
      <alignment horizontal="left"/>
    </xf>
    <xf numFmtId="4" fontId="8" fillId="0" borderId="3" xfId="0" applyNumberFormat="1" applyFont="1" applyFill="1" applyBorder="1"/>
    <xf numFmtId="166" fontId="8" fillId="0" borderId="3" xfId="0" applyNumberFormat="1" applyFont="1" applyFill="1" applyBorder="1" applyAlignment="1">
      <alignment horizontal="center"/>
    </xf>
    <xf numFmtId="4" fontId="8" fillId="0" borderId="3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/>
    <xf numFmtId="0" fontId="0" fillId="0" borderId="0" xfId="0" applyFill="1"/>
    <xf numFmtId="0" fontId="20" fillId="0" borderId="3" xfId="0" applyFont="1" applyFill="1" applyBorder="1"/>
    <xf numFmtId="4" fontId="8" fillId="0" borderId="3" xfId="0" applyNumberFormat="1" applyFont="1" applyFill="1" applyBorder="1" applyAlignment="1">
      <alignment horizontal="center"/>
    </xf>
    <xf numFmtId="4" fontId="8" fillId="0" borderId="16" xfId="0" applyNumberFormat="1" applyFont="1" applyFill="1" applyBorder="1" applyAlignment="1">
      <alignment horizontal="right"/>
    </xf>
    <xf numFmtId="164" fontId="8" fillId="0" borderId="17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/>
    <xf numFmtId="164" fontId="8" fillId="0" borderId="17" xfId="0" applyNumberFormat="1" applyFont="1" applyFill="1" applyBorder="1" applyAlignment="1"/>
    <xf numFmtId="0" fontId="21" fillId="0" borderId="3" xfId="0" applyFont="1" applyFill="1" applyBorder="1" applyAlignment="1">
      <alignment horizontal="left"/>
    </xf>
    <xf numFmtId="165" fontId="2" fillId="0" borderId="16" xfId="0" applyNumberFormat="1" applyFont="1" applyFill="1" applyBorder="1" applyAlignment="1">
      <alignment wrapText="1"/>
    </xf>
    <xf numFmtId="44" fontId="11" fillId="0" borderId="3" xfId="1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/>
    </xf>
    <xf numFmtId="164" fontId="8" fillId="0" borderId="3" xfId="0" applyNumberFormat="1" applyFont="1" applyFill="1" applyBorder="1"/>
    <xf numFmtId="167" fontId="0" fillId="0" borderId="0" xfId="0" applyNumberFormat="1" applyFill="1"/>
    <xf numFmtId="0" fontId="8" fillId="0" borderId="3" xfId="0" applyFont="1" applyFill="1" applyBorder="1" applyAlignment="1">
      <alignment horizontal="left"/>
    </xf>
    <xf numFmtId="164" fontId="22" fillId="0" borderId="3" xfId="0" applyNumberFormat="1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left"/>
    </xf>
    <xf numFmtId="167" fontId="2" fillId="0" borderId="18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right"/>
    </xf>
    <xf numFmtId="16" fontId="0" fillId="0" borderId="3" xfId="0" applyNumberFormat="1" applyFont="1" applyFill="1" applyBorder="1"/>
    <xf numFmtId="0" fontId="0" fillId="0" borderId="3" xfId="0" applyFont="1" applyFill="1" applyBorder="1" applyAlignment="1">
      <alignment horizontal="right"/>
    </xf>
    <xf numFmtId="167" fontId="0" fillId="0" borderId="3" xfId="0" applyNumberFormat="1" applyFont="1" applyFill="1" applyBorder="1"/>
    <xf numFmtId="2" fontId="0" fillId="0" borderId="3" xfId="0" applyNumberFormat="1" applyFont="1" applyFill="1" applyBorder="1"/>
    <xf numFmtId="165" fontId="2" fillId="0" borderId="19" xfId="0" applyNumberFormat="1" applyFont="1" applyFill="1" applyBorder="1"/>
    <xf numFmtId="164" fontId="2" fillId="0" borderId="17" xfId="0" applyNumberFormat="1" applyFont="1" applyFill="1" applyBorder="1" applyAlignment="1">
      <alignment horizontal="center"/>
    </xf>
    <xf numFmtId="164" fontId="23" fillId="0" borderId="3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4" fontId="8" fillId="0" borderId="15" xfId="0" applyNumberFormat="1" applyFont="1" applyFill="1" applyBorder="1"/>
    <xf numFmtId="166" fontId="8" fillId="0" borderId="15" xfId="0" applyNumberFormat="1" applyFont="1" applyFill="1" applyBorder="1" applyAlignment="1">
      <alignment horizontal="center"/>
    </xf>
    <xf numFmtId="1" fontId="8" fillId="0" borderId="15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164" fontId="22" fillId="0" borderId="15" xfId="0" applyNumberFormat="1" applyFont="1" applyFill="1" applyBorder="1" applyAlignment="1">
      <alignment horizontal="center"/>
    </xf>
    <xf numFmtId="164" fontId="21" fillId="0" borderId="15" xfId="0" applyNumberFormat="1" applyFont="1" applyFill="1" applyBorder="1" applyAlignment="1">
      <alignment horizontal="left"/>
    </xf>
    <xf numFmtId="165" fontId="2" fillId="0" borderId="20" xfId="0" applyNumberFormat="1" applyFont="1" applyFill="1" applyBorder="1"/>
    <xf numFmtId="168" fontId="2" fillId="0" borderId="18" xfId="0" applyNumberFormat="1" applyFont="1" applyFill="1" applyBorder="1"/>
    <xf numFmtId="4" fontId="8" fillId="0" borderId="3" xfId="0" applyNumberFormat="1" applyFont="1" applyFill="1" applyBorder="1" applyAlignment="1">
      <alignment vertical="center"/>
    </xf>
    <xf numFmtId="164" fontId="12" fillId="0" borderId="3" xfId="0" applyNumberFormat="1" applyFont="1" applyFill="1" applyBorder="1" applyAlignment="1">
      <alignment horizontal="center"/>
    </xf>
    <xf numFmtId="165" fontId="2" fillId="0" borderId="16" xfId="0" applyNumberFormat="1" applyFont="1" applyFill="1" applyBorder="1"/>
    <xf numFmtId="16" fontId="22" fillId="0" borderId="3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44" fontId="2" fillId="0" borderId="17" xfId="1" applyFont="1" applyFill="1" applyBorder="1" applyAlignment="1">
      <alignment horizontal="center"/>
    </xf>
    <xf numFmtId="2" fontId="21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164" fontId="20" fillId="0" borderId="3" xfId="0" applyNumberFormat="1" applyFont="1" applyFill="1" applyBorder="1" applyAlignment="1">
      <alignment horizontal="center"/>
    </xf>
    <xf numFmtId="168" fontId="2" fillId="0" borderId="18" xfId="0" applyNumberFormat="1" applyFont="1" applyFill="1" applyBorder="1" applyAlignment="1">
      <alignment horizontal="right"/>
    </xf>
    <xf numFmtId="1" fontId="11" fillId="0" borderId="3" xfId="0" applyNumberFormat="1" applyFont="1" applyFill="1" applyBorder="1" applyAlignment="1">
      <alignment horizontal="center" wrapText="1"/>
    </xf>
    <xf numFmtId="164" fontId="22" fillId="0" borderId="3" xfId="0" applyNumberFormat="1" applyFont="1" applyFill="1" applyBorder="1" applyAlignment="1">
      <alignment horizontal="left"/>
    </xf>
    <xf numFmtId="164" fontId="2" fillId="0" borderId="18" xfId="0" applyNumberFormat="1" applyFont="1" applyFill="1" applyBorder="1" applyAlignment="1">
      <alignment horizontal="right"/>
    </xf>
    <xf numFmtId="165" fontId="2" fillId="0" borderId="19" xfId="0" applyNumberFormat="1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left"/>
    </xf>
    <xf numFmtId="164" fontId="25" fillId="0" borderId="3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 wrapText="1"/>
    </xf>
    <xf numFmtId="169" fontId="20" fillId="0" borderId="3" xfId="1" applyNumberFormat="1" applyFont="1" applyFill="1" applyBorder="1" applyAlignment="1">
      <alignment horizontal="center"/>
    </xf>
    <xf numFmtId="164" fontId="26" fillId="0" borderId="3" xfId="0" applyNumberFormat="1" applyFont="1" applyFill="1" applyBorder="1" applyAlignment="1">
      <alignment horizontal="center"/>
    </xf>
    <xf numFmtId="165" fontId="21" fillId="0" borderId="19" xfId="0" applyNumberFormat="1" applyFont="1" applyFill="1" applyBorder="1" applyAlignment="1">
      <alignment wrapText="1"/>
    </xf>
    <xf numFmtId="44" fontId="19" fillId="0" borderId="3" xfId="1" applyFont="1" applyFill="1" applyBorder="1" applyAlignment="1">
      <alignment horizontal="center" wrapText="1"/>
    </xf>
    <xf numFmtId="44" fontId="19" fillId="0" borderId="3" xfId="1" applyFont="1" applyFill="1" applyBorder="1" applyAlignment="1">
      <alignment horizontal="center"/>
    </xf>
    <xf numFmtId="164" fontId="28" fillId="0" borderId="17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left"/>
    </xf>
    <xf numFmtId="44" fontId="19" fillId="0" borderId="16" xfId="1" applyFont="1" applyFill="1" applyBorder="1" applyAlignment="1">
      <alignment horizontal="center"/>
    </xf>
    <xf numFmtId="165" fontId="12" fillId="0" borderId="17" xfId="0" applyNumberFormat="1" applyFont="1" applyFill="1" applyBorder="1" applyAlignment="1">
      <alignment horizontal="center"/>
    </xf>
    <xf numFmtId="44" fontId="21" fillId="0" borderId="16" xfId="1" applyFont="1" applyFill="1" applyBorder="1" applyAlignment="1"/>
    <xf numFmtId="165" fontId="12" fillId="0" borderId="17" xfId="0" applyNumberFormat="1" applyFont="1" applyFill="1" applyBorder="1" applyAlignment="1"/>
    <xf numFmtId="165" fontId="27" fillId="0" borderId="19" xfId="0" applyNumberFormat="1" applyFont="1" applyFill="1" applyBorder="1" applyAlignment="1">
      <alignment horizontal="center" wrapText="1"/>
    </xf>
    <xf numFmtId="2" fontId="27" fillId="0" borderId="3" xfId="0" applyNumberFormat="1" applyFont="1" applyFill="1" applyBorder="1" applyAlignment="1">
      <alignment horizontal="left"/>
    </xf>
    <xf numFmtId="165" fontId="27" fillId="0" borderId="16" xfId="0" applyNumberFormat="1" applyFont="1" applyFill="1" applyBorder="1"/>
    <xf numFmtId="164" fontId="29" fillId="0" borderId="3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wrapText="1"/>
    </xf>
    <xf numFmtId="2" fontId="30" fillId="0" borderId="3" xfId="0" applyNumberFormat="1" applyFont="1" applyFill="1" applyBorder="1" applyAlignment="1">
      <alignment horizontal="left"/>
    </xf>
    <xf numFmtId="165" fontId="28" fillId="0" borderId="16" xfId="0" applyNumberFormat="1" applyFont="1" applyFill="1" applyBorder="1"/>
    <xf numFmtId="164" fontId="28" fillId="0" borderId="18" xfId="0" applyNumberFormat="1" applyFont="1" applyFill="1" applyBorder="1" applyAlignment="1">
      <alignment horizontal="right"/>
    </xf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2" fontId="31" fillId="0" borderId="3" xfId="0" applyNumberFormat="1" applyFont="1" applyFill="1" applyBorder="1" applyAlignment="1">
      <alignment horizontal="right"/>
    </xf>
    <xf numFmtId="16" fontId="31" fillId="0" borderId="3" xfId="0" applyNumberFormat="1" applyFont="1" applyFill="1" applyBorder="1"/>
    <xf numFmtId="0" fontId="31" fillId="0" borderId="3" xfId="0" applyFont="1" applyFill="1" applyBorder="1" applyAlignment="1">
      <alignment horizontal="right"/>
    </xf>
    <xf numFmtId="167" fontId="31" fillId="0" borderId="3" xfId="0" applyNumberFormat="1" applyFont="1" applyFill="1" applyBorder="1"/>
    <xf numFmtId="165" fontId="28" fillId="0" borderId="19" xfId="0" applyNumberFormat="1" applyFont="1" applyFill="1" applyBorder="1"/>
    <xf numFmtId="44" fontId="32" fillId="0" borderId="3" xfId="1" applyFont="1" applyFill="1" applyBorder="1" applyAlignment="1">
      <alignment horizontal="center"/>
    </xf>
    <xf numFmtId="165" fontId="28" fillId="0" borderId="3" xfId="0" applyNumberFormat="1" applyFont="1" applyFill="1" applyBorder="1"/>
    <xf numFmtId="164" fontId="28" fillId="0" borderId="3" xfId="0" applyNumberFormat="1" applyFont="1" applyFill="1" applyBorder="1" applyAlignment="1">
      <alignment horizontal="right"/>
    </xf>
    <xf numFmtId="164" fontId="28" fillId="0" borderId="3" xfId="0" applyNumberFormat="1" applyFont="1" applyFill="1" applyBorder="1" applyAlignment="1">
      <alignment horizontal="center"/>
    </xf>
    <xf numFmtId="168" fontId="28" fillId="0" borderId="3" xfId="0" applyNumberFormat="1" applyFont="1" applyFill="1" applyBorder="1" applyAlignment="1">
      <alignment horizontal="right"/>
    </xf>
    <xf numFmtId="0" fontId="28" fillId="0" borderId="3" xfId="0" applyFont="1" applyFill="1" applyBorder="1"/>
    <xf numFmtId="0" fontId="28" fillId="0" borderId="3" xfId="0" applyFont="1" applyFill="1" applyBorder="1" applyAlignment="1">
      <alignment horizontal="center"/>
    </xf>
    <xf numFmtId="2" fontId="28" fillId="0" borderId="3" xfId="0" applyNumberFormat="1" applyFont="1" applyFill="1" applyBorder="1" applyAlignment="1">
      <alignment horizontal="right"/>
    </xf>
    <xf numFmtId="16" fontId="28" fillId="0" borderId="3" xfId="0" applyNumberFormat="1" applyFont="1" applyFill="1" applyBorder="1"/>
    <xf numFmtId="0" fontId="28" fillId="0" borderId="3" xfId="0" applyFont="1" applyFill="1" applyBorder="1" applyAlignment="1">
      <alignment horizontal="right"/>
    </xf>
    <xf numFmtId="167" fontId="28" fillId="0" borderId="3" xfId="0" applyNumberFormat="1" applyFont="1" applyFill="1" applyBorder="1"/>
    <xf numFmtId="1" fontId="15" fillId="0" borderId="3" xfId="0" applyNumberFormat="1" applyFont="1" applyFill="1" applyBorder="1" applyAlignment="1">
      <alignment horizontal="center" wrapText="1"/>
    </xf>
    <xf numFmtId="164" fontId="28" fillId="0" borderId="3" xfId="0" applyNumberFormat="1" applyFont="1" applyFill="1" applyBorder="1"/>
    <xf numFmtId="165" fontId="8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0" fontId="8" fillId="0" borderId="3" xfId="0" applyFont="1" applyFill="1" applyBorder="1" applyAlignment="1">
      <alignment horizontal="right"/>
    </xf>
    <xf numFmtId="167" fontId="8" fillId="0" borderId="3" xfId="0" applyNumberFormat="1" applyFont="1" applyFill="1" applyBorder="1"/>
    <xf numFmtId="166" fontId="8" fillId="0" borderId="3" xfId="0" applyNumberFormat="1" applyFont="1" applyFill="1" applyBorder="1"/>
    <xf numFmtId="1" fontId="12" fillId="0" borderId="3" xfId="0" applyNumberFormat="1" applyFont="1" applyFill="1" applyBorder="1" applyAlignment="1">
      <alignment horizontal="center" wrapText="1"/>
    </xf>
    <xf numFmtId="0" fontId="11" fillId="0" borderId="3" xfId="0" applyFont="1" applyFill="1" applyBorder="1"/>
    <xf numFmtId="1" fontId="33" fillId="0" borderId="3" xfId="0" applyNumberFormat="1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/>
    </xf>
    <xf numFmtId="164" fontId="14" fillId="0" borderId="3" xfId="0" applyNumberFormat="1" applyFont="1" applyFill="1" applyBorder="1"/>
    <xf numFmtId="0" fontId="11" fillId="0" borderId="0" xfId="0" applyFont="1" applyFill="1" applyBorder="1"/>
    <xf numFmtId="0" fontId="2" fillId="0" borderId="21" xfId="0" applyFont="1" applyFill="1" applyBorder="1" applyAlignment="1">
      <alignment horizontal="left"/>
    </xf>
    <xf numFmtId="4" fontId="8" fillId="0" borderId="0" xfId="0" applyNumberFormat="1" applyFont="1" applyFill="1" applyBorder="1"/>
    <xf numFmtId="1" fontId="18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5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1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1" xfId="0" applyNumberFormat="1" applyFont="1" applyFill="1" applyBorder="1"/>
    <xf numFmtId="0" fontId="8" fillId="0" borderId="23" xfId="0" applyFont="1" applyFill="1" applyBorder="1" applyAlignment="1">
      <alignment horizontal="right"/>
    </xf>
    <xf numFmtId="44" fontId="11" fillId="0" borderId="24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1" fillId="0" borderId="24" xfId="1" applyFont="1" applyBorder="1" applyAlignment="1">
      <alignment horizontal="center"/>
    </xf>
    <xf numFmtId="4" fontId="34" fillId="0" borderId="0" xfId="0" applyNumberFormat="1" applyFont="1" applyFill="1" applyBorder="1" applyAlignment="1">
      <alignment horizontal="center" vertical="center"/>
    </xf>
    <xf numFmtId="4" fontId="34" fillId="0" borderId="0" xfId="0" applyNumberFormat="1" applyFont="1" applyFill="1" applyBorder="1" applyAlignment="1">
      <alignment vertic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35" fillId="0" borderId="22" xfId="0" applyNumberFormat="1" applyFont="1" applyFill="1" applyBorder="1" applyAlignment="1">
      <alignment horizontal="right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7" fontId="35" fillId="0" borderId="0" xfId="0" applyNumberFormat="1" applyFont="1" applyFill="1"/>
    <xf numFmtId="0" fontId="35" fillId="0" borderId="0" xfId="0" applyFont="1" applyFill="1"/>
    <xf numFmtId="0" fontId="35" fillId="0" borderId="21" xfId="0" applyFont="1" applyFill="1" applyBorder="1"/>
    <xf numFmtId="2" fontId="35" fillId="0" borderId="0" xfId="0" applyNumberFormat="1" applyFont="1" applyFill="1" applyBorder="1" applyAlignment="1">
      <alignment horizontal="right"/>
    </xf>
    <xf numFmtId="16" fontId="35" fillId="0" borderId="21" xfId="0" applyNumberFormat="1" applyFont="1" applyFill="1" applyBorder="1"/>
    <xf numFmtId="0" fontId="35" fillId="0" borderId="23" xfId="0" applyFont="1" applyFill="1" applyBorder="1" applyAlignment="1">
      <alignment horizontal="right"/>
    </xf>
    <xf numFmtId="44" fontId="36" fillId="0" borderId="24" xfId="1" applyFont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2" fillId="0" borderId="0" xfId="0" applyFont="1" applyFill="1" applyBorder="1"/>
    <xf numFmtId="4" fontId="18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2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35" fillId="0" borderId="21" xfId="0" applyFont="1" applyBorder="1"/>
    <xf numFmtId="0" fontId="35" fillId="0" borderId="0" xfId="0" applyFont="1"/>
    <xf numFmtId="0" fontId="35" fillId="0" borderId="0" xfId="0" applyFont="1" applyBorder="1"/>
    <xf numFmtId="44" fontId="36" fillId="0" borderId="29" xfId="1" applyFont="1" applyBorder="1" applyAlignment="1">
      <alignment horizontal="center"/>
    </xf>
    <xf numFmtId="166" fontId="38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 wrapText="1"/>
    </xf>
    <xf numFmtId="4" fontId="18" fillId="12" borderId="31" xfId="0" applyNumberFormat="1" applyFont="1" applyFill="1" applyBorder="1"/>
    <xf numFmtId="2" fontId="14" fillId="0" borderId="30" xfId="0" applyNumberFormat="1" applyFont="1" applyFill="1" applyBorder="1" applyAlignment="1">
      <alignment horizontal="center"/>
    </xf>
    <xf numFmtId="4" fontId="18" fillId="0" borderId="31" xfId="0" applyNumberFormat="1" applyFont="1" applyFill="1" applyBorder="1"/>
    <xf numFmtId="2" fontId="28" fillId="0" borderId="0" xfId="0" applyNumberFormat="1" applyFont="1" applyFill="1" applyAlignment="1">
      <alignment horizontal="left"/>
    </xf>
    <xf numFmtId="164" fontId="8" fillId="0" borderId="32" xfId="0" applyNumberFormat="1" applyFont="1" applyFill="1" applyBorder="1"/>
    <xf numFmtId="164" fontId="8" fillId="0" borderId="0" xfId="0" applyNumberFormat="1" applyFont="1" applyFill="1"/>
    <xf numFmtId="164" fontId="8" fillId="0" borderId="33" xfId="0" applyNumberFormat="1" applyFont="1" applyFill="1" applyBorder="1"/>
    <xf numFmtId="44" fontId="11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2" fillId="0" borderId="0" xfId="0" applyNumberFormat="1" applyFont="1" applyFill="1"/>
    <xf numFmtId="164" fontId="8" fillId="0" borderId="34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21" xfId="0" applyFill="1" applyBorder="1"/>
    <xf numFmtId="0" fontId="38" fillId="0" borderId="0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1" xfId="0" applyBorder="1"/>
    <xf numFmtId="2" fontId="0" fillId="0" borderId="0" xfId="0" applyNumberFormat="1" applyFill="1" applyBorder="1" applyAlignment="1">
      <alignment horizontal="right"/>
    </xf>
    <xf numFmtId="16" fontId="0" fillId="0" borderId="21" xfId="0" applyNumberFormat="1" applyFill="1" applyBorder="1"/>
    <xf numFmtId="0" fontId="0" fillId="0" borderId="23" xfId="0" applyFill="1" applyBorder="1" applyAlignment="1">
      <alignment horizontal="right"/>
    </xf>
    <xf numFmtId="44" fontId="36" fillId="0" borderId="0" xfId="1" applyFont="1" applyAlignment="1">
      <alignment horizontal="center"/>
    </xf>
    <xf numFmtId="165" fontId="35" fillId="0" borderId="0" xfId="0" applyNumberFormat="1" applyFont="1"/>
    <xf numFmtId="0" fontId="37" fillId="0" borderId="0" xfId="0" applyFont="1"/>
    <xf numFmtId="2" fontId="39" fillId="7" borderId="6" xfId="0" applyNumberFormat="1" applyFont="1" applyFill="1" applyBorder="1" applyAlignment="1">
      <alignment horizontal="right" vertical="center"/>
    </xf>
    <xf numFmtId="0" fontId="15" fillId="0" borderId="0" xfId="0" applyFont="1" applyFill="1" applyBorder="1"/>
    <xf numFmtId="2" fontId="39" fillId="7" borderId="1" xfId="0" applyNumberFormat="1" applyFont="1" applyFill="1" applyBorder="1" applyAlignment="1">
      <alignment horizontal="right" vertical="center"/>
    </xf>
    <xf numFmtId="2" fontId="28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67" fontId="28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0" fillId="0" borderId="37" xfId="0" applyBorder="1"/>
    <xf numFmtId="0" fontId="38" fillId="0" borderId="38" xfId="0" applyFont="1" applyFill="1" applyBorder="1" applyAlignment="1">
      <alignment horizontal="center"/>
    </xf>
    <xf numFmtId="2" fontId="0" fillId="0" borderId="39" xfId="0" applyNumberFormat="1" applyBorder="1" applyAlignment="1">
      <alignment horizontal="right"/>
    </xf>
    <xf numFmtId="0" fontId="0" fillId="0" borderId="40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1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8" fillId="0" borderId="1" xfId="0" applyFont="1" applyFill="1" applyBorder="1" applyAlignment="1">
      <alignment horizontal="center"/>
    </xf>
    <xf numFmtId="16" fontId="0" fillId="0" borderId="40" xfId="0" applyNumberFormat="1" applyBorder="1"/>
    <xf numFmtId="0" fontId="0" fillId="0" borderId="1" xfId="0" applyBorder="1" applyAlignment="1">
      <alignment horizontal="right"/>
    </xf>
    <xf numFmtId="0" fontId="0" fillId="10" borderId="38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165" fontId="3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65" fontId="11" fillId="0" borderId="14" xfId="0" applyNumberFormat="1" applyFont="1" applyFill="1" applyBorder="1" applyAlignment="1">
      <alignment horizontal="center"/>
    </xf>
    <xf numFmtId="44" fontId="15" fillId="0" borderId="0" xfId="1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70" fontId="8" fillId="0" borderId="4" xfId="0" applyNumberFormat="1" applyFont="1" applyBorder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2" fillId="0" borderId="22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14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3" fillId="0" borderId="14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165" fontId="43" fillId="0" borderId="14" xfId="0" applyNumberFormat="1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165" fontId="11" fillId="0" borderId="14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64" fontId="35" fillId="0" borderId="0" xfId="0" applyNumberFormat="1" applyFont="1" applyFill="1"/>
    <xf numFmtId="0" fontId="8" fillId="0" borderId="14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14" xfId="0" applyNumberFormat="1" applyFont="1" applyFill="1" applyBorder="1"/>
    <xf numFmtId="14" fontId="43" fillId="0" borderId="14" xfId="0" applyNumberFormat="1" applyFont="1" applyFill="1" applyBorder="1" applyAlignment="1">
      <alignment horizontal="left"/>
    </xf>
    <xf numFmtId="4" fontId="35" fillId="0" borderId="0" xfId="0" applyNumberFormat="1" applyFont="1" applyFill="1"/>
    <xf numFmtId="166" fontId="18" fillId="0" borderId="0" xfId="0" applyNumberFormat="1" applyFont="1" applyFill="1" applyAlignment="1">
      <alignment horizontal="left"/>
    </xf>
    <xf numFmtId="14" fontId="43" fillId="0" borderId="0" xfId="0" applyNumberFormat="1" applyFont="1" applyFill="1" applyBorder="1" applyAlignment="1">
      <alignment horizontal="left"/>
    </xf>
    <xf numFmtId="165" fontId="43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left"/>
    </xf>
    <xf numFmtId="165" fontId="20" fillId="0" borderId="0" xfId="0" applyNumberFormat="1" applyFont="1" applyFill="1" applyBorder="1" applyAlignment="1">
      <alignment horizontal="left"/>
    </xf>
    <xf numFmtId="0" fontId="20" fillId="0" borderId="21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44" fillId="0" borderId="0" xfId="0" applyFont="1" applyFill="1" applyAlignment="1"/>
    <xf numFmtId="16" fontId="8" fillId="0" borderId="21" xfId="0" quotePrefix="1" applyNumberFormat="1" applyFont="1" applyFill="1" applyBorder="1"/>
    <xf numFmtId="14" fontId="45" fillId="0" borderId="0" xfId="0" applyNumberFormat="1" applyFont="1" applyFill="1" applyBorder="1" applyAlignment="1">
      <alignment horizontal="left"/>
    </xf>
    <xf numFmtId="165" fontId="45" fillId="0" borderId="0" xfId="0" applyNumberFormat="1" applyFont="1" applyFill="1" applyBorder="1" applyAlignment="1">
      <alignment horizontal="left"/>
    </xf>
    <xf numFmtId="14" fontId="46" fillId="0" borderId="0" xfId="0" applyNumberFormat="1" applyFont="1" applyFill="1" applyBorder="1" applyAlignment="1">
      <alignment horizontal="left"/>
    </xf>
    <xf numFmtId="165" fontId="46" fillId="0" borderId="0" xfId="0" applyNumberFormat="1" applyFont="1" applyFill="1" applyBorder="1" applyAlignment="1">
      <alignment horizontal="left"/>
    </xf>
    <xf numFmtId="0" fontId="43" fillId="0" borderId="21" xfId="0" applyFont="1" applyFill="1" applyBorder="1"/>
    <xf numFmtId="165" fontId="43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3" fillId="0" borderId="22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22" xfId="0" applyNumberFormat="1" applyFont="1" applyFill="1" applyBorder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70" fontId="47" fillId="0" borderId="0" xfId="0" applyNumberFormat="1" applyFont="1" applyFill="1" applyBorder="1" applyAlignment="1">
      <alignment vertical="center"/>
    </xf>
    <xf numFmtId="164" fontId="47" fillId="0" borderId="0" xfId="0" applyNumberFormat="1" applyFont="1" applyFill="1" applyBorder="1" applyAlignment="1">
      <alignment vertical="center"/>
    </xf>
    <xf numFmtId="4" fontId="40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 vertical="center"/>
    </xf>
    <xf numFmtId="0" fontId="8" fillId="0" borderId="41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1" xfId="0" applyNumberFormat="1" applyFont="1" applyFill="1" applyBorder="1" applyAlignment="1">
      <alignment horizontal="right"/>
    </xf>
    <xf numFmtId="164" fontId="8" fillId="0" borderId="42" xfId="0" applyNumberFormat="1" applyFont="1" applyFill="1" applyBorder="1" applyAlignment="1">
      <alignment horizontal="center"/>
    </xf>
    <xf numFmtId="170" fontId="14" fillId="0" borderId="41" xfId="0" applyNumberFormat="1" applyFont="1" applyFill="1" applyBorder="1" applyAlignment="1">
      <alignment horizontal="right"/>
    </xf>
    <xf numFmtId="164" fontId="14" fillId="0" borderId="42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22" xfId="0" applyNumberForma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3" xfId="0" applyFill="1" applyBorder="1"/>
    <xf numFmtId="165" fontId="20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wrapText="1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19" fillId="0" borderId="3" xfId="0" applyNumberFormat="1" applyFont="1" applyFill="1" applyBorder="1" applyAlignment="1">
      <alignment horizontal="center" wrapText="1"/>
    </xf>
    <xf numFmtId="0" fontId="13" fillId="0" borderId="23" xfId="0" applyFont="1" applyBorder="1" applyAlignment="1">
      <alignment horizontal="center"/>
    </xf>
    <xf numFmtId="164" fontId="8" fillId="0" borderId="44" xfId="0" applyNumberFormat="1" applyFont="1" applyBorder="1"/>
    <xf numFmtId="0" fontId="0" fillId="0" borderId="38" xfId="0" applyBorder="1"/>
    <xf numFmtId="0" fontId="8" fillId="0" borderId="38" xfId="0" applyFont="1" applyBorder="1"/>
    <xf numFmtId="164" fontId="14" fillId="0" borderId="38" xfId="0" applyNumberFormat="1" applyFont="1" applyBorder="1" applyAlignment="1">
      <alignment horizontal="center"/>
    </xf>
    <xf numFmtId="44" fontId="15" fillId="0" borderId="45" xfId="1" applyFont="1" applyBorder="1" applyAlignment="1">
      <alignment horizontal="center"/>
    </xf>
    <xf numFmtId="164" fontId="20" fillId="0" borderId="4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48" fillId="6" borderId="3" xfId="0" applyNumberFormat="1" applyFont="1" applyFill="1" applyBorder="1" applyAlignment="1">
      <alignment horizontal="left"/>
    </xf>
    <xf numFmtId="165" fontId="28" fillId="6" borderId="16" xfId="0" applyNumberFormat="1" applyFont="1" applyFill="1" applyBorder="1"/>
    <xf numFmtId="168" fontId="28" fillId="6" borderId="18" xfId="0" applyNumberFormat="1" applyFont="1" applyFill="1" applyBorder="1"/>
    <xf numFmtId="0" fontId="31" fillId="6" borderId="3" xfId="0" applyFont="1" applyFill="1" applyBorder="1"/>
    <xf numFmtId="0" fontId="31" fillId="6" borderId="3" xfId="0" applyFont="1" applyFill="1" applyBorder="1" applyAlignment="1">
      <alignment horizontal="center"/>
    </xf>
    <xf numFmtId="2" fontId="31" fillId="6" borderId="3" xfId="0" applyNumberFormat="1" applyFont="1" applyFill="1" applyBorder="1" applyAlignment="1">
      <alignment horizontal="right"/>
    </xf>
    <xf numFmtId="16" fontId="31" fillId="6" borderId="3" xfId="0" applyNumberFormat="1" applyFont="1" applyFill="1" applyBorder="1"/>
    <xf numFmtId="0" fontId="31" fillId="6" borderId="3" xfId="0" applyFont="1" applyFill="1" applyBorder="1" applyAlignment="1">
      <alignment horizontal="right"/>
    </xf>
    <xf numFmtId="167" fontId="31" fillId="6" borderId="3" xfId="0" applyNumberFormat="1" applyFont="1" applyFill="1" applyBorder="1"/>
    <xf numFmtId="2" fontId="31" fillId="6" borderId="3" xfId="0" applyNumberFormat="1" applyFont="1" applyFill="1" applyBorder="1"/>
    <xf numFmtId="165" fontId="28" fillId="6" borderId="19" xfId="0" applyNumberFormat="1" applyFont="1" applyFill="1" applyBorder="1"/>
    <xf numFmtId="2" fontId="48" fillId="6" borderId="3" xfId="0" applyNumberFormat="1" applyFont="1" applyFill="1" applyBorder="1" applyAlignment="1">
      <alignment horizontal="left"/>
    </xf>
    <xf numFmtId="164" fontId="28" fillId="6" borderId="18" xfId="0" applyNumberFormat="1" applyFont="1" applyFill="1" applyBorder="1"/>
    <xf numFmtId="165" fontId="28" fillId="6" borderId="19" xfId="1" applyNumberFormat="1" applyFont="1" applyFill="1" applyBorder="1"/>
    <xf numFmtId="165" fontId="28" fillId="6" borderId="16" xfId="0" applyNumberFormat="1" applyFont="1" applyFill="1" applyBorder="1" applyAlignment="1">
      <alignment horizontal="right"/>
    </xf>
    <xf numFmtId="167" fontId="28" fillId="6" borderId="18" xfId="0" applyNumberFormat="1" applyFont="1" applyFill="1" applyBorder="1"/>
    <xf numFmtId="168" fontId="28" fillId="6" borderId="18" xfId="0" applyNumberFormat="1" applyFont="1" applyFill="1" applyBorder="1" applyAlignment="1">
      <alignment horizontal="right"/>
    </xf>
    <xf numFmtId="164" fontId="28" fillId="6" borderId="18" xfId="0" applyNumberFormat="1" applyFont="1" applyFill="1" applyBorder="1" applyAlignment="1">
      <alignment horizontal="right"/>
    </xf>
    <xf numFmtId="165" fontId="28" fillId="6" borderId="19" xfId="0" applyNumberFormat="1" applyFont="1" applyFill="1" applyBorder="1" applyAlignment="1">
      <alignment horizontal="center" wrapText="1"/>
    </xf>
    <xf numFmtId="167" fontId="28" fillId="6" borderId="18" xfId="0" applyNumberFormat="1" applyFont="1" applyFill="1" applyBorder="1" applyAlignment="1">
      <alignment horizontal="righ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43" xfId="0" applyNumberFormat="1" applyFont="1" applyFill="1" applyBorder="1" applyAlignment="1">
      <alignment horizontal="center"/>
    </xf>
    <xf numFmtId="164" fontId="48" fillId="0" borderId="3" xfId="0" applyNumberFormat="1" applyFont="1" applyFill="1" applyBorder="1" applyAlignment="1">
      <alignment horizontal="left"/>
    </xf>
    <xf numFmtId="168" fontId="28" fillId="0" borderId="18" xfId="0" applyNumberFormat="1" applyFont="1" applyFill="1" applyBorder="1"/>
    <xf numFmtId="2" fontId="31" fillId="0" borderId="3" xfId="0" applyNumberFormat="1" applyFont="1" applyFill="1" applyBorder="1"/>
    <xf numFmtId="2" fontId="48" fillId="0" borderId="3" xfId="0" applyNumberFormat="1" applyFont="1" applyFill="1" applyBorder="1" applyAlignment="1">
      <alignment horizontal="left"/>
    </xf>
    <xf numFmtId="164" fontId="28" fillId="0" borderId="18" xfId="0" applyNumberFormat="1" applyFont="1" applyFill="1" applyBorder="1"/>
    <xf numFmtId="165" fontId="28" fillId="0" borderId="19" xfId="1" applyNumberFormat="1" applyFont="1" applyFill="1" applyBorder="1"/>
    <xf numFmtId="165" fontId="28" fillId="0" borderId="16" xfId="0" applyNumberFormat="1" applyFont="1" applyFill="1" applyBorder="1" applyAlignment="1">
      <alignment horizontal="right"/>
    </xf>
    <xf numFmtId="167" fontId="28" fillId="0" borderId="18" xfId="0" applyNumberFormat="1" applyFont="1" applyFill="1" applyBorder="1"/>
    <xf numFmtId="168" fontId="28" fillId="0" borderId="18" xfId="0" applyNumberFormat="1" applyFont="1" applyFill="1" applyBorder="1" applyAlignment="1">
      <alignment horizontal="right"/>
    </xf>
    <xf numFmtId="165" fontId="28" fillId="0" borderId="19" xfId="0" applyNumberFormat="1" applyFont="1" applyFill="1" applyBorder="1" applyAlignment="1">
      <alignment horizontal="center" wrapText="1"/>
    </xf>
    <xf numFmtId="167" fontId="28" fillId="0" borderId="18" xfId="0" applyNumberFormat="1" applyFont="1" applyFill="1" applyBorder="1" applyAlignment="1">
      <alignment horizontal="right"/>
    </xf>
    <xf numFmtId="165" fontId="30" fillId="0" borderId="19" xfId="0" applyNumberFormat="1" applyFont="1" applyFill="1" applyBorder="1"/>
    <xf numFmtId="165" fontId="30" fillId="0" borderId="19" xfId="0" applyNumberFormat="1" applyFont="1" applyFill="1" applyBorder="1" applyAlignment="1">
      <alignment wrapText="1"/>
    </xf>
    <xf numFmtId="1" fontId="14" fillId="6" borderId="3" xfId="0" applyNumberFormat="1" applyFont="1" applyFill="1" applyBorder="1" applyAlignment="1">
      <alignment horizontal="center" wrapText="1"/>
    </xf>
    <xf numFmtId="1" fontId="15" fillId="6" borderId="3" xfId="0" applyNumberFormat="1" applyFont="1" applyFill="1" applyBorder="1" applyAlignment="1">
      <alignment horizontal="center" wrapText="1"/>
    </xf>
    <xf numFmtId="1" fontId="14" fillId="14" borderId="3" xfId="0" applyNumberFormat="1" applyFont="1" applyFill="1" applyBorder="1" applyAlignment="1">
      <alignment horizontal="center" wrapText="1"/>
    </xf>
    <xf numFmtId="0" fontId="14" fillId="0" borderId="3" xfId="0" applyFont="1" applyFill="1" applyBorder="1"/>
    <xf numFmtId="165" fontId="28" fillId="6" borderId="19" xfId="0" applyNumberFormat="1" applyFont="1" applyFill="1" applyBorder="1" applyAlignment="1">
      <alignment wrapText="1"/>
    </xf>
    <xf numFmtId="0" fontId="49" fillId="6" borderId="3" xfId="0" applyFont="1" applyFill="1" applyBorder="1" applyAlignment="1">
      <alignment horizontal="left"/>
    </xf>
    <xf numFmtId="0" fontId="8" fillId="8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" fontId="14" fillId="0" borderId="3" xfId="0" applyNumberFormat="1" applyFont="1" applyBorder="1" applyAlignment="1">
      <alignment horizontal="center"/>
    </xf>
    <xf numFmtId="16" fontId="8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8" fillId="15" borderId="3" xfId="0" applyFont="1" applyFill="1" applyBorder="1"/>
    <xf numFmtId="0" fontId="50" fillId="0" borderId="3" xfId="0" applyFont="1" applyFill="1" applyBorder="1" applyAlignment="1">
      <alignment horizontal="left"/>
    </xf>
    <xf numFmtId="168" fontId="32" fillId="0" borderId="18" xfId="0" applyNumberFormat="1" applyFont="1" applyFill="1" applyBorder="1" applyAlignment="1">
      <alignment horizontal="right"/>
    </xf>
    <xf numFmtId="0" fontId="51" fillId="0" borderId="3" xfId="0" applyFont="1" applyFill="1" applyBorder="1"/>
    <xf numFmtId="0" fontId="51" fillId="0" borderId="3" xfId="0" applyFont="1" applyFill="1" applyBorder="1" applyAlignment="1">
      <alignment horizontal="center"/>
    </xf>
    <xf numFmtId="2" fontId="51" fillId="0" borderId="3" xfId="0" applyNumberFormat="1" applyFont="1" applyFill="1" applyBorder="1" applyAlignment="1">
      <alignment horizontal="right"/>
    </xf>
    <xf numFmtId="16" fontId="51" fillId="0" borderId="3" xfId="0" applyNumberFormat="1" applyFont="1" applyFill="1" applyBorder="1"/>
    <xf numFmtId="0" fontId="51" fillId="0" borderId="3" xfId="0" applyFont="1" applyFill="1" applyBorder="1" applyAlignment="1">
      <alignment horizontal="right"/>
    </xf>
    <xf numFmtId="167" fontId="51" fillId="0" borderId="3" xfId="0" applyNumberFormat="1" applyFont="1" applyFill="1" applyBorder="1"/>
    <xf numFmtId="165" fontId="32" fillId="0" borderId="19" xfId="0" applyNumberFormat="1" applyFont="1" applyFill="1" applyBorder="1"/>
    <xf numFmtId="2" fontId="2" fillId="0" borderId="3" xfId="0" applyNumberFormat="1" applyFont="1" applyFill="1" applyBorder="1" applyAlignment="1">
      <alignment horizontal="lef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164" fontId="14" fillId="6" borderId="3" xfId="0" applyNumberFormat="1" applyFont="1" applyFill="1" applyBorder="1"/>
    <xf numFmtId="16" fontId="14" fillId="6" borderId="3" xfId="0" applyNumberFormat="1" applyFont="1" applyFill="1" applyBorder="1" applyAlignment="1">
      <alignment horizontal="center"/>
    </xf>
    <xf numFmtId="44" fontId="0" fillId="0" borderId="0" xfId="1" applyFont="1" applyFill="1"/>
    <xf numFmtId="4" fontId="8" fillId="0" borderId="20" xfId="0" applyNumberFormat="1" applyFont="1" applyFill="1" applyBorder="1" applyAlignment="1">
      <alignment horizontal="right"/>
    </xf>
    <xf numFmtId="0" fontId="49" fillId="0" borderId="3" xfId="0" applyFont="1" applyFill="1" applyBorder="1" applyAlignment="1">
      <alignment horizontal="left"/>
    </xf>
    <xf numFmtId="165" fontId="28" fillId="6" borderId="16" xfId="0" applyNumberFormat="1" applyFont="1" applyFill="1" applyBorder="1" applyAlignment="1">
      <alignment wrapText="1"/>
    </xf>
    <xf numFmtId="164" fontId="48" fillId="6" borderId="15" xfId="0" applyNumberFormat="1" applyFont="1" applyFill="1" applyBorder="1" applyAlignment="1">
      <alignment horizontal="left"/>
    </xf>
    <xf numFmtId="165" fontId="28" fillId="6" borderId="20" xfId="0" applyNumberFormat="1" applyFont="1" applyFill="1" applyBorder="1"/>
    <xf numFmtId="164" fontId="28" fillId="6" borderId="17" xfId="0" applyNumberFormat="1" applyFont="1" applyFill="1" applyBorder="1" applyAlignment="1">
      <alignment horizontal="center"/>
    </xf>
    <xf numFmtId="44" fontId="32" fillId="6" borderId="3" xfId="1" applyFont="1" applyFill="1" applyBorder="1" applyAlignment="1">
      <alignment horizontal="center"/>
    </xf>
    <xf numFmtId="165" fontId="48" fillId="6" borderId="3" xfId="0" applyNumberFormat="1" applyFont="1" applyFill="1" applyBorder="1" applyAlignment="1">
      <alignment horizontal="center"/>
    </xf>
    <xf numFmtId="165" fontId="48" fillId="6" borderId="19" xfId="0" applyNumberFormat="1" applyFont="1" applyFill="1" applyBorder="1" applyAlignment="1">
      <alignment wrapText="1"/>
    </xf>
    <xf numFmtId="44" fontId="32" fillId="6" borderId="3" xfId="1" applyFont="1" applyFill="1" applyBorder="1" applyAlignment="1">
      <alignment horizontal="center" wrapText="1"/>
    </xf>
    <xf numFmtId="1" fontId="14" fillId="6" borderId="15" xfId="0" applyNumberFormat="1" applyFont="1" applyFill="1" applyBorder="1" applyAlignment="1">
      <alignment horizontal="center" wrapText="1"/>
    </xf>
    <xf numFmtId="1" fontId="52" fillId="6" borderId="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" fontId="20" fillId="0" borderId="3" xfId="0" applyNumberFormat="1" applyFont="1" applyFill="1" applyBorder="1" applyAlignment="1">
      <alignment horizontal="center" wrapText="1"/>
    </xf>
    <xf numFmtId="165" fontId="48" fillId="0" borderId="3" xfId="0" applyNumberFormat="1" applyFont="1" applyFill="1" applyBorder="1" applyAlignment="1">
      <alignment horizontal="center"/>
    </xf>
    <xf numFmtId="165" fontId="12" fillId="8" borderId="0" xfId="0" applyNumberFormat="1" applyFont="1" applyFill="1" applyAlignment="1">
      <alignment horizontal="center" vertical="center" wrapText="1"/>
    </xf>
    <xf numFmtId="165" fontId="16" fillId="0" borderId="0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65" fontId="16" fillId="0" borderId="3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5" fontId="37" fillId="0" borderId="0" xfId="0" applyNumberFormat="1" applyFont="1" applyBorder="1" applyAlignment="1">
      <alignment horizontal="center"/>
    </xf>
    <xf numFmtId="165" fontId="22" fillId="0" borderId="0" xfId="0" applyNumberFormat="1" applyFont="1" applyFill="1"/>
    <xf numFmtId="165" fontId="37" fillId="0" borderId="0" xfId="0" applyNumberFormat="1" applyFont="1"/>
    <xf numFmtId="165" fontId="37" fillId="0" borderId="0" xfId="0" applyNumberFormat="1" applyFont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165" fontId="15" fillId="0" borderId="3" xfId="0" applyNumberFormat="1" applyFont="1" applyFill="1" applyBorder="1" applyAlignment="1">
      <alignment horizontal="center"/>
    </xf>
    <xf numFmtId="164" fontId="15" fillId="0" borderId="3" xfId="0" applyNumberFormat="1" applyFont="1" applyFill="1" applyBorder="1"/>
    <xf numFmtId="164" fontId="14" fillId="0" borderId="0" xfId="0" applyNumberFormat="1" applyFont="1" applyFill="1" applyBorder="1"/>
    <xf numFmtId="165" fontId="28" fillId="6" borderId="19" xfId="0" applyNumberFormat="1" applyFont="1" applyFill="1" applyBorder="1" applyAlignment="1">
      <alignment horizontal="center"/>
    </xf>
    <xf numFmtId="1" fontId="53" fillId="0" borderId="3" xfId="0" applyNumberFormat="1" applyFont="1" applyFill="1" applyBorder="1" applyAlignment="1">
      <alignment horizontal="center" wrapText="1"/>
    </xf>
    <xf numFmtId="1" fontId="54" fillId="6" borderId="3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/>
    </xf>
    <xf numFmtId="0" fontId="8" fillId="6" borderId="3" xfId="0" applyFont="1" applyFill="1" applyBorder="1"/>
    <xf numFmtId="164" fontId="8" fillId="0" borderId="0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left"/>
    </xf>
    <xf numFmtId="0" fontId="8" fillId="16" borderId="3" xfId="0" applyFont="1" applyFill="1" applyBorder="1"/>
    <xf numFmtId="4" fontId="18" fillId="16" borderId="0" xfId="0" applyNumberFormat="1" applyFont="1" applyFill="1"/>
    <xf numFmtId="165" fontId="14" fillId="0" borderId="14" xfId="0" applyNumberFormat="1" applyFont="1" applyFill="1" applyBorder="1" applyAlignment="1">
      <alignment horizontal="left"/>
    </xf>
    <xf numFmtId="0" fontId="26" fillId="0" borderId="3" xfId="0" applyFont="1" applyFill="1" applyBorder="1"/>
    <xf numFmtId="164" fontId="2" fillId="0" borderId="18" xfId="0" applyNumberFormat="1" applyFont="1" applyFill="1" applyBorder="1"/>
    <xf numFmtId="0" fontId="6" fillId="6" borderId="0" xfId="0" applyFont="1" applyFill="1" applyAlignment="1">
      <alignment horizontal="center"/>
    </xf>
    <xf numFmtId="166" fontId="34" fillId="0" borderId="25" xfId="0" applyNumberFormat="1" applyFont="1" applyFill="1" applyBorder="1" applyAlignment="1">
      <alignment horizontal="right"/>
    </xf>
    <xf numFmtId="166" fontId="34" fillId="0" borderId="26" xfId="0" applyNumberFormat="1" applyFont="1" applyFill="1" applyBorder="1" applyAlignment="1">
      <alignment horizontal="right"/>
    </xf>
    <xf numFmtId="4" fontId="34" fillId="0" borderId="27" xfId="0" applyNumberFormat="1" applyFont="1" applyFill="1" applyBorder="1" applyAlignment="1">
      <alignment horizontal="right" vertical="center"/>
    </xf>
    <xf numFmtId="4" fontId="34" fillId="0" borderId="28" xfId="0" applyNumberFormat="1" applyFont="1" applyFill="1" applyBorder="1" applyAlignment="1">
      <alignment horizontal="right" vertical="center"/>
    </xf>
    <xf numFmtId="2" fontId="14" fillId="0" borderId="25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2" fontId="39" fillId="7" borderId="35" xfId="0" applyNumberFormat="1" applyFont="1" applyFill="1" applyBorder="1" applyAlignment="1">
      <alignment horizontal="right" vertic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8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4" fontId="40" fillId="7" borderId="6" xfId="0" applyNumberFormat="1" applyFont="1" applyFill="1" applyBorder="1" applyAlignment="1">
      <alignment horizontal="center" vertical="center"/>
    </xf>
    <xf numFmtId="4" fontId="40" fillId="7" borderId="9" xfId="0" applyNumberFormat="1" applyFont="1" applyFill="1" applyBorder="1" applyAlignment="1">
      <alignment horizontal="center" vertical="center"/>
    </xf>
    <xf numFmtId="4" fontId="40" fillId="7" borderId="1" xfId="0" applyNumberFormat="1" applyFont="1" applyFill="1" applyBorder="1" applyAlignment="1">
      <alignment horizontal="center" vertical="center"/>
    </xf>
    <xf numFmtId="4" fontId="40" fillId="7" borderId="36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11" fillId="13" borderId="16" xfId="0" applyNumberFormat="1" applyFont="1" applyFill="1" applyBorder="1" applyAlignment="1">
      <alignment horizontal="center"/>
    </xf>
    <xf numFmtId="164" fontId="11" fillId="13" borderId="17" xfId="0" applyNumberFormat="1" applyFont="1" applyFill="1" applyBorder="1" applyAlignment="1">
      <alignment horizontal="center"/>
    </xf>
    <xf numFmtId="164" fontId="8" fillId="14" borderId="16" xfId="0" applyNumberFormat="1" applyFont="1" applyFill="1" applyBorder="1" applyAlignment="1">
      <alignment horizontal="center" wrapText="1"/>
    </xf>
    <xf numFmtId="164" fontId="8" fillId="14" borderId="17" xfId="0" applyNumberFormat="1" applyFont="1" applyFill="1" applyBorder="1" applyAlignment="1">
      <alignment horizontal="center" wrapText="1"/>
    </xf>
    <xf numFmtId="164" fontId="47" fillId="12" borderId="25" xfId="0" applyNumberFormat="1" applyFont="1" applyFill="1" applyBorder="1" applyAlignment="1">
      <alignment horizontal="center"/>
    </xf>
    <xf numFmtId="164" fontId="47" fillId="12" borderId="31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164" fontId="11" fillId="0" borderId="17" xfId="0" applyNumberFormat="1" applyFont="1" applyFill="1" applyBorder="1" applyAlignment="1">
      <alignment horizontal="center"/>
    </xf>
    <xf numFmtId="165" fontId="55" fillId="6" borderId="3" xfId="0" applyNumberFormat="1" applyFont="1" applyFill="1" applyBorder="1" applyAlignment="1">
      <alignment horizontal="center"/>
    </xf>
    <xf numFmtId="164" fontId="53" fillId="6" borderId="3" xfId="0" applyNumberFormat="1" applyFont="1" applyFill="1" applyBorder="1"/>
    <xf numFmtId="165" fontId="56" fillId="6" borderId="3" xfId="0" applyNumberFormat="1" applyFont="1" applyFill="1" applyBorder="1" applyAlignment="1">
      <alignment horizontal="center"/>
    </xf>
    <xf numFmtId="165" fontId="53" fillId="6" borderId="3" xfId="0" applyNumberFormat="1" applyFont="1" applyFill="1" applyBorder="1" applyAlignment="1">
      <alignment horizontal="center"/>
    </xf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C99"/>
  <sheetViews>
    <sheetView topLeftCell="J1" workbookViewId="0">
      <pane xSplit="5" ySplit="1" topLeftCell="O2" activePane="bottomRight" state="frozen"/>
      <selection activeCell="J1" sqref="J1"/>
      <selection pane="topRight" activeCell="N1" sqref="N1"/>
      <selection pane="bottomLeft" activeCell="J2" sqref="J2"/>
      <selection pane="bottomRight" activeCell="N44" sqref="N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3.285156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475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52" t="s">
        <v>31</v>
      </c>
      <c r="K1" s="552"/>
      <c r="L1" s="552"/>
      <c r="M1" s="552"/>
      <c r="N1" s="552"/>
      <c r="O1" s="552"/>
      <c r="P1" s="552"/>
      <c r="Q1" s="552"/>
      <c r="R1" s="552"/>
      <c r="S1" s="6"/>
      <c r="T1" s="6"/>
      <c r="U1" s="6"/>
      <c r="V1" s="7">
        <v>1</v>
      </c>
      <c r="X1" s="420" t="s">
        <v>1</v>
      </c>
      <c r="Y1" s="553"/>
      <c r="Z1" s="553"/>
      <c r="AA1" s="553"/>
      <c r="AB1" s="553"/>
      <c r="AC1" s="553"/>
      <c r="AD1" s="553"/>
      <c r="AE1" s="9" t="e">
        <f>#REF!+1</f>
        <v>#REF!</v>
      </c>
      <c r="AG1" s="536" t="e">
        <f>#REF!</f>
        <v>#REF!</v>
      </c>
      <c r="AH1" s="536"/>
      <c r="AI1" s="536"/>
      <c r="AJ1" s="536"/>
      <c r="AK1" s="536"/>
      <c r="AL1" s="536"/>
      <c r="AM1" s="536"/>
      <c r="AN1" s="9" t="e">
        <f>AE1+1</f>
        <v>#REF!</v>
      </c>
      <c r="AP1" s="536" t="e">
        <f>AG1</f>
        <v>#REF!</v>
      </c>
      <c r="AQ1" s="536"/>
      <c r="AR1" s="536"/>
      <c r="AS1" s="536"/>
      <c r="AT1" s="536"/>
      <c r="AU1" s="536"/>
      <c r="AV1" s="536"/>
      <c r="AW1" s="9" t="e">
        <f>AN1+1</f>
        <v>#REF!</v>
      </c>
      <c r="AY1" s="536" t="e">
        <f>AP1</f>
        <v>#REF!</v>
      </c>
      <c r="AZ1" s="536"/>
      <c r="BA1" s="536"/>
      <c r="BB1" s="536"/>
      <c r="BC1" s="536"/>
      <c r="BD1" s="536"/>
      <c r="BE1" s="536"/>
      <c r="BF1" s="9" t="e">
        <f>AW1+1</f>
        <v>#REF!</v>
      </c>
      <c r="BH1" s="536" t="e">
        <f>AY1</f>
        <v>#REF!</v>
      </c>
      <c r="BI1" s="536"/>
      <c r="BJ1" s="536"/>
      <c r="BK1" s="536"/>
      <c r="BL1" s="536"/>
      <c r="BM1" s="536"/>
      <c r="BN1" s="536"/>
      <c r="BO1" s="9" t="e">
        <f>BF1+1</f>
        <v>#REF!</v>
      </c>
      <c r="BQ1" s="536" t="e">
        <f>BH1</f>
        <v>#REF!</v>
      </c>
      <c r="BR1" s="536"/>
      <c r="BS1" s="536"/>
      <c r="BT1" s="536"/>
      <c r="BU1" s="536"/>
      <c r="BV1" s="536"/>
      <c r="BW1" s="536"/>
      <c r="BX1" s="9" t="e">
        <f>BO1+1</f>
        <v>#REF!</v>
      </c>
      <c r="BZ1" s="536" t="e">
        <f>BQ1</f>
        <v>#REF!</v>
      </c>
      <c r="CA1" s="536"/>
      <c r="CB1" s="536"/>
      <c r="CC1" s="536"/>
      <c r="CD1" s="536"/>
      <c r="CE1" s="536"/>
      <c r="CF1" s="536"/>
      <c r="CG1" s="9" t="e">
        <f>BX1+1</f>
        <v>#REF!</v>
      </c>
      <c r="CI1" s="536" t="e">
        <f>BZ1</f>
        <v>#REF!</v>
      </c>
      <c r="CJ1" s="536"/>
      <c r="CK1" s="536"/>
      <c r="CL1" s="536"/>
      <c r="CM1" s="536"/>
      <c r="CN1" s="536"/>
      <c r="CO1" s="536"/>
      <c r="CP1" s="9" t="e">
        <f>CG1+1</f>
        <v>#REF!</v>
      </c>
      <c r="CR1" s="536" t="e">
        <f>CI1</f>
        <v>#REF!</v>
      </c>
      <c r="CS1" s="536"/>
      <c r="CT1" s="536"/>
      <c r="CU1" s="536"/>
      <c r="CV1" s="536"/>
      <c r="CW1" s="536"/>
      <c r="CX1" s="536"/>
      <c r="CY1" s="9" t="e">
        <f>CP1+1</f>
        <v>#REF!</v>
      </c>
      <c r="DA1" s="536" t="e">
        <f>CR1</f>
        <v>#REF!</v>
      </c>
      <c r="DB1" s="536"/>
      <c r="DC1" s="536"/>
      <c r="DD1" s="536"/>
      <c r="DE1" s="536"/>
      <c r="DF1" s="536"/>
      <c r="DG1" s="536"/>
      <c r="DH1" s="9" t="e">
        <f>CY1+1</f>
        <v>#REF!</v>
      </c>
      <c r="DJ1" s="536" t="e">
        <f>DA1</f>
        <v>#REF!</v>
      </c>
      <c r="DK1" s="536"/>
      <c r="DL1" s="536"/>
      <c r="DM1" s="536"/>
      <c r="DN1" s="536"/>
      <c r="DO1" s="536"/>
      <c r="DP1" s="536"/>
      <c r="DQ1" s="9" t="e">
        <f>DH1+1</f>
        <v>#REF!</v>
      </c>
      <c r="DS1" s="536" t="e">
        <f>DJ1</f>
        <v>#REF!</v>
      </c>
      <c r="DT1" s="536"/>
      <c r="DU1" s="536"/>
      <c r="DV1" s="536"/>
      <c r="DW1" s="536"/>
      <c r="DX1" s="536"/>
      <c r="DY1" s="536"/>
      <c r="DZ1" s="9" t="e">
        <f>DQ1+1</f>
        <v>#REF!</v>
      </c>
      <c r="EB1" s="536" t="e">
        <f>DS1</f>
        <v>#REF!</v>
      </c>
      <c r="EC1" s="536"/>
      <c r="ED1" s="536"/>
      <c r="EE1" s="536"/>
      <c r="EF1" s="536"/>
      <c r="EG1" s="536"/>
      <c r="EH1" s="536"/>
      <c r="EI1" s="9" t="e">
        <f>DZ1+1</f>
        <v>#REF!</v>
      </c>
      <c r="EK1" s="536" t="e">
        <f>EB1</f>
        <v>#REF!</v>
      </c>
      <c r="EL1" s="536"/>
      <c r="EM1" s="536"/>
      <c r="EN1" s="536"/>
      <c r="EO1" s="536"/>
      <c r="EP1" s="536"/>
      <c r="EQ1" s="536"/>
      <c r="ER1" s="9" t="e">
        <f>EI1+1</f>
        <v>#REF!</v>
      </c>
      <c r="ET1" s="536" t="e">
        <f>EK1</f>
        <v>#REF!</v>
      </c>
      <c r="EU1" s="536"/>
      <c r="EV1" s="536"/>
      <c r="EW1" s="536"/>
      <c r="EX1" s="536"/>
      <c r="EY1" s="536"/>
      <c r="EZ1" s="536"/>
      <c r="FA1" s="9" t="e">
        <f>ER1+1</f>
        <v>#REF!</v>
      </c>
      <c r="FC1" s="536" t="e">
        <f>ET1</f>
        <v>#REF!</v>
      </c>
      <c r="FD1" s="536"/>
      <c r="FE1" s="536"/>
      <c r="FF1" s="536"/>
      <c r="FG1" s="536"/>
      <c r="FH1" s="536"/>
      <c r="FI1" s="536"/>
      <c r="FJ1" s="9" t="e">
        <f>FA1+1</f>
        <v>#REF!</v>
      </c>
      <c r="FL1" s="536" t="e">
        <f>FC1</f>
        <v>#REF!</v>
      </c>
      <c r="FM1" s="536"/>
      <c r="FN1" s="536"/>
      <c r="FO1" s="536"/>
      <c r="FP1" s="536"/>
      <c r="FQ1" s="536"/>
      <c r="FR1" s="536"/>
      <c r="FS1" s="9" t="e">
        <f>FJ1+1</f>
        <v>#REF!</v>
      </c>
      <c r="FU1" s="536" t="e">
        <f>FL1</f>
        <v>#REF!</v>
      </c>
      <c r="FV1" s="536"/>
      <c r="FW1" s="536"/>
      <c r="FX1" s="536"/>
      <c r="FY1" s="536"/>
      <c r="FZ1" s="536"/>
      <c r="GA1" s="536"/>
      <c r="GB1" s="9" t="e">
        <f>FS1+1</f>
        <v>#REF!</v>
      </c>
      <c r="GD1" s="536" t="e">
        <f>FU1</f>
        <v>#REF!</v>
      </c>
      <c r="GE1" s="536"/>
      <c r="GF1" s="536"/>
      <c r="GG1" s="536"/>
      <c r="GH1" s="536"/>
      <c r="GI1" s="536"/>
      <c r="GJ1" s="536"/>
      <c r="GK1" s="9" t="e">
        <f>GB1+1</f>
        <v>#REF!</v>
      </c>
      <c r="GM1" s="536" t="e">
        <f>GD1</f>
        <v>#REF!</v>
      </c>
      <c r="GN1" s="536"/>
      <c r="GO1" s="536"/>
      <c r="GP1" s="536"/>
      <c r="GQ1" s="536"/>
      <c r="GR1" s="536"/>
      <c r="GS1" s="536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467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468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469"/>
      <c r="HA3" s="56"/>
    </row>
    <row r="4" spans="1:211" ht="16.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33</v>
      </c>
      <c r="K4" s="401" t="s">
        <v>34</v>
      </c>
      <c r="L4" s="401">
        <v>210</v>
      </c>
      <c r="M4" s="402">
        <v>19110</v>
      </c>
      <c r="N4" s="403">
        <v>42738</v>
      </c>
      <c r="O4" s="58" t="s">
        <v>71</v>
      </c>
      <c r="P4" s="422">
        <v>23770</v>
      </c>
      <c r="Q4" s="70">
        <f>P4-M4</f>
        <v>4660</v>
      </c>
      <c r="R4" s="398">
        <v>33.5</v>
      </c>
      <c r="S4" s="60"/>
      <c r="T4" s="60"/>
      <c r="U4" s="39">
        <f>R4*P4</f>
        <v>796295</v>
      </c>
      <c r="V4" s="71" t="s">
        <v>72</v>
      </c>
      <c r="W4" s="72">
        <v>42759</v>
      </c>
      <c r="X4" s="73">
        <v>15042.3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42759</v>
      </c>
      <c r="GV4" s="265"/>
      <c r="GW4" s="313"/>
      <c r="GX4" s="218"/>
      <c r="GY4" s="31"/>
      <c r="GZ4" s="468" t="s">
        <v>158</v>
      </c>
      <c r="HA4" s="65">
        <v>5104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33</v>
      </c>
      <c r="K5" s="83" t="s">
        <v>34</v>
      </c>
      <c r="L5" s="83">
        <v>210</v>
      </c>
      <c r="M5" s="93">
        <v>19750</v>
      </c>
      <c r="N5" s="85">
        <v>42739</v>
      </c>
      <c r="O5" s="68" t="s">
        <v>74</v>
      </c>
      <c r="P5" s="69">
        <v>24685</v>
      </c>
      <c r="Q5" s="70">
        <f>P5-M5</f>
        <v>4935</v>
      </c>
      <c r="R5" s="59">
        <v>33.5</v>
      </c>
      <c r="S5" s="60"/>
      <c r="T5" s="60"/>
      <c r="U5" s="39">
        <f>R5*P5</f>
        <v>826947.5</v>
      </c>
      <c r="V5" s="404" t="s">
        <v>72</v>
      </c>
      <c r="W5" s="186">
        <v>42761</v>
      </c>
      <c r="X5" s="102">
        <v>15042.3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42761</v>
      </c>
      <c r="GV5" s="77"/>
      <c r="GW5" s="78">
        <v>22176</v>
      </c>
      <c r="GX5" s="79" t="s">
        <v>48</v>
      </c>
      <c r="GY5" s="79"/>
      <c r="GZ5" s="470" t="s">
        <v>158</v>
      </c>
      <c r="HA5" s="81">
        <v>5104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33</v>
      </c>
      <c r="K6" s="83" t="s">
        <v>35</v>
      </c>
      <c r="L6" s="83">
        <v>130</v>
      </c>
      <c r="M6" s="84">
        <v>11880</v>
      </c>
      <c r="N6" s="85">
        <v>42740</v>
      </c>
      <c r="O6" s="68" t="s">
        <v>73</v>
      </c>
      <c r="P6" s="86">
        <v>14830</v>
      </c>
      <c r="Q6" s="70">
        <f>P6-M6</f>
        <v>2950</v>
      </c>
      <c r="R6" s="77">
        <v>33</v>
      </c>
      <c r="S6" s="60"/>
      <c r="T6" s="60"/>
      <c r="U6" s="39">
        <f t="shared" ref="U6:U69" si="0">R6*P6</f>
        <v>489390</v>
      </c>
      <c r="V6" s="98" t="s">
        <v>72</v>
      </c>
      <c r="W6" s="410">
        <v>42760</v>
      </c>
      <c r="X6" s="411">
        <v>9311.9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42760</v>
      </c>
      <c r="GV6" s="87"/>
      <c r="GW6" s="78">
        <v>17584</v>
      </c>
      <c r="GX6" s="88" t="s">
        <v>49</v>
      </c>
      <c r="GY6" s="88"/>
      <c r="GZ6" s="187" t="s">
        <v>158</v>
      </c>
      <c r="HA6" s="90">
        <v>2784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92" t="s">
        <v>36</v>
      </c>
      <c r="K7" s="83" t="s">
        <v>37</v>
      </c>
      <c r="L7" s="83">
        <v>200</v>
      </c>
      <c r="M7" s="93">
        <v>19350</v>
      </c>
      <c r="N7" s="85">
        <v>42740</v>
      </c>
      <c r="O7" s="68" t="s">
        <v>75</v>
      </c>
      <c r="P7" s="94">
        <v>24090</v>
      </c>
      <c r="Q7" s="70">
        <f>P7-M7</f>
        <v>4740</v>
      </c>
      <c r="R7" s="95">
        <v>33</v>
      </c>
      <c r="S7" s="96"/>
      <c r="T7" s="97"/>
      <c r="U7" s="39">
        <f t="shared" si="0"/>
        <v>794970</v>
      </c>
      <c r="V7" s="98" t="s">
        <v>72</v>
      </c>
      <c r="W7" s="410">
        <v>42762</v>
      </c>
      <c r="X7" s="411">
        <v>14326</v>
      </c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>
        <v>42762</v>
      </c>
      <c r="GV7" s="87"/>
      <c r="GW7" s="100"/>
      <c r="GX7" s="88"/>
      <c r="GY7" s="88"/>
      <c r="GZ7" s="187" t="s">
        <v>158</v>
      </c>
      <c r="HA7" s="102">
        <v>5104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37</v>
      </c>
      <c r="L8" s="83">
        <v>200</v>
      </c>
      <c r="M8" s="93">
        <v>18060</v>
      </c>
      <c r="N8" s="85">
        <v>42741</v>
      </c>
      <c r="O8" s="68" t="s">
        <v>83</v>
      </c>
      <c r="P8" s="94">
        <v>22620</v>
      </c>
      <c r="Q8" s="70">
        <f>P8-M8</f>
        <v>4560</v>
      </c>
      <c r="R8" s="95">
        <v>33</v>
      </c>
      <c r="S8" s="77"/>
      <c r="T8" s="105"/>
      <c r="U8" s="39">
        <f t="shared" si="0"/>
        <v>746460</v>
      </c>
      <c r="V8" s="106" t="s">
        <v>72</v>
      </c>
      <c r="W8" s="99">
        <v>42765</v>
      </c>
      <c r="X8" s="107">
        <v>14326</v>
      </c>
      <c r="Y8" s="108"/>
      <c r="Z8" s="109"/>
      <c r="AA8" s="110"/>
      <c r="AB8" s="111"/>
      <c r="AC8" s="110"/>
      <c r="AD8" s="112"/>
      <c r="AE8" s="113"/>
      <c r="AF8" s="108"/>
      <c r="AG8" s="108"/>
      <c r="AH8" s="108"/>
      <c r="AI8" s="109"/>
      <c r="AJ8" s="110"/>
      <c r="AK8" s="111"/>
      <c r="AL8" s="110"/>
      <c r="AM8" s="112"/>
      <c r="AN8" s="113"/>
      <c r="AO8" s="108"/>
      <c r="AP8" s="108"/>
      <c r="AQ8" s="108"/>
      <c r="AR8" s="109"/>
      <c r="AS8" s="110"/>
      <c r="AT8" s="111"/>
      <c r="AU8" s="110"/>
      <c r="AV8" s="112"/>
      <c r="AW8" s="113"/>
      <c r="AX8" s="108"/>
      <c r="AY8" s="108"/>
      <c r="AZ8" s="108"/>
      <c r="BA8" s="109"/>
      <c r="BB8" s="110"/>
      <c r="BC8" s="111"/>
      <c r="BD8" s="110"/>
      <c r="BE8" s="112"/>
      <c r="BF8" s="113"/>
      <c r="BG8" s="108"/>
      <c r="BH8" s="108"/>
      <c r="BI8" s="108"/>
      <c r="BJ8" s="109"/>
      <c r="BK8" s="110"/>
      <c r="BL8" s="111"/>
      <c r="BM8" s="110"/>
      <c r="BN8" s="112"/>
      <c r="BO8" s="113"/>
      <c r="BP8" s="108"/>
      <c r="BQ8" s="108"/>
      <c r="BR8" s="108"/>
      <c r="BS8" s="109"/>
      <c r="BT8" s="110"/>
      <c r="BU8" s="111"/>
      <c r="BV8" s="110"/>
      <c r="BW8" s="112"/>
      <c r="BX8" s="113"/>
      <c r="BY8" s="108"/>
      <c r="BZ8" s="108"/>
      <c r="CA8" s="108"/>
      <c r="CB8" s="109"/>
      <c r="CC8" s="110"/>
      <c r="CD8" s="111"/>
      <c r="CE8" s="110"/>
      <c r="CF8" s="112"/>
      <c r="CG8" s="113"/>
      <c r="CH8" s="108"/>
      <c r="CI8" s="108"/>
      <c r="CJ8" s="108"/>
      <c r="CK8" s="109"/>
      <c r="CL8" s="110"/>
      <c r="CM8" s="111"/>
      <c r="CN8" s="110"/>
      <c r="CO8" s="112"/>
      <c r="CP8" s="113"/>
      <c r="CQ8" s="108"/>
      <c r="CR8" s="108"/>
      <c r="CS8" s="108"/>
      <c r="CT8" s="109"/>
      <c r="CU8" s="110"/>
      <c r="CV8" s="111"/>
      <c r="CW8" s="114"/>
      <c r="CX8" s="112"/>
      <c r="CY8" s="113"/>
      <c r="CZ8" s="108"/>
      <c r="DA8" s="108"/>
      <c r="DB8" s="108"/>
      <c r="DC8" s="109"/>
      <c r="DD8" s="110"/>
      <c r="DE8" s="111"/>
      <c r="DF8" s="110"/>
      <c r="DG8" s="112"/>
      <c r="DH8" s="113"/>
      <c r="DI8" s="108"/>
      <c r="DJ8" s="108"/>
      <c r="DK8" s="108"/>
      <c r="DL8" s="109"/>
      <c r="DM8" s="110"/>
      <c r="DN8" s="111"/>
      <c r="DO8" s="110"/>
      <c r="DP8" s="112"/>
      <c r="DQ8" s="113"/>
      <c r="DR8" s="108"/>
      <c r="DS8" s="108"/>
      <c r="DT8" s="108"/>
      <c r="DU8" s="109"/>
      <c r="DV8" s="110"/>
      <c r="DW8" s="111"/>
      <c r="DX8" s="110"/>
      <c r="DY8" s="112"/>
      <c r="DZ8" s="113"/>
      <c r="EA8" s="108"/>
      <c r="EB8" s="108"/>
      <c r="EC8" s="108"/>
      <c r="ED8" s="109"/>
      <c r="EE8" s="110"/>
      <c r="EF8" s="111"/>
      <c r="EG8" s="110"/>
      <c r="EH8" s="112"/>
      <c r="EI8" s="113"/>
      <c r="EJ8" s="108"/>
      <c r="EK8" s="108"/>
      <c r="EL8" s="108"/>
      <c r="EM8" s="109"/>
      <c r="EN8" s="110"/>
      <c r="EO8" s="111"/>
      <c r="EP8" s="110"/>
      <c r="EQ8" s="112"/>
      <c r="ER8" s="113"/>
      <c r="ES8" s="108"/>
      <c r="ET8" s="108"/>
      <c r="EU8" s="108"/>
      <c r="EV8" s="109"/>
      <c r="EW8" s="110"/>
      <c r="EX8" s="111"/>
      <c r="EY8" s="110"/>
      <c r="EZ8" s="112"/>
      <c r="FA8" s="113"/>
      <c r="FB8" s="108"/>
      <c r="FC8" s="108"/>
      <c r="FD8" s="108"/>
      <c r="FE8" s="109"/>
      <c r="FF8" s="110"/>
      <c r="FG8" s="111"/>
      <c r="FH8" s="110"/>
      <c r="FI8" s="112"/>
      <c r="FJ8" s="113"/>
      <c r="FK8" s="108"/>
      <c r="FL8" s="108"/>
      <c r="FM8" s="108"/>
      <c r="FN8" s="109"/>
      <c r="FO8" s="110"/>
      <c r="FP8" s="111"/>
      <c r="FQ8" s="110"/>
      <c r="FR8" s="112"/>
      <c r="FS8" s="113"/>
      <c r="FT8" s="108"/>
      <c r="FU8" s="108"/>
      <c r="FV8" s="108"/>
      <c r="FW8" s="109"/>
      <c r="FX8" s="110"/>
      <c r="FY8" s="111"/>
      <c r="FZ8" s="110"/>
      <c r="GA8" s="112"/>
      <c r="GB8" s="113"/>
      <c r="GC8" s="108"/>
      <c r="GD8" s="108"/>
      <c r="GE8" s="108"/>
      <c r="GF8" s="109"/>
      <c r="GG8" s="110"/>
      <c r="GH8" s="111"/>
      <c r="GI8" s="110"/>
      <c r="GJ8" s="112"/>
      <c r="GK8" s="113"/>
      <c r="GL8" s="108"/>
      <c r="GM8" s="108"/>
      <c r="GN8" s="108"/>
      <c r="GO8" s="109"/>
      <c r="GP8" s="110"/>
      <c r="GQ8" s="111"/>
      <c r="GR8" s="110"/>
      <c r="GS8" s="112"/>
      <c r="GT8" s="113"/>
      <c r="GU8" s="115">
        <v>42765</v>
      </c>
      <c r="GV8" s="116"/>
      <c r="GW8" s="78">
        <v>22176</v>
      </c>
      <c r="GX8" s="88" t="s">
        <v>51</v>
      </c>
      <c r="GY8" s="88"/>
      <c r="GZ8" s="187" t="s">
        <v>158</v>
      </c>
      <c r="HA8" s="102">
        <v>5104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33</v>
      </c>
      <c r="K9" s="83" t="s">
        <v>35</v>
      </c>
      <c r="L9" s="83">
        <v>130</v>
      </c>
      <c r="M9" s="84">
        <v>11790</v>
      </c>
      <c r="N9" s="85">
        <v>42741</v>
      </c>
      <c r="O9" s="68" t="s">
        <v>84</v>
      </c>
      <c r="P9" s="86">
        <v>14750</v>
      </c>
      <c r="Q9" s="70">
        <f t="shared" ref="Q9:Q62" si="1">P9-M9</f>
        <v>2960</v>
      </c>
      <c r="R9" s="77">
        <v>33</v>
      </c>
      <c r="S9" s="77"/>
      <c r="T9" s="117"/>
      <c r="U9" s="39">
        <f t="shared" si="0"/>
        <v>486750</v>
      </c>
      <c r="V9" s="106" t="s">
        <v>72</v>
      </c>
      <c r="W9" s="99">
        <v>42765</v>
      </c>
      <c r="X9" s="107">
        <v>9311.9</v>
      </c>
      <c r="Y9" s="108"/>
      <c r="Z9" s="109"/>
      <c r="AA9" s="110"/>
      <c r="AB9" s="111"/>
      <c r="AC9" s="110"/>
      <c r="AD9" s="112"/>
      <c r="AE9" s="113"/>
      <c r="AF9" s="108"/>
      <c r="AG9" s="108"/>
      <c r="AH9" s="108"/>
      <c r="AI9" s="109"/>
      <c r="AJ9" s="110"/>
      <c r="AK9" s="111"/>
      <c r="AL9" s="110"/>
      <c r="AM9" s="112"/>
      <c r="AN9" s="113"/>
      <c r="AO9" s="108"/>
      <c r="AP9" s="108"/>
      <c r="AQ9" s="108"/>
      <c r="AR9" s="109"/>
      <c r="AS9" s="110"/>
      <c r="AT9" s="111"/>
      <c r="AU9" s="110"/>
      <c r="AV9" s="112"/>
      <c r="AW9" s="113"/>
      <c r="AX9" s="108"/>
      <c r="AY9" s="108"/>
      <c r="AZ9" s="108"/>
      <c r="BA9" s="109"/>
      <c r="BB9" s="110"/>
      <c r="BC9" s="111"/>
      <c r="BD9" s="110"/>
      <c r="BE9" s="112"/>
      <c r="BF9" s="113"/>
      <c r="BG9" s="108"/>
      <c r="BH9" s="108"/>
      <c r="BI9" s="108"/>
      <c r="BJ9" s="109"/>
      <c r="BK9" s="110"/>
      <c r="BL9" s="111"/>
      <c r="BM9" s="110"/>
      <c r="BN9" s="112"/>
      <c r="BO9" s="113"/>
      <c r="BP9" s="108"/>
      <c r="BQ9" s="108"/>
      <c r="BR9" s="108"/>
      <c r="BS9" s="109"/>
      <c r="BT9" s="110"/>
      <c r="BU9" s="111"/>
      <c r="BV9" s="110"/>
      <c r="BW9" s="112"/>
      <c r="BX9" s="113"/>
      <c r="BY9" s="108"/>
      <c r="BZ9" s="108"/>
      <c r="CA9" s="108"/>
      <c r="CB9" s="109"/>
      <c r="CC9" s="110"/>
      <c r="CD9" s="111"/>
      <c r="CE9" s="110"/>
      <c r="CF9" s="112"/>
      <c r="CG9" s="113"/>
      <c r="CH9" s="108"/>
      <c r="CI9" s="108"/>
      <c r="CJ9" s="108"/>
      <c r="CK9" s="109"/>
      <c r="CL9" s="110"/>
      <c r="CM9" s="111"/>
      <c r="CN9" s="110"/>
      <c r="CO9" s="112"/>
      <c r="CP9" s="113"/>
      <c r="CQ9" s="108"/>
      <c r="CR9" s="108"/>
      <c r="CS9" s="108"/>
      <c r="CT9" s="109"/>
      <c r="CU9" s="110"/>
      <c r="CV9" s="111"/>
      <c r="CW9" s="114"/>
      <c r="CX9" s="112"/>
      <c r="CY9" s="113"/>
      <c r="CZ9" s="108"/>
      <c r="DA9" s="108"/>
      <c r="DB9" s="108"/>
      <c r="DC9" s="109"/>
      <c r="DD9" s="110"/>
      <c r="DE9" s="111"/>
      <c r="DF9" s="110"/>
      <c r="DG9" s="112"/>
      <c r="DH9" s="113"/>
      <c r="DI9" s="108"/>
      <c r="DJ9" s="108"/>
      <c r="DK9" s="108"/>
      <c r="DL9" s="109"/>
      <c r="DM9" s="110"/>
      <c r="DN9" s="111"/>
      <c r="DO9" s="110"/>
      <c r="DP9" s="112"/>
      <c r="DQ9" s="113"/>
      <c r="DR9" s="108"/>
      <c r="DS9" s="108"/>
      <c r="DT9" s="108"/>
      <c r="DU9" s="109"/>
      <c r="DV9" s="110"/>
      <c r="DW9" s="111"/>
      <c r="DX9" s="110"/>
      <c r="DY9" s="112"/>
      <c r="DZ9" s="113"/>
      <c r="EA9" s="108"/>
      <c r="EB9" s="108"/>
      <c r="EC9" s="108"/>
      <c r="ED9" s="109"/>
      <c r="EE9" s="110"/>
      <c r="EF9" s="111"/>
      <c r="EG9" s="110"/>
      <c r="EH9" s="112"/>
      <c r="EI9" s="113"/>
      <c r="EJ9" s="108"/>
      <c r="EK9" s="108"/>
      <c r="EL9" s="108"/>
      <c r="EM9" s="109"/>
      <c r="EN9" s="110"/>
      <c r="EO9" s="111"/>
      <c r="EP9" s="110"/>
      <c r="EQ9" s="112"/>
      <c r="ER9" s="113"/>
      <c r="ES9" s="108"/>
      <c r="ET9" s="108"/>
      <c r="EU9" s="108"/>
      <c r="EV9" s="109"/>
      <c r="EW9" s="110"/>
      <c r="EX9" s="111"/>
      <c r="EY9" s="110"/>
      <c r="EZ9" s="112"/>
      <c r="FA9" s="113"/>
      <c r="FB9" s="108"/>
      <c r="FC9" s="108"/>
      <c r="FD9" s="108"/>
      <c r="FE9" s="109"/>
      <c r="FF9" s="110"/>
      <c r="FG9" s="111"/>
      <c r="FH9" s="110"/>
      <c r="FI9" s="112"/>
      <c r="FJ9" s="113"/>
      <c r="FK9" s="108"/>
      <c r="FL9" s="108"/>
      <c r="FM9" s="108"/>
      <c r="FN9" s="109"/>
      <c r="FO9" s="110"/>
      <c r="FP9" s="111"/>
      <c r="FQ9" s="110"/>
      <c r="FR9" s="112"/>
      <c r="FS9" s="113"/>
      <c r="FT9" s="108"/>
      <c r="FU9" s="108"/>
      <c r="FV9" s="108"/>
      <c r="FW9" s="109"/>
      <c r="FX9" s="110"/>
      <c r="FY9" s="111"/>
      <c r="FZ9" s="110"/>
      <c r="GA9" s="112"/>
      <c r="GB9" s="113"/>
      <c r="GC9" s="108"/>
      <c r="GD9" s="108"/>
      <c r="GE9" s="108"/>
      <c r="GF9" s="109"/>
      <c r="GG9" s="110"/>
      <c r="GH9" s="111"/>
      <c r="GI9" s="110"/>
      <c r="GJ9" s="112"/>
      <c r="GK9" s="113"/>
      <c r="GL9" s="108"/>
      <c r="GM9" s="108"/>
      <c r="GN9" s="108"/>
      <c r="GO9" s="109"/>
      <c r="GP9" s="110"/>
      <c r="GQ9" s="111"/>
      <c r="GR9" s="110"/>
      <c r="GS9" s="112"/>
      <c r="GT9" s="113"/>
      <c r="GU9" s="115">
        <v>42765</v>
      </c>
      <c r="GV9" s="116"/>
      <c r="GW9" s="78">
        <v>17584</v>
      </c>
      <c r="GX9" s="88" t="s">
        <v>50</v>
      </c>
      <c r="GY9" s="88"/>
      <c r="GZ9" s="187" t="s">
        <v>158</v>
      </c>
      <c r="HA9" s="102">
        <v>2784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39</v>
      </c>
      <c r="L10" s="118">
        <v>219</v>
      </c>
      <c r="M10" s="119">
        <v>19410</v>
      </c>
      <c r="N10" s="120">
        <v>42743</v>
      </c>
      <c r="O10" s="121" t="s">
        <v>82</v>
      </c>
      <c r="P10" s="122">
        <v>24130</v>
      </c>
      <c r="Q10" s="70">
        <f t="shared" si="1"/>
        <v>4720</v>
      </c>
      <c r="R10" s="123">
        <v>33</v>
      </c>
      <c r="S10" s="124"/>
      <c r="T10" s="125"/>
      <c r="U10" s="39">
        <f t="shared" si="0"/>
        <v>796290</v>
      </c>
      <c r="V10" s="126" t="s">
        <v>72</v>
      </c>
      <c r="W10" s="127">
        <v>42765</v>
      </c>
      <c r="X10" s="128">
        <v>15686.97</v>
      </c>
      <c r="Y10" s="108"/>
      <c r="Z10" s="109"/>
      <c r="AA10" s="110"/>
      <c r="AB10" s="111"/>
      <c r="AC10" s="110"/>
      <c r="AD10" s="112"/>
      <c r="AE10" s="113"/>
      <c r="AF10" s="108"/>
      <c r="AG10" s="108"/>
      <c r="AH10" s="108"/>
      <c r="AI10" s="109"/>
      <c r="AJ10" s="110"/>
      <c r="AK10" s="111"/>
      <c r="AL10" s="110"/>
      <c r="AM10" s="112"/>
      <c r="AN10" s="113"/>
      <c r="AO10" s="108"/>
      <c r="AP10" s="108"/>
      <c r="AQ10" s="108"/>
      <c r="AR10" s="109"/>
      <c r="AS10" s="110"/>
      <c r="AT10" s="111"/>
      <c r="AU10" s="110"/>
      <c r="AV10" s="112"/>
      <c r="AW10" s="113"/>
      <c r="AX10" s="108"/>
      <c r="AY10" s="108"/>
      <c r="AZ10" s="108"/>
      <c r="BA10" s="109"/>
      <c r="BB10" s="110"/>
      <c r="BC10" s="111"/>
      <c r="BD10" s="110"/>
      <c r="BE10" s="112"/>
      <c r="BF10" s="113"/>
      <c r="BG10" s="108"/>
      <c r="BH10" s="108"/>
      <c r="BI10" s="108"/>
      <c r="BJ10" s="109"/>
      <c r="BK10" s="110"/>
      <c r="BL10" s="111"/>
      <c r="BM10" s="110"/>
      <c r="BN10" s="112"/>
      <c r="BO10" s="113"/>
      <c r="BP10" s="108"/>
      <c r="BQ10" s="108"/>
      <c r="BR10" s="108"/>
      <c r="BS10" s="109"/>
      <c r="BT10" s="110"/>
      <c r="BU10" s="111"/>
      <c r="BV10" s="110"/>
      <c r="BW10" s="112"/>
      <c r="BX10" s="113"/>
      <c r="BY10" s="108"/>
      <c r="BZ10" s="108"/>
      <c r="CA10" s="108"/>
      <c r="CB10" s="109"/>
      <c r="CC10" s="110"/>
      <c r="CD10" s="111"/>
      <c r="CE10" s="110"/>
      <c r="CF10" s="112"/>
      <c r="CG10" s="113"/>
      <c r="CH10" s="108"/>
      <c r="CI10" s="108"/>
      <c r="CJ10" s="108"/>
      <c r="CK10" s="109"/>
      <c r="CL10" s="110"/>
      <c r="CM10" s="111"/>
      <c r="CN10" s="110"/>
      <c r="CO10" s="112"/>
      <c r="CP10" s="113"/>
      <c r="CQ10" s="108"/>
      <c r="CR10" s="108"/>
      <c r="CS10" s="108"/>
      <c r="CT10" s="109"/>
      <c r="CU10" s="110"/>
      <c r="CV10" s="111"/>
      <c r="CW10" s="114"/>
      <c r="CX10" s="112"/>
      <c r="CY10" s="113"/>
      <c r="CZ10" s="108"/>
      <c r="DA10" s="108"/>
      <c r="DB10" s="108"/>
      <c r="DC10" s="109"/>
      <c r="DD10" s="110"/>
      <c r="DE10" s="111"/>
      <c r="DF10" s="110"/>
      <c r="DG10" s="112"/>
      <c r="DH10" s="113"/>
      <c r="DI10" s="108"/>
      <c r="DJ10" s="108"/>
      <c r="DK10" s="108"/>
      <c r="DL10" s="109"/>
      <c r="DM10" s="110"/>
      <c r="DN10" s="111"/>
      <c r="DO10" s="110"/>
      <c r="DP10" s="112"/>
      <c r="DQ10" s="113"/>
      <c r="DR10" s="108"/>
      <c r="DS10" s="108"/>
      <c r="DT10" s="108"/>
      <c r="DU10" s="109"/>
      <c r="DV10" s="110"/>
      <c r="DW10" s="111"/>
      <c r="DX10" s="110"/>
      <c r="DY10" s="112"/>
      <c r="DZ10" s="113"/>
      <c r="EA10" s="108"/>
      <c r="EB10" s="108"/>
      <c r="EC10" s="108"/>
      <c r="ED10" s="109"/>
      <c r="EE10" s="110"/>
      <c r="EF10" s="111"/>
      <c r="EG10" s="110"/>
      <c r="EH10" s="112"/>
      <c r="EI10" s="113"/>
      <c r="EJ10" s="108"/>
      <c r="EK10" s="108"/>
      <c r="EL10" s="108"/>
      <c r="EM10" s="109"/>
      <c r="EN10" s="110"/>
      <c r="EO10" s="111"/>
      <c r="EP10" s="110"/>
      <c r="EQ10" s="112"/>
      <c r="ER10" s="113"/>
      <c r="ES10" s="108"/>
      <c r="ET10" s="108"/>
      <c r="EU10" s="108"/>
      <c r="EV10" s="109"/>
      <c r="EW10" s="110"/>
      <c r="EX10" s="111"/>
      <c r="EY10" s="110"/>
      <c r="EZ10" s="112"/>
      <c r="FA10" s="113"/>
      <c r="FB10" s="108"/>
      <c r="FC10" s="108"/>
      <c r="FD10" s="108"/>
      <c r="FE10" s="109"/>
      <c r="FF10" s="110"/>
      <c r="FG10" s="111"/>
      <c r="FH10" s="110"/>
      <c r="FI10" s="112"/>
      <c r="FJ10" s="113"/>
      <c r="FK10" s="108"/>
      <c r="FL10" s="108"/>
      <c r="FM10" s="108"/>
      <c r="FN10" s="109"/>
      <c r="FO10" s="110"/>
      <c r="FP10" s="111"/>
      <c r="FQ10" s="110"/>
      <c r="FR10" s="112"/>
      <c r="FS10" s="113"/>
      <c r="FT10" s="108"/>
      <c r="FU10" s="108"/>
      <c r="FV10" s="108"/>
      <c r="FW10" s="109"/>
      <c r="FX10" s="110"/>
      <c r="FY10" s="111"/>
      <c r="FZ10" s="110"/>
      <c r="GA10" s="112"/>
      <c r="GB10" s="113"/>
      <c r="GC10" s="108"/>
      <c r="GD10" s="108"/>
      <c r="GE10" s="108"/>
      <c r="GF10" s="109"/>
      <c r="GG10" s="110"/>
      <c r="GH10" s="111"/>
      <c r="GI10" s="110"/>
      <c r="GJ10" s="112"/>
      <c r="GK10" s="113"/>
      <c r="GL10" s="108"/>
      <c r="GM10" s="108"/>
      <c r="GN10" s="108"/>
      <c r="GO10" s="109"/>
      <c r="GP10" s="110"/>
      <c r="GQ10" s="111"/>
      <c r="GR10" s="110"/>
      <c r="GS10" s="112"/>
      <c r="GT10" s="113"/>
      <c r="GU10" s="115">
        <v>42765</v>
      </c>
      <c r="GV10" s="116"/>
      <c r="GW10" s="78"/>
      <c r="GX10" s="88"/>
      <c r="GY10" s="88"/>
      <c r="GZ10" s="187" t="s">
        <v>158</v>
      </c>
      <c r="HA10" s="102">
        <v>5104</v>
      </c>
      <c r="HB10" s="91"/>
      <c r="HC10" s="91"/>
    </row>
    <row r="11" spans="1:211" x14ac:dyDescent="0.25">
      <c r="B11" s="91"/>
      <c r="C11" s="103"/>
      <c r="D11" s="35"/>
      <c r="E11" s="36"/>
      <c r="F11" s="37"/>
      <c r="G11" s="38"/>
      <c r="H11" s="39"/>
      <c r="I11" s="40"/>
      <c r="J11" s="82" t="s">
        <v>38</v>
      </c>
      <c r="K11" s="83" t="s">
        <v>40</v>
      </c>
      <c r="L11" s="83">
        <v>220</v>
      </c>
      <c r="M11" s="129">
        <v>18710</v>
      </c>
      <c r="N11" s="85">
        <v>42744</v>
      </c>
      <c r="O11" s="68" t="s">
        <v>86</v>
      </c>
      <c r="P11" s="86">
        <v>23360</v>
      </c>
      <c r="Q11" s="70">
        <f t="shared" si="1"/>
        <v>4650</v>
      </c>
      <c r="R11" s="77">
        <v>32.5</v>
      </c>
      <c r="S11" s="77"/>
      <c r="T11" s="130"/>
      <c r="U11" s="39">
        <f t="shared" si="0"/>
        <v>759200</v>
      </c>
      <c r="V11" s="106" t="s">
        <v>72</v>
      </c>
      <c r="W11" s="131">
        <v>42766</v>
      </c>
      <c r="X11" s="128">
        <v>15758.6</v>
      </c>
      <c r="Y11" s="108"/>
      <c r="Z11" s="109"/>
      <c r="AA11" s="110"/>
      <c r="AB11" s="111"/>
      <c r="AC11" s="110"/>
      <c r="AD11" s="112"/>
      <c r="AE11" s="113"/>
      <c r="AF11" s="108"/>
      <c r="AG11" s="108"/>
      <c r="AH11" s="108"/>
      <c r="AI11" s="109"/>
      <c r="AJ11" s="110"/>
      <c r="AK11" s="111"/>
      <c r="AL11" s="110"/>
      <c r="AM11" s="112"/>
      <c r="AN11" s="113"/>
      <c r="AO11" s="108"/>
      <c r="AP11" s="108"/>
      <c r="AQ11" s="108"/>
      <c r="AR11" s="109"/>
      <c r="AS11" s="110"/>
      <c r="AT11" s="111"/>
      <c r="AU11" s="110"/>
      <c r="AV11" s="112"/>
      <c r="AW11" s="113"/>
      <c r="AX11" s="108"/>
      <c r="AY11" s="108"/>
      <c r="AZ11" s="108"/>
      <c r="BA11" s="109"/>
      <c r="BB11" s="110"/>
      <c r="BC11" s="111"/>
      <c r="BD11" s="110"/>
      <c r="BE11" s="112"/>
      <c r="BF11" s="113"/>
      <c r="BG11" s="108"/>
      <c r="BH11" s="108"/>
      <c r="BI11" s="108"/>
      <c r="BJ11" s="109"/>
      <c r="BK11" s="110"/>
      <c r="BL11" s="111"/>
      <c r="BM11" s="110"/>
      <c r="BN11" s="112"/>
      <c r="BO11" s="113"/>
      <c r="BP11" s="108"/>
      <c r="BQ11" s="108"/>
      <c r="BR11" s="108"/>
      <c r="BS11" s="109"/>
      <c r="BT11" s="110"/>
      <c r="BU11" s="111"/>
      <c r="BV11" s="110"/>
      <c r="BW11" s="112"/>
      <c r="BX11" s="113"/>
      <c r="BY11" s="108"/>
      <c r="BZ11" s="108"/>
      <c r="CA11" s="108"/>
      <c r="CB11" s="109"/>
      <c r="CC11" s="110"/>
      <c r="CD11" s="111"/>
      <c r="CE11" s="110"/>
      <c r="CF11" s="112"/>
      <c r="CG11" s="113"/>
      <c r="CH11" s="108"/>
      <c r="CI11" s="108"/>
      <c r="CJ11" s="108"/>
      <c r="CK11" s="109"/>
      <c r="CL11" s="110"/>
      <c r="CM11" s="111"/>
      <c r="CN11" s="110"/>
      <c r="CO11" s="112"/>
      <c r="CP11" s="113"/>
      <c r="CQ11" s="108"/>
      <c r="CR11" s="108"/>
      <c r="CS11" s="108"/>
      <c r="CT11" s="109"/>
      <c r="CU11" s="110"/>
      <c r="CV11" s="111"/>
      <c r="CW11" s="114"/>
      <c r="CX11" s="112"/>
      <c r="CY11" s="113"/>
      <c r="CZ11" s="108"/>
      <c r="DA11" s="108"/>
      <c r="DB11" s="108"/>
      <c r="DC11" s="109"/>
      <c r="DD11" s="110"/>
      <c r="DE11" s="111"/>
      <c r="DF11" s="110"/>
      <c r="DG11" s="112"/>
      <c r="DH11" s="113"/>
      <c r="DI11" s="108"/>
      <c r="DJ11" s="108"/>
      <c r="DK11" s="108"/>
      <c r="DL11" s="109"/>
      <c r="DM11" s="110"/>
      <c r="DN11" s="111"/>
      <c r="DO11" s="110"/>
      <c r="DP11" s="112"/>
      <c r="DQ11" s="113"/>
      <c r="DR11" s="108"/>
      <c r="DS11" s="108"/>
      <c r="DT11" s="108"/>
      <c r="DU11" s="109"/>
      <c r="DV11" s="110"/>
      <c r="DW11" s="111"/>
      <c r="DX11" s="110"/>
      <c r="DY11" s="112"/>
      <c r="DZ11" s="113"/>
      <c r="EA11" s="108"/>
      <c r="EB11" s="108"/>
      <c r="EC11" s="108"/>
      <c r="ED11" s="109"/>
      <c r="EE11" s="110"/>
      <c r="EF11" s="111"/>
      <c r="EG11" s="110"/>
      <c r="EH11" s="112"/>
      <c r="EI11" s="113"/>
      <c r="EJ11" s="108"/>
      <c r="EK11" s="108"/>
      <c r="EL11" s="108"/>
      <c r="EM11" s="109"/>
      <c r="EN11" s="110"/>
      <c r="EO11" s="111"/>
      <c r="EP11" s="110"/>
      <c r="EQ11" s="112"/>
      <c r="ER11" s="113"/>
      <c r="ES11" s="108"/>
      <c r="ET11" s="108"/>
      <c r="EU11" s="108"/>
      <c r="EV11" s="109"/>
      <c r="EW11" s="110"/>
      <c r="EX11" s="111"/>
      <c r="EY11" s="110"/>
      <c r="EZ11" s="112"/>
      <c r="FA11" s="113"/>
      <c r="FB11" s="108"/>
      <c r="FC11" s="108"/>
      <c r="FD11" s="108"/>
      <c r="FE11" s="109"/>
      <c r="FF11" s="110"/>
      <c r="FG11" s="111"/>
      <c r="FH11" s="110"/>
      <c r="FI11" s="112"/>
      <c r="FJ11" s="113"/>
      <c r="FK11" s="108"/>
      <c r="FL11" s="108"/>
      <c r="FM11" s="108"/>
      <c r="FN11" s="109"/>
      <c r="FO11" s="110"/>
      <c r="FP11" s="111"/>
      <c r="FQ11" s="110"/>
      <c r="FR11" s="112"/>
      <c r="FS11" s="113"/>
      <c r="FT11" s="108"/>
      <c r="FU11" s="108"/>
      <c r="FV11" s="108"/>
      <c r="FW11" s="109"/>
      <c r="FX11" s="110"/>
      <c r="FY11" s="111"/>
      <c r="FZ11" s="110"/>
      <c r="GA11" s="112"/>
      <c r="GB11" s="113"/>
      <c r="GC11" s="108"/>
      <c r="GD11" s="108"/>
      <c r="GE11" s="108"/>
      <c r="GF11" s="109"/>
      <c r="GG11" s="110"/>
      <c r="GH11" s="111"/>
      <c r="GI11" s="110"/>
      <c r="GJ11" s="112"/>
      <c r="GK11" s="113"/>
      <c r="GL11" s="108"/>
      <c r="GM11" s="108"/>
      <c r="GN11" s="108"/>
      <c r="GO11" s="109"/>
      <c r="GP11" s="110"/>
      <c r="GQ11" s="111"/>
      <c r="GR11" s="110"/>
      <c r="GS11" s="112"/>
      <c r="GT11" s="113"/>
      <c r="GU11" s="115">
        <v>42766</v>
      </c>
      <c r="GV11" s="116"/>
      <c r="GW11" s="78">
        <v>22176</v>
      </c>
      <c r="GX11" s="88" t="s">
        <v>52</v>
      </c>
      <c r="GY11" s="88"/>
      <c r="GZ11" s="471" t="s">
        <v>158</v>
      </c>
      <c r="HA11" s="102">
        <v>5104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33</v>
      </c>
      <c r="K12" s="83" t="s">
        <v>41</v>
      </c>
      <c r="L12" s="83">
        <v>250</v>
      </c>
      <c r="M12" s="129">
        <v>22830</v>
      </c>
      <c r="N12" s="85">
        <v>42745</v>
      </c>
      <c r="O12" s="461" t="s">
        <v>107</v>
      </c>
      <c r="P12" s="86">
        <v>28340</v>
      </c>
      <c r="Q12" s="133">
        <f t="shared" si="1"/>
        <v>5510</v>
      </c>
      <c r="R12" s="77">
        <v>32.5</v>
      </c>
      <c r="S12" s="77"/>
      <c r="T12" s="77"/>
      <c r="U12" s="39">
        <f t="shared" si="0"/>
        <v>921050</v>
      </c>
      <c r="V12" s="423" t="s">
        <v>72</v>
      </c>
      <c r="W12" s="424">
        <v>42767</v>
      </c>
      <c r="X12" s="425">
        <v>17907.349999999999</v>
      </c>
      <c r="Y12" s="426"/>
      <c r="Z12" s="427"/>
      <c r="AA12" s="428"/>
      <c r="AB12" s="429"/>
      <c r="AC12" s="428"/>
      <c r="AD12" s="430"/>
      <c r="AE12" s="431"/>
      <c r="AF12" s="426"/>
      <c r="AG12" s="426"/>
      <c r="AH12" s="426"/>
      <c r="AI12" s="427"/>
      <c r="AJ12" s="428"/>
      <c r="AK12" s="429"/>
      <c r="AL12" s="428"/>
      <c r="AM12" s="430"/>
      <c r="AN12" s="431"/>
      <c r="AO12" s="426"/>
      <c r="AP12" s="426"/>
      <c r="AQ12" s="426"/>
      <c r="AR12" s="427"/>
      <c r="AS12" s="428"/>
      <c r="AT12" s="429"/>
      <c r="AU12" s="428"/>
      <c r="AV12" s="430"/>
      <c r="AW12" s="431"/>
      <c r="AX12" s="426"/>
      <c r="AY12" s="426"/>
      <c r="AZ12" s="426"/>
      <c r="BA12" s="427"/>
      <c r="BB12" s="428"/>
      <c r="BC12" s="429"/>
      <c r="BD12" s="428"/>
      <c r="BE12" s="430"/>
      <c r="BF12" s="431"/>
      <c r="BG12" s="426"/>
      <c r="BH12" s="426"/>
      <c r="BI12" s="426"/>
      <c r="BJ12" s="427"/>
      <c r="BK12" s="428"/>
      <c r="BL12" s="429"/>
      <c r="BM12" s="428"/>
      <c r="BN12" s="430"/>
      <c r="BO12" s="431"/>
      <c r="BP12" s="426"/>
      <c r="BQ12" s="426"/>
      <c r="BR12" s="426"/>
      <c r="BS12" s="427"/>
      <c r="BT12" s="428"/>
      <c r="BU12" s="429"/>
      <c r="BV12" s="428"/>
      <c r="BW12" s="430"/>
      <c r="BX12" s="431"/>
      <c r="BY12" s="426"/>
      <c r="BZ12" s="426"/>
      <c r="CA12" s="426"/>
      <c r="CB12" s="427"/>
      <c r="CC12" s="428"/>
      <c r="CD12" s="429"/>
      <c r="CE12" s="428"/>
      <c r="CF12" s="430"/>
      <c r="CG12" s="431"/>
      <c r="CH12" s="426"/>
      <c r="CI12" s="426"/>
      <c r="CJ12" s="426"/>
      <c r="CK12" s="427"/>
      <c r="CL12" s="428"/>
      <c r="CM12" s="429"/>
      <c r="CN12" s="428"/>
      <c r="CO12" s="430"/>
      <c r="CP12" s="431"/>
      <c r="CQ12" s="426"/>
      <c r="CR12" s="426"/>
      <c r="CS12" s="426"/>
      <c r="CT12" s="427"/>
      <c r="CU12" s="428"/>
      <c r="CV12" s="429"/>
      <c r="CW12" s="432"/>
      <c r="CX12" s="430"/>
      <c r="CY12" s="431"/>
      <c r="CZ12" s="426"/>
      <c r="DA12" s="426"/>
      <c r="DB12" s="426"/>
      <c r="DC12" s="427"/>
      <c r="DD12" s="428"/>
      <c r="DE12" s="429"/>
      <c r="DF12" s="428"/>
      <c r="DG12" s="430"/>
      <c r="DH12" s="431"/>
      <c r="DI12" s="426"/>
      <c r="DJ12" s="426"/>
      <c r="DK12" s="426"/>
      <c r="DL12" s="427"/>
      <c r="DM12" s="428"/>
      <c r="DN12" s="429"/>
      <c r="DO12" s="428"/>
      <c r="DP12" s="430"/>
      <c r="DQ12" s="431"/>
      <c r="DR12" s="426"/>
      <c r="DS12" s="426"/>
      <c r="DT12" s="426"/>
      <c r="DU12" s="427"/>
      <c r="DV12" s="428"/>
      <c r="DW12" s="429"/>
      <c r="DX12" s="428"/>
      <c r="DY12" s="430"/>
      <c r="DZ12" s="431"/>
      <c r="EA12" s="426"/>
      <c r="EB12" s="426"/>
      <c r="EC12" s="426"/>
      <c r="ED12" s="427"/>
      <c r="EE12" s="428"/>
      <c r="EF12" s="429"/>
      <c r="EG12" s="428"/>
      <c r="EH12" s="430"/>
      <c r="EI12" s="431"/>
      <c r="EJ12" s="426"/>
      <c r="EK12" s="426"/>
      <c r="EL12" s="426"/>
      <c r="EM12" s="427"/>
      <c r="EN12" s="428"/>
      <c r="EO12" s="429"/>
      <c r="EP12" s="428"/>
      <c r="EQ12" s="430"/>
      <c r="ER12" s="431"/>
      <c r="ES12" s="426"/>
      <c r="ET12" s="426"/>
      <c r="EU12" s="426"/>
      <c r="EV12" s="427"/>
      <c r="EW12" s="428"/>
      <c r="EX12" s="429"/>
      <c r="EY12" s="428"/>
      <c r="EZ12" s="430"/>
      <c r="FA12" s="431"/>
      <c r="FB12" s="426"/>
      <c r="FC12" s="426"/>
      <c r="FD12" s="426"/>
      <c r="FE12" s="427"/>
      <c r="FF12" s="428"/>
      <c r="FG12" s="429"/>
      <c r="FH12" s="428"/>
      <c r="FI12" s="430"/>
      <c r="FJ12" s="431"/>
      <c r="FK12" s="426"/>
      <c r="FL12" s="426"/>
      <c r="FM12" s="426"/>
      <c r="FN12" s="427"/>
      <c r="FO12" s="428"/>
      <c r="FP12" s="429"/>
      <c r="FQ12" s="428"/>
      <c r="FR12" s="430"/>
      <c r="FS12" s="431"/>
      <c r="FT12" s="426"/>
      <c r="FU12" s="426"/>
      <c r="FV12" s="426"/>
      <c r="FW12" s="427"/>
      <c r="FX12" s="428"/>
      <c r="FY12" s="429"/>
      <c r="FZ12" s="428"/>
      <c r="GA12" s="430"/>
      <c r="GB12" s="431"/>
      <c r="GC12" s="426"/>
      <c r="GD12" s="426"/>
      <c r="GE12" s="426"/>
      <c r="GF12" s="427"/>
      <c r="GG12" s="428"/>
      <c r="GH12" s="429"/>
      <c r="GI12" s="428"/>
      <c r="GJ12" s="430"/>
      <c r="GK12" s="431"/>
      <c r="GL12" s="426"/>
      <c r="GM12" s="426"/>
      <c r="GN12" s="426"/>
      <c r="GO12" s="427"/>
      <c r="GP12" s="428"/>
      <c r="GQ12" s="429"/>
      <c r="GR12" s="428"/>
      <c r="GS12" s="430"/>
      <c r="GT12" s="431"/>
      <c r="GU12" s="433">
        <v>42767</v>
      </c>
      <c r="GV12" s="134"/>
      <c r="GW12" s="78"/>
      <c r="GX12" s="88"/>
      <c r="GY12" s="88"/>
      <c r="GZ12" s="187" t="s">
        <v>158</v>
      </c>
      <c r="HA12" s="102">
        <v>5104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83" t="s">
        <v>41</v>
      </c>
      <c r="L13" s="83">
        <v>250</v>
      </c>
      <c r="M13" s="129">
        <v>21030</v>
      </c>
      <c r="N13" s="85">
        <v>42746</v>
      </c>
      <c r="O13" s="461" t="s">
        <v>115</v>
      </c>
      <c r="P13" s="86">
        <v>26465</v>
      </c>
      <c r="Q13" s="133">
        <f t="shared" si="1"/>
        <v>5435</v>
      </c>
      <c r="R13" s="77">
        <v>32.5</v>
      </c>
      <c r="S13" s="77"/>
      <c r="T13" s="77"/>
      <c r="U13" s="39">
        <f t="shared" si="0"/>
        <v>860112.5</v>
      </c>
      <c r="V13" s="423" t="s">
        <v>72</v>
      </c>
      <c r="W13" s="424">
        <v>42769</v>
      </c>
      <c r="X13" s="425">
        <v>17907.5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42769</v>
      </c>
      <c r="GV13" s="116"/>
      <c r="GW13" s="78">
        <v>22176</v>
      </c>
      <c r="GX13" s="88" t="s">
        <v>53</v>
      </c>
      <c r="GY13" s="88"/>
      <c r="GZ13" s="187" t="s">
        <v>158</v>
      </c>
      <c r="HA13" s="102">
        <v>5104</v>
      </c>
      <c r="HB13" s="91"/>
      <c r="HC13" s="91"/>
    </row>
    <row r="14" spans="1:211" x14ac:dyDescent="0.25">
      <c r="B14" s="91"/>
      <c r="C14" s="103"/>
      <c r="D14" s="35"/>
      <c r="E14" s="36"/>
      <c r="F14" s="37"/>
      <c r="G14" s="38"/>
      <c r="H14" s="39"/>
      <c r="I14" s="40"/>
      <c r="J14" s="82" t="s">
        <v>68</v>
      </c>
      <c r="K14" s="83" t="s">
        <v>117</v>
      </c>
      <c r="L14" s="83">
        <v>231</v>
      </c>
      <c r="M14" s="84">
        <v>17790</v>
      </c>
      <c r="N14" s="85">
        <v>42747</v>
      </c>
      <c r="O14" s="461" t="s">
        <v>116</v>
      </c>
      <c r="P14" s="86">
        <v>25885</v>
      </c>
      <c r="Q14" s="133">
        <f t="shared" si="1"/>
        <v>8095</v>
      </c>
      <c r="R14" s="77">
        <v>32.5</v>
      </c>
      <c r="S14" s="77"/>
      <c r="T14" s="77"/>
      <c r="U14" s="39">
        <f t="shared" si="0"/>
        <v>841262.5</v>
      </c>
      <c r="V14" s="434" t="s">
        <v>72</v>
      </c>
      <c r="W14" s="424">
        <v>42773</v>
      </c>
      <c r="X14" s="435">
        <v>16546.53</v>
      </c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>
        <v>42773</v>
      </c>
      <c r="GV14" s="116"/>
      <c r="GW14" s="78"/>
      <c r="GX14" s="88"/>
      <c r="GY14" s="88"/>
      <c r="GZ14" s="187" t="s">
        <v>158</v>
      </c>
      <c r="HA14" s="102">
        <v>5104</v>
      </c>
      <c r="HB14" s="91"/>
      <c r="HC14" s="91"/>
    </row>
    <row r="15" spans="1:211" x14ac:dyDescent="0.25">
      <c r="B15" s="91"/>
      <c r="C15" s="103"/>
      <c r="D15" s="35"/>
      <c r="E15" s="36"/>
      <c r="F15" s="37"/>
      <c r="G15" s="38"/>
      <c r="H15" s="39"/>
      <c r="I15" s="40"/>
      <c r="J15" s="82" t="s">
        <v>109</v>
      </c>
      <c r="K15" s="83" t="s">
        <v>46</v>
      </c>
      <c r="L15" s="83">
        <v>100</v>
      </c>
      <c r="M15" s="84">
        <v>11630</v>
      </c>
      <c r="N15" s="85">
        <v>42747</v>
      </c>
      <c r="O15" s="461" t="s">
        <v>108</v>
      </c>
      <c r="P15" s="86">
        <v>10980</v>
      </c>
      <c r="Q15" s="133">
        <f t="shared" si="1"/>
        <v>-650</v>
      </c>
      <c r="R15" s="77">
        <v>32.5</v>
      </c>
      <c r="S15" s="77"/>
      <c r="T15" s="77"/>
      <c r="U15" s="39">
        <f t="shared" si="0"/>
        <v>356850</v>
      </c>
      <c r="V15" s="434" t="s">
        <v>72</v>
      </c>
      <c r="W15" s="424">
        <v>42768</v>
      </c>
      <c r="X15" s="435">
        <v>7163</v>
      </c>
      <c r="Y15" s="426"/>
      <c r="Z15" s="427"/>
      <c r="AA15" s="428"/>
      <c r="AB15" s="429"/>
      <c r="AC15" s="428"/>
      <c r="AD15" s="430"/>
      <c r="AE15" s="431"/>
      <c r="AF15" s="426"/>
      <c r="AG15" s="426"/>
      <c r="AH15" s="426"/>
      <c r="AI15" s="427"/>
      <c r="AJ15" s="428"/>
      <c r="AK15" s="429"/>
      <c r="AL15" s="428"/>
      <c r="AM15" s="430"/>
      <c r="AN15" s="431"/>
      <c r="AO15" s="426"/>
      <c r="AP15" s="426"/>
      <c r="AQ15" s="426"/>
      <c r="AR15" s="427"/>
      <c r="AS15" s="428"/>
      <c r="AT15" s="429"/>
      <c r="AU15" s="428"/>
      <c r="AV15" s="430"/>
      <c r="AW15" s="431"/>
      <c r="AX15" s="426"/>
      <c r="AY15" s="426"/>
      <c r="AZ15" s="426"/>
      <c r="BA15" s="427"/>
      <c r="BB15" s="428"/>
      <c r="BC15" s="429"/>
      <c r="BD15" s="428"/>
      <c r="BE15" s="430"/>
      <c r="BF15" s="431"/>
      <c r="BG15" s="426"/>
      <c r="BH15" s="426"/>
      <c r="BI15" s="426"/>
      <c r="BJ15" s="427"/>
      <c r="BK15" s="428"/>
      <c r="BL15" s="429"/>
      <c r="BM15" s="428"/>
      <c r="BN15" s="430"/>
      <c r="BO15" s="431"/>
      <c r="BP15" s="426"/>
      <c r="BQ15" s="426"/>
      <c r="BR15" s="426"/>
      <c r="BS15" s="427"/>
      <c r="BT15" s="428"/>
      <c r="BU15" s="429"/>
      <c r="BV15" s="428"/>
      <c r="BW15" s="430"/>
      <c r="BX15" s="431"/>
      <c r="BY15" s="426"/>
      <c r="BZ15" s="426"/>
      <c r="CA15" s="426"/>
      <c r="CB15" s="427"/>
      <c r="CC15" s="428"/>
      <c r="CD15" s="429"/>
      <c r="CE15" s="428"/>
      <c r="CF15" s="430"/>
      <c r="CG15" s="431"/>
      <c r="CH15" s="426"/>
      <c r="CI15" s="426"/>
      <c r="CJ15" s="426"/>
      <c r="CK15" s="427"/>
      <c r="CL15" s="428"/>
      <c r="CM15" s="429"/>
      <c r="CN15" s="428"/>
      <c r="CO15" s="430"/>
      <c r="CP15" s="431"/>
      <c r="CQ15" s="426"/>
      <c r="CR15" s="426"/>
      <c r="CS15" s="426"/>
      <c r="CT15" s="427"/>
      <c r="CU15" s="428"/>
      <c r="CV15" s="429"/>
      <c r="CW15" s="432"/>
      <c r="CX15" s="430"/>
      <c r="CY15" s="431"/>
      <c r="CZ15" s="426"/>
      <c r="DA15" s="426"/>
      <c r="DB15" s="426"/>
      <c r="DC15" s="427"/>
      <c r="DD15" s="428"/>
      <c r="DE15" s="429"/>
      <c r="DF15" s="428"/>
      <c r="DG15" s="430"/>
      <c r="DH15" s="431"/>
      <c r="DI15" s="426"/>
      <c r="DJ15" s="426"/>
      <c r="DK15" s="426"/>
      <c r="DL15" s="427"/>
      <c r="DM15" s="428"/>
      <c r="DN15" s="429"/>
      <c r="DO15" s="428"/>
      <c r="DP15" s="430"/>
      <c r="DQ15" s="431"/>
      <c r="DR15" s="426"/>
      <c r="DS15" s="426"/>
      <c r="DT15" s="426"/>
      <c r="DU15" s="427"/>
      <c r="DV15" s="428"/>
      <c r="DW15" s="429"/>
      <c r="DX15" s="428"/>
      <c r="DY15" s="430"/>
      <c r="DZ15" s="431"/>
      <c r="EA15" s="426"/>
      <c r="EB15" s="426"/>
      <c r="EC15" s="426"/>
      <c r="ED15" s="427"/>
      <c r="EE15" s="428"/>
      <c r="EF15" s="429"/>
      <c r="EG15" s="428"/>
      <c r="EH15" s="430"/>
      <c r="EI15" s="431"/>
      <c r="EJ15" s="426"/>
      <c r="EK15" s="426"/>
      <c r="EL15" s="426"/>
      <c r="EM15" s="427"/>
      <c r="EN15" s="428"/>
      <c r="EO15" s="429"/>
      <c r="EP15" s="428"/>
      <c r="EQ15" s="430"/>
      <c r="ER15" s="431"/>
      <c r="ES15" s="426"/>
      <c r="ET15" s="426"/>
      <c r="EU15" s="426"/>
      <c r="EV15" s="427"/>
      <c r="EW15" s="428"/>
      <c r="EX15" s="429"/>
      <c r="EY15" s="428"/>
      <c r="EZ15" s="430"/>
      <c r="FA15" s="431"/>
      <c r="FB15" s="426"/>
      <c r="FC15" s="426"/>
      <c r="FD15" s="426"/>
      <c r="FE15" s="427"/>
      <c r="FF15" s="428"/>
      <c r="FG15" s="429"/>
      <c r="FH15" s="428"/>
      <c r="FI15" s="430"/>
      <c r="FJ15" s="431"/>
      <c r="FK15" s="426"/>
      <c r="FL15" s="426"/>
      <c r="FM15" s="426"/>
      <c r="FN15" s="427"/>
      <c r="FO15" s="428"/>
      <c r="FP15" s="429"/>
      <c r="FQ15" s="428"/>
      <c r="FR15" s="430"/>
      <c r="FS15" s="431"/>
      <c r="FT15" s="426"/>
      <c r="FU15" s="426"/>
      <c r="FV15" s="426"/>
      <c r="FW15" s="427"/>
      <c r="FX15" s="428"/>
      <c r="FY15" s="429"/>
      <c r="FZ15" s="428"/>
      <c r="GA15" s="430"/>
      <c r="GB15" s="431"/>
      <c r="GC15" s="426"/>
      <c r="GD15" s="426"/>
      <c r="GE15" s="426"/>
      <c r="GF15" s="427"/>
      <c r="GG15" s="428"/>
      <c r="GH15" s="429"/>
      <c r="GI15" s="428"/>
      <c r="GJ15" s="430"/>
      <c r="GK15" s="431"/>
      <c r="GL15" s="426"/>
      <c r="GM15" s="426"/>
      <c r="GN15" s="426"/>
      <c r="GO15" s="427"/>
      <c r="GP15" s="428"/>
      <c r="GQ15" s="429"/>
      <c r="GR15" s="428"/>
      <c r="GS15" s="430"/>
      <c r="GT15" s="431"/>
      <c r="GU15" s="433">
        <v>42768</v>
      </c>
      <c r="GV15" s="116"/>
      <c r="GW15" s="100">
        <v>17584</v>
      </c>
      <c r="GX15" s="88" t="s">
        <v>54</v>
      </c>
      <c r="GY15" s="88"/>
      <c r="GZ15" s="471" t="s">
        <v>158</v>
      </c>
      <c r="HA15" s="102">
        <v>2784</v>
      </c>
      <c r="HB15" s="91"/>
      <c r="HC15" s="91"/>
    </row>
    <row r="16" spans="1:211" ht="33.75" customHeight="1" x14ac:dyDescent="0.25">
      <c r="B16" s="91"/>
      <c r="C16" s="103"/>
      <c r="D16" s="35"/>
      <c r="E16" s="36"/>
      <c r="F16" s="37"/>
      <c r="G16" s="38"/>
      <c r="H16" s="39"/>
      <c r="I16" s="40"/>
      <c r="J16" s="82" t="s">
        <v>123</v>
      </c>
      <c r="K16" s="83" t="s">
        <v>124</v>
      </c>
      <c r="L16" s="83">
        <v>228</v>
      </c>
      <c r="M16" s="84">
        <v>19030</v>
      </c>
      <c r="N16" s="85">
        <v>42748</v>
      </c>
      <c r="O16" s="461" t="s">
        <v>122</v>
      </c>
      <c r="P16" s="86">
        <v>26730</v>
      </c>
      <c r="Q16" s="133">
        <f t="shared" si="1"/>
        <v>7700</v>
      </c>
      <c r="R16" s="77">
        <v>32.5</v>
      </c>
      <c r="S16" s="556" t="s">
        <v>125</v>
      </c>
      <c r="T16" s="557"/>
      <c r="U16" s="39">
        <f t="shared" si="0"/>
        <v>868725</v>
      </c>
      <c r="V16" s="434" t="s">
        <v>72</v>
      </c>
      <c r="W16" s="424">
        <v>42773</v>
      </c>
      <c r="X16" s="435">
        <v>16331.64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42773</v>
      </c>
      <c r="GV16" s="116"/>
      <c r="GW16" s="78">
        <v>22176</v>
      </c>
      <c r="GX16" s="88" t="s">
        <v>56</v>
      </c>
      <c r="GY16" s="88"/>
      <c r="GZ16" s="471" t="s">
        <v>158</v>
      </c>
      <c r="HA16" s="102">
        <v>5104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47</v>
      </c>
      <c r="K17" s="136" t="s">
        <v>46</v>
      </c>
      <c r="L17" s="136">
        <v>100</v>
      </c>
      <c r="M17" s="84">
        <v>12140</v>
      </c>
      <c r="N17" s="85">
        <v>42748</v>
      </c>
      <c r="O17" s="461" t="s">
        <v>110</v>
      </c>
      <c r="P17" s="86">
        <v>11875</v>
      </c>
      <c r="Q17" s="133">
        <f t="shared" si="1"/>
        <v>-265</v>
      </c>
      <c r="R17" s="77">
        <v>32.5</v>
      </c>
      <c r="S17" s="77"/>
      <c r="T17" s="77"/>
      <c r="U17" s="39">
        <f t="shared" si="0"/>
        <v>385937.5</v>
      </c>
      <c r="V17" s="434" t="s">
        <v>72</v>
      </c>
      <c r="W17" s="424">
        <v>42768</v>
      </c>
      <c r="X17" s="435">
        <v>7134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42768</v>
      </c>
      <c r="GV17" s="116"/>
      <c r="GW17" s="78">
        <v>17584</v>
      </c>
      <c r="GX17" s="88" t="s">
        <v>55</v>
      </c>
      <c r="GY17" s="88"/>
      <c r="GZ17" s="471" t="s">
        <v>158</v>
      </c>
      <c r="HA17" s="102">
        <v>2784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57</v>
      </c>
      <c r="K18" s="83" t="s">
        <v>46</v>
      </c>
      <c r="L18" s="83">
        <v>130</v>
      </c>
      <c r="M18" s="84">
        <v>12950</v>
      </c>
      <c r="N18" s="85">
        <v>42750</v>
      </c>
      <c r="O18" s="461" t="s">
        <v>128</v>
      </c>
      <c r="P18" s="86">
        <v>10455</v>
      </c>
      <c r="Q18" s="133">
        <f t="shared" si="1"/>
        <v>-2495</v>
      </c>
      <c r="R18" s="77">
        <v>32</v>
      </c>
      <c r="S18" s="77"/>
      <c r="T18" s="77"/>
      <c r="U18" s="39">
        <f t="shared" si="0"/>
        <v>334560</v>
      </c>
      <c r="V18" s="434" t="s">
        <v>72</v>
      </c>
      <c r="W18" s="424">
        <v>42775</v>
      </c>
      <c r="X18" s="435">
        <v>7163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6">
        <v>42775</v>
      </c>
      <c r="GV18" s="116"/>
      <c r="GW18" s="78">
        <v>17584</v>
      </c>
      <c r="GX18" s="88" t="s">
        <v>76</v>
      </c>
      <c r="GY18" s="88"/>
      <c r="GZ18" s="471" t="s">
        <v>158</v>
      </c>
      <c r="HA18" s="102">
        <v>2552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58</v>
      </c>
      <c r="K19" s="83" t="s">
        <v>59</v>
      </c>
      <c r="L19" s="83">
        <v>230</v>
      </c>
      <c r="M19" s="84">
        <v>18210</v>
      </c>
      <c r="N19" s="85">
        <v>42750</v>
      </c>
      <c r="O19" s="461" t="s">
        <v>71</v>
      </c>
      <c r="P19" s="86">
        <v>28275</v>
      </c>
      <c r="Q19" s="133">
        <f t="shared" si="1"/>
        <v>10065</v>
      </c>
      <c r="R19" s="77">
        <v>32</v>
      </c>
      <c r="S19" s="77"/>
      <c r="T19" s="77"/>
      <c r="U19" s="39">
        <f t="shared" si="0"/>
        <v>904800</v>
      </c>
      <c r="V19" s="434" t="s">
        <v>72</v>
      </c>
      <c r="W19" s="424">
        <v>42773</v>
      </c>
      <c r="X19" s="435">
        <v>16474.900000000001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3">
        <v>42773</v>
      </c>
      <c r="GV19" s="116"/>
      <c r="GW19" s="78"/>
      <c r="GX19" s="88"/>
      <c r="GY19" s="88"/>
      <c r="GZ19" s="471" t="s">
        <v>158</v>
      </c>
      <c r="HA19" s="102">
        <v>4408</v>
      </c>
      <c r="HB19" s="494"/>
      <c r="HC19" s="91"/>
    </row>
    <row r="20" spans="1:211" x14ac:dyDescent="0.25">
      <c r="A20" s="1">
        <v>23</v>
      </c>
      <c r="B20" s="91" t="e">
        <f>#REF!</f>
        <v>#REF!</v>
      </c>
      <c r="C20" s="91" t="e">
        <f>#REF!</f>
        <v>#REF!</v>
      </c>
      <c r="D20" s="35" t="e">
        <f>#REF!</f>
        <v>#REF!</v>
      </c>
      <c r="E20" s="36" t="e">
        <f>#REF!</f>
        <v>#REF!</v>
      </c>
      <c r="F20" s="37" t="e">
        <f>#REF!</f>
        <v>#REF!</v>
      </c>
      <c r="G20" s="38" t="e">
        <f>#REF!</f>
        <v>#REF!</v>
      </c>
      <c r="H20" s="39" t="e">
        <f>#REF!</f>
        <v>#REF!</v>
      </c>
      <c r="I20" s="40" t="e">
        <f>#REF!</f>
        <v>#REF!</v>
      </c>
      <c r="J20" s="82" t="s">
        <v>60</v>
      </c>
      <c r="K20" s="83" t="s">
        <v>40</v>
      </c>
      <c r="L20" s="83">
        <v>220</v>
      </c>
      <c r="M20" s="84">
        <v>21300</v>
      </c>
      <c r="N20" s="85">
        <v>42751</v>
      </c>
      <c r="O20" s="461" t="s">
        <v>131</v>
      </c>
      <c r="P20" s="86">
        <v>26480</v>
      </c>
      <c r="Q20" s="133">
        <f t="shared" si="1"/>
        <v>5180</v>
      </c>
      <c r="R20" s="77">
        <v>32</v>
      </c>
      <c r="S20" s="77"/>
      <c r="T20" s="77"/>
      <c r="U20" s="39">
        <f t="shared" si="0"/>
        <v>847360</v>
      </c>
      <c r="V20" s="434" t="s">
        <v>72</v>
      </c>
      <c r="W20" s="437">
        <v>42776</v>
      </c>
      <c r="X20" s="438">
        <v>15758.6</v>
      </c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28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3">
        <v>42776</v>
      </c>
      <c r="GV20" s="116"/>
      <c r="GW20" s="100">
        <v>22176</v>
      </c>
      <c r="GX20" s="88" t="s">
        <v>77</v>
      </c>
      <c r="GY20" s="88"/>
      <c r="GZ20" s="491" t="s">
        <v>175</v>
      </c>
      <c r="HA20" s="492">
        <v>4408</v>
      </c>
      <c r="HB20" s="91"/>
      <c r="HC20" s="91"/>
    </row>
    <row r="21" spans="1:211" x14ac:dyDescent="0.25">
      <c r="B21" s="91"/>
      <c r="C21" s="91"/>
      <c r="D21" s="35"/>
      <c r="E21" s="36"/>
      <c r="F21" s="37"/>
      <c r="G21" s="38"/>
      <c r="H21" s="39"/>
      <c r="I21" s="40"/>
      <c r="J21" s="82" t="s">
        <v>45</v>
      </c>
      <c r="K21" s="83" t="s">
        <v>39</v>
      </c>
      <c r="L21" s="83">
        <v>219</v>
      </c>
      <c r="M21" s="84">
        <v>20540</v>
      </c>
      <c r="N21" s="85">
        <v>42752</v>
      </c>
      <c r="O21" s="463" t="s">
        <v>127</v>
      </c>
      <c r="P21" s="86">
        <v>25490</v>
      </c>
      <c r="Q21" s="133">
        <f t="shared" si="1"/>
        <v>4950</v>
      </c>
      <c r="R21" s="137">
        <v>32</v>
      </c>
      <c r="S21" s="137"/>
      <c r="T21" s="137"/>
      <c r="U21" s="39">
        <f t="shared" si="0"/>
        <v>815680</v>
      </c>
      <c r="V21" s="434" t="s">
        <v>72</v>
      </c>
      <c r="W21" s="424">
        <v>42774</v>
      </c>
      <c r="X21" s="439">
        <v>15686.97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28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42774</v>
      </c>
      <c r="GV21" s="116"/>
      <c r="GW21" s="78"/>
      <c r="GX21" s="88"/>
      <c r="GY21" s="88"/>
      <c r="GZ21" s="493" t="s">
        <v>175</v>
      </c>
      <c r="HA21" s="492">
        <v>4408</v>
      </c>
      <c r="HB21" s="91"/>
      <c r="HC21" s="91"/>
    </row>
    <row r="22" spans="1:211" x14ac:dyDescent="0.25">
      <c r="B22" s="91"/>
      <c r="C22" s="91"/>
      <c r="D22" s="35"/>
      <c r="E22" s="36"/>
      <c r="F22" s="37"/>
      <c r="G22" s="38"/>
      <c r="H22" s="39"/>
      <c r="I22" s="40"/>
      <c r="J22" s="82" t="s">
        <v>45</v>
      </c>
      <c r="K22" s="83" t="s">
        <v>40</v>
      </c>
      <c r="L22" s="83">
        <v>220</v>
      </c>
      <c r="M22" s="84">
        <v>20520</v>
      </c>
      <c r="N22" s="85">
        <v>42753</v>
      </c>
      <c r="O22" s="461" t="s">
        <v>129</v>
      </c>
      <c r="P22" s="86">
        <v>25590</v>
      </c>
      <c r="Q22" s="133">
        <f t="shared" si="1"/>
        <v>5070</v>
      </c>
      <c r="R22" s="77">
        <v>31.5</v>
      </c>
      <c r="S22" s="77"/>
      <c r="T22" s="77"/>
      <c r="U22" s="39">
        <f t="shared" si="0"/>
        <v>806085</v>
      </c>
      <c r="V22" s="434" t="s">
        <v>72</v>
      </c>
      <c r="W22" s="424">
        <v>42775</v>
      </c>
      <c r="X22" s="439">
        <v>15758.6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42775</v>
      </c>
      <c r="GV22" s="116"/>
      <c r="GW22" s="78">
        <v>22176</v>
      </c>
      <c r="GX22" s="88" t="s">
        <v>78</v>
      </c>
      <c r="GY22" s="88"/>
      <c r="GZ22" s="491" t="s">
        <v>175</v>
      </c>
      <c r="HA22" s="492">
        <v>4408</v>
      </c>
      <c r="HB22" s="91"/>
      <c r="HC22" s="91"/>
    </row>
    <row r="23" spans="1:211" ht="26.25" x14ac:dyDescent="0.25">
      <c r="B23" s="91"/>
      <c r="C23" s="91"/>
      <c r="D23" s="35"/>
      <c r="E23" s="36"/>
      <c r="F23" s="37"/>
      <c r="G23" s="38"/>
      <c r="H23" s="39"/>
      <c r="I23" s="40"/>
      <c r="J23" s="82" t="s">
        <v>43</v>
      </c>
      <c r="K23" s="83" t="s">
        <v>61</v>
      </c>
      <c r="L23" s="83">
        <v>200</v>
      </c>
      <c r="M23" s="84">
        <v>20090</v>
      </c>
      <c r="N23" s="85">
        <v>42754</v>
      </c>
      <c r="O23" s="462" t="s">
        <v>133</v>
      </c>
      <c r="P23" s="86">
        <f>24855-124</f>
        <v>24731</v>
      </c>
      <c r="Q23" s="133">
        <f t="shared" si="1"/>
        <v>4641</v>
      </c>
      <c r="R23" s="137">
        <v>30.8</v>
      </c>
      <c r="S23" s="77"/>
      <c r="T23" s="140"/>
      <c r="U23" s="39">
        <v>0</v>
      </c>
      <c r="V23" s="434" t="s">
        <v>72</v>
      </c>
      <c r="W23" s="424">
        <v>42779</v>
      </c>
      <c r="X23" s="440">
        <v>14326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41">
        <v>42779</v>
      </c>
      <c r="GV23" s="116"/>
      <c r="GW23" s="100"/>
      <c r="GX23" s="88"/>
      <c r="GY23" s="88"/>
      <c r="GZ23" s="491" t="s">
        <v>175</v>
      </c>
      <c r="HA23" s="492">
        <v>4408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464" t="s">
        <v>62</v>
      </c>
      <c r="K24" s="143" t="s">
        <v>63</v>
      </c>
      <c r="L24" s="143">
        <v>144</v>
      </c>
      <c r="M24" s="84">
        <v>13210</v>
      </c>
      <c r="N24" s="85">
        <v>42755</v>
      </c>
      <c r="O24" s="68" t="s">
        <v>80</v>
      </c>
      <c r="P24" s="86">
        <v>13233.3</v>
      </c>
      <c r="Q24" s="133">
        <f t="shared" si="1"/>
        <v>23.299999999999272</v>
      </c>
      <c r="R24" s="137">
        <v>41.3</v>
      </c>
      <c r="S24" s="137"/>
      <c r="T24" s="105"/>
      <c r="U24" s="39">
        <f t="shared" si="0"/>
        <v>546535.28999999992</v>
      </c>
      <c r="V24" s="135" t="s">
        <v>72</v>
      </c>
      <c r="W24" s="131">
        <v>42759</v>
      </c>
      <c r="X24" s="138"/>
      <c r="Y24" s="108"/>
      <c r="Z24" s="109"/>
      <c r="AA24" s="110"/>
      <c r="AB24" s="111"/>
      <c r="AC24" s="110"/>
      <c r="AD24" s="112"/>
      <c r="AE24" s="113"/>
      <c r="AF24" s="108"/>
      <c r="AG24" s="108"/>
      <c r="AH24" s="108"/>
      <c r="AI24" s="109"/>
      <c r="AJ24" s="110"/>
      <c r="AK24" s="111"/>
      <c r="AL24" s="110"/>
      <c r="AM24" s="112"/>
      <c r="AN24" s="113"/>
      <c r="AO24" s="108"/>
      <c r="AP24" s="108"/>
      <c r="AQ24" s="108"/>
      <c r="AR24" s="109"/>
      <c r="AS24" s="110"/>
      <c r="AT24" s="111"/>
      <c r="AU24" s="110"/>
      <c r="AV24" s="112"/>
      <c r="AW24" s="113"/>
      <c r="AX24" s="108"/>
      <c r="AY24" s="108"/>
      <c r="AZ24" s="108"/>
      <c r="BA24" s="109"/>
      <c r="BB24" s="110"/>
      <c r="BC24" s="111"/>
      <c r="BD24" s="110"/>
      <c r="BE24" s="112"/>
      <c r="BF24" s="113"/>
      <c r="BG24" s="108"/>
      <c r="BH24" s="108"/>
      <c r="BI24" s="108"/>
      <c r="BJ24" s="109"/>
      <c r="BK24" s="110"/>
      <c r="BL24" s="111"/>
      <c r="BM24" s="110"/>
      <c r="BN24" s="112"/>
      <c r="BO24" s="113"/>
      <c r="BP24" s="108"/>
      <c r="BQ24" s="108"/>
      <c r="BR24" s="108"/>
      <c r="BS24" s="109"/>
      <c r="BT24" s="110"/>
      <c r="BU24" s="111"/>
      <c r="BV24" s="110"/>
      <c r="BW24" s="112"/>
      <c r="BX24" s="113"/>
      <c r="BY24" s="108"/>
      <c r="BZ24" s="108"/>
      <c r="CA24" s="108"/>
      <c r="CB24" s="109"/>
      <c r="CC24" s="110"/>
      <c r="CD24" s="111"/>
      <c r="CE24" s="110"/>
      <c r="CF24" s="112"/>
      <c r="CG24" s="113"/>
      <c r="CH24" s="108"/>
      <c r="CI24" s="108"/>
      <c r="CJ24" s="108"/>
      <c r="CK24" s="109"/>
      <c r="CL24" s="110"/>
      <c r="CM24" s="111"/>
      <c r="CN24" s="110"/>
      <c r="CO24" s="112"/>
      <c r="CP24" s="113"/>
      <c r="CQ24" s="108"/>
      <c r="CR24" s="108"/>
      <c r="CS24" s="108"/>
      <c r="CT24" s="109"/>
      <c r="CU24" s="110"/>
      <c r="CV24" s="111"/>
      <c r="CW24" s="110"/>
      <c r="CX24" s="112"/>
      <c r="CY24" s="113"/>
      <c r="CZ24" s="108"/>
      <c r="DA24" s="108"/>
      <c r="DB24" s="108"/>
      <c r="DC24" s="109"/>
      <c r="DD24" s="110"/>
      <c r="DE24" s="111"/>
      <c r="DF24" s="110"/>
      <c r="DG24" s="112"/>
      <c r="DH24" s="113"/>
      <c r="DI24" s="108"/>
      <c r="DJ24" s="108"/>
      <c r="DK24" s="108"/>
      <c r="DL24" s="109"/>
      <c r="DM24" s="110"/>
      <c r="DN24" s="111"/>
      <c r="DO24" s="110"/>
      <c r="DP24" s="112"/>
      <c r="DQ24" s="113"/>
      <c r="DR24" s="108"/>
      <c r="DS24" s="108"/>
      <c r="DT24" s="108"/>
      <c r="DU24" s="109"/>
      <c r="DV24" s="110"/>
      <c r="DW24" s="111"/>
      <c r="DX24" s="110"/>
      <c r="DY24" s="112"/>
      <c r="DZ24" s="113"/>
      <c r="EA24" s="108"/>
      <c r="EB24" s="108"/>
      <c r="EC24" s="108"/>
      <c r="ED24" s="109"/>
      <c r="EE24" s="110"/>
      <c r="EF24" s="111"/>
      <c r="EG24" s="110"/>
      <c r="EH24" s="112"/>
      <c r="EI24" s="113"/>
      <c r="EJ24" s="108"/>
      <c r="EK24" s="108"/>
      <c r="EL24" s="108"/>
      <c r="EM24" s="109"/>
      <c r="EN24" s="110"/>
      <c r="EO24" s="111"/>
      <c r="EP24" s="110"/>
      <c r="EQ24" s="112"/>
      <c r="ER24" s="113"/>
      <c r="ES24" s="108"/>
      <c r="ET24" s="108"/>
      <c r="EU24" s="108"/>
      <c r="EV24" s="109"/>
      <c r="EW24" s="110"/>
      <c r="EX24" s="111"/>
      <c r="EY24" s="110"/>
      <c r="EZ24" s="112"/>
      <c r="FA24" s="113"/>
      <c r="FB24" s="108"/>
      <c r="FC24" s="108"/>
      <c r="FD24" s="108"/>
      <c r="FE24" s="109"/>
      <c r="FF24" s="110"/>
      <c r="FG24" s="111"/>
      <c r="FH24" s="110"/>
      <c r="FI24" s="112"/>
      <c r="FJ24" s="113"/>
      <c r="FK24" s="108"/>
      <c r="FL24" s="108"/>
      <c r="FM24" s="108"/>
      <c r="FN24" s="109"/>
      <c r="FO24" s="110"/>
      <c r="FP24" s="111"/>
      <c r="FQ24" s="110"/>
      <c r="FR24" s="112"/>
      <c r="FS24" s="113"/>
      <c r="FT24" s="108"/>
      <c r="FU24" s="108"/>
      <c r="FV24" s="108"/>
      <c r="FW24" s="109"/>
      <c r="FX24" s="110"/>
      <c r="FY24" s="111"/>
      <c r="FZ24" s="110"/>
      <c r="GA24" s="112"/>
      <c r="GB24" s="113"/>
      <c r="GC24" s="108"/>
      <c r="GD24" s="108"/>
      <c r="GE24" s="108"/>
      <c r="GF24" s="109"/>
      <c r="GG24" s="110"/>
      <c r="GH24" s="111"/>
      <c r="GI24" s="110"/>
      <c r="GJ24" s="112"/>
      <c r="GK24" s="113"/>
      <c r="GL24" s="108"/>
      <c r="GM24" s="108"/>
      <c r="GN24" s="108"/>
      <c r="GO24" s="109"/>
      <c r="GP24" s="110"/>
      <c r="GQ24" s="111"/>
      <c r="GR24" s="110"/>
      <c r="GS24" s="112"/>
      <c r="GT24" s="113"/>
      <c r="GU24" s="115"/>
      <c r="GV24" s="116"/>
      <c r="GW24" s="78"/>
      <c r="GX24" s="88"/>
      <c r="GY24" s="88"/>
      <c r="GZ24" s="491" t="s">
        <v>176</v>
      </c>
      <c r="HA24" s="492">
        <v>0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82" t="s">
        <v>64</v>
      </c>
      <c r="K25" s="83" t="s">
        <v>37</v>
      </c>
      <c r="L25" s="83">
        <v>200</v>
      </c>
      <c r="M25" s="84">
        <v>18150</v>
      </c>
      <c r="N25" s="85">
        <v>42755</v>
      </c>
      <c r="O25" s="461" t="s">
        <v>132</v>
      </c>
      <c r="P25" s="86">
        <v>22545</v>
      </c>
      <c r="Q25" s="133">
        <f t="shared" si="1"/>
        <v>4395</v>
      </c>
      <c r="R25" s="77">
        <v>30.8</v>
      </c>
      <c r="S25" s="144"/>
      <c r="T25" s="137"/>
      <c r="U25" s="39">
        <f t="shared" si="0"/>
        <v>694386</v>
      </c>
      <c r="V25" s="434" t="s">
        <v>72</v>
      </c>
      <c r="W25" s="424">
        <v>42779</v>
      </c>
      <c r="X25" s="442">
        <v>14326</v>
      </c>
      <c r="Y25" s="426"/>
      <c r="Z25" s="427"/>
      <c r="AA25" s="428"/>
      <c r="AB25" s="429"/>
      <c r="AC25" s="428"/>
      <c r="AD25" s="430"/>
      <c r="AE25" s="431"/>
      <c r="AF25" s="426"/>
      <c r="AG25" s="426"/>
      <c r="AH25" s="426"/>
      <c r="AI25" s="427"/>
      <c r="AJ25" s="428"/>
      <c r="AK25" s="429"/>
      <c r="AL25" s="428"/>
      <c r="AM25" s="430"/>
      <c r="AN25" s="431"/>
      <c r="AO25" s="426"/>
      <c r="AP25" s="426"/>
      <c r="AQ25" s="426"/>
      <c r="AR25" s="427"/>
      <c r="AS25" s="428"/>
      <c r="AT25" s="429"/>
      <c r="AU25" s="428"/>
      <c r="AV25" s="430"/>
      <c r="AW25" s="431"/>
      <c r="AX25" s="426"/>
      <c r="AY25" s="426"/>
      <c r="AZ25" s="426"/>
      <c r="BA25" s="427"/>
      <c r="BB25" s="428"/>
      <c r="BC25" s="429"/>
      <c r="BD25" s="428"/>
      <c r="BE25" s="430"/>
      <c r="BF25" s="431"/>
      <c r="BG25" s="426"/>
      <c r="BH25" s="426"/>
      <c r="BI25" s="426"/>
      <c r="BJ25" s="427"/>
      <c r="BK25" s="428"/>
      <c r="BL25" s="429"/>
      <c r="BM25" s="428"/>
      <c r="BN25" s="430"/>
      <c r="BO25" s="431"/>
      <c r="BP25" s="426"/>
      <c r="BQ25" s="426"/>
      <c r="BR25" s="426"/>
      <c r="BS25" s="427"/>
      <c r="BT25" s="428"/>
      <c r="BU25" s="429"/>
      <c r="BV25" s="428"/>
      <c r="BW25" s="430"/>
      <c r="BX25" s="431"/>
      <c r="BY25" s="426"/>
      <c r="BZ25" s="426"/>
      <c r="CA25" s="426"/>
      <c r="CB25" s="427"/>
      <c r="CC25" s="428"/>
      <c r="CD25" s="429"/>
      <c r="CE25" s="428"/>
      <c r="CF25" s="430"/>
      <c r="CG25" s="431"/>
      <c r="CH25" s="426"/>
      <c r="CI25" s="426"/>
      <c r="CJ25" s="426"/>
      <c r="CK25" s="427"/>
      <c r="CL25" s="428"/>
      <c r="CM25" s="429"/>
      <c r="CN25" s="428"/>
      <c r="CO25" s="430"/>
      <c r="CP25" s="431"/>
      <c r="CQ25" s="426"/>
      <c r="CR25" s="426"/>
      <c r="CS25" s="426"/>
      <c r="CT25" s="427"/>
      <c r="CU25" s="428"/>
      <c r="CV25" s="429"/>
      <c r="CW25" s="428"/>
      <c r="CX25" s="430"/>
      <c r="CY25" s="431"/>
      <c r="CZ25" s="426"/>
      <c r="DA25" s="426"/>
      <c r="DB25" s="426"/>
      <c r="DC25" s="427"/>
      <c r="DD25" s="428"/>
      <c r="DE25" s="429"/>
      <c r="DF25" s="428"/>
      <c r="DG25" s="430"/>
      <c r="DH25" s="431"/>
      <c r="DI25" s="426"/>
      <c r="DJ25" s="426"/>
      <c r="DK25" s="426"/>
      <c r="DL25" s="427"/>
      <c r="DM25" s="428"/>
      <c r="DN25" s="429"/>
      <c r="DO25" s="428"/>
      <c r="DP25" s="430"/>
      <c r="DQ25" s="431"/>
      <c r="DR25" s="426"/>
      <c r="DS25" s="426"/>
      <c r="DT25" s="426"/>
      <c r="DU25" s="427"/>
      <c r="DV25" s="428"/>
      <c r="DW25" s="429"/>
      <c r="DX25" s="428"/>
      <c r="DY25" s="430"/>
      <c r="DZ25" s="431"/>
      <c r="EA25" s="426"/>
      <c r="EB25" s="426"/>
      <c r="EC25" s="426"/>
      <c r="ED25" s="427"/>
      <c r="EE25" s="428"/>
      <c r="EF25" s="429"/>
      <c r="EG25" s="428"/>
      <c r="EH25" s="430"/>
      <c r="EI25" s="431"/>
      <c r="EJ25" s="426"/>
      <c r="EK25" s="426"/>
      <c r="EL25" s="426"/>
      <c r="EM25" s="427"/>
      <c r="EN25" s="428"/>
      <c r="EO25" s="429"/>
      <c r="EP25" s="428"/>
      <c r="EQ25" s="430"/>
      <c r="ER25" s="431"/>
      <c r="ES25" s="426"/>
      <c r="ET25" s="426"/>
      <c r="EU25" s="426"/>
      <c r="EV25" s="427"/>
      <c r="EW25" s="428"/>
      <c r="EX25" s="429"/>
      <c r="EY25" s="428"/>
      <c r="EZ25" s="430"/>
      <c r="FA25" s="431"/>
      <c r="FB25" s="426"/>
      <c r="FC25" s="426"/>
      <c r="FD25" s="426"/>
      <c r="FE25" s="427"/>
      <c r="FF25" s="428"/>
      <c r="FG25" s="429"/>
      <c r="FH25" s="428"/>
      <c r="FI25" s="430"/>
      <c r="FJ25" s="431"/>
      <c r="FK25" s="426"/>
      <c r="FL25" s="426"/>
      <c r="FM25" s="426"/>
      <c r="FN25" s="427"/>
      <c r="FO25" s="428"/>
      <c r="FP25" s="429"/>
      <c r="FQ25" s="428"/>
      <c r="FR25" s="430"/>
      <c r="FS25" s="431"/>
      <c r="FT25" s="426"/>
      <c r="FU25" s="426"/>
      <c r="FV25" s="426"/>
      <c r="FW25" s="427"/>
      <c r="FX25" s="428"/>
      <c r="FY25" s="429"/>
      <c r="FZ25" s="428"/>
      <c r="GA25" s="430"/>
      <c r="GB25" s="431"/>
      <c r="GC25" s="426"/>
      <c r="GD25" s="426"/>
      <c r="GE25" s="426"/>
      <c r="GF25" s="427"/>
      <c r="GG25" s="428"/>
      <c r="GH25" s="429"/>
      <c r="GI25" s="428"/>
      <c r="GJ25" s="430"/>
      <c r="GK25" s="431"/>
      <c r="GL25" s="426"/>
      <c r="GM25" s="426"/>
      <c r="GN25" s="426"/>
      <c r="GO25" s="427"/>
      <c r="GP25" s="428"/>
      <c r="GQ25" s="429"/>
      <c r="GR25" s="428"/>
      <c r="GS25" s="430"/>
      <c r="GT25" s="431"/>
      <c r="GU25" s="441">
        <v>42779</v>
      </c>
      <c r="GV25" s="116"/>
      <c r="GW25" s="78">
        <v>221769</v>
      </c>
      <c r="GX25" s="88" t="s">
        <v>79</v>
      </c>
      <c r="GY25" s="88"/>
      <c r="GZ25" s="491" t="s">
        <v>175</v>
      </c>
      <c r="HA25" s="492">
        <v>4408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66</v>
      </c>
      <c r="K26" s="83" t="s">
        <v>65</v>
      </c>
      <c r="L26" s="83">
        <v>129</v>
      </c>
      <c r="M26" s="84">
        <v>11420</v>
      </c>
      <c r="N26" s="85">
        <v>42757</v>
      </c>
      <c r="O26" s="461" t="s">
        <v>135</v>
      </c>
      <c r="P26" s="86">
        <v>15130</v>
      </c>
      <c r="Q26" s="133">
        <f t="shared" si="1"/>
        <v>3710</v>
      </c>
      <c r="R26" s="77">
        <v>30.3</v>
      </c>
      <c r="S26" s="144"/>
      <c r="T26" s="145"/>
      <c r="U26" s="39">
        <f t="shared" si="0"/>
        <v>458439</v>
      </c>
      <c r="V26" s="434" t="s">
        <v>72</v>
      </c>
      <c r="W26" s="424">
        <v>42781</v>
      </c>
      <c r="X26" s="442">
        <v>9311.9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41">
        <v>42781</v>
      </c>
      <c r="GV26" s="116"/>
      <c r="GW26" s="78">
        <v>17584</v>
      </c>
      <c r="GX26" s="88" t="s">
        <v>111</v>
      </c>
      <c r="GY26" s="88"/>
      <c r="GZ26" s="491" t="s">
        <v>175</v>
      </c>
      <c r="HA26" s="492">
        <v>2552</v>
      </c>
      <c r="HB26" s="91"/>
      <c r="HC26" s="91"/>
    </row>
    <row r="27" spans="1:211" x14ac:dyDescent="0.25">
      <c r="A27"/>
      <c r="B27" s="91"/>
      <c r="C27" s="91"/>
      <c r="D27" s="35"/>
      <c r="E27" s="36"/>
      <c r="F27" s="37"/>
      <c r="G27" s="38"/>
      <c r="H27" s="39"/>
      <c r="I27" s="40"/>
      <c r="J27" s="82" t="s">
        <v>68</v>
      </c>
      <c r="K27" s="83" t="s">
        <v>67</v>
      </c>
      <c r="L27" s="83">
        <v>199</v>
      </c>
      <c r="M27" s="84">
        <v>19830</v>
      </c>
      <c r="N27" s="85">
        <v>42757</v>
      </c>
      <c r="O27" s="461" t="s">
        <v>134</v>
      </c>
      <c r="P27" s="86">
        <v>24470</v>
      </c>
      <c r="Q27" s="133">
        <f t="shared" si="1"/>
        <v>4640</v>
      </c>
      <c r="R27" s="146">
        <v>30.3</v>
      </c>
      <c r="S27" s="147"/>
      <c r="T27" s="147"/>
      <c r="U27" s="39">
        <f t="shared" si="0"/>
        <v>741441</v>
      </c>
      <c r="V27" s="434" t="s">
        <v>72</v>
      </c>
      <c r="W27" s="424">
        <v>42780</v>
      </c>
      <c r="X27" s="439">
        <v>14254.37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33">
        <v>42780</v>
      </c>
      <c r="GV27" s="116"/>
      <c r="GW27" s="78"/>
      <c r="GX27" s="88"/>
      <c r="GY27" s="88"/>
      <c r="GZ27" s="491" t="s">
        <v>175</v>
      </c>
      <c r="HA27" s="492">
        <v>4408</v>
      </c>
      <c r="HB27" s="91"/>
      <c r="HC27" s="91"/>
    </row>
    <row r="28" spans="1:211" x14ac:dyDescent="0.25">
      <c r="A28"/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83" t="s">
        <v>40</v>
      </c>
      <c r="L28" s="83">
        <v>220</v>
      </c>
      <c r="M28" s="84">
        <v>19730</v>
      </c>
      <c r="N28" s="85">
        <v>42758</v>
      </c>
      <c r="O28" s="461" t="s">
        <v>141</v>
      </c>
      <c r="P28" s="86">
        <v>24535</v>
      </c>
      <c r="Q28" s="133">
        <f t="shared" si="1"/>
        <v>4805</v>
      </c>
      <c r="R28" s="137">
        <v>30.3</v>
      </c>
      <c r="S28" s="147"/>
      <c r="T28" s="147"/>
      <c r="U28" s="39">
        <f t="shared" si="0"/>
        <v>743410.5</v>
      </c>
      <c r="V28" s="434" t="s">
        <v>72</v>
      </c>
      <c r="W28" s="424">
        <v>42783</v>
      </c>
      <c r="X28" s="439">
        <v>15758.6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33">
        <v>42783</v>
      </c>
      <c r="GV28" s="116"/>
      <c r="GW28" s="78">
        <v>22176</v>
      </c>
      <c r="GX28" s="88" t="s">
        <v>112</v>
      </c>
      <c r="GY28" s="88"/>
      <c r="GZ28" s="491" t="s">
        <v>175</v>
      </c>
      <c r="HA28" s="492">
        <v>4408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69</v>
      </c>
      <c r="K29" s="83" t="s">
        <v>39</v>
      </c>
      <c r="L29" s="83">
        <v>219</v>
      </c>
      <c r="M29" s="84">
        <v>19700</v>
      </c>
      <c r="N29" s="85">
        <v>42759</v>
      </c>
      <c r="O29" s="461" t="s">
        <v>137</v>
      </c>
      <c r="P29" s="86">
        <v>24255</v>
      </c>
      <c r="Q29" s="133">
        <f t="shared" si="1"/>
        <v>4555</v>
      </c>
      <c r="R29" s="137">
        <v>30.3</v>
      </c>
      <c r="S29" s="137"/>
      <c r="T29" s="137"/>
      <c r="U29" s="39">
        <f>R29*P29</f>
        <v>734926.5</v>
      </c>
      <c r="V29" s="434" t="s">
        <v>72</v>
      </c>
      <c r="W29" s="424">
        <v>42782</v>
      </c>
      <c r="X29" s="439">
        <v>15686.97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465">
        <v>42782</v>
      </c>
      <c r="GV29" s="116"/>
      <c r="GW29" s="78"/>
      <c r="GX29" s="88"/>
      <c r="GY29" s="88"/>
      <c r="GZ29" s="491" t="s">
        <v>175</v>
      </c>
      <c r="HA29" s="492">
        <v>4408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43</v>
      </c>
      <c r="K30" s="83" t="s">
        <v>40</v>
      </c>
      <c r="L30" s="83">
        <v>220</v>
      </c>
      <c r="M30" s="84">
        <v>22010</v>
      </c>
      <c r="N30" s="85">
        <v>42760</v>
      </c>
      <c r="O30" s="461" t="s">
        <v>162</v>
      </c>
      <c r="P30" s="86">
        <v>27080</v>
      </c>
      <c r="Q30" s="133">
        <f t="shared" si="1"/>
        <v>5070</v>
      </c>
      <c r="R30" s="137">
        <v>29.8</v>
      </c>
      <c r="S30" s="137"/>
      <c r="T30" s="137"/>
      <c r="U30" s="39">
        <f>R30*P30</f>
        <v>806984</v>
      </c>
      <c r="V30" s="434" t="s">
        <v>72</v>
      </c>
      <c r="W30" s="424">
        <v>42786</v>
      </c>
      <c r="X30" s="439">
        <v>12758.6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42786</v>
      </c>
      <c r="GV30" s="116"/>
      <c r="GW30" s="78">
        <v>22176</v>
      </c>
      <c r="GX30" s="88" t="s">
        <v>113</v>
      </c>
      <c r="GY30" s="88"/>
      <c r="GZ30" s="491" t="s">
        <v>175</v>
      </c>
      <c r="HA30" s="492">
        <v>4408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62</v>
      </c>
      <c r="K31" s="143" t="s">
        <v>70</v>
      </c>
      <c r="L31" s="143">
        <v>252</v>
      </c>
      <c r="M31" s="84">
        <v>22380</v>
      </c>
      <c r="N31" s="85">
        <v>42761</v>
      </c>
      <c r="O31" s="68" t="s">
        <v>81</v>
      </c>
      <c r="P31" s="86">
        <v>22380.6</v>
      </c>
      <c r="Q31" s="133">
        <f t="shared" si="1"/>
        <v>0.59999999999854481</v>
      </c>
      <c r="R31" s="137">
        <v>38.4</v>
      </c>
      <c r="S31" s="137"/>
      <c r="T31" s="137"/>
      <c r="U31" s="39">
        <f>R31*P31</f>
        <v>859415.03999999992</v>
      </c>
      <c r="V31" s="135" t="s">
        <v>72</v>
      </c>
      <c r="W31" s="131">
        <v>42765</v>
      </c>
      <c r="X31" s="138"/>
      <c r="Y31" s="108"/>
      <c r="Z31" s="109"/>
      <c r="AA31" s="110"/>
      <c r="AB31" s="111"/>
      <c r="AC31" s="110"/>
      <c r="AD31" s="112"/>
      <c r="AE31" s="113"/>
      <c r="AF31" s="108"/>
      <c r="AG31" s="108"/>
      <c r="AH31" s="108"/>
      <c r="AI31" s="109"/>
      <c r="AJ31" s="110"/>
      <c r="AK31" s="111"/>
      <c r="AL31" s="110"/>
      <c r="AM31" s="112"/>
      <c r="AN31" s="113"/>
      <c r="AO31" s="108"/>
      <c r="AP31" s="108"/>
      <c r="AQ31" s="108"/>
      <c r="AR31" s="109"/>
      <c r="AS31" s="110"/>
      <c r="AT31" s="111"/>
      <c r="AU31" s="110"/>
      <c r="AV31" s="112"/>
      <c r="AW31" s="113"/>
      <c r="AX31" s="108"/>
      <c r="AY31" s="108"/>
      <c r="AZ31" s="108"/>
      <c r="BA31" s="109"/>
      <c r="BB31" s="110"/>
      <c r="BC31" s="111"/>
      <c r="BD31" s="110"/>
      <c r="BE31" s="112"/>
      <c r="BF31" s="113"/>
      <c r="BG31" s="108"/>
      <c r="BH31" s="108"/>
      <c r="BI31" s="108"/>
      <c r="BJ31" s="109"/>
      <c r="BK31" s="110"/>
      <c r="BL31" s="111"/>
      <c r="BM31" s="110"/>
      <c r="BN31" s="112"/>
      <c r="BO31" s="113"/>
      <c r="BP31" s="108"/>
      <c r="BQ31" s="108"/>
      <c r="BR31" s="108"/>
      <c r="BS31" s="109"/>
      <c r="BT31" s="110"/>
      <c r="BU31" s="111"/>
      <c r="BV31" s="110"/>
      <c r="BW31" s="112"/>
      <c r="BX31" s="113"/>
      <c r="BY31" s="108"/>
      <c r="BZ31" s="108"/>
      <c r="CA31" s="108"/>
      <c r="CB31" s="109"/>
      <c r="CC31" s="110"/>
      <c r="CD31" s="111"/>
      <c r="CE31" s="110"/>
      <c r="CF31" s="112"/>
      <c r="CG31" s="113"/>
      <c r="CH31" s="108"/>
      <c r="CI31" s="108"/>
      <c r="CJ31" s="108"/>
      <c r="CK31" s="109"/>
      <c r="CL31" s="110"/>
      <c r="CM31" s="111"/>
      <c r="CN31" s="110"/>
      <c r="CO31" s="112"/>
      <c r="CP31" s="113"/>
      <c r="CQ31" s="108"/>
      <c r="CR31" s="108"/>
      <c r="CS31" s="108"/>
      <c r="CT31" s="109"/>
      <c r="CU31" s="110"/>
      <c r="CV31" s="111"/>
      <c r="CW31" s="110"/>
      <c r="CX31" s="112"/>
      <c r="CY31" s="113"/>
      <c r="CZ31" s="108"/>
      <c r="DA31" s="108"/>
      <c r="DB31" s="108"/>
      <c r="DC31" s="109"/>
      <c r="DD31" s="110"/>
      <c r="DE31" s="111"/>
      <c r="DF31" s="110"/>
      <c r="DG31" s="112"/>
      <c r="DH31" s="113"/>
      <c r="DI31" s="108"/>
      <c r="DJ31" s="108"/>
      <c r="DK31" s="108"/>
      <c r="DL31" s="109"/>
      <c r="DM31" s="110"/>
      <c r="DN31" s="111"/>
      <c r="DO31" s="110"/>
      <c r="DP31" s="112"/>
      <c r="DQ31" s="113"/>
      <c r="DR31" s="108"/>
      <c r="DS31" s="108"/>
      <c r="DT31" s="108"/>
      <c r="DU31" s="109"/>
      <c r="DV31" s="110"/>
      <c r="DW31" s="111"/>
      <c r="DX31" s="110"/>
      <c r="DY31" s="112"/>
      <c r="DZ31" s="113"/>
      <c r="EA31" s="108"/>
      <c r="EB31" s="108"/>
      <c r="EC31" s="108"/>
      <c r="ED31" s="109"/>
      <c r="EE31" s="110"/>
      <c r="EF31" s="111"/>
      <c r="EG31" s="110"/>
      <c r="EH31" s="112"/>
      <c r="EI31" s="113"/>
      <c r="EJ31" s="108"/>
      <c r="EK31" s="108"/>
      <c r="EL31" s="108"/>
      <c r="EM31" s="109"/>
      <c r="EN31" s="110"/>
      <c r="EO31" s="111"/>
      <c r="EP31" s="110"/>
      <c r="EQ31" s="112"/>
      <c r="ER31" s="113"/>
      <c r="ES31" s="108"/>
      <c r="ET31" s="108"/>
      <c r="EU31" s="108"/>
      <c r="EV31" s="109"/>
      <c r="EW31" s="110"/>
      <c r="EX31" s="111"/>
      <c r="EY31" s="110"/>
      <c r="EZ31" s="112"/>
      <c r="FA31" s="113"/>
      <c r="FB31" s="108"/>
      <c r="FC31" s="108"/>
      <c r="FD31" s="108"/>
      <c r="FE31" s="109"/>
      <c r="FF31" s="110"/>
      <c r="FG31" s="111"/>
      <c r="FH31" s="110"/>
      <c r="FI31" s="112"/>
      <c r="FJ31" s="113"/>
      <c r="FK31" s="108"/>
      <c r="FL31" s="108"/>
      <c r="FM31" s="108"/>
      <c r="FN31" s="109"/>
      <c r="FO31" s="110"/>
      <c r="FP31" s="111"/>
      <c r="FQ31" s="110"/>
      <c r="FR31" s="112"/>
      <c r="FS31" s="113"/>
      <c r="FT31" s="108"/>
      <c r="FU31" s="108"/>
      <c r="FV31" s="108"/>
      <c r="FW31" s="109"/>
      <c r="FX31" s="110"/>
      <c r="FY31" s="111"/>
      <c r="FZ31" s="110"/>
      <c r="GA31" s="112"/>
      <c r="GB31" s="113"/>
      <c r="GC31" s="108"/>
      <c r="GD31" s="108"/>
      <c r="GE31" s="108"/>
      <c r="GF31" s="109"/>
      <c r="GG31" s="110"/>
      <c r="GH31" s="111"/>
      <c r="GI31" s="110"/>
      <c r="GJ31" s="112"/>
      <c r="GK31" s="113"/>
      <c r="GL31" s="108"/>
      <c r="GM31" s="108"/>
      <c r="GN31" s="108"/>
      <c r="GO31" s="109"/>
      <c r="GP31" s="110"/>
      <c r="GQ31" s="111"/>
      <c r="GR31" s="110"/>
      <c r="GS31" s="112"/>
      <c r="GT31" s="113"/>
      <c r="GU31" s="148"/>
      <c r="GV31" s="116"/>
      <c r="GW31" s="149" t="s">
        <v>15</v>
      </c>
      <c r="GX31" s="88"/>
      <c r="GY31" s="88"/>
      <c r="GZ31" s="491" t="s">
        <v>175</v>
      </c>
      <c r="HA31" s="492">
        <v>4408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476" t="s">
        <v>43</v>
      </c>
      <c r="K32" s="143" t="s">
        <v>159</v>
      </c>
      <c r="L32" s="143">
        <v>128</v>
      </c>
      <c r="M32" s="84">
        <v>13280</v>
      </c>
      <c r="N32" s="85">
        <v>42762</v>
      </c>
      <c r="O32" s="68" t="s">
        <v>160</v>
      </c>
      <c r="P32" s="86">
        <v>16425</v>
      </c>
      <c r="Q32" s="133">
        <f t="shared" si="1"/>
        <v>3145</v>
      </c>
      <c r="R32" s="137">
        <v>29</v>
      </c>
      <c r="S32" s="137"/>
      <c r="T32" s="137"/>
      <c r="U32" s="39">
        <f t="shared" ref="U32:U33" si="2">R32*P32</f>
        <v>476325</v>
      </c>
      <c r="V32" s="434" t="s">
        <v>72</v>
      </c>
      <c r="W32" s="424">
        <v>42786</v>
      </c>
      <c r="X32" s="439">
        <v>9168.64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65">
        <v>42786</v>
      </c>
      <c r="GV32" s="116"/>
      <c r="GW32" s="149"/>
      <c r="GX32" s="88"/>
      <c r="GY32" s="88"/>
      <c r="GZ32" s="491" t="s">
        <v>175</v>
      </c>
      <c r="HA32" s="492">
        <v>2204</v>
      </c>
      <c r="HB32" s="91"/>
      <c r="HC32" s="91"/>
    </row>
    <row r="33" spans="1:211" x14ac:dyDescent="0.25">
      <c r="A33"/>
      <c r="B33" s="91"/>
      <c r="C33" s="91"/>
      <c r="D33" s="35"/>
      <c r="E33" s="36"/>
      <c r="F33" s="37"/>
      <c r="G33" s="38"/>
      <c r="H33" s="39"/>
      <c r="I33" s="40"/>
      <c r="J33" s="476" t="s">
        <v>43</v>
      </c>
      <c r="K33" s="83" t="s">
        <v>35</v>
      </c>
      <c r="L33" s="83">
        <v>130</v>
      </c>
      <c r="M33" s="84">
        <v>12970</v>
      </c>
      <c r="N33" s="85">
        <v>42762</v>
      </c>
      <c r="O33" s="461" t="s">
        <v>164</v>
      </c>
      <c r="P33" s="86">
        <v>16055</v>
      </c>
      <c r="Q33" s="133">
        <f t="shared" si="1"/>
        <v>3085</v>
      </c>
      <c r="R33" s="137">
        <v>29</v>
      </c>
      <c r="S33" s="137"/>
      <c r="T33" s="130"/>
      <c r="U33" s="39">
        <f t="shared" si="2"/>
        <v>465595</v>
      </c>
      <c r="V33" s="434" t="s">
        <v>72</v>
      </c>
      <c r="W33" s="424">
        <v>42787</v>
      </c>
      <c r="X33" s="439">
        <v>9311.9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433">
        <v>42787</v>
      </c>
      <c r="GV33" s="116"/>
      <c r="GW33" s="150">
        <v>22176</v>
      </c>
      <c r="GX33" s="88" t="s">
        <v>114</v>
      </c>
      <c r="GY33" s="88"/>
      <c r="GZ33" s="491" t="s">
        <v>175</v>
      </c>
      <c r="HA33" s="492">
        <v>2204</v>
      </c>
      <c r="HB33" s="91"/>
      <c r="HC33" s="91"/>
    </row>
    <row r="34" spans="1:211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43</v>
      </c>
      <c r="K34" s="83" t="s">
        <v>35</v>
      </c>
      <c r="L34" s="83">
        <v>130</v>
      </c>
      <c r="M34" s="84">
        <v>12370</v>
      </c>
      <c r="N34" s="85">
        <v>42762</v>
      </c>
      <c r="O34" s="461" t="s">
        <v>161</v>
      </c>
      <c r="P34" s="86">
        <v>15265</v>
      </c>
      <c r="Q34" s="133">
        <f t="shared" si="1"/>
        <v>2895</v>
      </c>
      <c r="R34" s="137">
        <v>29.8</v>
      </c>
      <c r="S34" s="137"/>
      <c r="T34" s="130"/>
      <c r="U34" s="39">
        <f>R34*P34+T34+0</f>
        <v>454897</v>
      </c>
      <c r="V34" s="434" t="s">
        <v>72</v>
      </c>
      <c r="W34" s="424">
        <v>42786</v>
      </c>
      <c r="X34" s="439">
        <v>9311.9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42786</v>
      </c>
      <c r="GV34" s="151"/>
      <c r="GW34" s="150">
        <v>17584</v>
      </c>
      <c r="GX34" s="88" t="s">
        <v>118</v>
      </c>
      <c r="GY34" s="88"/>
      <c r="GZ34" s="491" t="s">
        <v>175</v>
      </c>
      <c r="HA34" s="492">
        <v>2552</v>
      </c>
      <c r="HB34" s="91"/>
      <c r="HC34" s="91"/>
    </row>
    <row r="35" spans="1:211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87</v>
      </c>
      <c r="K35" s="477" t="s">
        <v>88</v>
      </c>
      <c r="L35" s="477">
        <v>0</v>
      </c>
      <c r="M35" s="84">
        <v>2010.08</v>
      </c>
      <c r="N35" s="85">
        <v>42763</v>
      </c>
      <c r="O35" s="139">
        <v>7756</v>
      </c>
      <c r="P35" s="86">
        <v>2010.08</v>
      </c>
      <c r="Q35" s="133">
        <f t="shared" si="1"/>
        <v>0</v>
      </c>
      <c r="R35" s="137">
        <v>99</v>
      </c>
      <c r="S35" s="554" t="s">
        <v>89</v>
      </c>
      <c r="T35" s="555"/>
      <c r="U35" s="39">
        <f>R35*P35</f>
        <v>198997.91999999998</v>
      </c>
      <c r="V35" s="486" t="s">
        <v>72</v>
      </c>
      <c r="W35" s="131">
        <v>42765</v>
      </c>
      <c r="X35" s="478"/>
      <c r="Y35" s="479"/>
      <c r="Z35" s="480"/>
      <c r="AA35" s="481"/>
      <c r="AB35" s="482"/>
      <c r="AC35" s="481"/>
      <c r="AD35" s="483"/>
      <c r="AE35" s="484"/>
      <c r="AF35" s="479"/>
      <c r="AG35" s="479"/>
      <c r="AH35" s="479"/>
      <c r="AI35" s="480"/>
      <c r="AJ35" s="481"/>
      <c r="AK35" s="482"/>
      <c r="AL35" s="481"/>
      <c r="AM35" s="483"/>
      <c r="AN35" s="484"/>
      <c r="AO35" s="479"/>
      <c r="AP35" s="479"/>
      <c r="AQ35" s="479"/>
      <c r="AR35" s="480"/>
      <c r="AS35" s="481"/>
      <c r="AT35" s="482"/>
      <c r="AU35" s="481"/>
      <c r="AV35" s="483"/>
      <c r="AW35" s="484"/>
      <c r="AX35" s="479"/>
      <c r="AY35" s="479"/>
      <c r="AZ35" s="479"/>
      <c r="BA35" s="480"/>
      <c r="BB35" s="481"/>
      <c r="BC35" s="482"/>
      <c r="BD35" s="481"/>
      <c r="BE35" s="483"/>
      <c r="BF35" s="484"/>
      <c r="BG35" s="479"/>
      <c r="BH35" s="479"/>
      <c r="BI35" s="479"/>
      <c r="BJ35" s="480"/>
      <c r="BK35" s="481"/>
      <c r="BL35" s="482"/>
      <c r="BM35" s="481"/>
      <c r="BN35" s="483"/>
      <c r="BO35" s="484"/>
      <c r="BP35" s="479"/>
      <c r="BQ35" s="479"/>
      <c r="BR35" s="479"/>
      <c r="BS35" s="480"/>
      <c r="BT35" s="481"/>
      <c r="BU35" s="482"/>
      <c r="BV35" s="481"/>
      <c r="BW35" s="483"/>
      <c r="BX35" s="484"/>
      <c r="BY35" s="479"/>
      <c r="BZ35" s="479"/>
      <c r="CA35" s="479"/>
      <c r="CB35" s="480"/>
      <c r="CC35" s="481"/>
      <c r="CD35" s="482"/>
      <c r="CE35" s="481"/>
      <c r="CF35" s="483"/>
      <c r="CG35" s="484"/>
      <c r="CH35" s="479"/>
      <c r="CI35" s="479"/>
      <c r="CJ35" s="479"/>
      <c r="CK35" s="480"/>
      <c r="CL35" s="481"/>
      <c r="CM35" s="482"/>
      <c r="CN35" s="481"/>
      <c r="CO35" s="483"/>
      <c r="CP35" s="484"/>
      <c r="CQ35" s="479"/>
      <c r="CR35" s="479"/>
      <c r="CS35" s="479"/>
      <c r="CT35" s="480"/>
      <c r="CU35" s="481"/>
      <c r="CV35" s="482"/>
      <c r="CW35" s="481"/>
      <c r="CX35" s="483"/>
      <c r="CY35" s="484"/>
      <c r="CZ35" s="479"/>
      <c r="DA35" s="479"/>
      <c r="DB35" s="479"/>
      <c r="DC35" s="480"/>
      <c r="DD35" s="481"/>
      <c r="DE35" s="482"/>
      <c r="DF35" s="481"/>
      <c r="DG35" s="483"/>
      <c r="DH35" s="484"/>
      <c r="DI35" s="479"/>
      <c r="DJ35" s="479"/>
      <c r="DK35" s="479"/>
      <c r="DL35" s="480"/>
      <c r="DM35" s="481"/>
      <c r="DN35" s="482"/>
      <c r="DO35" s="481"/>
      <c r="DP35" s="483"/>
      <c r="DQ35" s="484"/>
      <c r="DR35" s="479"/>
      <c r="DS35" s="479"/>
      <c r="DT35" s="479"/>
      <c r="DU35" s="480"/>
      <c r="DV35" s="481"/>
      <c r="DW35" s="482"/>
      <c r="DX35" s="481"/>
      <c r="DY35" s="483"/>
      <c r="DZ35" s="484"/>
      <c r="EA35" s="479"/>
      <c r="EB35" s="479"/>
      <c r="EC35" s="479"/>
      <c r="ED35" s="480"/>
      <c r="EE35" s="481"/>
      <c r="EF35" s="482"/>
      <c r="EG35" s="481"/>
      <c r="EH35" s="483"/>
      <c r="EI35" s="484"/>
      <c r="EJ35" s="479"/>
      <c r="EK35" s="479"/>
      <c r="EL35" s="479"/>
      <c r="EM35" s="480"/>
      <c r="EN35" s="481"/>
      <c r="EO35" s="482"/>
      <c r="EP35" s="481"/>
      <c r="EQ35" s="483"/>
      <c r="ER35" s="484"/>
      <c r="ES35" s="479"/>
      <c r="ET35" s="479"/>
      <c r="EU35" s="479"/>
      <c r="EV35" s="480"/>
      <c r="EW35" s="481"/>
      <c r="EX35" s="482"/>
      <c r="EY35" s="481"/>
      <c r="EZ35" s="483"/>
      <c r="FA35" s="484"/>
      <c r="FB35" s="479"/>
      <c r="FC35" s="479"/>
      <c r="FD35" s="479"/>
      <c r="FE35" s="480"/>
      <c r="FF35" s="481"/>
      <c r="FG35" s="482"/>
      <c r="FH35" s="481"/>
      <c r="FI35" s="483"/>
      <c r="FJ35" s="484"/>
      <c r="FK35" s="479"/>
      <c r="FL35" s="479"/>
      <c r="FM35" s="479"/>
      <c r="FN35" s="480"/>
      <c r="FO35" s="481"/>
      <c r="FP35" s="482"/>
      <c r="FQ35" s="481"/>
      <c r="FR35" s="483"/>
      <c r="FS35" s="484"/>
      <c r="FT35" s="479"/>
      <c r="FU35" s="479"/>
      <c r="FV35" s="479"/>
      <c r="FW35" s="480"/>
      <c r="FX35" s="481"/>
      <c r="FY35" s="482"/>
      <c r="FZ35" s="481"/>
      <c r="GA35" s="483"/>
      <c r="GB35" s="484"/>
      <c r="GC35" s="479"/>
      <c r="GD35" s="479"/>
      <c r="GE35" s="479"/>
      <c r="GF35" s="480"/>
      <c r="GG35" s="481"/>
      <c r="GH35" s="482"/>
      <c r="GI35" s="481"/>
      <c r="GJ35" s="483"/>
      <c r="GK35" s="484"/>
      <c r="GL35" s="479"/>
      <c r="GM35" s="479"/>
      <c r="GN35" s="479"/>
      <c r="GO35" s="480"/>
      <c r="GP35" s="481"/>
      <c r="GQ35" s="482"/>
      <c r="GR35" s="481"/>
      <c r="GS35" s="483"/>
      <c r="GT35" s="484"/>
      <c r="GU35" s="485"/>
      <c r="GV35" s="151"/>
      <c r="GW35" s="150"/>
      <c r="GX35" s="88"/>
      <c r="GY35" s="88"/>
      <c r="GZ35" s="491" t="s">
        <v>176</v>
      </c>
      <c r="HA35" s="492">
        <v>0</v>
      </c>
      <c r="HB35" s="91"/>
      <c r="HC35" s="91"/>
    </row>
    <row r="36" spans="1:211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42</v>
      </c>
      <c r="K36" s="83" t="s">
        <v>59</v>
      </c>
      <c r="L36" s="83">
        <v>230</v>
      </c>
      <c r="M36" s="84">
        <v>21220</v>
      </c>
      <c r="N36" s="85">
        <v>42764</v>
      </c>
      <c r="O36" s="461" t="s">
        <v>173</v>
      </c>
      <c r="P36" s="86">
        <v>26480</v>
      </c>
      <c r="Q36" s="133">
        <f t="shared" si="1"/>
        <v>5260</v>
      </c>
      <c r="R36" s="137">
        <v>28.5</v>
      </c>
      <c r="S36" s="137"/>
      <c r="T36" s="137"/>
      <c r="U36" s="39">
        <f t="shared" ref="U36:U39" si="3">R36*P36+T36+0</f>
        <v>754680</v>
      </c>
      <c r="V36" s="434" t="s">
        <v>72</v>
      </c>
      <c r="W36" s="424">
        <v>42793</v>
      </c>
      <c r="X36" s="439">
        <v>16474.900000000001</v>
      </c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433">
        <v>42793</v>
      </c>
      <c r="GV36" s="116"/>
      <c r="GW36" s="150"/>
      <c r="GX36" s="88"/>
      <c r="GY36" s="152"/>
      <c r="GZ36" s="491" t="s">
        <v>175</v>
      </c>
      <c r="HA36" s="492">
        <v>4408</v>
      </c>
      <c r="HB36" s="91"/>
      <c r="HC36" s="91"/>
    </row>
    <row r="37" spans="1:211" x14ac:dyDescent="0.25">
      <c r="A37"/>
      <c r="B37" s="91"/>
      <c r="C37" s="91"/>
      <c r="D37" s="35"/>
      <c r="E37" s="36"/>
      <c r="F37" s="37"/>
      <c r="G37" s="38"/>
      <c r="H37" s="39"/>
      <c r="I37" s="40"/>
      <c r="J37" s="92" t="s">
        <v>44</v>
      </c>
      <c r="K37" s="83" t="s">
        <v>35</v>
      </c>
      <c r="L37" s="83">
        <v>130</v>
      </c>
      <c r="M37" s="84">
        <v>11890</v>
      </c>
      <c r="N37" s="85">
        <v>42764</v>
      </c>
      <c r="O37" s="462" t="s">
        <v>163</v>
      </c>
      <c r="P37" s="86">
        <v>14800</v>
      </c>
      <c r="Q37" s="133">
        <f t="shared" si="1"/>
        <v>2910</v>
      </c>
      <c r="R37" s="137">
        <v>28.5</v>
      </c>
      <c r="S37" s="137"/>
      <c r="T37" s="137"/>
      <c r="U37" s="39">
        <f t="shared" si="3"/>
        <v>421800</v>
      </c>
      <c r="V37" s="434" t="s">
        <v>72</v>
      </c>
      <c r="W37" s="424">
        <v>42787</v>
      </c>
      <c r="X37" s="439">
        <v>9311.9</v>
      </c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441">
        <v>42787</v>
      </c>
      <c r="GV37" s="116"/>
      <c r="GW37" s="150">
        <v>17584</v>
      </c>
      <c r="GX37" s="88" t="s">
        <v>119</v>
      </c>
      <c r="GY37" s="88"/>
      <c r="GZ37" s="491" t="s">
        <v>175</v>
      </c>
      <c r="HA37" s="492">
        <v>2552</v>
      </c>
      <c r="HB37" s="91"/>
      <c r="HC37" s="91"/>
    </row>
    <row r="38" spans="1:211" x14ac:dyDescent="0.25">
      <c r="A38"/>
      <c r="B38" s="91"/>
      <c r="C38" s="91"/>
      <c r="D38" s="35"/>
      <c r="E38" s="36"/>
      <c r="F38" s="37"/>
      <c r="G38" s="38"/>
      <c r="H38" s="39"/>
      <c r="I38" s="40"/>
      <c r="J38" s="92" t="s">
        <v>43</v>
      </c>
      <c r="K38" s="143" t="s">
        <v>85</v>
      </c>
      <c r="L38" s="143">
        <v>229</v>
      </c>
      <c r="M38" s="84">
        <v>22280</v>
      </c>
      <c r="N38" s="85">
        <v>42766</v>
      </c>
      <c r="O38" s="462" t="s">
        <v>174</v>
      </c>
      <c r="P38" s="86">
        <v>27650</v>
      </c>
      <c r="Q38" s="133">
        <f t="shared" si="1"/>
        <v>5370</v>
      </c>
      <c r="R38" s="137">
        <v>28.5</v>
      </c>
      <c r="S38" s="137"/>
      <c r="T38" s="137"/>
      <c r="U38" s="39">
        <f t="shared" si="3"/>
        <v>788025</v>
      </c>
      <c r="V38" s="434" t="s">
        <v>72</v>
      </c>
      <c r="W38" s="424">
        <v>42793</v>
      </c>
      <c r="X38" s="439">
        <v>16403.27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41">
        <v>42793</v>
      </c>
      <c r="GV38" s="116"/>
      <c r="GW38" s="153"/>
      <c r="GX38" s="154"/>
      <c r="GY38" s="154"/>
      <c r="GZ38" s="491" t="s">
        <v>175</v>
      </c>
      <c r="HA38" s="492">
        <v>4408</v>
      </c>
      <c r="HB38" s="91"/>
      <c r="HC38" s="91"/>
    </row>
    <row r="39" spans="1:211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83"/>
      <c r="L39" s="83">
        <f>SUM(L4:L38)</f>
        <v>6457</v>
      </c>
      <c r="M39" s="84"/>
      <c r="N39" s="85"/>
      <c r="O39" s="139"/>
      <c r="P39" s="86"/>
      <c r="Q39" s="133">
        <f t="shared" si="1"/>
        <v>0</v>
      </c>
      <c r="R39" s="137"/>
      <c r="S39" s="137"/>
      <c r="T39" s="137"/>
      <c r="U39" s="39">
        <f t="shared" si="3"/>
        <v>0</v>
      </c>
      <c r="V39" s="135"/>
      <c r="W39" s="131"/>
      <c r="X39" s="138"/>
      <c r="Y39" s="108"/>
      <c r="Z39" s="109"/>
      <c r="AA39" s="110"/>
      <c r="AB39" s="111"/>
      <c r="AC39" s="110"/>
      <c r="AD39" s="112"/>
      <c r="AE39" s="113"/>
      <c r="AF39" s="108"/>
      <c r="AG39" s="108"/>
      <c r="AH39" s="108"/>
      <c r="AI39" s="109"/>
      <c r="AJ39" s="110"/>
      <c r="AK39" s="111"/>
      <c r="AL39" s="110"/>
      <c r="AM39" s="112"/>
      <c r="AN39" s="113"/>
      <c r="AO39" s="108"/>
      <c r="AP39" s="108"/>
      <c r="AQ39" s="108"/>
      <c r="AR39" s="109"/>
      <c r="AS39" s="110"/>
      <c r="AT39" s="111"/>
      <c r="AU39" s="110"/>
      <c r="AV39" s="112"/>
      <c r="AW39" s="113"/>
      <c r="AX39" s="108"/>
      <c r="AY39" s="108"/>
      <c r="AZ39" s="108"/>
      <c r="BA39" s="109"/>
      <c r="BB39" s="110"/>
      <c r="BC39" s="111"/>
      <c r="BD39" s="110"/>
      <c r="BE39" s="112"/>
      <c r="BF39" s="113"/>
      <c r="BG39" s="108"/>
      <c r="BH39" s="108"/>
      <c r="BI39" s="108"/>
      <c r="BJ39" s="109"/>
      <c r="BK39" s="110"/>
      <c r="BL39" s="111"/>
      <c r="BM39" s="110"/>
      <c r="BN39" s="112"/>
      <c r="BO39" s="113"/>
      <c r="BP39" s="108"/>
      <c r="BQ39" s="108"/>
      <c r="BR39" s="108"/>
      <c r="BS39" s="109"/>
      <c r="BT39" s="110"/>
      <c r="BU39" s="111"/>
      <c r="BV39" s="110"/>
      <c r="BW39" s="112"/>
      <c r="BX39" s="113"/>
      <c r="BY39" s="108"/>
      <c r="BZ39" s="108"/>
      <c r="CA39" s="108"/>
      <c r="CB39" s="109"/>
      <c r="CC39" s="110"/>
      <c r="CD39" s="111"/>
      <c r="CE39" s="110"/>
      <c r="CF39" s="112"/>
      <c r="CG39" s="113"/>
      <c r="CH39" s="108"/>
      <c r="CI39" s="108"/>
      <c r="CJ39" s="108"/>
      <c r="CK39" s="109"/>
      <c r="CL39" s="110"/>
      <c r="CM39" s="111"/>
      <c r="CN39" s="110"/>
      <c r="CO39" s="112"/>
      <c r="CP39" s="113"/>
      <c r="CQ39" s="108"/>
      <c r="CR39" s="108"/>
      <c r="CS39" s="108"/>
      <c r="CT39" s="109"/>
      <c r="CU39" s="110"/>
      <c r="CV39" s="111"/>
      <c r="CW39" s="110"/>
      <c r="CX39" s="112"/>
      <c r="CY39" s="113"/>
      <c r="CZ39" s="108"/>
      <c r="DA39" s="108"/>
      <c r="DB39" s="108"/>
      <c r="DC39" s="109"/>
      <c r="DD39" s="110"/>
      <c r="DE39" s="111"/>
      <c r="DF39" s="110"/>
      <c r="DG39" s="112"/>
      <c r="DH39" s="113"/>
      <c r="DI39" s="108"/>
      <c r="DJ39" s="108"/>
      <c r="DK39" s="108"/>
      <c r="DL39" s="109"/>
      <c r="DM39" s="110"/>
      <c r="DN39" s="111"/>
      <c r="DO39" s="110"/>
      <c r="DP39" s="112"/>
      <c r="DQ39" s="113"/>
      <c r="DR39" s="108"/>
      <c r="DS39" s="108"/>
      <c r="DT39" s="108"/>
      <c r="DU39" s="109"/>
      <c r="DV39" s="110"/>
      <c r="DW39" s="111"/>
      <c r="DX39" s="110"/>
      <c r="DY39" s="112"/>
      <c r="DZ39" s="113"/>
      <c r="EA39" s="108"/>
      <c r="EB39" s="108"/>
      <c r="EC39" s="108"/>
      <c r="ED39" s="109"/>
      <c r="EE39" s="110"/>
      <c r="EF39" s="111"/>
      <c r="EG39" s="110"/>
      <c r="EH39" s="112"/>
      <c r="EI39" s="113"/>
      <c r="EJ39" s="108"/>
      <c r="EK39" s="108"/>
      <c r="EL39" s="108"/>
      <c r="EM39" s="109"/>
      <c r="EN39" s="110"/>
      <c r="EO39" s="111"/>
      <c r="EP39" s="110"/>
      <c r="EQ39" s="112"/>
      <c r="ER39" s="113"/>
      <c r="ES39" s="108"/>
      <c r="ET39" s="108"/>
      <c r="EU39" s="108"/>
      <c r="EV39" s="109"/>
      <c r="EW39" s="110"/>
      <c r="EX39" s="111"/>
      <c r="EY39" s="110"/>
      <c r="EZ39" s="112"/>
      <c r="FA39" s="113"/>
      <c r="FB39" s="108"/>
      <c r="FC39" s="108"/>
      <c r="FD39" s="108"/>
      <c r="FE39" s="109"/>
      <c r="FF39" s="110"/>
      <c r="FG39" s="111"/>
      <c r="FH39" s="110"/>
      <c r="FI39" s="112"/>
      <c r="FJ39" s="113"/>
      <c r="FK39" s="108"/>
      <c r="FL39" s="108"/>
      <c r="FM39" s="108"/>
      <c r="FN39" s="109"/>
      <c r="FO39" s="110"/>
      <c r="FP39" s="111"/>
      <c r="FQ39" s="110"/>
      <c r="FR39" s="112"/>
      <c r="FS39" s="113"/>
      <c r="FT39" s="108"/>
      <c r="FU39" s="108"/>
      <c r="FV39" s="108"/>
      <c r="FW39" s="109"/>
      <c r="FX39" s="110"/>
      <c r="FY39" s="111"/>
      <c r="FZ39" s="110"/>
      <c r="GA39" s="112"/>
      <c r="GB39" s="113"/>
      <c r="GC39" s="108"/>
      <c r="GD39" s="108"/>
      <c r="GE39" s="108"/>
      <c r="GF39" s="109"/>
      <c r="GG39" s="110"/>
      <c r="GH39" s="111"/>
      <c r="GI39" s="110"/>
      <c r="GJ39" s="112"/>
      <c r="GK39" s="113"/>
      <c r="GL39" s="108"/>
      <c r="GM39" s="108"/>
      <c r="GN39" s="108"/>
      <c r="GO39" s="109"/>
      <c r="GP39" s="110"/>
      <c r="GQ39" s="111"/>
      <c r="GR39" s="110"/>
      <c r="GS39" s="112"/>
      <c r="GT39" s="113"/>
      <c r="GU39" s="142"/>
      <c r="GV39" s="116"/>
      <c r="GW39" s="153"/>
      <c r="GX39" s="154"/>
      <c r="GY39" s="154"/>
      <c r="GZ39" s="491"/>
      <c r="HA39" s="492"/>
      <c r="HB39" s="91"/>
      <c r="HC39" s="91"/>
    </row>
    <row r="40" spans="1:211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83"/>
      <c r="L40" s="83"/>
      <c r="M40" s="84"/>
      <c r="N40" s="85"/>
      <c r="O40" s="68"/>
      <c r="P40" s="86"/>
      <c r="Q40" s="133">
        <f t="shared" si="1"/>
        <v>0</v>
      </c>
      <c r="R40" s="137"/>
      <c r="S40" s="137"/>
      <c r="T40" s="137"/>
      <c r="U40" s="39">
        <f t="shared" ref="U40" si="4">R40*P40</f>
        <v>0</v>
      </c>
      <c r="V40" s="135"/>
      <c r="W40" s="131"/>
      <c r="X40" s="138"/>
      <c r="Y40" s="108"/>
      <c r="Z40" s="109"/>
      <c r="AA40" s="110"/>
      <c r="AB40" s="111"/>
      <c r="AC40" s="110"/>
      <c r="AD40" s="112"/>
      <c r="AE40" s="113"/>
      <c r="AF40" s="108"/>
      <c r="AG40" s="108"/>
      <c r="AH40" s="108"/>
      <c r="AI40" s="109"/>
      <c r="AJ40" s="110"/>
      <c r="AK40" s="111"/>
      <c r="AL40" s="110"/>
      <c r="AM40" s="112"/>
      <c r="AN40" s="113"/>
      <c r="AO40" s="108"/>
      <c r="AP40" s="108"/>
      <c r="AQ40" s="108"/>
      <c r="AR40" s="109"/>
      <c r="AS40" s="110"/>
      <c r="AT40" s="111"/>
      <c r="AU40" s="110"/>
      <c r="AV40" s="112"/>
      <c r="AW40" s="113"/>
      <c r="AX40" s="108"/>
      <c r="AY40" s="108"/>
      <c r="AZ40" s="108"/>
      <c r="BA40" s="109"/>
      <c r="BB40" s="110"/>
      <c r="BC40" s="111"/>
      <c r="BD40" s="110"/>
      <c r="BE40" s="112"/>
      <c r="BF40" s="113"/>
      <c r="BG40" s="108"/>
      <c r="BH40" s="108"/>
      <c r="BI40" s="108"/>
      <c r="BJ40" s="109"/>
      <c r="BK40" s="110"/>
      <c r="BL40" s="111"/>
      <c r="BM40" s="110"/>
      <c r="BN40" s="112"/>
      <c r="BO40" s="113"/>
      <c r="BP40" s="108"/>
      <c r="BQ40" s="108"/>
      <c r="BR40" s="108"/>
      <c r="BS40" s="109"/>
      <c r="BT40" s="110"/>
      <c r="BU40" s="111"/>
      <c r="BV40" s="110"/>
      <c r="BW40" s="112"/>
      <c r="BX40" s="113"/>
      <c r="BY40" s="108"/>
      <c r="BZ40" s="108"/>
      <c r="CA40" s="108"/>
      <c r="CB40" s="109"/>
      <c r="CC40" s="110"/>
      <c r="CD40" s="111"/>
      <c r="CE40" s="110"/>
      <c r="CF40" s="112"/>
      <c r="CG40" s="113"/>
      <c r="CH40" s="108"/>
      <c r="CI40" s="108"/>
      <c r="CJ40" s="108"/>
      <c r="CK40" s="109"/>
      <c r="CL40" s="110"/>
      <c r="CM40" s="111"/>
      <c r="CN40" s="110"/>
      <c r="CO40" s="112"/>
      <c r="CP40" s="113"/>
      <c r="CQ40" s="108"/>
      <c r="CR40" s="108"/>
      <c r="CS40" s="108"/>
      <c r="CT40" s="109"/>
      <c r="CU40" s="110"/>
      <c r="CV40" s="111"/>
      <c r="CW40" s="110"/>
      <c r="CX40" s="112"/>
      <c r="CY40" s="113"/>
      <c r="CZ40" s="108"/>
      <c r="DA40" s="108"/>
      <c r="DB40" s="108"/>
      <c r="DC40" s="109"/>
      <c r="DD40" s="110"/>
      <c r="DE40" s="111"/>
      <c r="DF40" s="110"/>
      <c r="DG40" s="112"/>
      <c r="DH40" s="113"/>
      <c r="DI40" s="108"/>
      <c r="DJ40" s="108"/>
      <c r="DK40" s="108"/>
      <c r="DL40" s="109"/>
      <c r="DM40" s="110"/>
      <c r="DN40" s="111"/>
      <c r="DO40" s="110"/>
      <c r="DP40" s="112"/>
      <c r="DQ40" s="113"/>
      <c r="DR40" s="108"/>
      <c r="DS40" s="108"/>
      <c r="DT40" s="108"/>
      <c r="DU40" s="109"/>
      <c r="DV40" s="110"/>
      <c r="DW40" s="111"/>
      <c r="DX40" s="110"/>
      <c r="DY40" s="112"/>
      <c r="DZ40" s="113"/>
      <c r="EA40" s="108"/>
      <c r="EB40" s="108"/>
      <c r="EC40" s="108"/>
      <c r="ED40" s="109"/>
      <c r="EE40" s="110"/>
      <c r="EF40" s="111"/>
      <c r="EG40" s="110"/>
      <c r="EH40" s="112"/>
      <c r="EI40" s="113"/>
      <c r="EJ40" s="108"/>
      <c r="EK40" s="108"/>
      <c r="EL40" s="108"/>
      <c r="EM40" s="109"/>
      <c r="EN40" s="110"/>
      <c r="EO40" s="111"/>
      <c r="EP40" s="110"/>
      <c r="EQ40" s="112"/>
      <c r="ER40" s="113"/>
      <c r="ES40" s="108"/>
      <c r="ET40" s="108"/>
      <c r="EU40" s="108"/>
      <c r="EV40" s="109"/>
      <c r="EW40" s="110"/>
      <c r="EX40" s="111"/>
      <c r="EY40" s="110"/>
      <c r="EZ40" s="112"/>
      <c r="FA40" s="113"/>
      <c r="FB40" s="108"/>
      <c r="FC40" s="108"/>
      <c r="FD40" s="108"/>
      <c r="FE40" s="109"/>
      <c r="FF40" s="110"/>
      <c r="FG40" s="111"/>
      <c r="FH40" s="110"/>
      <c r="FI40" s="112"/>
      <c r="FJ40" s="113"/>
      <c r="FK40" s="108"/>
      <c r="FL40" s="108"/>
      <c r="FM40" s="108"/>
      <c r="FN40" s="109"/>
      <c r="FO40" s="110"/>
      <c r="FP40" s="111"/>
      <c r="FQ40" s="110"/>
      <c r="FR40" s="112"/>
      <c r="FS40" s="113"/>
      <c r="FT40" s="108"/>
      <c r="FU40" s="108"/>
      <c r="FV40" s="108"/>
      <c r="FW40" s="109"/>
      <c r="FX40" s="110"/>
      <c r="FY40" s="111"/>
      <c r="FZ40" s="110"/>
      <c r="GA40" s="112"/>
      <c r="GB40" s="113"/>
      <c r="GC40" s="108"/>
      <c r="GD40" s="108"/>
      <c r="GE40" s="108"/>
      <c r="GF40" s="109"/>
      <c r="GG40" s="110"/>
      <c r="GH40" s="111"/>
      <c r="GI40" s="110"/>
      <c r="GJ40" s="112"/>
      <c r="GK40" s="113"/>
      <c r="GL40" s="108"/>
      <c r="GM40" s="108"/>
      <c r="GN40" s="108"/>
      <c r="GO40" s="109"/>
      <c r="GP40" s="110"/>
      <c r="GQ40" s="111"/>
      <c r="GR40" s="110"/>
      <c r="GS40" s="112"/>
      <c r="GT40" s="113"/>
      <c r="GU40" s="142"/>
      <c r="GV40" s="116"/>
      <c r="GW40" s="155"/>
      <c r="GX40" s="154"/>
      <c r="GY40" s="156"/>
      <c r="GZ40" s="187"/>
      <c r="HA40" s="102"/>
      <c r="HB40" s="91"/>
      <c r="HC40" s="91"/>
    </row>
    <row r="41" spans="1:211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83"/>
      <c r="L41" s="83"/>
      <c r="M41" s="84"/>
      <c r="N41" s="85"/>
      <c r="O41" s="68"/>
      <c r="P41" s="86"/>
      <c r="Q41" s="133">
        <f t="shared" si="1"/>
        <v>0</v>
      </c>
      <c r="R41" s="77"/>
      <c r="S41" s="137"/>
      <c r="T41" s="137"/>
      <c r="U41" s="39">
        <f>R41*P41</f>
        <v>0</v>
      </c>
      <c r="V41" s="135"/>
      <c r="W41" s="99"/>
      <c r="X41" s="138"/>
      <c r="Y41" s="108"/>
      <c r="Z41" s="109"/>
      <c r="AA41" s="110"/>
      <c r="AB41" s="111"/>
      <c r="AC41" s="110"/>
      <c r="AD41" s="112"/>
      <c r="AE41" s="113"/>
      <c r="AF41" s="108"/>
      <c r="AG41" s="108"/>
      <c r="AH41" s="108"/>
      <c r="AI41" s="109"/>
      <c r="AJ41" s="110"/>
      <c r="AK41" s="111"/>
      <c r="AL41" s="110"/>
      <c r="AM41" s="112"/>
      <c r="AN41" s="113"/>
      <c r="AO41" s="108"/>
      <c r="AP41" s="108"/>
      <c r="AQ41" s="108"/>
      <c r="AR41" s="109"/>
      <c r="AS41" s="110"/>
      <c r="AT41" s="111"/>
      <c r="AU41" s="110"/>
      <c r="AV41" s="112"/>
      <c r="AW41" s="113"/>
      <c r="AX41" s="108"/>
      <c r="AY41" s="108"/>
      <c r="AZ41" s="108"/>
      <c r="BA41" s="109"/>
      <c r="BB41" s="110"/>
      <c r="BC41" s="111"/>
      <c r="BD41" s="110"/>
      <c r="BE41" s="112"/>
      <c r="BF41" s="113"/>
      <c r="BG41" s="108"/>
      <c r="BH41" s="108"/>
      <c r="BI41" s="108"/>
      <c r="BJ41" s="109"/>
      <c r="BK41" s="110"/>
      <c r="BL41" s="111"/>
      <c r="BM41" s="110"/>
      <c r="BN41" s="112"/>
      <c r="BO41" s="113"/>
      <c r="BP41" s="108"/>
      <c r="BQ41" s="108"/>
      <c r="BR41" s="108"/>
      <c r="BS41" s="109"/>
      <c r="BT41" s="110"/>
      <c r="BU41" s="111"/>
      <c r="BV41" s="110"/>
      <c r="BW41" s="112"/>
      <c r="BX41" s="113"/>
      <c r="BY41" s="108"/>
      <c r="BZ41" s="108"/>
      <c r="CA41" s="108"/>
      <c r="CB41" s="109"/>
      <c r="CC41" s="110"/>
      <c r="CD41" s="111"/>
      <c r="CE41" s="110"/>
      <c r="CF41" s="112"/>
      <c r="CG41" s="113"/>
      <c r="CH41" s="108"/>
      <c r="CI41" s="108"/>
      <c r="CJ41" s="108"/>
      <c r="CK41" s="109"/>
      <c r="CL41" s="110"/>
      <c r="CM41" s="111"/>
      <c r="CN41" s="110"/>
      <c r="CO41" s="112"/>
      <c r="CP41" s="113"/>
      <c r="CQ41" s="108"/>
      <c r="CR41" s="108"/>
      <c r="CS41" s="108"/>
      <c r="CT41" s="109"/>
      <c r="CU41" s="110"/>
      <c r="CV41" s="111"/>
      <c r="CW41" s="110"/>
      <c r="CX41" s="112"/>
      <c r="CY41" s="113"/>
      <c r="CZ41" s="108"/>
      <c r="DA41" s="108"/>
      <c r="DB41" s="108"/>
      <c r="DC41" s="109"/>
      <c r="DD41" s="110"/>
      <c r="DE41" s="111"/>
      <c r="DF41" s="110"/>
      <c r="DG41" s="112"/>
      <c r="DH41" s="113"/>
      <c r="DI41" s="108"/>
      <c r="DJ41" s="108"/>
      <c r="DK41" s="108"/>
      <c r="DL41" s="109"/>
      <c r="DM41" s="110"/>
      <c r="DN41" s="111"/>
      <c r="DO41" s="110"/>
      <c r="DP41" s="112"/>
      <c r="DQ41" s="113"/>
      <c r="DR41" s="108"/>
      <c r="DS41" s="108"/>
      <c r="DT41" s="108"/>
      <c r="DU41" s="109"/>
      <c r="DV41" s="110"/>
      <c r="DW41" s="111"/>
      <c r="DX41" s="110"/>
      <c r="DY41" s="112"/>
      <c r="DZ41" s="113"/>
      <c r="EA41" s="108"/>
      <c r="EB41" s="108"/>
      <c r="EC41" s="108"/>
      <c r="ED41" s="109"/>
      <c r="EE41" s="110"/>
      <c r="EF41" s="111"/>
      <c r="EG41" s="110"/>
      <c r="EH41" s="112"/>
      <c r="EI41" s="113"/>
      <c r="EJ41" s="108"/>
      <c r="EK41" s="108"/>
      <c r="EL41" s="108"/>
      <c r="EM41" s="109"/>
      <c r="EN41" s="110"/>
      <c r="EO41" s="111"/>
      <c r="EP41" s="110"/>
      <c r="EQ41" s="112"/>
      <c r="ER41" s="113"/>
      <c r="ES41" s="108"/>
      <c r="ET41" s="108"/>
      <c r="EU41" s="108"/>
      <c r="EV41" s="109"/>
      <c r="EW41" s="110"/>
      <c r="EX41" s="111"/>
      <c r="EY41" s="110"/>
      <c r="EZ41" s="112"/>
      <c r="FA41" s="113"/>
      <c r="FB41" s="108"/>
      <c r="FC41" s="108"/>
      <c r="FD41" s="108"/>
      <c r="FE41" s="109"/>
      <c r="FF41" s="110"/>
      <c r="FG41" s="111"/>
      <c r="FH41" s="110"/>
      <c r="FI41" s="112"/>
      <c r="FJ41" s="113"/>
      <c r="FK41" s="108"/>
      <c r="FL41" s="108"/>
      <c r="FM41" s="108"/>
      <c r="FN41" s="109"/>
      <c r="FO41" s="110"/>
      <c r="FP41" s="111"/>
      <c r="FQ41" s="110"/>
      <c r="FR41" s="112"/>
      <c r="FS41" s="113"/>
      <c r="FT41" s="108"/>
      <c r="FU41" s="108"/>
      <c r="FV41" s="108"/>
      <c r="FW41" s="109"/>
      <c r="FX41" s="110"/>
      <c r="FY41" s="111"/>
      <c r="FZ41" s="110"/>
      <c r="GA41" s="112"/>
      <c r="GB41" s="113"/>
      <c r="GC41" s="108"/>
      <c r="GD41" s="108"/>
      <c r="GE41" s="108"/>
      <c r="GF41" s="109"/>
      <c r="GG41" s="110"/>
      <c r="GH41" s="111"/>
      <c r="GI41" s="110"/>
      <c r="GJ41" s="112"/>
      <c r="GK41" s="113"/>
      <c r="GL41" s="108"/>
      <c r="GM41" s="108"/>
      <c r="GN41" s="108"/>
      <c r="GO41" s="109"/>
      <c r="GP41" s="110"/>
      <c r="GQ41" s="111"/>
      <c r="GR41" s="110"/>
      <c r="GS41" s="112"/>
      <c r="GT41" s="113"/>
      <c r="GU41" s="157"/>
      <c r="GV41" s="116"/>
      <c r="GW41" s="149"/>
      <c r="GX41" s="88"/>
      <c r="GY41" s="88"/>
      <c r="GZ41" s="187"/>
      <c r="HA41" s="102"/>
      <c r="HB41" s="91"/>
      <c r="HC41" s="91"/>
    </row>
    <row r="42" spans="1:211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83"/>
      <c r="L42" s="83"/>
      <c r="M42" s="84"/>
      <c r="N42" s="85"/>
      <c r="O42" s="68"/>
      <c r="P42" s="86"/>
      <c r="Q42" s="133">
        <f t="shared" si="1"/>
        <v>0</v>
      </c>
      <c r="R42" s="137"/>
      <c r="S42" s="137"/>
      <c r="T42" s="137"/>
      <c r="U42" s="39">
        <f>R42*P42</f>
        <v>0</v>
      </c>
      <c r="V42" s="135"/>
      <c r="W42" s="131"/>
      <c r="X42" s="138"/>
      <c r="Y42" s="108"/>
      <c r="Z42" s="109"/>
      <c r="AA42" s="110"/>
      <c r="AB42" s="111"/>
      <c r="AC42" s="110"/>
      <c r="AD42" s="112"/>
      <c r="AE42" s="113"/>
      <c r="AF42" s="108"/>
      <c r="AG42" s="108"/>
      <c r="AH42" s="108"/>
      <c r="AI42" s="109"/>
      <c r="AJ42" s="110"/>
      <c r="AK42" s="111"/>
      <c r="AL42" s="110"/>
      <c r="AM42" s="112"/>
      <c r="AN42" s="113"/>
      <c r="AO42" s="108"/>
      <c r="AP42" s="108"/>
      <c r="AQ42" s="108"/>
      <c r="AR42" s="109"/>
      <c r="AS42" s="110"/>
      <c r="AT42" s="111"/>
      <c r="AU42" s="110"/>
      <c r="AV42" s="112"/>
      <c r="AW42" s="113"/>
      <c r="AX42" s="108"/>
      <c r="AY42" s="108"/>
      <c r="AZ42" s="108"/>
      <c r="BA42" s="109"/>
      <c r="BB42" s="110"/>
      <c r="BC42" s="111"/>
      <c r="BD42" s="110"/>
      <c r="BE42" s="112"/>
      <c r="BF42" s="113"/>
      <c r="BG42" s="108"/>
      <c r="BH42" s="108"/>
      <c r="BI42" s="108"/>
      <c r="BJ42" s="109"/>
      <c r="BK42" s="110"/>
      <c r="BL42" s="111"/>
      <c r="BM42" s="110"/>
      <c r="BN42" s="112"/>
      <c r="BO42" s="113"/>
      <c r="BP42" s="108"/>
      <c r="BQ42" s="108"/>
      <c r="BR42" s="108"/>
      <c r="BS42" s="109"/>
      <c r="BT42" s="110"/>
      <c r="BU42" s="111"/>
      <c r="BV42" s="110"/>
      <c r="BW42" s="112"/>
      <c r="BX42" s="113"/>
      <c r="BY42" s="108"/>
      <c r="BZ42" s="108"/>
      <c r="CA42" s="108"/>
      <c r="CB42" s="109"/>
      <c r="CC42" s="110"/>
      <c r="CD42" s="111"/>
      <c r="CE42" s="110"/>
      <c r="CF42" s="112"/>
      <c r="CG42" s="113"/>
      <c r="CH42" s="108"/>
      <c r="CI42" s="108"/>
      <c r="CJ42" s="108"/>
      <c r="CK42" s="109"/>
      <c r="CL42" s="110"/>
      <c r="CM42" s="111"/>
      <c r="CN42" s="110"/>
      <c r="CO42" s="112"/>
      <c r="CP42" s="113"/>
      <c r="CQ42" s="108"/>
      <c r="CR42" s="108"/>
      <c r="CS42" s="108"/>
      <c r="CT42" s="109"/>
      <c r="CU42" s="110"/>
      <c r="CV42" s="111"/>
      <c r="CW42" s="110"/>
      <c r="CX42" s="112"/>
      <c r="CY42" s="113"/>
      <c r="CZ42" s="108"/>
      <c r="DA42" s="108"/>
      <c r="DB42" s="108"/>
      <c r="DC42" s="109"/>
      <c r="DD42" s="110"/>
      <c r="DE42" s="111"/>
      <c r="DF42" s="110"/>
      <c r="DG42" s="112"/>
      <c r="DH42" s="113"/>
      <c r="DI42" s="108"/>
      <c r="DJ42" s="108"/>
      <c r="DK42" s="108"/>
      <c r="DL42" s="109"/>
      <c r="DM42" s="110"/>
      <c r="DN42" s="111"/>
      <c r="DO42" s="110"/>
      <c r="DP42" s="112"/>
      <c r="DQ42" s="113"/>
      <c r="DR42" s="108"/>
      <c r="DS42" s="108"/>
      <c r="DT42" s="108"/>
      <c r="DU42" s="109"/>
      <c r="DV42" s="110"/>
      <c r="DW42" s="111"/>
      <c r="DX42" s="110"/>
      <c r="DY42" s="112"/>
      <c r="DZ42" s="113"/>
      <c r="EA42" s="108"/>
      <c r="EB42" s="108"/>
      <c r="EC42" s="108"/>
      <c r="ED42" s="109"/>
      <c r="EE42" s="110"/>
      <c r="EF42" s="111"/>
      <c r="EG42" s="110"/>
      <c r="EH42" s="112"/>
      <c r="EI42" s="113"/>
      <c r="EJ42" s="108"/>
      <c r="EK42" s="108"/>
      <c r="EL42" s="108"/>
      <c r="EM42" s="109"/>
      <c r="EN42" s="110"/>
      <c r="EO42" s="111"/>
      <c r="EP42" s="110"/>
      <c r="EQ42" s="112"/>
      <c r="ER42" s="113"/>
      <c r="ES42" s="108"/>
      <c r="ET42" s="108"/>
      <c r="EU42" s="108"/>
      <c r="EV42" s="109"/>
      <c r="EW42" s="110"/>
      <c r="EX42" s="111"/>
      <c r="EY42" s="110"/>
      <c r="EZ42" s="112"/>
      <c r="FA42" s="113"/>
      <c r="FB42" s="108"/>
      <c r="FC42" s="108"/>
      <c r="FD42" s="108"/>
      <c r="FE42" s="109"/>
      <c r="FF42" s="110"/>
      <c r="FG42" s="111"/>
      <c r="FH42" s="110"/>
      <c r="FI42" s="112"/>
      <c r="FJ42" s="113"/>
      <c r="FK42" s="108"/>
      <c r="FL42" s="108"/>
      <c r="FM42" s="108"/>
      <c r="FN42" s="109"/>
      <c r="FO42" s="110"/>
      <c r="FP42" s="111"/>
      <c r="FQ42" s="110"/>
      <c r="FR42" s="112"/>
      <c r="FS42" s="113"/>
      <c r="FT42" s="108"/>
      <c r="FU42" s="108"/>
      <c r="FV42" s="108"/>
      <c r="FW42" s="109"/>
      <c r="FX42" s="110"/>
      <c r="FY42" s="111"/>
      <c r="FZ42" s="110"/>
      <c r="GA42" s="112"/>
      <c r="GB42" s="113"/>
      <c r="GC42" s="108"/>
      <c r="GD42" s="108"/>
      <c r="GE42" s="108"/>
      <c r="GF42" s="109"/>
      <c r="GG42" s="110"/>
      <c r="GH42" s="111"/>
      <c r="GI42" s="110"/>
      <c r="GJ42" s="112"/>
      <c r="GK42" s="113"/>
      <c r="GL42" s="108"/>
      <c r="GM42" s="108"/>
      <c r="GN42" s="108"/>
      <c r="GO42" s="109"/>
      <c r="GP42" s="110"/>
      <c r="GQ42" s="111"/>
      <c r="GR42" s="110"/>
      <c r="GS42" s="112"/>
      <c r="GT42" s="113"/>
      <c r="GU42" s="148"/>
      <c r="GV42" s="116"/>
      <c r="GW42" s="149"/>
      <c r="GX42" s="88"/>
      <c r="GY42" s="88"/>
      <c r="GZ42" s="187"/>
      <c r="HA42" s="102"/>
      <c r="HB42" s="91"/>
      <c r="HC42" s="91"/>
    </row>
    <row r="43" spans="1:211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68"/>
      <c r="P43" s="86"/>
      <c r="Q43" s="133">
        <f t="shared" si="1"/>
        <v>0</v>
      </c>
      <c r="R43" s="137"/>
      <c r="S43" s="137"/>
      <c r="T43" s="137"/>
      <c r="U43" s="39">
        <f>R43*P43</f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15"/>
      <c r="GV43" s="116"/>
      <c r="GW43" s="150"/>
      <c r="GX43" s="88"/>
      <c r="GY43" s="88"/>
      <c r="GZ43" s="187"/>
      <c r="HA43" s="102"/>
      <c r="HB43" s="91"/>
      <c r="HC43" s="91"/>
    </row>
    <row r="44" spans="1:211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>R44*P44</f>
        <v>0</v>
      </c>
      <c r="V44" s="158"/>
      <c r="W44" s="159"/>
      <c r="X44" s="141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15"/>
      <c r="GV44" s="116"/>
      <c r="GW44" s="150"/>
      <c r="GX44" s="88"/>
      <c r="GY44" s="88"/>
      <c r="GZ44" s="187"/>
      <c r="HA44" s="102"/>
      <c r="HB44" s="91"/>
      <c r="HC44" s="91"/>
    </row>
    <row r="45" spans="1:211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137"/>
      <c r="S45" s="137"/>
      <c r="T45" s="160"/>
      <c r="U45" s="39">
        <f t="shared" si="0"/>
        <v>0</v>
      </c>
      <c r="V45" s="158"/>
      <c r="W45" s="131"/>
      <c r="X45" s="141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15"/>
      <c r="GV45" s="116"/>
      <c r="GW45" s="150"/>
      <c r="GX45" s="88"/>
      <c r="GY45" s="88"/>
      <c r="GZ45" s="187"/>
      <c r="HA45" s="102"/>
      <c r="HB45" s="91"/>
    </row>
    <row r="46" spans="1:211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 t="shared" si="0"/>
        <v>0</v>
      </c>
      <c r="V46" s="158"/>
      <c r="W46" s="131"/>
      <c r="X46" s="141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15"/>
      <c r="GV46" s="116"/>
      <c r="GW46" s="150"/>
      <c r="GX46" s="161"/>
      <c r="GY46" s="161"/>
      <c r="GZ46" s="187"/>
      <c r="HA46" s="102"/>
      <c r="HB46" s="91"/>
    </row>
    <row r="47" spans="1:211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 t="shared" si="0"/>
        <v>0</v>
      </c>
      <c r="V47" s="158"/>
      <c r="W47" s="131"/>
      <c r="X47" s="141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161"/>
      <c r="GY47" s="161"/>
      <c r="GZ47" s="187"/>
      <c r="HA47" s="102"/>
      <c r="HB47" s="91"/>
    </row>
    <row r="48" spans="1:211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83"/>
      <c r="L48" s="83"/>
      <c r="M48" s="84"/>
      <c r="N48" s="85"/>
      <c r="O48" s="162"/>
      <c r="P48" s="86"/>
      <c r="Q48" s="133">
        <f t="shared" si="1"/>
        <v>0</v>
      </c>
      <c r="R48" s="137"/>
      <c r="S48" s="137"/>
      <c r="T48" s="137"/>
      <c r="U48" s="39">
        <f t="shared" si="0"/>
        <v>0</v>
      </c>
      <c r="V48" s="163"/>
      <c r="W48" s="164"/>
      <c r="X48" s="165"/>
      <c r="Y48" s="166"/>
      <c r="Z48" s="167"/>
      <c r="AA48" s="168"/>
      <c r="AB48" s="169"/>
      <c r="AC48" s="168"/>
      <c r="AD48" s="170"/>
      <c r="AE48" s="171"/>
      <c r="AF48" s="166"/>
      <c r="AG48" s="166"/>
      <c r="AH48" s="166"/>
      <c r="AI48" s="167"/>
      <c r="AJ48" s="168"/>
      <c r="AK48" s="169"/>
      <c r="AL48" s="168"/>
      <c r="AM48" s="170"/>
      <c r="AN48" s="171"/>
      <c r="AO48" s="166"/>
      <c r="AP48" s="166"/>
      <c r="AQ48" s="166"/>
      <c r="AR48" s="167"/>
      <c r="AS48" s="168"/>
      <c r="AT48" s="169"/>
      <c r="AU48" s="168"/>
      <c r="AV48" s="170"/>
      <c r="AW48" s="171"/>
      <c r="AX48" s="166"/>
      <c r="AY48" s="166"/>
      <c r="AZ48" s="166"/>
      <c r="BA48" s="167"/>
      <c r="BB48" s="168"/>
      <c r="BC48" s="169"/>
      <c r="BD48" s="168"/>
      <c r="BE48" s="170"/>
      <c r="BF48" s="171"/>
      <c r="BG48" s="166"/>
      <c r="BH48" s="166"/>
      <c r="BI48" s="166"/>
      <c r="BJ48" s="167"/>
      <c r="BK48" s="168"/>
      <c r="BL48" s="169"/>
      <c r="BM48" s="168"/>
      <c r="BN48" s="170"/>
      <c r="BO48" s="171"/>
      <c r="BP48" s="166"/>
      <c r="BQ48" s="166"/>
      <c r="BR48" s="166"/>
      <c r="BS48" s="167"/>
      <c r="BT48" s="168"/>
      <c r="BU48" s="169"/>
      <c r="BV48" s="168"/>
      <c r="BW48" s="170"/>
      <c r="BX48" s="171"/>
      <c r="BY48" s="166"/>
      <c r="BZ48" s="166"/>
      <c r="CA48" s="166"/>
      <c r="CB48" s="167"/>
      <c r="CC48" s="168"/>
      <c r="CD48" s="169"/>
      <c r="CE48" s="168"/>
      <c r="CF48" s="170"/>
      <c r="CG48" s="171"/>
      <c r="CH48" s="166"/>
      <c r="CI48" s="166"/>
      <c r="CJ48" s="166"/>
      <c r="CK48" s="167"/>
      <c r="CL48" s="168"/>
      <c r="CM48" s="169"/>
      <c r="CN48" s="168"/>
      <c r="CO48" s="170"/>
      <c r="CP48" s="171"/>
      <c r="CQ48" s="166"/>
      <c r="CR48" s="166"/>
      <c r="CS48" s="166"/>
      <c r="CT48" s="167"/>
      <c r="CU48" s="168"/>
      <c r="CV48" s="169"/>
      <c r="CW48" s="168"/>
      <c r="CX48" s="170"/>
      <c r="CY48" s="171"/>
      <c r="CZ48" s="166"/>
      <c r="DA48" s="166"/>
      <c r="DB48" s="166"/>
      <c r="DC48" s="167"/>
      <c r="DD48" s="168"/>
      <c r="DE48" s="169"/>
      <c r="DF48" s="168"/>
      <c r="DG48" s="170"/>
      <c r="DH48" s="171"/>
      <c r="DI48" s="166"/>
      <c r="DJ48" s="166"/>
      <c r="DK48" s="166"/>
      <c r="DL48" s="167"/>
      <c r="DM48" s="168"/>
      <c r="DN48" s="169"/>
      <c r="DO48" s="168"/>
      <c r="DP48" s="170"/>
      <c r="DQ48" s="171"/>
      <c r="DR48" s="166"/>
      <c r="DS48" s="166"/>
      <c r="DT48" s="166"/>
      <c r="DU48" s="167"/>
      <c r="DV48" s="168"/>
      <c r="DW48" s="169"/>
      <c r="DX48" s="168"/>
      <c r="DY48" s="170"/>
      <c r="DZ48" s="171"/>
      <c r="EA48" s="166"/>
      <c r="EB48" s="166"/>
      <c r="EC48" s="166"/>
      <c r="ED48" s="167"/>
      <c r="EE48" s="168"/>
      <c r="EF48" s="169"/>
      <c r="EG48" s="168"/>
      <c r="EH48" s="170"/>
      <c r="EI48" s="171"/>
      <c r="EJ48" s="166"/>
      <c r="EK48" s="166"/>
      <c r="EL48" s="166"/>
      <c r="EM48" s="167"/>
      <c r="EN48" s="168"/>
      <c r="EO48" s="169"/>
      <c r="EP48" s="168"/>
      <c r="EQ48" s="170"/>
      <c r="ER48" s="171"/>
      <c r="ES48" s="166"/>
      <c r="ET48" s="166"/>
      <c r="EU48" s="166"/>
      <c r="EV48" s="167"/>
      <c r="EW48" s="168"/>
      <c r="EX48" s="169"/>
      <c r="EY48" s="168"/>
      <c r="EZ48" s="170"/>
      <c r="FA48" s="171"/>
      <c r="FB48" s="166"/>
      <c r="FC48" s="166"/>
      <c r="FD48" s="166"/>
      <c r="FE48" s="167"/>
      <c r="FF48" s="168"/>
      <c r="FG48" s="169"/>
      <c r="FH48" s="168"/>
      <c r="FI48" s="170"/>
      <c r="FJ48" s="171"/>
      <c r="FK48" s="166"/>
      <c r="FL48" s="166"/>
      <c r="FM48" s="166"/>
      <c r="FN48" s="167"/>
      <c r="FO48" s="168"/>
      <c r="FP48" s="169"/>
      <c r="FQ48" s="168"/>
      <c r="FR48" s="170"/>
      <c r="FS48" s="171"/>
      <c r="FT48" s="166"/>
      <c r="FU48" s="166"/>
      <c r="FV48" s="166"/>
      <c r="FW48" s="167"/>
      <c r="FX48" s="168"/>
      <c r="FY48" s="169"/>
      <c r="FZ48" s="168"/>
      <c r="GA48" s="170"/>
      <c r="GB48" s="171"/>
      <c r="GC48" s="166"/>
      <c r="GD48" s="166"/>
      <c r="GE48" s="166"/>
      <c r="GF48" s="167"/>
      <c r="GG48" s="168"/>
      <c r="GH48" s="169"/>
      <c r="GI48" s="168"/>
      <c r="GJ48" s="170"/>
      <c r="GK48" s="171"/>
      <c r="GL48" s="166"/>
      <c r="GM48" s="166"/>
      <c r="GN48" s="166"/>
      <c r="GO48" s="167"/>
      <c r="GP48" s="168"/>
      <c r="GQ48" s="169"/>
      <c r="GR48" s="168"/>
      <c r="GS48" s="170"/>
      <c r="GT48" s="171"/>
      <c r="GU48" s="172"/>
      <c r="GV48" s="151"/>
      <c r="GW48" s="173"/>
      <c r="GX48" s="161"/>
      <c r="GY48" s="161"/>
      <c r="GZ48" s="187"/>
      <c r="HA48" s="102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162"/>
      <c r="P49" s="86"/>
      <c r="Q49" s="133">
        <f t="shared" si="1"/>
        <v>0</v>
      </c>
      <c r="R49" s="137"/>
      <c r="S49" s="137"/>
      <c r="T49" s="137"/>
      <c r="U49" s="39">
        <f t="shared" si="0"/>
        <v>0</v>
      </c>
      <c r="V49" s="163"/>
      <c r="W49" s="174"/>
      <c r="X49" s="175"/>
      <c r="Y49" s="166"/>
      <c r="Z49" s="167"/>
      <c r="AA49" s="168"/>
      <c r="AB49" s="169"/>
      <c r="AC49" s="168"/>
      <c r="AD49" s="170"/>
      <c r="AE49" s="171"/>
      <c r="AF49" s="166"/>
      <c r="AG49" s="166"/>
      <c r="AH49" s="166"/>
      <c r="AI49" s="167"/>
      <c r="AJ49" s="168"/>
      <c r="AK49" s="169"/>
      <c r="AL49" s="168"/>
      <c r="AM49" s="170"/>
      <c r="AN49" s="171"/>
      <c r="AO49" s="166"/>
      <c r="AP49" s="166"/>
      <c r="AQ49" s="166"/>
      <c r="AR49" s="167"/>
      <c r="AS49" s="168"/>
      <c r="AT49" s="169"/>
      <c r="AU49" s="168"/>
      <c r="AV49" s="170"/>
      <c r="AW49" s="171"/>
      <c r="AX49" s="166"/>
      <c r="AY49" s="166"/>
      <c r="AZ49" s="166"/>
      <c r="BA49" s="167"/>
      <c r="BB49" s="168"/>
      <c r="BC49" s="169"/>
      <c r="BD49" s="168"/>
      <c r="BE49" s="170"/>
      <c r="BF49" s="171"/>
      <c r="BG49" s="166"/>
      <c r="BH49" s="166"/>
      <c r="BI49" s="166"/>
      <c r="BJ49" s="167"/>
      <c r="BK49" s="168"/>
      <c r="BL49" s="169"/>
      <c r="BM49" s="168"/>
      <c r="BN49" s="170"/>
      <c r="BO49" s="171"/>
      <c r="BP49" s="166"/>
      <c r="BQ49" s="166"/>
      <c r="BR49" s="166"/>
      <c r="BS49" s="167"/>
      <c r="BT49" s="168"/>
      <c r="BU49" s="169"/>
      <c r="BV49" s="168"/>
      <c r="BW49" s="170"/>
      <c r="BX49" s="171"/>
      <c r="BY49" s="166"/>
      <c r="BZ49" s="166"/>
      <c r="CA49" s="166"/>
      <c r="CB49" s="167"/>
      <c r="CC49" s="168"/>
      <c r="CD49" s="169"/>
      <c r="CE49" s="168"/>
      <c r="CF49" s="170"/>
      <c r="CG49" s="171"/>
      <c r="CH49" s="166"/>
      <c r="CI49" s="166"/>
      <c r="CJ49" s="166"/>
      <c r="CK49" s="167"/>
      <c r="CL49" s="168"/>
      <c r="CM49" s="169"/>
      <c r="CN49" s="168"/>
      <c r="CO49" s="170"/>
      <c r="CP49" s="171"/>
      <c r="CQ49" s="166"/>
      <c r="CR49" s="166"/>
      <c r="CS49" s="166"/>
      <c r="CT49" s="167"/>
      <c r="CU49" s="168"/>
      <c r="CV49" s="169"/>
      <c r="CW49" s="168"/>
      <c r="CX49" s="170"/>
      <c r="CY49" s="171"/>
      <c r="CZ49" s="166"/>
      <c r="DA49" s="166"/>
      <c r="DB49" s="166"/>
      <c r="DC49" s="167"/>
      <c r="DD49" s="168"/>
      <c r="DE49" s="169"/>
      <c r="DF49" s="168"/>
      <c r="DG49" s="170"/>
      <c r="DH49" s="171"/>
      <c r="DI49" s="166"/>
      <c r="DJ49" s="166"/>
      <c r="DK49" s="166"/>
      <c r="DL49" s="167"/>
      <c r="DM49" s="168"/>
      <c r="DN49" s="169"/>
      <c r="DO49" s="168"/>
      <c r="DP49" s="170"/>
      <c r="DQ49" s="171"/>
      <c r="DR49" s="166"/>
      <c r="DS49" s="166"/>
      <c r="DT49" s="166"/>
      <c r="DU49" s="167"/>
      <c r="DV49" s="168"/>
      <c r="DW49" s="169"/>
      <c r="DX49" s="168"/>
      <c r="DY49" s="170"/>
      <c r="DZ49" s="171"/>
      <c r="EA49" s="166"/>
      <c r="EB49" s="166"/>
      <c r="EC49" s="166"/>
      <c r="ED49" s="167"/>
      <c r="EE49" s="168"/>
      <c r="EF49" s="169"/>
      <c r="EG49" s="168"/>
      <c r="EH49" s="170"/>
      <c r="EI49" s="171"/>
      <c r="EJ49" s="166"/>
      <c r="EK49" s="166"/>
      <c r="EL49" s="166"/>
      <c r="EM49" s="167"/>
      <c r="EN49" s="168"/>
      <c r="EO49" s="169"/>
      <c r="EP49" s="168"/>
      <c r="EQ49" s="170"/>
      <c r="ER49" s="171"/>
      <c r="ES49" s="166"/>
      <c r="ET49" s="166"/>
      <c r="EU49" s="166"/>
      <c r="EV49" s="167"/>
      <c r="EW49" s="168"/>
      <c r="EX49" s="169"/>
      <c r="EY49" s="168"/>
      <c r="EZ49" s="170"/>
      <c r="FA49" s="171"/>
      <c r="FB49" s="166"/>
      <c r="FC49" s="166"/>
      <c r="FD49" s="166"/>
      <c r="FE49" s="167"/>
      <c r="FF49" s="168"/>
      <c r="FG49" s="169"/>
      <c r="FH49" s="168"/>
      <c r="FI49" s="170"/>
      <c r="FJ49" s="171"/>
      <c r="FK49" s="166"/>
      <c r="FL49" s="166"/>
      <c r="FM49" s="166"/>
      <c r="FN49" s="167"/>
      <c r="FO49" s="168"/>
      <c r="FP49" s="169"/>
      <c r="FQ49" s="168"/>
      <c r="FR49" s="170"/>
      <c r="FS49" s="171"/>
      <c r="FT49" s="166"/>
      <c r="FU49" s="166"/>
      <c r="FV49" s="166"/>
      <c r="FW49" s="167"/>
      <c r="FX49" s="168"/>
      <c r="FY49" s="169"/>
      <c r="FZ49" s="168"/>
      <c r="GA49" s="170"/>
      <c r="GB49" s="171"/>
      <c r="GC49" s="166"/>
      <c r="GD49" s="166"/>
      <c r="GE49" s="166"/>
      <c r="GF49" s="167"/>
      <c r="GG49" s="168"/>
      <c r="GH49" s="169"/>
      <c r="GI49" s="168"/>
      <c r="GJ49" s="170"/>
      <c r="GK49" s="171"/>
      <c r="GL49" s="166"/>
      <c r="GM49" s="166"/>
      <c r="GN49" s="166"/>
      <c r="GO49" s="167"/>
      <c r="GP49" s="168"/>
      <c r="GQ49" s="169"/>
      <c r="GR49" s="168"/>
      <c r="GS49" s="170"/>
      <c r="GT49" s="171"/>
      <c r="GU49" s="174"/>
      <c r="GV49" s="176"/>
      <c r="GW49" s="173"/>
      <c r="GX49" s="161"/>
      <c r="GY49" s="161"/>
      <c r="GZ49" s="187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162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63"/>
      <c r="W50" s="174"/>
      <c r="X50" s="177"/>
      <c r="Y50" s="166"/>
      <c r="Z50" s="167"/>
      <c r="AA50" s="168"/>
      <c r="AB50" s="169"/>
      <c r="AC50" s="168"/>
      <c r="AD50" s="170"/>
      <c r="AE50" s="171"/>
      <c r="AF50" s="166"/>
      <c r="AG50" s="166"/>
      <c r="AH50" s="166"/>
      <c r="AI50" s="167"/>
      <c r="AJ50" s="168"/>
      <c r="AK50" s="169"/>
      <c r="AL50" s="168"/>
      <c r="AM50" s="170"/>
      <c r="AN50" s="171"/>
      <c r="AO50" s="166"/>
      <c r="AP50" s="166"/>
      <c r="AQ50" s="166"/>
      <c r="AR50" s="167"/>
      <c r="AS50" s="168"/>
      <c r="AT50" s="169"/>
      <c r="AU50" s="168"/>
      <c r="AV50" s="170"/>
      <c r="AW50" s="171"/>
      <c r="AX50" s="166"/>
      <c r="AY50" s="166"/>
      <c r="AZ50" s="166"/>
      <c r="BA50" s="167"/>
      <c r="BB50" s="168"/>
      <c r="BC50" s="169"/>
      <c r="BD50" s="168"/>
      <c r="BE50" s="170"/>
      <c r="BF50" s="171"/>
      <c r="BG50" s="166"/>
      <c r="BH50" s="166"/>
      <c r="BI50" s="166"/>
      <c r="BJ50" s="167"/>
      <c r="BK50" s="168"/>
      <c r="BL50" s="169"/>
      <c r="BM50" s="168"/>
      <c r="BN50" s="170"/>
      <c r="BO50" s="171"/>
      <c r="BP50" s="166"/>
      <c r="BQ50" s="166"/>
      <c r="BR50" s="166"/>
      <c r="BS50" s="167"/>
      <c r="BT50" s="168"/>
      <c r="BU50" s="169"/>
      <c r="BV50" s="168"/>
      <c r="BW50" s="170"/>
      <c r="BX50" s="171"/>
      <c r="BY50" s="166"/>
      <c r="BZ50" s="166"/>
      <c r="CA50" s="166"/>
      <c r="CB50" s="167"/>
      <c r="CC50" s="168"/>
      <c r="CD50" s="169"/>
      <c r="CE50" s="168"/>
      <c r="CF50" s="170"/>
      <c r="CG50" s="171"/>
      <c r="CH50" s="166"/>
      <c r="CI50" s="166"/>
      <c r="CJ50" s="166"/>
      <c r="CK50" s="167"/>
      <c r="CL50" s="168"/>
      <c r="CM50" s="169"/>
      <c r="CN50" s="168"/>
      <c r="CO50" s="170"/>
      <c r="CP50" s="171"/>
      <c r="CQ50" s="166"/>
      <c r="CR50" s="166"/>
      <c r="CS50" s="166"/>
      <c r="CT50" s="167"/>
      <c r="CU50" s="168"/>
      <c r="CV50" s="169"/>
      <c r="CW50" s="168"/>
      <c r="CX50" s="170"/>
      <c r="CY50" s="171"/>
      <c r="CZ50" s="166"/>
      <c r="DA50" s="166"/>
      <c r="DB50" s="166"/>
      <c r="DC50" s="167"/>
      <c r="DD50" s="168"/>
      <c r="DE50" s="169"/>
      <c r="DF50" s="168"/>
      <c r="DG50" s="170"/>
      <c r="DH50" s="171"/>
      <c r="DI50" s="166"/>
      <c r="DJ50" s="166"/>
      <c r="DK50" s="166"/>
      <c r="DL50" s="167"/>
      <c r="DM50" s="168"/>
      <c r="DN50" s="169"/>
      <c r="DO50" s="168"/>
      <c r="DP50" s="170"/>
      <c r="DQ50" s="171"/>
      <c r="DR50" s="166"/>
      <c r="DS50" s="166"/>
      <c r="DT50" s="166"/>
      <c r="DU50" s="167"/>
      <c r="DV50" s="168"/>
      <c r="DW50" s="169"/>
      <c r="DX50" s="168"/>
      <c r="DY50" s="170"/>
      <c r="DZ50" s="171"/>
      <c r="EA50" s="166"/>
      <c r="EB50" s="166"/>
      <c r="EC50" s="166"/>
      <c r="ED50" s="167"/>
      <c r="EE50" s="168"/>
      <c r="EF50" s="169"/>
      <c r="EG50" s="168"/>
      <c r="EH50" s="170"/>
      <c r="EI50" s="171"/>
      <c r="EJ50" s="166"/>
      <c r="EK50" s="166"/>
      <c r="EL50" s="166"/>
      <c r="EM50" s="167"/>
      <c r="EN50" s="168"/>
      <c r="EO50" s="169"/>
      <c r="EP50" s="168"/>
      <c r="EQ50" s="170"/>
      <c r="ER50" s="171"/>
      <c r="ES50" s="166"/>
      <c r="ET50" s="166"/>
      <c r="EU50" s="166"/>
      <c r="EV50" s="167"/>
      <c r="EW50" s="168"/>
      <c r="EX50" s="169"/>
      <c r="EY50" s="168"/>
      <c r="EZ50" s="170"/>
      <c r="FA50" s="171"/>
      <c r="FB50" s="166"/>
      <c r="FC50" s="166"/>
      <c r="FD50" s="166"/>
      <c r="FE50" s="167"/>
      <c r="FF50" s="168"/>
      <c r="FG50" s="169"/>
      <c r="FH50" s="168"/>
      <c r="FI50" s="170"/>
      <c r="FJ50" s="171"/>
      <c r="FK50" s="166"/>
      <c r="FL50" s="166"/>
      <c r="FM50" s="166"/>
      <c r="FN50" s="167"/>
      <c r="FO50" s="168"/>
      <c r="FP50" s="169"/>
      <c r="FQ50" s="168"/>
      <c r="FR50" s="170"/>
      <c r="FS50" s="171"/>
      <c r="FT50" s="166"/>
      <c r="FU50" s="166"/>
      <c r="FV50" s="166"/>
      <c r="FW50" s="167"/>
      <c r="FX50" s="168"/>
      <c r="FY50" s="169"/>
      <c r="FZ50" s="168"/>
      <c r="GA50" s="170"/>
      <c r="GB50" s="171"/>
      <c r="GC50" s="166"/>
      <c r="GD50" s="166"/>
      <c r="GE50" s="166"/>
      <c r="GF50" s="167"/>
      <c r="GG50" s="168"/>
      <c r="GH50" s="169"/>
      <c r="GI50" s="168"/>
      <c r="GJ50" s="170"/>
      <c r="GK50" s="171"/>
      <c r="GL50" s="166"/>
      <c r="GM50" s="166"/>
      <c r="GN50" s="166"/>
      <c r="GO50" s="167"/>
      <c r="GP50" s="168"/>
      <c r="GQ50" s="169"/>
      <c r="GR50" s="168"/>
      <c r="GS50" s="170"/>
      <c r="GT50" s="171"/>
      <c r="GU50" s="174"/>
      <c r="GV50" s="176"/>
      <c r="GW50" s="173"/>
      <c r="GX50" s="161"/>
      <c r="GY50" s="161"/>
      <c r="GZ50" s="187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162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63"/>
      <c r="W51" s="174"/>
      <c r="X51" s="175"/>
      <c r="Y51" s="166"/>
      <c r="Z51" s="167"/>
      <c r="AA51" s="168"/>
      <c r="AB51" s="169"/>
      <c r="AC51" s="168"/>
      <c r="AD51" s="170"/>
      <c r="AE51" s="171"/>
      <c r="AF51" s="166"/>
      <c r="AG51" s="166"/>
      <c r="AH51" s="166"/>
      <c r="AI51" s="167"/>
      <c r="AJ51" s="168"/>
      <c r="AK51" s="169"/>
      <c r="AL51" s="168"/>
      <c r="AM51" s="170"/>
      <c r="AN51" s="171"/>
      <c r="AO51" s="166"/>
      <c r="AP51" s="166"/>
      <c r="AQ51" s="166"/>
      <c r="AR51" s="167"/>
      <c r="AS51" s="168"/>
      <c r="AT51" s="169"/>
      <c r="AU51" s="168"/>
      <c r="AV51" s="170"/>
      <c r="AW51" s="171"/>
      <c r="AX51" s="166"/>
      <c r="AY51" s="166"/>
      <c r="AZ51" s="166"/>
      <c r="BA51" s="167"/>
      <c r="BB51" s="168"/>
      <c r="BC51" s="169"/>
      <c r="BD51" s="168"/>
      <c r="BE51" s="170"/>
      <c r="BF51" s="171"/>
      <c r="BG51" s="166"/>
      <c r="BH51" s="166"/>
      <c r="BI51" s="166"/>
      <c r="BJ51" s="167"/>
      <c r="BK51" s="168"/>
      <c r="BL51" s="169"/>
      <c r="BM51" s="168"/>
      <c r="BN51" s="170"/>
      <c r="BO51" s="171"/>
      <c r="BP51" s="166"/>
      <c r="BQ51" s="166"/>
      <c r="BR51" s="166"/>
      <c r="BS51" s="167"/>
      <c r="BT51" s="168"/>
      <c r="BU51" s="169"/>
      <c r="BV51" s="168"/>
      <c r="BW51" s="170"/>
      <c r="BX51" s="171"/>
      <c r="BY51" s="166"/>
      <c r="BZ51" s="166"/>
      <c r="CA51" s="166"/>
      <c r="CB51" s="167"/>
      <c r="CC51" s="168"/>
      <c r="CD51" s="169"/>
      <c r="CE51" s="168"/>
      <c r="CF51" s="170"/>
      <c r="CG51" s="171"/>
      <c r="CH51" s="166"/>
      <c r="CI51" s="166"/>
      <c r="CJ51" s="166"/>
      <c r="CK51" s="167"/>
      <c r="CL51" s="168"/>
      <c r="CM51" s="169"/>
      <c r="CN51" s="168"/>
      <c r="CO51" s="170"/>
      <c r="CP51" s="171"/>
      <c r="CQ51" s="166"/>
      <c r="CR51" s="166"/>
      <c r="CS51" s="166"/>
      <c r="CT51" s="167"/>
      <c r="CU51" s="168"/>
      <c r="CV51" s="169"/>
      <c r="CW51" s="168"/>
      <c r="CX51" s="170"/>
      <c r="CY51" s="171"/>
      <c r="CZ51" s="166"/>
      <c r="DA51" s="166"/>
      <c r="DB51" s="166"/>
      <c r="DC51" s="167"/>
      <c r="DD51" s="168"/>
      <c r="DE51" s="169"/>
      <c r="DF51" s="168"/>
      <c r="DG51" s="170"/>
      <c r="DH51" s="171"/>
      <c r="DI51" s="166"/>
      <c r="DJ51" s="166"/>
      <c r="DK51" s="166"/>
      <c r="DL51" s="167"/>
      <c r="DM51" s="168"/>
      <c r="DN51" s="169"/>
      <c r="DO51" s="168"/>
      <c r="DP51" s="170"/>
      <c r="DQ51" s="171"/>
      <c r="DR51" s="166"/>
      <c r="DS51" s="166"/>
      <c r="DT51" s="166"/>
      <c r="DU51" s="167"/>
      <c r="DV51" s="168"/>
      <c r="DW51" s="169"/>
      <c r="DX51" s="168"/>
      <c r="DY51" s="170"/>
      <c r="DZ51" s="171"/>
      <c r="EA51" s="166"/>
      <c r="EB51" s="166"/>
      <c r="EC51" s="166"/>
      <c r="ED51" s="167"/>
      <c r="EE51" s="168"/>
      <c r="EF51" s="169"/>
      <c r="EG51" s="168"/>
      <c r="EH51" s="170"/>
      <c r="EI51" s="171"/>
      <c r="EJ51" s="166"/>
      <c r="EK51" s="166"/>
      <c r="EL51" s="166"/>
      <c r="EM51" s="167"/>
      <c r="EN51" s="168"/>
      <c r="EO51" s="169"/>
      <c r="EP51" s="168"/>
      <c r="EQ51" s="170"/>
      <c r="ER51" s="171"/>
      <c r="ES51" s="166"/>
      <c r="ET51" s="166"/>
      <c r="EU51" s="166"/>
      <c r="EV51" s="167"/>
      <c r="EW51" s="168"/>
      <c r="EX51" s="169"/>
      <c r="EY51" s="168"/>
      <c r="EZ51" s="170"/>
      <c r="FA51" s="171"/>
      <c r="FB51" s="166"/>
      <c r="FC51" s="166"/>
      <c r="FD51" s="166"/>
      <c r="FE51" s="167"/>
      <c r="FF51" s="168"/>
      <c r="FG51" s="169"/>
      <c r="FH51" s="168"/>
      <c r="FI51" s="170"/>
      <c r="FJ51" s="171"/>
      <c r="FK51" s="166"/>
      <c r="FL51" s="166"/>
      <c r="FM51" s="166"/>
      <c r="FN51" s="167"/>
      <c r="FO51" s="168"/>
      <c r="FP51" s="169"/>
      <c r="FQ51" s="168"/>
      <c r="FR51" s="170"/>
      <c r="FS51" s="171"/>
      <c r="FT51" s="166"/>
      <c r="FU51" s="166"/>
      <c r="FV51" s="166"/>
      <c r="FW51" s="167"/>
      <c r="FX51" s="168"/>
      <c r="FY51" s="169"/>
      <c r="FZ51" s="168"/>
      <c r="GA51" s="170"/>
      <c r="GB51" s="171"/>
      <c r="GC51" s="166"/>
      <c r="GD51" s="166"/>
      <c r="GE51" s="166"/>
      <c r="GF51" s="167"/>
      <c r="GG51" s="168"/>
      <c r="GH51" s="169"/>
      <c r="GI51" s="168"/>
      <c r="GJ51" s="170"/>
      <c r="GK51" s="171"/>
      <c r="GL51" s="166"/>
      <c r="GM51" s="166"/>
      <c r="GN51" s="166"/>
      <c r="GO51" s="167"/>
      <c r="GP51" s="168"/>
      <c r="GQ51" s="169"/>
      <c r="GR51" s="168"/>
      <c r="GS51" s="170"/>
      <c r="GT51" s="171"/>
      <c r="GU51" s="174"/>
      <c r="GV51" s="176"/>
      <c r="GW51" s="173"/>
      <c r="GX51" s="161"/>
      <c r="GY51" s="161"/>
      <c r="GZ51" s="187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74"/>
      <c r="X52" s="175"/>
      <c r="Y52" s="178"/>
      <c r="Z52" s="179"/>
      <c r="AA52" s="180"/>
      <c r="AB52" s="181"/>
      <c r="AC52" s="180"/>
      <c r="AD52" s="182"/>
      <c r="AE52" s="183"/>
      <c r="AF52" s="178"/>
      <c r="AG52" s="178"/>
      <c r="AH52" s="178"/>
      <c r="AI52" s="179"/>
      <c r="AJ52" s="180"/>
      <c r="AK52" s="181"/>
      <c r="AL52" s="180"/>
      <c r="AM52" s="182"/>
      <c r="AN52" s="183"/>
      <c r="AO52" s="178"/>
      <c r="AP52" s="178"/>
      <c r="AQ52" s="178"/>
      <c r="AR52" s="179"/>
      <c r="AS52" s="180"/>
      <c r="AT52" s="181"/>
      <c r="AU52" s="180"/>
      <c r="AV52" s="182"/>
      <c r="AW52" s="183"/>
      <c r="AX52" s="178"/>
      <c r="AY52" s="178"/>
      <c r="AZ52" s="178"/>
      <c r="BA52" s="179"/>
      <c r="BB52" s="180"/>
      <c r="BC52" s="181"/>
      <c r="BD52" s="180"/>
      <c r="BE52" s="182"/>
      <c r="BF52" s="183"/>
      <c r="BG52" s="178"/>
      <c r="BH52" s="178"/>
      <c r="BI52" s="178"/>
      <c r="BJ52" s="179"/>
      <c r="BK52" s="180"/>
      <c r="BL52" s="181"/>
      <c r="BM52" s="180"/>
      <c r="BN52" s="182"/>
      <c r="BO52" s="183"/>
      <c r="BP52" s="178"/>
      <c r="BQ52" s="178"/>
      <c r="BR52" s="178"/>
      <c r="BS52" s="179"/>
      <c r="BT52" s="180"/>
      <c r="BU52" s="181"/>
      <c r="BV52" s="180"/>
      <c r="BW52" s="182"/>
      <c r="BX52" s="183"/>
      <c r="BY52" s="178"/>
      <c r="BZ52" s="178"/>
      <c r="CA52" s="178"/>
      <c r="CB52" s="179"/>
      <c r="CC52" s="180"/>
      <c r="CD52" s="181"/>
      <c r="CE52" s="180"/>
      <c r="CF52" s="182"/>
      <c r="CG52" s="183"/>
      <c r="CH52" s="178"/>
      <c r="CI52" s="178"/>
      <c r="CJ52" s="178"/>
      <c r="CK52" s="179"/>
      <c r="CL52" s="180"/>
      <c r="CM52" s="181"/>
      <c r="CN52" s="180"/>
      <c r="CO52" s="182"/>
      <c r="CP52" s="183"/>
      <c r="CQ52" s="178"/>
      <c r="CR52" s="178"/>
      <c r="CS52" s="178"/>
      <c r="CT52" s="179"/>
      <c r="CU52" s="180"/>
      <c r="CV52" s="181"/>
      <c r="CW52" s="180"/>
      <c r="CX52" s="182"/>
      <c r="CY52" s="183"/>
      <c r="CZ52" s="178"/>
      <c r="DA52" s="178"/>
      <c r="DB52" s="178"/>
      <c r="DC52" s="179"/>
      <c r="DD52" s="180"/>
      <c r="DE52" s="181"/>
      <c r="DF52" s="180"/>
      <c r="DG52" s="182"/>
      <c r="DH52" s="183"/>
      <c r="DI52" s="178"/>
      <c r="DJ52" s="178"/>
      <c r="DK52" s="178"/>
      <c r="DL52" s="179"/>
      <c r="DM52" s="180"/>
      <c r="DN52" s="181"/>
      <c r="DO52" s="180"/>
      <c r="DP52" s="182"/>
      <c r="DQ52" s="183"/>
      <c r="DR52" s="178"/>
      <c r="DS52" s="178"/>
      <c r="DT52" s="178"/>
      <c r="DU52" s="179"/>
      <c r="DV52" s="180"/>
      <c r="DW52" s="181"/>
      <c r="DX52" s="180"/>
      <c r="DY52" s="182"/>
      <c r="DZ52" s="183"/>
      <c r="EA52" s="178"/>
      <c r="EB52" s="178"/>
      <c r="EC52" s="178"/>
      <c r="ED52" s="179"/>
      <c r="EE52" s="180"/>
      <c r="EF52" s="181"/>
      <c r="EG52" s="180"/>
      <c r="EH52" s="182"/>
      <c r="EI52" s="183"/>
      <c r="EJ52" s="178"/>
      <c r="EK52" s="178"/>
      <c r="EL52" s="178"/>
      <c r="EM52" s="179"/>
      <c r="EN52" s="180"/>
      <c r="EO52" s="181"/>
      <c r="EP52" s="180"/>
      <c r="EQ52" s="182"/>
      <c r="ER52" s="183"/>
      <c r="ES52" s="178"/>
      <c r="ET52" s="178"/>
      <c r="EU52" s="178"/>
      <c r="EV52" s="179"/>
      <c r="EW52" s="180"/>
      <c r="EX52" s="181"/>
      <c r="EY52" s="180"/>
      <c r="EZ52" s="182"/>
      <c r="FA52" s="183"/>
      <c r="FB52" s="178"/>
      <c r="FC52" s="178"/>
      <c r="FD52" s="178"/>
      <c r="FE52" s="179"/>
      <c r="FF52" s="180"/>
      <c r="FG52" s="181"/>
      <c r="FH52" s="180"/>
      <c r="FI52" s="182"/>
      <c r="FJ52" s="183"/>
      <c r="FK52" s="178"/>
      <c r="FL52" s="178"/>
      <c r="FM52" s="178"/>
      <c r="FN52" s="179"/>
      <c r="FO52" s="180"/>
      <c r="FP52" s="181"/>
      <c r="FQ52" s="180"/>
      <c r="FR52" s="182"/>
      <c r="FS52" s="183"/>
      <c r="FT52" s="178"/>
      <c r="FU52" s="178"/>
      <c r="FV52" s="178"/>
      <c r="FW52" s="179"/>
      <c r="FX52" s="180"/>
      <c r="FY52" s="181"/>
      <c r="FZ52" s="180"/>
      <c r="GA52" s="182"/>
      <c r="GB52" s="183"/>
      <c r="GC52" s="178"/>
      <c r="GD52" s="178"/>
      <c r="GE52" s="178"/>
      <c r="GF52" s="179"/>
      <c r="GG52" s="180"/>
      <c r="GH52" s="181"/>
      <c r="GI52" s="180"/>
      <c r="GJ52" s="182"/>
      <c r="GK52" s="183"/>
      <c r="GL52" s="178"/>
      <c r="GM52" s="178"/>
      <c r="GN52" s="178"/>
      <c r="GO52" s="179"/>
      <c r="GP52" s="180"/>
      <c r="GQ52" s="181"/>
      <c r="GR52" s="180"/>
      <c r="GS52" s="182"/>
      <c r="GT52" s="183"/>
      <c r="GU52" s="174"/>
      <c r="GV52" s="176"/>
      <c r="GW52" s="173"/>
      <c r="GX52" s="161"/>
      <c r="GY52" s="161"/>
      <c r="GZ52" s="187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84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85"/>
      <c r="Y53" s="178"/>
      <c r="Z53" s="179"/>
      <c r="AA53" s="180"/>
      <c r="AB53" s="181"/>
      <c r="AC53" s="180"/>
      <c r="AD53" s="182"/>
      <c r="AE53" s="183"/>
      <c r="AF53" s="178"/>
      <c r="AG53" s="178"/>
      <c r="AH53" s="178"/>
      <c r="AI53" s="179"/>
      <c r="AJ53" s="180"/>
      <c r="AK53" s="181"/>
      <c r="AL53" s="180"/>
      <c r="AM53" s="182"/>
      <c r="AN53" s="183"/>
      <c r="AO53" s="178"/>
      <c r="AP53" s="178"/>
      <c r="AQ53" s="178"/>
      <c r="AR53" s="179"/>
      <c r="AS53" s="180"/>
      <c r="AT53" s="181"/>
      <c r="AU53" s="180"/>
      <c r="AV53" s="182"/>
      <c r="AW53" s="183"/>
      <c r="AX53" s="178"/>
      <c r="AY53" s="178"/>
      <c r="AZ53" s="178"/>
      <c r="BA53" s="179"/>
      <c r="BB53" s="180"/>
      <c r="BC53" s="181"/>
      <c r="BD53" s="180"/>
      <c r="BE53" s="182"/>
      <c r="BF53" s="183"/>
      <c r="BG53" s="178"/>
      <c r="BH53" s="178"/>
      <c r="BI53" s="178"/>
      <c r="BJ53" s="179"/>
      <c r="BK53" s="180"/>
      <c r="BL53" s="181"/>
      <c r="BM53" s="180"/>
      <c r="BN53" s="182"/>
      <c r="BO53" s="183"/>
      <c r="BP53" s="178"/>
      <c r="BQ53" s="178"/>
      <c r="BR53" s="178"/>
      <c r="BS53" s="179"/>
      <c r="BT53" s="180"/>
      <c r="BU53" s="181"/>
      <c r="BV53" s="180"/>
      <c r="BW53" s="182"/>
      <c r="BX53" s="183"/>
      <c r="BY53" s="178"/>
      <c r="BZ53" s="178"/>
      <c r="CA53" s="178"/>
      <c r="CB53" s="179"/>
      <c r="CC53" s="180"/>
      <c r="CD53" s="181"/>
      <c r="CE53" s="180"/>
      <c r="CF53" s="182"/>
      <c r="CG53" s="183"/>
      <c r="CH53" s="178"/>
      <c r="CI53" s="178"/>
      <c r="CJ53" s="178"/>
      <c r="CK53" s="179"/>
      <c r="CL53" s="180"/>
      <c r="CM53" s="181"/>
      <c r="CN53" s="180"/>
      <c r="CO53" s="182"/>
      <c r="CP53" s="183"/>
      <c r="CQ53" s="178"/>
      <c r="CR53" s="178"/>
      <c r="CS53" s="178"/>
      <c r="CT53" s="179"/>
      <c r="CU53" s="180"/>
      <c r="CV53" s="181"/>
      <c r="CW53" s="180"/>
      <c r="CX53" s="182"/>
      <c r="CY53" s="183"/>
      <c r="CZ53" s="178"/>
      <c r="DA53" s="178"/>
      <c r="DB53" s="178"/>
      <c r="DC53" s="179"/>
      <c r="DD53" s="180"/>
      <c r="DE53" s="181"/>
      <c r="DF53" s="180"/>
      <c r="DG53" s="182"/>
      <c r="DH53" s="183"/>
      <c r="DI53" s="178"/>
      <c r="DJ53" s="178"/>
      <c r="DK53" s="178"/>
      <c r="DL53" s="179"/>
      <c r="DM53" s="180"/>
      <c r="DN53" s="181"/>
      <c r="DO53" s="180"/>
      <c r="DP53" s="182"/>
      <c r="DQ53" s="183"/>
      <c r="DR53" s="178"/>
      <c r="DS53" s="178"/>
      <c r="DT53" s="178"/>
      <c r="DU53" s="179"/>
      <c r="DV53" s="180"/>
      <c r="DW53" s="181"/>
      <c r="DX53" s="180"/>
      <c r="DY53" s="182"/>
      <c r="DZ53" s="183"/>
      <c r="EA53" s="178"/>
      <c r="EB53" s="178"/>
      <c r="EC53" s="178"/>
      <c r="ED53" s="179"/>
      <c r="EE53" s="180"/>
      <c r="EF53" s="181"/>
      <c r="EG53" s="180"/>
      <c r="EH53" s="182"/>
      <c r="EI53" s="183"/>
      <c r="EJ53" s="178"/>
      <c r="EK53" s="178"/>
      <c r="EL53" s="178"/>
      <c r="EM53" s="179"/>
      <c r="EN53" s="180"/>
      <c r="EO53" s="181"/>
      <c r="EP53" s="180"/>
      <c r="EQ53" s="182"/>
      <c r="ER53" s="183"/>
      <c r="ES53" s="178"/>
      <c r="ET53" s="178"/>
      <c r="EU53" s="178"/>
      <c r="EV53" s="179"/>
      <c r="EW53" s="180"/>
      <c r="EX53" s="181"/>
      <c r="EY53" s="180"/>
      <c r="EZ53" s="182"/>
      <c r="FA53" s="183"/>
      <c r="FB53" s="178"/>
      <c r="FC53" s="178"/>
      <c r="FD53" s="178"/>
      <c r="FE53" s="179"/>
      <c r="FF53" s="180"/>
      <c r="FG53" s="181"/>
      <c r="FH53" s="180"/>
      <c r="FI53" s="182"/>
      <c r="FJ53" s="183"/>
      <c r="FK53" s="178"/>
      <c r="FL53" s="178"/>
      <c r="FM53" s="178"/>
      <c r="FN53" s="179"/>
      <c r="FO53" s="180"/>
      <c r="FP53" s="181"/>
      <c r="FQ53" s="180"/>
      <c r="FR53" s="182"/>
      <c r="FS53" s="183"/>
      <c r="FT53" s="178"/>
      <c r="FU53" s="178"/>
      <c r="FV53" s="178"/>
      <c r="FW53" s="179"/>
      <c r="FX53" s="180"/>
      <c r="FY53" s="181"/>
      <c r="FZ53" s="180"/>
      <c r="GA53" s="182"/>
      <c r="GB53" s="183"/>
      <c r="GC53" s="178"/>
      <c r="GD53" s="178"/>
      <c r="GE53" s="178"/>
      <c r="GF53" s="179"/>
      <c r="GG53" s="180"/>
      <c r="GH53" s="181"/>
      <c r="GI53" s="180"/>
      <c r="GJ53" s="182"/>
      <c r="GK53" s="183"/>
      <c r="GL53" s="178"/>
      <c r="GM53" s="178"/>
      <c r="GN53" s="178"/>
      <c r="GO53" s="179"/>
      <c r="GP53" s="180"/>
      <c r="GQ53" s="181"/>
      <c r="GR53" s="180"/>
      <c r="GS53" s="182"/>
      <c r="GT53" s="183"/>
      <c r="GU53" s="174"/>
      <c r="GV53" s="176"/>
      <c r="GW53" s="173"/>
      <c r="GX53" s="79"/>
      <c r="GY53" s="79"/>
      <c r="GZ53" s="187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98"/>
      <c r="L54" s="98"/>
      <c r="M54" s="84"/>
      <c r="N54" s="85"/>
      <c r="O54" s="68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58"/>
      <c r="W54" s="186"/>
      <c r="X54" s="102"/>
      <c r="Y54" s="82"/>
      <c r="Z54" s="187"/>
      <c r="AA54" s="188"/>
      <c r="AB54" s="189"/>
      <c r="AC54" s="188"/>
      <c r="AD54" s="190"/>
      <c r="AE54" s="191"/>
      <c r="AF54" s="82"/>
      <c r="AG54" s="82"/>
      <c r="AH54" s="82"/>
      <c r="AI54" s="187"/>
      <c r="AJ54" s="188"/>
      <c r="AK54" s="189"/>
      <c r="AL54" s="188"/>
      <c r="AM54" s="190"/>
      <c r="AN54" s="191"/>
      <c r="AO54" s="82"/>
      <c r="AP54" s="82"/>
      <c r="AQ54" s="82"/>
      <c r="AR54" s="187"/>
      <c r="AS54" s="188"/>
      <c r="AT54" s="189"/>
      <c r="AU54" s="188"/>
      <c r="AV54" s="190"/>
      <c r="AW54" s="191"/>
      <c r="AX54" s="82"/>
      <c r="AY54" s="82"/>
      <c r="AZ54" s="82"/>
      <c r="BA54" s="187"/>
      <c r="BB54" s="188"/>
      <c r="BC54" s="189"/>
      <c r="BD54" s="188"/>
      <c r="BE54" s="190"/>
      <c r="BF54" s="191"/>
      <c r="BG54" s="82"/>
      <c r="BH54" s="82"/>
      <c r="BI54" s="82"/>
      <c r="BJ54" s="187"/>
      <c r="BK54" s="188"/>
      <c r="BL54" s="189"/>
      <c r="BM54" s="188"/>
      <c r="BN54" s="190"/>
      <c r="BO54" s="191"/>
      <c r="BP54" s="82"/>
      <c r="BQ54" s="82"/>
      <c r="BR54" s="82"/>
      <c r="BS54" s="187"/>
      <c r="BT54" s="188"/>
      <c r="BU54" s="189"/>
      <c r="BV54" s="188"/>
      <c r="BW54" s="190"/>
      <c r="BX54" s="191"/>
      <c r="BY54" s="82"/>
      <c r="BZ54" s="82"/>
      <c r="CA54" s="82"/>
      <c r="CB54" s="187"/>
      <c r="CC54" s="188"/>
      <c r="CD54" s="189"/>
      <c r="CE54" s="188"/>
      <c r="CF54" s="190"/>
      <c r="CG54" s="191"/>
      <c r="CH54" s="82"/>
      <c r="CI54" s="82"/>
      <c r="CJ54" s="82"/>
      <c r="CK54" s="187"/>
      <c r="CL54" s="188"/>
      <c r="CM54" s="189"/>
      <c r="CN54" s="188"/>
      <c r="CO54" s="190"/>
      <c r="CP54" s="191"/>
      <c r="CQ54" s="82"/>
      <c r="CR54" s="82"/>
      <c r="CS54" s="82"/>
      <c r="CT54" s="187"/>
      <c r="CU54" s="188"/>
      <c r="CV54" s="189"/>
      <c r="CW54" s="188"/>
      <c r="CX54" s="190"/>
      <c r="CY54" s="191"/>
      <c r="CZ54" s="82"/>
      <c r="DA54" s="82"/>
      <c r="DB54" s="82"/>
      <c r="DC54" s="187"/>
      <c r="DD54" s="188"/>
      <c r="DE54" s="189"/>
      <c r="DF54" s="188"/>
      <c r="DG54" s="190"/>
      <c r="DH54" s="191"/>
      <c r="DI54" s="82"/>
      <c r="DJ54" s="82"/>
      <c r="DK54" s="82"/>
      <c r="DL54" s="187"/>
      <c r="DM54" s="188"/>
      <c r="DN54" s="189"/>
      <c r="DO54" s="188"/>
      <c r="DP54" s="190"/>
      <c r="DQ54" s="191"/>
      <c r="DR54" s="82"/>
      <c r="DS54" s="82"/>
      <c r="DT54" s="82"/>
      <c r="DU54" s="187"/>
      <c r="DV54" s="188"/>
      <c r="DW54" s="189"/>
      <c r="DX54" s="188"/>
      <c r="DY54" s="190"/>
      <c r="DZ54" s="191"/>
      <c r="EA54" s="82"/>
      <c r="EB54" s="82"/>
      <c r="EC54" s="82"/>
      <c r="ED54" s="187"/>
      <c r="EE54" s="188"/>
      <c r="EF54" s="189"/>
      <c r="EG54" s="188"/>
      <c r="EH54" s="190"/>
      <c r="EI54" s="191"/>
      <c r="EJ54" s="82"/>
      <c r="EK54" s="82"/>
      <c r="EL54" s="82"/>
      <c r="EM54" s="187"/>
      <c r="EN54" s="188"/>
      <c r="EO54" s="189"/>
      <c r="EP54" s="188"/>
      <c r="EQ54" s="190"/>
      <c r="ER54" s="191"/>
      <c r="ES54" s="82"/>
      <c r="ET54" s="82"/>
      <c r="EU54" s="82"/>
      <c r="EV54" s="187"/>
      <c r="EW54" s="188"/>
      <c r="EX54" s="189"/>
      <c r="EY54" s="188"/>
      <c r="EZ54" s="190"/>
      <c r="FA54" s="191"/>
      <c r="FB54" s="82"/>
      <c r="FC54" s="82"/>
      <c r="FD54" s="82"/>
      <c r="FE54" s="187"/>
      <c r="FF54" s="188"/>
      <c r="FG54" s="189"/>
      <c r="FH54" s="188"/>
      <c r="FI54" s="190"/>
      <c r="FJ54" s="191"/>
      <c r="FK54" s="82"/>
      <c r="FL54" s="82"/>
      <c r="FM54" s="82"/>
      <c r="FN54" s="187"/>
      <c r="FO54" s="188"/>
      <c r="FP54" s="189"/>
      <c r="FQ54" s="188"/>
      <c r="FR54" s="190"/>
      <c r="FS54" s="191"/>
      <c r="FT54" s="82"/>
      <c r="FU54" s="82"/>
      <c r="FV54" s="82"/>
      <c r="FW54" s="187"/>
      <c r="FX54" s="188"/>
      <c r="FY54" s="189"/>
      <c r="FZ54" s="188"/>
      <c r="GA54" s="190"/>
      <c r="GB54" s="191"/>
      <c r="GC54" s="82"/>
      <c r="GD54" s="82"/>
      <c r="GE54" s="82"/>
      <c r="GF54" s="187"/>
      <c r="GG54" s="188"/>
      <c r="GH54" s="189"/>
      <c r="GI54" s="188"/>
      <c r="GJ54" s="190"/>
      <c r="GK54" s="191"/>
      <c r="GL54" s="82"/>
      <c r="GM54" s="82"/>
      <c r="GN54" s="82"/>
      <c r="GO54" s="187"/>
      <c r="GP54" s="188"/>
      <c r="GQ54" s="189"/>
      <c r="GR54" s="188"/>
      <c r="GS54" s="190"/>
      <c r="GT54" s="191"/>
      <c r="GU54" s="186"/>
      <c r="GV54" s="77"/>
      <c r="GW54" s="78"/>
      <c r="GX54" s="79"/>
      <c r="GY54" s="79"/>
      <c r="GZ54" s="187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68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58"/>
      <c r="W55" s="186"/>
      <c r="X55" s="102"/>
      <c r="Y55" s="82"/>
      <c r="Z55" s="187"/>
      <c r="AA55" s="188"/>
      <c r="AB55" s="189"/>
      <c r="AC55" s="188"/>
      <c r="AD55" s="190"/>
      <c r="AE55" s="191"/>
      <c r="AF55" s="82"/>
      <c r="AG55" s="82"/>
      <c r="AH55" s="82"/>
      <c r="AI55" s="187"/>
      <c r="AJ55" s="188"/>
      <c r="AK55" s="189"/>
      <c r="AL55" s="188"/>
      <c r="AM55" s="190"/>
      <c r="AN55" s="191"/>
      <c r="AO55" s="82"/>
      <c r="AP55" s="82"/>
      <c r="AQ55" s="82"/>
      <c r="AR55" s="187"/>
      <c r="AS55" s="188"/>
      <c r="AT55" s="189"/>
      <c r="AU55" s="188"/>
      <c r="AV55" s="190"/>
      <c r="AW55" s="191"/>
      <c r="AX55" s="82"/>
      <c r="AY55" s="82"/>
      <c r="AZ55" s="82"/>
      <c r="BA55" s="187"/>
      <c r="BB55" s="188"/>
      <c r="BC55" s="189"/>
      <c r="BD55" s="188"/>
      <c r="BE55" s="190"/>
      <c r="BF55" s="191"/>
      <c r="BG55" s="82"/>
      <c r="BH55" s="82"/>
      <c r="BI55" s="82"/>
      <c r="BJ55" s="187"/>
      <c r="BK55" s="188"/>
      <c r="BL55" s="189"/>
      <c r="BM55" s="188"/>
      <c r="BN55" s="190"/>
      <c r="BO55" s="191"/>
      <c r="BP55" s="82"/>
      <c r="BQ55" s="82"/>
      <c r="BR55" s="82"/>
      <c r="BS55" s="187"/>
      <c r="BT55" s="188"/>
      <c r="BU55" s="189"/>
      <c r="BV55" s="188"/>
      <c r="BW55" s="190"/>
      <c r="BX55" s="191"/>
      <c r="BY55" s="82"/>
      <c r="BZ55" s="82"/>
      <c r="CA55" s="82"/>
      <c r="CB55" s="187"/>
      <c r="CC55" s="188"/>
      <c r="CD55" s="189"/>
      <c r="CE55" s="188"/>
      <c r="CF55" s="190"/>
      <c r="CG55" s="191"/>
      <c r="CH55" s="82"/>
      <c r="CI55" s="82"/>
      <c r="CJ55" s="82"/>
      <c r="CK55" s="187"/>
      <c r="CL55" s="188"/>
      <c r="CM55" s="189"/>
      <c r="CN55" s="188"/>
      <c r="CO55" s="190"/>
      <c r="CP55" s="191"/>
      <c r="CQ55" s="82"/>
      <c r="CR55" s="82"/>
      <c r="CS55" s="82"/>
      <c r="CT55" s="187"/>
      <c r="CU55" s="188"/>
      <c r="CV55" s="189"/>
      <c r="CW55" s="188"/>
      <c r="CX55" s="190"/>
      <c r="CY55" s="191"/>
      <c r="CZ55" s="82"/>
      <c r="DA55" s="82"/>
      <c r="DB55" s="82"/>
      <c r="DC55" s="187"/>
      <c r="DD55" s="188"/>
      <c r="DE55" s="189"/>
      <c r="DF55" s="188"/>
      <c r="DG55" s="190"/>
      <c r="DH55" s="191"/>
      <c r="DI55" s="82"/>
      <c r="DJ55" s="82"/>
      <c r="DK55" s="82"/>
      <c r="DL55" s="187"/>
      <c r="DM55" s="188"/>
      <c r="DN55" s="189"/>
      <c r="DO55" s="188"/>
      <c r="DP55" s="190"/>
      <c r="DQ55" s="191"/>
      <c r="DR55" s="82"/>
      <c r="DS55" s="82"/>
      <c r="DT55" s="82"/>
      <c r="DU55" s="187"/>
      <c r="DV55" s="188"/>
      <c r="DW55" s="189"/>
      <c r="DX55" s="188"/>
      <c r="DY55" s="190"/>
      <c r="DZ55" s="191"/>
      <c r="EA55" s="82"/>
      <c r="EB55" s="82"/>
      <c r="EC55" s="82"/>
      <c r="ED55" s="187"/>
      <c r="EE55" s="188"/>
      <c r="EF55" s="189"/>
      <c r="EG55" s="188"/>
      <c r="EH55" s="190"/>
      <c r="EI55" s="191"/>
      <c r="EJ55" s="82"/>
      <c r="EK55" s="82"/>
      <c r="EL55" s="82"/>
      <c r="EM55" s="187"/>
      <c r="EN55" s="188"/>
      <c r="EO55" s="189"/>
      <c r="EP55" s="188"/>
      <c r="EQ55" s="190"/>
      <c r="ER55" s="191"/>
      <c r="ES55" s="82"/>
      <c r="ET55" s="82"/>
      <c r="EU55" s="82"/>
      <c r="EV55" s="187"/>
      <c r="EW55" s="188"/>
      <c r="EX55" s="189"/>
      <c r="EY55" s="188"/>
      <c r="EZ55" s="190"/>
      <c r="FA55" s="191"/>
      <c r="FB55" s="82"/>
      <c r="FC55" s="82"/>
      <c r="FD55" s="82"/>
      <c r="FE55" s="187"/>
      <c r="FF55" s="188"/>
      <c r="FG55" s="189"/>
      <c r="FH55" s="188"/>
      <c r="FI55" s="190"/>
      <c r="FJ55" s="191"/>
      <c r="FK55" s="82"/>
      <c r="FL55" s="82"/>
      <c r="FM55" s="82"/>
      <c r="FN55" s="187"/>
      <c r="FO55" s="188"/>
      <c r="FP55" s="189"/>
      <c r="FQ55" s="188"/>
      <c r="FR55" s="190"/>
      <c r="FS55" s="191"/>
      <c r="FT55" s="82"/>
      <c r="FU55" s="82"/>
      <c r="FV55" s="82"/>
      <c r="FW55" s="187"/>
      <c r="FX55" s="188"/>
      <c r="FY55" s="189"/>
      <c r="FZ55" s="188"/>
      <c r="GA55" s="190"/>
      <c r="GB55" s="191"/>
      <c r="GC55" s="82"/>
      <c r="GD55" s="82"/>
      <c r="GE55" s="82"/>
      <c r="GF55" s="187"/>
      <c r="GG55" s="188"/>
      <c r="GH55" s="189"/>
      <c r="GI55" s="188"/>
      <c r="GJ55" s="190"/>
      <c r="GK55" s="191"/>
      <c r="GL55" s="82"/>
      <c r="GM55" s="82"/>
      <c r="GN55" s="82"/>
      <c r="GO55" s="187"/>
      <c r="GP55" s="188"/>
      <c r="GQ55" s="189"/>
      <c r="GR55" s="188"/>
      <c r="GS55" s="190"/>
      <c r="GT55" s="191"/>
      <c r="GU55" s="186"/>
      <c r="GV55" s="77"/>
      <c r="GW55" s="78"/>
      <c r="GX55" s="79"/>
      <c r="GY55" s="79"/>
      <c r="GZ55" s="187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68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58"/>
      <c r="W56" s="186"/>
      <c r="X56" s="102"/>
      <c r="Y56" s="82"/>
      <c r="Z56" s="187"/>
      <c r="AA56" s="188"/>
      <c r="AB56" s="189"/>
      <c r="AC56" s="188"/>
      <c r="AD56" s="190"/>
      <c r="AE56" s="191"/>
      <c r="AF56" s="82"/>
      <c r="AG56" s="82"/>
      <c r="AH56" s="82"/>
      <c r="AI56" s="187"/>
      <c r="AJ56" s="188"/>
      <c r="AK56" s="189"/>
      <c r="AL56" s="188"/>
      <c r="AM56" s="190"/>
      <c r="AN56" s="191"/>
      <c r="AO56" s="82"/>
      <c r="AP56" s="82"/>
      <c r="AQ56" s="82"/>
      <c r="AR56" s="187"/>
      <c r="AS56" s="188"/>
      <c r="AT56" s="189"/>
      <c r="AU56" s="188"/>
      <c r="AV56" s="190"/>
      <c r="AW56" s="191"/>
      <c r="AX56" s="82"/>
      <c r="AY56" s="82"/>
      <c r="AZ56" s="82"/>
      <c r="BA56" s="187"/>
      <c r="BB56" s="188"/>
      <c r="BC56" s="189"/>
      <c r="BD56" s="188"/>
      <c r="BE56" s="190"/>
      <c r="BF56" s="191"/>
      <c r="BG56" s="82"/>
      <c r="BH56" s="82"/>
      <c r="BI56" s="82"/>
      <c r="BJ56" s="187"/>
      <c r="BK56" s="188"/>
      <c r="BL56" s="189"/>
      <c r="BM56" s="188"/>
      <c r="BN56" s="190"/>
      <c r="BO56" s="191"/>
      <c r="BP56" s="82"/>
      <c r="BQ56" s="82"/>
      <c r="BR56" s="82"/>
      <c r="BS56" s="187"/>
      <c r="BT56" s="188"/>
      <c r="BU56" s="189"/>
      <c r="BV56" s="188"/>
      <c r="BW56" s="190"/>
      <c r="BX56" s="191"/>
      <c r="BY56" s="82"/>
      <c r="BZ56" s="82"/>
      <c r="CA56" s="82"/>
      <c r="CB56" s="187"/>
      <c r="CC56" s="188"/>
      <c r="CD56" s="189"/>
      <c r="CE56" s="188"/>
      <c r="CF56" s="190"/>
      <c r="CG56" s="191"/>
      <c r="CH56" s="82"/>
      <c r="CI56" s="82"/>
      <c r="CJ56" s="82"/>
      <c r="CK56" s="187"/>
      <c r="CL56" s="188"/>
      <c r="CM56" s="189"/>
      <c r="CN56" s="188"/>
      <c r="CO56" s="190"/>
      <c r="CP56" s="191"/>
      <c r="CQ56" s="82"/>
      <c r="CR56" s="82"/>
      <c r="CS56" s="82"/>
      <c r="CT56" s="187"/>
      <c r="CU56" s="188"/>
      <c r="CV56" s="189"/>
      <c r="CW56" s="188"/>
      <c r="CX56" s="190"/>
      <c r="CY56" s="191"/>
      <c r="CZ56" s="82"/>
      <c r="DA56" s="82"/>
      <c r="DB56" s="82"/>
      <c r="DC56" s="187"/>
      <c r="DD56" s="188"/>
      <c r="DE56" s="189"/>
      <c r="DF56" s="188"/>
      <c r="DG56" s="190"/>
      <c r="DH56" s="191"/>
      <c r="DI56" s="82"/>
      <c r="DJ56" s="82"/>
      <c r="DK56" s="82"/>
      <c r="DL56" s="187"/>
      <c r="DM56" s="188"/>
      <c r="DN56" s="189"/>
      <c r="DO56" s="188"/>
      <c r="DP56" s="190"/>
      <c r="DQ56" s="191"/>
      <c r="DR56" s="82"/>
      <c r="DS56" s="82"/>
      <c r="DT56" s="82"/>
      <c r="DU56" s="187"/>
      <c r="DV56" s="188"/>
      <c r="DW56" s="189"/>
      <c r="DX56" s="188"/>
      <c r="DY56" s="190"/>
      <c r="DZ56" s="191"/>
      <c r="EA56" s="82"/>
      <c r="EB56" s="82"/>
      <c r="EC56" s="82"/>
      <c r="ED56" s="187"/>
      <c r="EE56" s="188"/>
      <c r="EF56" s="189"/>
      <c r="EG56" s="188"/>
      <c r="EH56" s="190"/>
      <c r="EI56" s="191"/>
      <c r="EJ56" s="82"/>
      <c r="EK56" s="82"/>
      <c r="EL56" s="82"/>
      <c r="EM56" s="187"/>
      <c r="EN56" s="188"/>
      <c r="EO56" s="189"/>
      <c r="EP56" s="188"/>
      <c r="EQ56" s="190"/>
      <c r="ER56" s="191"/>
      <c r="ES56" s="82"/>
      <c r="ET56" s="82"/>
      <c r="EU56" s="82"/>
      <c r="EV56" s="187"/>
      <c r="EW56" s="188"/>
      <c r="EX56" s="189"/>
      <c r="EY56" s="188"/>
      <c r="EZ56" s="190"/>
      <c r="FA56" s="191"/>
      <c r="FB56" s="82"/>
      <c r="FC56" s="82"/>
      <c r="FD56" s="82"/>
      <c r="FE56" s="187"/>
      <c r="FF56" s="188"/>
      <c r="FG56" s="189"/>
      <c r="FH56" s="188"/>
      <c r="FI56" s="190"/>
      <c r="FJ56" s="191"/>
      <c r="FK56" s="82"/>
      <c r="FL56" s="82"/>
      <c r="FM56" s="82"/>
      <c r="FN56" s="187"/>
      <c r="FO56" s="188"/>
      <c r="FP56" s="189"/>
      <c r="FQ56" s="188"/>
      <c r="FR56" s="190"/>
      <c r="FS56" s="191"/>
      <c r="FT56" s="82"/>
      <c r="FU56" s="82"/>
      <c r="FV56" s="82"/>
      <c r="FW56" s="187"/>
      <c r="FX56" s="188"/>
      <c r="FY56" s="189"/>
      <c r="FZ56" s="188"/>
      <c r="GA56" s="190"/>
      <c r="GB56" s="191"/>
      <c r="GC56" s="82"/>
      <c r="GD56" s="82"/>
      <c r="GE56" s="82"/>
      <c r="GF56" s="187"/>
      <c r="GG56" s="188"/>
      <c r="GH56" s="189"/>
      <c r="GI56" s="188"/>
      <c r="GJ56" s="190"/>
      <c r="GK56" s="191"/>
      <c r="GL56" s="82"/>
      <c r="GM56" s="82"/>
      <c r="GN56" s="82"/>
      <c r="GO56" s="187"/>
      <c r="GP56" s="188"/>
      <c r="GQ56" s="189"/>
      <c r="GR56" s="188"/>
      <c r="GS56" s="190"/>
      <c r="GT56" s="191"/>
      <c r="GU56" s="191"/>
      <c r="GV56" s="77"/>
      <c r="GW56" s="78"/>
      <c r="GX56" s="79"/>
      <c r="GY56" s="79"/>
      <c r="GZ56" s="187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68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58"/>
      <c r="W57" s="186"/>
      <c r="X57" s="102"/>
      <c r="Y57" s="82"/>
      <c r="Z57" s="187"/>
      <c r="AA57" s="188"/>
      <c r="AB57" s="189"/>
      <c r="AC57" s="188"/>
      <c r="AD57" s="190"/>
      <c r="AE57" s="191"/>
      <c r="AF57" s="82"/>
      <c r="AG57" s="82"/>
      <c r="AH57" s="82"/>
      <c r="AI57" s="187"/>
      <c r="AJ57" s="188"/>
      <c r="AK57" s="189"/>
      <c r="AL57" s="188"/>
      <c r="AM57" s="190"/>
      <c r="AN57" s="191"/>
      <c r="AO57" s="82"/>
      <c r="AP57" s="82"/>
      <c r="AQ57" s="82"/>
      <c r="AR57" s="187"/>
      <c r="AS57" s="188"/>
      <c r="AT57" s="189"/>
      <c r="AU57" s="188"/>
      <c r="AV57" s="190"/>
      <c r="AW57" s="191"/>
      <c r="AX57" s="82"/>
      <c r="AY57" s="82"/>
      <c r="AZ57" s="82"/>
      <c r="BA57" s="187"/>
      <c r="BB57" s="188"/>
      <c r="BC57" s="189"/>
      <c r="BD57" s="188"/>
      <c r="BE57" s="190"/>
      <c r="BF57" s="191"/>
      <c r="BG57" s="82"/>
      <c r="BH57" s="82"/>
      <c r="BI57" s="82"/>
      <c r="BJ57" s="187"/>
      <c r="BK57" s="188"/>
      <c r="BL57" s="189"/>
      <c r="BM57" s="188"/>
      <c r="BN57" s="190"/>
      <c r="BO57" s="191"/>
      <c r="BP57" s="82"/>
      <c r="BQ57" s="82"/>
      <c r="BR57" s="82"/>
      <c r="BS57" s="187"/>
      <c r="BT57" s="188"/>
      <c r="BU57" s="189"/>
      <c r="BV57" s="188"/>
      <c r="BW57" s="190"/>
      <c r="BX57" s="191"/>
      <c r="BY57" s="82"/>
      <c r="BZ57" s="82"/>
      <c r="CA57" s="82"/>
      <c r="CB57" s="187"/>
      <c r="CC57" s="188"/>
      <c r="CD57" s="189"/>
      <c r="CE57" s="188"/>
      <c r="CF57" s="190"/>
      <c r="CG57" s="191"/>
      <c r="CH57" s="82"/>
      <c r="CI57" s="82"/>
      <c r="CJ57" s="82"/>
      <c r="CK57" s="187"/>
      <c r="CL57" s="188"/>
      <c r="CM57" s="189"/>
      <c r="CN57" s="188"/>
      <c r="CO57" s="190"/>
      <c r="CP57" s="191"/>
      <c r="CQ57" s="82"/>
      <c r="CR57" s="82"/>
      <c r="CS57" s="82"/>
      <c r="CT57" s="187"/>
      <c r="CU57" s="188"/>
      <c r="CV57" s="189"/>
      <c r="CW57" s="188"/>
      <c r="CX57" s="190"/>
      <c r="CY57" s="191"/>
      <c r="CZ57" s="82"/>
      <c r="DA57" s="82"/>
      <c r="DB57" s="82"/>
      <c r="DC57" s="187"/>
      <c r="DD57" s="188"/>
      <c r="DE57" s="189"/>
      <c r="DF57" s="188"/>
      <c r="DG57" s="190"/>
      <c r="DH57" s="191"/>
      <c r="DI57" s="82"/>
      <c r="DJ57" s="82"/>
      <c r="DK57" s="82"/>
      <c r="DL57" s="187"/>
      <c r="DM57" s="188"/>
      <c r="DN57" s="189"/>
      <c r="DO57" s="188"/>
      <c r="DP57" s="190"/>
      <c r="DQ57" s="191"/>
      <c r="DR57" s="82"/>
      <c r="DS57" s="82"/>
      <c r="DT57" s="82"/>
      <c r="DU57" s="187"/>
      <c r="DV57" s="188"/>
      <c r="DW57" s="189"/>
      <c r="DX57" s="188"/>
      <c r="DY57" s="190"/>
      <c r="DZ57" s="191"/>
      <c r="EA57" s="82"/>
      <c r="EB57" s="82"/>
      <c r="EC57" s="82"/>
      <c r="ED57" s="187"/>
      <c r="EE57" s="188"/>
      <c r="EF57" s="189"/>
      <c r="EG57" s="188"/>
      <c r="EH57" s="190"/>
      <c r="EI57" s="191"/>
      <c r="EJ57" s="82"/>
      <c r="EK57" s="82"/>
      <c r="EL57" s="82"/>
      <c r="EM57" s="187"/>
      <c r="EN57" s="188"/>
      <c r="EO57" s="189"/>
      <c r="EP57" s="188"/>
      <c r="EQ57" s="190"/>
      <c r="ER57" s="191"/>
      <c r="ES57" s="82"/>
      <c r="ET57" s="82"/>
      <c r="EU57" s="82"/>
      <c r="EV57" s="187"/>
      <c r="EW57" s="188"/>
      <c r="EX57" s="189"/>
      <c r="EY57" s="188"/>
      <c r="EZ57" s="190"/>
      <c r="FA57" s="191"/>
      <c r="FB57" s="82"/>
      <c r="FC57" s="82"/>
      <c r="FD57" s="82"/>
      <c r="FE57" s="187"/>
      <c r="FF57" s="188"/>
      <c r="FG57" s="189"/>
      <c r="FH57" s="188"/>
      <c r="FI57" s="190"/>
      <c r="FJ57" s="191"/>
      <c r="FK57" s="82"/>
      <c r="FL57" s="82"/>
      <c r="FM57" s="82"/>
      <c r="FN57" s="187"/>
      <c r="FO57" s="188"/>
      <c r="FP57" s="189"/>
      <c r="FQ57" s="188"/>
      <c r="FR57" s="190"/>
      <c r="FS57" s="191"/>
      <c r="FT57" s="82"/>
      <c r="FU57" s="82"/>
      <c r="FV57" s="82"/>
      <c r="FW57" s="187"/>
      <c r="FX57" s="188"/>
      <c r="FY57" s="189"/>
      <c r="FZ57" s="188"/>
      <c r="GA57" s="190"/>
      <c r="GB57" s="191"/>
      <c r="GC57" s="82"/>
      <c r="GD57" s="82"/>
      <c r="GE57" s="82"/>
      <c r="GF57" s="187"/>
      <c r="GG57" s="188"/>
      <c r="GH57" s="189"/>
      <c r="GI57" s="188"/>
      <c r="GJ57" s="190"/>
      <c r="GK57" s="191"/>
      <c r="GL57" s="82"/>
      <c r="GM57" s="82"/>
      <c r="GN57" s="82"/>
      <c r="GO57" s="187"/>
      <c r="GP57" s="188"/>
      <c r="GQ57" s="189"/>
      <c r="GR57" s="188"/>
      <c r="GS57" s="190"/>
      <c r="GT57" s="191"/>
      <c r="GU57" s="191"/>
      <c r="GV57" s="77"/>
      <c r="GW57" s="78"/>
      <c r="GX57" s="79"/>
      <c r="GY57" s="79"/>
      <c r="GZ57" s="187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83"/>
      <c r="L58" s="83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91"/>
      <c r="GV58" s="77"/>
      <c r="GW58" s="78"/>
      <c r="GX58" s="79"/>
      <c r="GY58" s="79"/>
      <c r="GZ58" s="187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91"/>
      <c r="GV59" s="77"/>
      <c r="GW59" s="78"/>
      <c r="GX59" s="79"/>
      <c r="GY59" s="79"/>
      <c r="GZ59" s="187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92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87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193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92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87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194"/>
      <c r="K62" s="83"/>
      <c r="L62" s="83"/>
      <c r="M62" s="84"/>
      <c r="N62" s="85"/>
      <c r="O62" s="195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92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472"/>
      <c r="HA62" s="197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198"/>
      <c r="K63" s="199"/>
      <c r="L63" s="66"/>
      <c r="M63" s="200"/>
      <c r="N63" s="67"/>
      <c r="O63" s="201"/>
      <c r="P63" s="69"/>
      <c r="Q63" s="69"/>
      <c r="R63" s="202"/>
      <c r="S63" s="202"/>
      <c r="T63" s="202"/>
      <c r="U63" s="39">
        <f t="shared" si="0"/>
        <v>0</v>
      </c>
      <c r="V63" s="203"/>
      <c r="W63" s="204"/>
      <c r="X63" s="205"/>
      <c r="Y63" s="206"/>
      <c r="Z63" s="207"/>
      <c r="AA63" s="208"/>
      <c r="AB63" s="209"/>
      <c r="AC63" s="208"/>
      <c r="AD63" s="210"/>
      <c r="AE63" s="211"/>
      <c r="AF63" s="212"/>
      <c r="AG63" s="206"/>
      <c r="AH63" s="213"/>
      <c r="AI63" s="207"/>
      <c r="AJ63" s="208"/>
      <c r="AK63" s="209"/>
      <c r="AL63" s="214"/>
      <c r="AM63" s="210"/>
      <c r="AN63" s="211"/>
      <c r="AO63" s="212"/>
      <c r="AP63" s="206"/>
      <c r="AQ63" s="213"/>
      <c r="AR63" s="207"/>
      <c r="AS63" s="208"/>
      <c r="AT63" s="209"/>
      <c r="AU63" s="208"/>
      <c r="AV63" s="210"/>
      <c r="AW63" s="211"/>
      <c r="AX63" s="212"/>
      <c r="AY63" s="206"/>
      <c r="AZ63" s="213"/>
      <c r="BA63" s="207"/>
      <c r="BB63" s="208"/>
      <c r="BC63" s="209"/>
      <c r="BD63" s="214"/>
      <c r="BE63" s="210"/>
      <c r="BF63" s="211"/>
      <c r="BG63" s="212"/>
      <c r="BH63" s="206"/>
      <c r="BI63" s="213"/>
      <c r="BJ63" s="207"/>
      <c r="BK63" s="208"/>
      <c r="BL63" s="209"/>
      <c r="BM63" s="214"/>
      <c r="BN63" s="210"/>
      <c r="BO63" s="211"/>
      <c r="BP63" s="212"/>
      <c r="BQ63" s="206"/>
      <c r="BR63" s="213"/>
      <c r="BS63" s="207"/>
      <c r="BT63" s="208"/>
      <c r="BU63" s="209"/>
      <c r="BV63" s="208"/>
      <c r="BW63" s="210"/>
      <c r="BX63" s="211"/>
      <c r="BY63" s="212"/>
      <c r="BZ63" s="206"/>
      <c r="CA63" s="213"/>
      <c r="CB63" s="207"/>
      <c r="CC63" s="208"/>
      <c r="CD63" s="209"/>
      <c r="CE63" s="208"/>
      <c r="CF63" s="210"/>
      <c r="CG63" s="211"/>
      <c r="CH63" s="212"/>
      <c r="CI63" s="206"/>
      <c r="CJ63" s="213"/>
      <c r="CK63" s="207"/>
      <c r="CL63" s="208"/>
      <c r="CM63" s="209"/>
      <c r="CN63" s="208"/>
      <c r="CO63" s="210"/>
      <c r="CP63" s="211"/>
      <c r="CQ63" s="212"/>
      <c r="CR63" s="206"/>
      <c r="CS63" s="213"/>
      <c r="CT63" s="207"/>
      <c r="CU63" s="208"/>
      <c r="CV63" s="215"/>
      <c r="CW63" s="214"/>
      <c r="CX63" s="216"/>
      <c r="CY63" s="211"/>
      <c r="CZ63" s="212"/>
      <c r="DA63" s="206"/>
      <c r="DB63" s="213"/>
      <c r="DC63" s="207"/>
      <c r="DD63" s="208"/>
      <c r="DE63" s="209"/>
      <c r="DF63" s="208"/>
      <c r="DG63" s="210"/>
      <c r="DH63" s="211"/>
      <c r="DI63" s="212"/>
      <c r="DJ63" s="206"/>
      <c r="DK63" s="213"/>
      <c r="DL63" s="207"/>
      <c r="DM63" s="208"/>
      <c r="DN63" s="215"/>
      <c r="DO63" s="214"/>
      <c r="DP63" s="216"/>
      <c r="DQ63" s="211"/>
      <c r="DR63" s="212"/>
      <c r="DS63" s="206"/>
      <c r="DT63" s="213"/>
      <c r="DU63" s="207"/>
      <c r="DV63" s="208"/>
      <c r="DW63" s="209"/>
      <c r="DX63" s="208"/>
      <c r="DY63" s="210"/>
      <c r="DZ63" s="211"/>
      <c r="EA63" s="212"/>
      <c r="EB63" s="206"/>
      <c r="EC63" s="213"/>
      <c r="ED63" s="207"/>
      <c r="EE63" s="208"/>
      <c r="EF63" s="215"/>
      <c r="EG63" s="214"/>
      <c r="EH63" s="216"/>
      <c r="EI63" s="211"/>
      <c r="EJ63" s="212"/>
      <c r="EK63" s="206"/>
      <c r="EL63" s="213"/>
      <c r="EM63" s="207"/>
      <c r="EN63" s="208"/>
      <c r="EO63" s="215"/>
      <c r="EP63" s="214"/>
      <c r="EQ63" s="216"/>
      <c r="ER63" s="211"/>
      <c r="ES63" s="212"/>
      <c r="ET63" s="206"/>
      <c r="EU63" s="213"/>
      <c r="EV63" s="207"/>
      <c r="EW63" s="208"/>
      <c r="EX63" s="209"/>
      <c r="EY63" s="208"/>
      <c r="EZ63" s="210"/>
      <c r="FA63" s="211"/>
      <c r="FB63" s="212"/>
      <c r="FC63" s="206"/>
      <c r="FD63" s="213"/>
      <c r="FE63" s="207"/>
      <c r="FF63" s="208"/>
      <c r="FG63" s="209"/>
      <c r="FH63" s="208"/>
      <c r="FI63" s="210"/>
      <c r="FJ63" s="211"/>
      <c r="FK63" s="212"/>
      <c r="FL63" s="206"/>
      <c r="FM63" s="213"/>
      <c r="FN63" s="207"/>
      <c r="FO63" s="208"/>
      <c r="FP63" s="209"/>
      <c r="FQ63" s="208"/>
      <c r="FR63" s="210"/>
      <c r="FS63" s="211"/>
      <c r="FT63" s="212"/>
      <c r="FU63" s="206"/>
      <c r="FV63" s="213"/>
      <c r="FW63" s="207"/>
      <c r="FX63" s="208"/>
      <c r="FY63" s="209"/>
      <c r="FZ63" s="208"/>
      <c r="GA63" s="210"/>
      <c r="GB63" s="211"/>
      <c r="GC63" s="212"/>
      <c r="GD63" s="206"/>
      <c r="GE63" s="213"/>
      <c r="GF63" s="207"/>
      <c r="GG63" s="208"/>
      <c r="GH63" s="209"/>
      <c r="GI63" s="208"/>
      <c r="GJ63" s="210"/>
      <c r="GK63" s="211"/>
      <c r="GL63" s="212"/>
      <c r="GM63" s="206"/>
      <c r="GN63" s="213"/>
      <c r="GO63" s="207"/>
      <c r="GP63" s="208"/>
      <c r="GQ63" s="209"/>
      <c r="GR63" s="208"/>
      <c r="GS63" s="210"/>
      <c r="GT63" s="211"/>
      <c r="GU63" s="211"/>
      <c r="GV63" s="123"/>
      <c r="GW63" s="217"/>
      <c r="GX63" s="218"/>
      <c r="GY63" s="218"/>
      <c r="GZ63" s="473"/>
      <c r="HA63" s="220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198"/>
      <c r="K64" s="199"/>
      <c r="L64" s="66"/>
      <c r="M64" s="200"/>
      <c r="N64" s="67"/>
      <c r="O64" s="221"/>
      <c r="P64" s="69"/>
      <c r="Q64" s="69"/>
      <c r="R64" s="202"/>
      <c r="S64" s="202"/>
      <c r="T64" s="202"/>
      <c r="U64" s="39">
        <f t="shared" si="0"/>
        <v>0</v>
      </c>
      <c r="V64" s="203"/>
      <c r="W64" s="204"/>
      <c r="X64" s="205"/>
      <c r="Y64" s="206"/>
      <c r="Z64" s="207"/>
      <c r="AA64" s="208"/>
      <c r="AB64" s="209"/>
      <c r="AC64" s="208"/>
      <c r="AD64" s="210"/>
      <c r="AE64" s="211"/>
      <c r="AF64" s="212"/>
      <c r="AG64" s="206"/>
      <c r="AH64" s="213"/>
      <c r="AI64" s="207"/>
      <c r="AJ64" s="208"/>
      <c r="AK64" s="209"/>
      <c r="AL64" s="214"/>
      <c r="AM64" s="210"/>
      <c r="AN64" s="211"/>
      <c r="AO64" s="212"/>
      <c r="AP64" s="206"/>
      <c r="AQ64" s="213"/>
      <c r="AR64" s="207"/>
      <c r="AS64" s="208"/>
      <c r="AT64" s="209"/>
      <c r="AU64" s="208"/>
      <c r="AV64" s="210"/>
      <c r="AW64" s="211"/>
      <c r="AX64" s="212"/>
      <c r="AY64" s="206"/>
      <c r="AZ64" s="213"/>
      <c r="BA64" s="207"/>
      <c r="BB64" s="208"/>
      <c r="BC64" s="209"/>
      <c r="BD64" s="214"/>
      <c r="BE64" s="210"/>
      <c r="BF64" s="211"/>
      <c r="BG64" s="212"/>
      <c r="BH64" s="206"/>
      <c r="BI64" s="213"/>
      <c r="BJ64" s="207"/>
      <c r="BK64" s="208"/>
      <c r="BL64" s="209"/>
      <c r="BM64" s="214"/>
      <c r="BN64" s="210"/>
      <c r="BO64" s="211"/>
      <c r="BP64" s="212"/>
      <c r="BQ64" s="206"/>
      <c r="BR64" s="213"/>
      <c r="BS64" s="207"/>
      <c r="BT64" s="208"/>
      <c r="BU64" s="209"/>
      <c r="BV64" s="208"/>
      <c r="BW64" s="210"/>
      <c r="BX64" s="211"/>
      <c r="BY64" s="212"/>
      <c r="BZ64" s="206"/>
      <c r="CA64" s="213"/>
      <c r="CB64" s="207"/>
      <c r="CC64" s="208"/>
      <c r="CD64" s="209"/>
      <c r="CE64" s="208"/>
      <c r="CF64" s="210"/>
      <c r="CG64" s="211"/>
      <c r="CH64" s="212"/>
      <c r="CI64" s="206"/>
      <c r="CJ64" s="213"/>
      <c r="CK64" s="207"/>
      <c r="CL64" s="208"/>
      <c r="CM64" s="209"/>
      <c r="CN64" s="208"/>
      <c r="CO64" s="210"/>
      <c r="CP64" s="211"/>
      <c r="CQ64" s="212"/>
      <c r="CR64" s="206"/>
      <c r="CS64" s="213"/>
      <c r="CT64" s="207"/>
      <c r="CU64" s="208"/>
      <c r="CV64" s="215"/>
      <c r="CW64" s="214"/>
      <c r="CX64" s="216"/>
      <c r="CY64" s="211"/>
      <c r="CZ64" s="212"/>
      <c r="DA64" s="206"/>
      <c r="DB64" s="213"/>
      <c r="DC64" s="207"/>
      <c r="DD64" s="208"/>
      <c r="DE64" s="209"/>
      <c r="DF64" s="208"/>
      <c r="DG64" s="210"/>
      <c r="DH64" s="211"/>
      <c r="DI64" s="212"/>
      <c r="DJ64" s="206"/>
      <c r="DK64" s="213"/>
      <c r="DL64" s="207"/>
      <c r="DM64" s="208"/>
      <c r="DN64" s="215"/>
      <c r="DO64" s="214"/>
      <c r="DP64" s="216"/>
      <c r="DQ64" s="211"/>
      <c r="DR64" s="212"/>
      <c r="DS64" s="206"/>
      <c r="DT64" s="213"/>
      <c r="DU64" s="207"/>
      <c r="DV64" s="208"/>
      <c r="DW64" s="209"/>
      <c r="DX64" s="208"/>
      <c r="DY64" s="210"/>
      <c r="DZ64" s="211"/>
      <c r="EA64" s="212"/>
      <c r="EB64" s="206"/>
      <c r="EC64" s="213"/>
      <c r="ED64" s="207"/>
      <c r="EE64" s="208"/>
      <c r="EF64" s="215"/>
      <c r="EG64" s="214"/>
      <c r="EH64" s="216"/>
      <c r="EI64" s="211"/>
      <c r="EJ64" s="212"/>
      <c r="EK64" s="206"/>
      <c r="EL64" s="213"/>
      <c r="EM64" s="207"/>
      <c r="EN64" s="208"/>
      <c r="EO64" s="215"/>
      <c r="EP64" s="214"/>
      <c r="EQ64" s="216"/>
      <c r="ER64" s="211"/>
      <c r="ES64" s="212"/>
      <c r="ET64" s="206"/>
      <c r="EU64" s="213"/>
      <c r="EV64" s="207"/>
      <c r="EW64" s="208"/>
      <c r="EX64" s="209"/>
      <c r="EY64" s="208"/>
      <c r="EZ64" s="210"/>
      <c r="FA64" s="211"/>
      <c r="FB64" s="212"/>
      <c r="FC64" s="206"/>
      <c r="FD64" s="213"/>
      <c r="FE64" s="207"/>
      <c r="FF64" s="208"/>
      <c r="FG64" s="209"/>
      <c r="FH64" s="208"/>
      <c r="FI64" s="210"/>
      <c r="FJ64" s="211"/>
      <c r="FK64" s="212"/>
      <c r="FL64" s="206"/>
      <c r="FM64" s="213"/>
      <c r="FN64" s="207"/>
      <c r="FO64" s="208"/>
      <c r="FP64" s="209"/>
      <c r="FQ64" s="208"/>
      <c r="FR64" s="210"/>
      <c r="FS64" s="211"/>
      <c r="FT64" s="212"/>
      <c r="FU64" s="206"/>
      <c r="FV64" s="213"/>
      <c r="FW64" s="207"/>
      <c r="FX64" s="208"/>
      <c r="FY64" s="209"/>
      <c r="FZ64" s="208"/>
      <c r="GA64" s="210"/>
      <c r="GB64" s="211"/>
      <c r="GC64" s="212"/>
      <c r="GD64" s="206"/>
      <c r="GE64" s="213"/>
      <c r="GF64" s="207"/>
      <c r="GG64" s="208"/>
      <c r="GH64" s="209"/>
      <c r="GI64" s="208"/>
      <c r="GJ64" s="210"/>
      <c r="GK64" s="211"/>
      <c r="GL64" s="212"/>
      <c r="GM64" s="206"/>
      <c r="GN64" s="213"/>
      <c r="GO64" s="207"/>
      <c r="GP64" s="208"/>
      <c r="GQ64" s="209"/>
      <c r="GR64" s="208"/>
      <c r="GS64" s="210"/>
      <c r="GT64" s="211"/>
      <c r="GU64" s="211"/>
      <c r="GV64" s="123"/>
      <c r="GW64" s="217"/>
      <c r="GX64" s="218"/>
      <c r="GY64" s="218"/>
      <c r="GZ64" s="473"/>
      <c r="HA64" s="220"/>
    </row>
    <row r="65" spans="1:209" ht="16.5" thickBot="1" x14ac:dyDescent="0.3">
      <c r="A65"/>
      <c r="B65" s="91"/>
      <c r="C65" s="91"/>
      <c r="D65" s="35"/>
      <c r="E65" s="36"/>
      <c r="F65" s="37"/>
      <c r="G65" s="38"/>
      <c r="H65" s="39"/>
      <c r="I65" s="40"/>
      <c r="J65" s="198"/>
      <c r="K65" s="199"/>
      <c r="L65" s="66"/>
      <c r="M65" s="200"/>
      <c r="N65" s="67"/>
      <c r="O65" s="221"/>
      <c r="P65" s="222"/>
      <c r="Q65" s="69"/>
      <c r="R65" s="202"/>
      <c r="S65" s="202"/>
      <c r="T65" s="202"/>
      <c r="U65" s="39">
        <f t="shared" si="0"/>
        <v>0</v>
      </c>
      <c r="V65" s="203"/>
      <c r="W65" s="204"/>
      <c r="X65" s="205"/>
      <c r="Y65" s="206"/>
      <c r="Z65" s="207"/>
      <c r="AA65" s="208"/>
      <c r="AB65" s="209"/>
      <c r="AC65" s="208"/>
      <c r="AD65" s="210"/>
      <c r="AE65" s="211"/>
      <c r="AF65" s="212"/>
      <c r="AG65" s="206"/>
      <c r="AH65" s="213"/>
      <c r="AI65" s="207"/>
      <c r="AJ65" s="208"/>
      <c r="AK65" s="209"/>
      <c r="AL65" s="214"/>
      <c r="AM65" s="210"/>
      <c r="AN65" s="211"/>
      <c r="AO65" s="212"/>
      <c r="AP65" s="206"/>
      <c r="AQ65" s="213"/>
      <c r="AR65" s="207"/>
      <c r="AS65" s="208"/>
      <c r="AT65" s="209"/>
      <c r="AU65" s="208"/>
      <c r="AV65" s="210"/>
      <c r="AW65" s="211"/>
      <c r="AX65" s="212"/>
      <c r="AY65" s="206"/>
      <c r="AZ65" s="213"/>
      <c r="BA65" s="207"/>
      <c r="BB65" s="208"/>
      <c r="BC65" s="209"/>
      <c r="BD65" s="214"/>
      <c r="BE65" s="210"/>
      <c r="BF65" s="211"/>
      <c r="BG65" s="212"/>
      <c r="BH65" s="206"/>
      <c r="BI65" s="213"/>
      <c r="BJ65" s="207"/>
      <c r="BK65" s="208"/>
      <c r="BL65" s="209"/>
      <c r="BM65" s="214"/>
      <c r="BN65" s="210"/>
      <c r="BO65" s="211"/>
      <c r="BP65" s="212"/>
      <c r="BQ65" s="206"/>
      <c r="BR65" s="213"/>
      <c r="BS65" s="207"/>
      <c r="BT65" s="208"/>
      <c r="BU65" s="209"/>
      <c r="BV65" s="208"/>
      <c r="BW65" s="210"/>
      <c r="BX65" s="211"/>
      <c r="BY65" s="212"/>
      <c r="BZ65" s="206"/>
      <c r="CA65" s="213"/>
      <c r="CB65" s="207"/>
      <c r="CC65" s="208"/>
      <c r="CD65" s="209"/>
      <c r="CE65" s="208"/>
      <c r="CF65" s="210"/>
      <c r="CG65" s="211"/>
      <c r="CH65" s="212"/>
      <c r="CI65" s="206"/>
      <c r="CJ65" s="213"/>
      <c r="CK65" s="207"/>
      <c r="CL65" s="208"/>
      <c r="CM65" s="209"/>
      <c r="CN65" s="208"/>
      <c r="CO65" s="210"/>
      <c r="CP65" s="211"/>
      <c r="CQ65" s="212"/>
      <c r="CR65" s="206"/>
      <c r="CS65" s="213"/>
      <c r="CT65" s="207"/>
      <c r="CU65" s="208"/>
      <c r="CV65" s="215"/>
      <c r="CW65" s="214"/>
      <c r="CX65" s="216"/>
      <c r="CY65" s="211"/>
      <c r="CZ65" s="212"/>
      <c r="DA65" s="206"/>
      <c r="DB65" s="213"/>
      <c r="DC65" s="207"/>
      <c r="DD65" s="208"/>
      <c r="DE65" s="209"/>
      <c r="DF65" s="208"/>
      <c r="DG65" s="210"/>
      <c r="DH65" s="211"/>
      <c r="DI65" s="212"/>
      <c r="DJ65" s="206"/>
      <c r="DK65" s="213"/>
      <c r="DL65" s="207"/>
      <c r="DM65" s="208"/>
      <c r="DN65" s="215"/>
      <c r="DO65" s="214"/>
      <c r="DP65" s="216"/>
      <c r="DQ65" s="211"/>
      <c r="DR65" s="212"/>
      <c r="DS65" s="206"/>
      <c r="DT65" s="213"/>
      <c r="DU65" s="207"/>
      <c r="DV65" s="208"/>
      <c r="DW65" s="209"/>
      <c r="DX65" s="208"/>
      <c r="DY65" s="210"/>
      <c r="DZ65" s="211"/>
      <c r="EA65" s="212"/>
      <c r="EB65" s="206"/>
      <c r="EC65" s="213"/>
      <c r="ED65" s="207"/>
      <c r="EE65" s="208"/>
      <c r="EF65" s="215"/>
      <c r="EG65" s="214"/>
      <c r="EH65" s="216"/>
      <c r="EI65" s="211"/>
      <c r="EJ65" s="212"/>
      <c r="EK65" s="206"/>
      <c r="EL65" s="213"/>
      <c r="EM65" s="207"/>
      <c r="EN65" s="208"/>
      <c r="EO65" s="215"/>
      <c r="EP65" s="214"/>
      <c r="EQ65" s="216"/>
      <c r="ER65" s="211"/>
      <c r="ES65" s="212"/>
      <c r="ET65" s="206"/>
      <c r="EU65" s="213"/>
      <c r="EV65" s="207"/>
      <c r="EW65" s="208"/>
      <c r="EX65" s="209"/>
      <c r="EY65" s="208"/>
      <c r="EZ65" s="210"/>
      <c r="FA65" s="211"/>
      <c r="FB65" s="212"/>
      <c r="FC65" s="206"/>
      <c r="FD65" s="213"/>
      <c r="FE65" s="207"/>
      <c r="FF65" s="208"/>
      <c r="FG65" s="209"/>
      <c r="FH65" s="208"/>
      <c r="FI65" s="210"/>
      <c r="FJ65" s="211"/>
      <c r="FK65" s="212"/>
      <c r="FL65" s="206"/>
      <c r="FM65" s="213"/>
      <c r="FN65" s="207"/>
      <c r="FO65" s="208"/>
      <c r="FP65" s="209"/>
      <c r="FQ65" s="208"/>
      <c r="FR65" s="210"/>
      <c r="FS65" s="211"/>
      <c r="FT65" s="212"/>
      <c r="FU65" s="206"/>
      <c r="FV65" s="213"/>
      <c r="FW65" s="207"/>
      <c r="FX65" s="208"/>
      <c r="FY65" s="209"/>
      <c r="FZ65" s="208"/>
      <c r="GA65" s="210"/>
      <c r="GB65" s="211"/>
      <c r="GC65" s="212"/>
      <c r="GD65" s="206"/>
      <c r="GE65" s="213"/>
      <c r="GF65" s="207"/>
      <c r="GG65" s="208"/>
      <c r="GH65" s="209"/>
      <c r="GI65" s="208"/>
      <c r="GJ65" s="210"/>
      <c r="GK65" s="211"/>
      <c r="GL65" s="212"/>
      <c r="GM65" s="206"/>
      <c r="GN65" s="213"/>
      <c r="GO65" s="207"/>
      <c r="GP65" s="208"/>
      <c r="GQ65" s="209"/>
      <c r="GR65" s="208"/>
      <c r="GS65" s="210"/>
      <c r="GT65" s="211"/>
      <c r="GU65" s="211"/>
      <c r="GV65" s="123"/>
      <c r="GW65" s="223"/>
      <c r="GX65" s="31"/>
      <c r="GY65" s="31"/>
      <c r="GZ65" s="468"/>
      <c r="HA65" s="33"/>
    </row>
    <row r="66" spans="1:209" ht="20.25" thickTop="1" thickBot="1" x14ac:dyDescent="0.35">
      <c r="A66"/>
      <c r="B66" s="91"/>
      <c r="C66" s="91"/>
      <c r="D66" s="35"/>
      <c r="E66" s="36"/>
      <c r="F66" s="37"/>
      <c r="G66" s="38"/>
      <c r="H66" s="39"/>
      <c r="I66" s="40"/>
      <c r="J66" s="198"/>
      <c r="K66" s="199"/>
      <c r="L66" s="66"/>
      <c r="M66" s="200"/>
      <c r="N66" s="537" t="s">
        <v>28</v>
      </c>
      <c r="O66" s="538"/>
      <c r="P66" s="539">
        <f>SUM(P8:P65)</f>
        <v>648469.98</v>
      </c>
      <c r="Q66" s="224"/>
      <c r="R66" s="202"/>
      <c r="S66" s="225"/>
      <c r="T66" s="202"/>
      <c r="U66" s="39">
        <f t="shared" si="0"/>
        <v>0</v>
      </c>
      <c r="V66" s="203"/>
      <c r="W66" s="204"/>
      <c r="X66" s="205"/>
      <c r="Y66" s="226"/>
      <c r="Z66" s="227"/>
      <c r="AA66" s="228"/>
      <c r="AB66" s="229"/>
      <c r="AC66" s="228"/>
      <c r="AD66" s="230"/>
      <c r="AE66" s="231"/>
      <c r="AF66" s="232"/>
      <c r="AG66" s="226"/>
      <c r="AH66" s="233"/>
      <c r="AI66" s="227"/>
      <c r="AJ66" s="228"/>
      <c r="AK66" s="229"/>
      <c r="AL66" s="234"/>
      <c r="AM66" s="230"/>
      <c r="AN66" s="231"/>
      <c r="AO66" s="232"/>
      <c r="AP66" s="226"/>
      <c r="AQ66" s="233"/>
      <c r="AR66" s="227"/>
      <c r="AS66" s="228"/>
      <c r="AT66" s="229"/>
      <c r="AU66" s="228"/>
      <c r="AV66" s="230"/>
      <c r="AW66" s="231"/>
      <c r="AX66" s="232"/>
      <c r="AY66" s="226"/>
      <c r="AZ66" s="233"/>
      <c r="BA66" s="227"/>
      <c r="BB66" s="228"/>
      <c r="BC66" s="229"/>
      <c r="BD66" s="234"/>
      <c r="BE66" s="230"/>
      <c r="BF66" s="231"/>
      <c r="BG66" s="232"/>
      <c r="BH66" s="226"/>
      <c r="BI66" s="233"/>
      <c r="BJ66" s="227"/>
      <c r="BK66" s="228"/>
      <c r="BL66" s="229"/>
      <c r="BM66" s="234"/>
      <c r="BN66" s="230"/>
      <c r="BO66" s="231"/>
      <c r="BP66" s="232"/>
      <c r="BQ66" s="226"/>
      <c r="BR66" s="233"/>
      <c r="BS66" s="227"/>
      <c r="BT66" s="228"/>
      <c r="BU66" s="229"/>
      <c r="BV66" s="228"/>
      <c r="BW66" s="230"/>
      <c r="BX66" s="231"/>
      <c r="BY66" s="232"/>
      <c r="BZ66" s="226"/>
      <c r="CA66" s="233"/>
      <c r="CB66" s="227"/>
      <c r="CC66" s="228"/>
      <c r="CD66" s="229"/>
      <c r="CE66" s="228"/>
      <c r="CF66" s="230"/>
      <c r="CG66" s="231"/>
      <c r="CH66" s="232"/>
      <c r="CI66" s="226"/>
      <c r="CJ66" s="233"/>
      <c r="CK66" s="227"/>
      <c r="CL66" s="228"/>
      <c r="CM66" s="229"/>
      <c r="CN66" s="228"/>
      <c r="CO66" s="230"/>
      <c r="CP66" s="231"/>
      <c r="CQ66" s="232"/>
      <c r="CR66" s="226"/>
      <c r="CS66" s="233"/>
      <c r="CT66" s="227"/>
      <c r="CU66" s="228"/>
      <c r="CV66" s="235"/>
      <c r="CW66" s="234"/>
      <c r="CX66" s="236"/>
      <c r="CY66" s="231"/>
      <c r="CZ66" s="232"/>
      <c r="DA66" s="226"/>
      <c r="DB66" s="233"/>
      <c r="DC66" s="227"/>
      <c r="DD66" s="228"/>
      <c r="DE66" s="229"/>
      <c r="DF66" s="228"/>
      <c r="DG66" s="230"/>
      <c r="DH66" s="231"/>
      <c r="DI66" s="232"/>
      <c r="DJ66" s="226"/>
      <c r="DK66" s="233"/>
      <c r="DL66" s="227"/>
      <c r="DM66" s="228"/>
      <c r="DN66" s="235"/>
      <c r="DO66" s="234"/>
      <c r="DP66" s="236"/>
      <c r="DQ66" s="231"/>
      <c r="DR66" s="232"/>
      <c r="DS66" s="226"/>
      <c r="DT66" s="233"/>
      <c r="DU66" s="227"/>
      <c r="DV66" s="228"/>
      <c r="DW66" s="229"/>
      <c r="DX66" s="228"/>
      <c r="DY66" s="230"/>
      <c r="DZ66" s="231"/>
      <c r="EA66" s="232"/>
      <c r="EB66" s="226"/>
      <c r="EC66" s="233"/>
      <c r="ED66" s="227"/>
      <c r="EE66" s="228"/>
      <c r="EF66" s="235"/>
      <c r="EG66" s="234"/>
      <c r="EH66" s="236"/>
      <c r="EI66" s="231"/>
      <c r="EJ66" s="232"/>
      <c r="EK66" s="226"/>
      <c r="EL66" s="233"/>
      <c r="EM66" s="227"/>
      <c r="EN66" s="228"/>
      <c r="EO66" s="235"/>
      <c r="EP66" s="234"/>
      <c r="EQ66" s="236"/>
      <c r="ER66" s="231"/>
      <c r="ES66" s="232"/>
      <c r="ET66" s="226"/>
      <c r="EU66" s="233"/>
      <c r="EV66" s="227"/>
      <c r="EW66" s="228"/>
      <c r="EX66" s="229"/>
      <c r="EY66" s="228"/>
      <c r="EZ66" s="230"/>
      <c r="FA66" s="231"/>
      <c r="FB66" s="232"/>
      <c r="FC66" s="226"/>
      <c r="FD66" s="233"/>
      <c r="FE66" s="227"/>
      <c r="FF66" s="228"/>
      <c r="FG66" s="229"/>
      <c r="FH66" s="228"/>
      <c r="FI66" s="230"/>
      <c r="FJ66" s="231"/>
      <c r="FK66" s="232"/>
      <c r="FL66" s="226"/>
      <c r="FM66" s="233"/>
      <c r="FN66" s="227"/>
      <c r="FO66" s="228"/>
      <c r="FP66" s="229"/>
      <c r="FQ66" s="228"/>
      <c r="FR66" s="230"/>
      <c r="FS66" s="231"/>
      <c r="FT66" s="232"/>
      <c r="FU66" s="226"/>
      <c r="FV66" s="233"/>
      <c r="FW66" s="227"/>
      <c r="FX66" s="228"/>
      <c r="FY66" s="229"/>
      <c r="FZ66" s="228"/>
      <c r="GA66" s="230"/>
      <c r="GB66" s="231"/>
      <c r="GC66" s="232"/>
      <c r="GD66" s="226"/>
      <c r="GE66" s="233"/>
      <c r="GF66" s="227"/>
      <c r="GG66" s="228"/>
      <c r="GH66" s="229"/>
      <c r="GI66" s="228"/>
      <c r="GJ66" s="230"/>
      <c r="GK66" s="231"/>
      <c r="GL66" s="232"/>
      <c r="GM66" s="226"/>
      <c r="GN66" s="233"/>
      <c r="GO66" s="227"/>
      <c r="GP66" s="228"/>
      <c r="GQ66" s="229"/>
      <c r="GR66" s="228"/>
      <c r="GS66" s="230"/>
      <c r="GT66" s="231"/>
      <c r="GU66" s="211"/>
      <c r="GV66" s="123"/>
      <c r="GW66" s="237"/>
      <c r="GX66" s="238"/>
      <c r="GY66" s="238"/>
      <c r="GZ66" s="474"/>
      <c r="HA66" s="33"/>
    </row>
    <row r="67" spans="1:209" ht="19.5" thickBot="1" x14ac:dyDescent="0.3">
      <c r="A67"/>
      <c r="B67" s="91"/>
      <c r="C67" s="91"/>
      <c r="D67" s="35"/>
      <c r="E67" s="36"/>
      <c r="F67" s="37"/>
      <c r="G67" s="38"/>
      <c r="H67" s="39"/>
      <c r="I67" s="40"/>
      <c r="J67" s="240"/>
      <c r="K67" s="199"/>
      <c r="L67" s="66"/>
      <c r="M67" s="200"/>
      <c r="N67" s="67"/>
      <c r="O67" s="221"/>
      <c r="P67" s="540"/>
      <c r="Q67" s="224"/>
      <c r="R67" s="202"/>
      <c r="S67" s="225"/>
      <c r="T67" s="202"/>
      <c r="U67" s="241">
        <f t="shared" si="0"/>
        <v>0</v>
      </c>
      <c r="V67" s="203"/>
      <c r="W67" s="204"/>
      <c r="X67" s="205"/>
      <c r="Y67" s="226"/>
      <c r="Z67" s="227"/>
      <c r="AA67" s="228"/>
      <c r="AB67" s="229"/>
      <c r="AC67" s="228"/>
      <c r="AD67" s="230"/>
      <c r="AE67" s="231"/>
      <c r="AF67" s="232"/>
      <c r="AG67" s="226"/>
      <c r="AH67" s="233"/>
      <c r="AI67" s="227"/>
      <c r="AJ67" s="228"/>
      <c r="AK67" s="229"/>
      <c r="AL67" s="234"/>
      <c r="AM67" s="230"/>
      <c r="AN67" s="231"/>
      <c r="AO67" s="232"/>
      <c r="AP67" s="226"/>
      <c r="AQ67" s="233"/>
      <c r="AR67" s="227"/>
      <c r="AS67" s="228"/>
      <c r="AT67" s="229"/>
      <c r="AU67" s="228"/>
      <c r="AV67" s="230"/>
      <c r="AW67" s="231"/>
      <c r="AX67" s="232"/>
      <c r="AY67" s="226"/>
      <c r="AZ67" s="233"/>
      <c r="BA67" s="227"/>
      <c r="BB67" s="228"/>
      <c r="BC67" s="229"/>
      <c r="BD67" s="234"/>
      <c r="BE67" s="230"/>
      <c r="BF67" s="231"/>
      <c r="BG67" s="232"/>
      <c r="BH67" s="226"/>
      <c r="BI67" s="233"/>
      <c r="BJ67" s="227"/>
      <c r="BK67" s="228"/>
      <c r="BL67" s="229"/>
      <c r="BM67" s="234"/>
      <c r="BN67" s="230"/>
      <c r="BO67" s="231"/>
      <c r="BP67" s="232"/>
      <c r="BQ67" s="226"/>
      <c r="BR67" s="233"/>
      <c r="BS67" s="227"/>
      <c r="BT67" s="228"/>
      <c r="BU67" s="229"/>
      <c r="BV67" s="228"/>
      <c r="BW67" s="230"/>
      <c r="BX67" s="231"/>
      <c r="BY67" s="232"/>
      <c r="BZ67" s="226"/>
      <c r="CA67" s="233"/>
      <c r="CB67" s="227"/>
      <c r="CC67" s="228"/>
      <c r="CD67" s="229"/>
      <c r="CE67" s="228"/>
      <c r="CF67" s="230"/>
      <c r="CG67" s="231"/>
      <c r="CH67" s="232"/>
      <c r="CI67" s="226"/>
      <c r="CJ67" s="233"/>
      <c r="CK67" s="227"/>
      <c r="CL67" s="228"/>
      <c r="CM67" s="229"/>
      <c r="CN67" s="228"/>
      <c r="CO67" s="230"/>
      <c r="CP67" s="231"/>
      <c r="CQ67" s="232"/>
      <c r="CR67" s="226"/>
      <c r="CS67" s="233"/>
      <c r="CT67" s="227"/>
      <c r="CU67" s="228"/>
      <c r="CV67" s="235"/>
      <c r="CW67" s="234"/>
      <c r="CX67" s="236"/>
      <c r="CY67" s="231"/>
      <c r="CZ67" s="232"/>
      <c r="DA67" s="226"/>
      <c r="DB67" s="233"/>
      <c r="DC67" s="227"/>
      <c r="DD67" s="228"/>
      <c r="DE67" s="229"/>
      <c r="DF67" s="228"/>
      <c r="DG67" s="230"/>
      <c r="DH67" s="231"/>
      <c r="DI67" s="232"/>
      <c r="DJ67" s="226"/>
      <c r="DK67" s="233"/>
      <c r="DL67" s="227"/>
      <c r="DM67" s="228"/>
      <c r="DN67" s="235"/>
      <c r="DO67" s="234"/>
      <c r="DP67" s="236"/>
      <c r="DQ67" s="231"/>
      <c r="DR67" s="232"/>
      <c r="DS67" s="226"/>
      <c r="DT67" s="233"/>
      <c r="DU67" s="227"/>
      <c r="DV67" s="228"/>
      <c r="DW67" s="229"/>
      <c r="DX67" s="228"/>
      <c r="DY67" s="230"/>
      <c r="DZ67" s="231"/>
      <c r="EA67" s="232"/>
      <c r="EB67" s="226"/>
      <c r="EC67" s="233"/>
      <c r="ED67" s="227"/>
      <c r="EE67" s="228"/>
      <c r="EF67" s="235"/>
      <c r="EG67" s="234"/>
      <c r="EH67" s="236"/>
      <c r="EI67" s="231"/>
      <c r="EJ67" s="232"/>
      <c r="EK67" s="226"/>
      <c r="EL67" s="233"/>
      <c r="EM67" s="227"/>
      <c r="EN67" s="228"/>
      <c r="EO67" s="235"/>
      <c r="EP67" s="234"/>
      <c r="EQ67" s="236"/>
      <c r="ER67" s="231"/>
      <c r="ES67" s="232"/>
      <c r="ET67" s="226"/>
      <c r="EU67" s="233"/>
      <c r="EV67" s="227"/>
      <c r="EW67" s="228"/>
      <c r="EX67" s="229"/>
      <c r="EY67" s="228"/>
      <c r="EZ67" s="230"/>
      <c r="FA67" s="231"/>
      <c r="FB67" s="232"/>
      <c r="FC67" s="226"/>
      <c r="FD67" s="233"/>
      <c r="FE67" s="227"/>
      <c r="FF67" s="228"/>
      <c r="FG67" s="229"/>
      <c r="FH67" s="228"/>
      <c r="FI67" s="230"/>
      <c r="FJ67" s="231"/>
      <c r="FK67" s="232"/>
      <c r="FL67" s="226"/>
      <c r="FM67" s="233"/>
      <c r="FN67" s="227"/>
      <c r="FO67" s="228"/>
      <c r="FP67" s="229"/>
      <c r="FQ67" s="228"/>
      <c r="FR67" s="230"/>
      <c r="FS67" s="231"/>
      <c r="FT67" s="232"/>
      <c r="FU67" s="226"/>
      <c r="FV67" s="233"/>
      <c r="FW67" s="227"/>
      <c r="FX67" s="228"/>
      <c r="FY67" s="229"/>
      <c r="FZ67" s="228"/>
      <c r="GA67" s="230"/>
      <c r="GB67" s="231"/>
      <c r="GC67" s="232"/>
      <c r="GD67" s="226"/>
      <c r="GE67" s="233"/>
      <c r="GF67" s="227"/>
      <c r="GG67" s="228"/>
      <c r="GH67" s="229"/>
      <c r="GI67" s="228"/>
      <c r="GJ67" s="230"/>
      <c r="GK67" s="231"/>
      <c r="GL67" s="232"/>
      <c r="GM67" s="226"/>
      <c r="GN67" s="233"/>
      <c r="GO67" s="227"/>
      <c r="GP67" s="228"/>
      <c r="GQ67" s="229"/>
      <c r="GR67" s="228"/>
      <c r="GS67" s="230"/>
      <c r="GT67" s="231"/>
      <c r="GU67" s="211"/>
      <c r="GV67" s="123"/>
      <c r="GW67" s="237"/>
      <c r="GX67" s="238"/>
      <c r="GY67" s="238"/>
      <c r="GZ67" s="474"/>
      <c r="HA67" s="33"/>
    </row>
    <row r="68" spans="1:209" ht="16.5" thickTop="1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242"/>
      <c r="Q68" s="242"/>
      <c r="R68" s="202"/>
      <c r="S68" s="202"/>
      <c r="T68" s="202"/>
      <c r="U68" s="241">
        <f t="shared" si="0"/>
        <v>0</v>
      </c>
      <c r="V68" s="203"/>
      <c r="W68" s="204"/>
      <c r="X68" s="205"/>
      <c r="Y68" s="226"/>
      <c r="Z68" s="227"/>
      <c r="AA68" s="228"/>
      <c r="AB68" s="229"/>
      <c r="AC68" s="228"/>
      <c r="AD68" s="230"/>
      <c r="AE68" s="231"/>
      <c r="AF68" s="232"/>
      <c r="AG68" s="226"/>
      <c r="AH68" s="233"/>
      <c r="AI68" s="227"/>
      <c r="AJ68" s="228"/>
      <c r="AK68" s="229"/>
      <c r="AL68" s="234"/>
      <c r="AM68" s="230"/>
      <c r="AN68" s="231"/>
      <c r="AO68" s="232"/>
      <c r="AP68" s="226"/>
      <c r="AQ68" s="233"/>
      <c r="AR68" s="227"/>
      <c r="AS68" s="228"/>
      <c r="AT68" s="229"/>
      <c r="AU68" s="228"/>
      <c r="AV68" s="230"/>
      <c r="AW68" s="231"/>
      <c r="AX68" s="232"/>
      <c r="AY68" s="226"/>
      <c r="AZ68" s="233"/>
      <c r="BA68" s="227"/>
      <c r="BB68" s="228"/>
      <c r="BC68" s="229"/>
      <c r="BD68" s="234"/>
      <c r="BE68" s="230"/>
      <c r="BF68" s="231"/>
      <c r="BG68" s="232"/>
      <c r="BH68" s="226"/>
      <c r="BI68" s="233"/>
      <c r="BJ68" s="227"/>
      <c r="BK68" s="228"/>
      <c r="BL68" s="229"/>
      <c r="BM68" s="234"/>
      <c r="BN68" s="230"/>
      <c r="BO68" s="231"/>
      <c r="BP68" s="232"/>
      <c r="BQ68" s="226"/>
      <c r="BR68" s="233"/>
      <c r="BS68" s="227"/>
      <c r="BT68" s="228"/>
      <c r="BU68" s="229"/>
      <c r="BV68" s="228"/>
      <c r="BW68" s="230"/>
      <c r="BX68" s="231"/>
      <c r="BY68" s="232"/>
      <c r="BZ68" s="226"/>
      <c r="CA68" s="233"/>
      <c r="CB68" s="227"/>
      <c r="CC68" s="228"/>
      <c r="CD68" s="229"/>
      <c r="CE68" s="228"/>
      <c r="CF68" s="230"/>
      <c r="CG68" s="231"/>
      <c r="CH68" s="232"/>
      <c r="CI68" s="226"/>
      <c r="CJ68" s="233"/>
      <c r="CK68" s="227"/>
      <c r="CL68" s="228"/>
      <c r="CM68" s="229"/>
      <c r="CN68" s="228"/>
      <c r="CO68" s="230"/>
      <c r="CP68" s="231"/>
      <c r="CQ68" s="232"/>
      <c r="CR68" s="226"/>
      <c r="CS68" s="233"/>
      <c r="CT68" s="227"/>
      <c r="CU68" s="228"/>
      <c r="CV68" s="235"/>
      <c r="CW68" s="234"/>
      <c r="CX68" s="236"/>
      <c r="CY68" s="231"/>
      <c r="CZ68" s="232"/>
      <c r="DA68" s="226"/>
      <c r="DB68" s="233"/>
      <c r="DC68" s="227"/>
      <c r="DD68" s="228"/>
      <c r="DE68" s="229"/>
      <c r="DF68" s="228"/>
      <c r="DG68" s="230"/>
      <c r="DH68" s="231"/>
      <c r="DI68" s="232"/>
      <c r="DJ68" s="226"/>
      <c r="DK68" s="233"/>
      <c r="DL68" s="227"/>
      <c r="DM68" s="228"/>
      <c r="DN68" s="235"/>
      <c r="DO68" s="234"/>
      <c r="DP68" s="236"/>
      <c r="DQ68" s="231"/>
      <c r="DR68" s="232"/>
      <c r="DS68" s="226"/>
      <c r="DT68" s="233"/>
      <c r="DU68" s="227"/>
      <c r="DV68" s="228"/>
      <c r="DW68" s="229"/>
      <c r="DX68" s="228"/>
      <c r="DY68" s="230"/>
      <c r="DZ68" s="231"/>
      <c r="EA68" s="232"/>
      <c r="EB68" s="226"/>
      <c r="EC68" s="233"/>
      <c r="ED68" s="227"/>
      <c r="EE68" s="228"/>
      <c r="EF68" s="235"/>
      <c r="EG68" s="234"/>
      <c r="EH68" s="236"/>
      <c r="EI68" s="231"/>
      <c r="EJ68" s="232"/>
      <c r="EK68" s="226"/>
      <c r="EL68" s="233"/>
      <c r="EM68" s="227"/>
      <c r="EN68" s="228"/>
      <c r="EO68" s="235"/>
      <c r="EP68" s="234"/>
      <c r="EQ68" s="236"/>
      <c r="ER68" s="231"/>
      <c r="ES68" s="232"/>
      <c r="ET68" s="226"/>
      <c r="EU68" s="233"/>
      <c r="EV68" s="227"/>
      <c r="EW68" s="228"/>
      <c r="EX68" s="229"/>
      <c r="EY68" s="228"/>
      <c r="EZ68" s="230"/>
      <c r="FA68" s="231"/>
      <c r="FB68" s="232"/>
      <c r="FC68" s="226"/>
      <c r="FD68" s="233"/>
      <c r="FE68" s="227"/>
      <c r="FF68" s="228"/>
      <c r="FG68" s="229"/>
      <c r="FH68" s="228"/>
      <c r="FI68" s="230"/>
      <c r="FJ68" s="231"/>
      <c r="FK68" s="232"/>
      <c r="FL68" s="226"/>
      <c r="FM68" s="233"/>
      <c r="FN68" s="227"/>
      <c r="FO68" s="228"/>
      <c r="FP68" s="229"/>
      <c r="FQ68" s="228"/>
      <c r="FR68" s="230"/>
      <c r="FS68" s="231"/>
      <c r="FT68" s="232"/>
      <c r="FU68" s="226"/>
      <c r="FV68" s="233"/>
      <c r="FW68" s="227"/>
      <c r="FX68" s="228"/>
      <c r="FY68" s="229"/>
      <c r="FZ68" s="228"/>
      <c r="GA68" s="230"/>
      <c r="GB68" s="231"/>
      <c r="GC68" s="232"/>
      <c r="GD68" s="226"/>
      <c r="GE68" s="233"/>
      <c r="GF68" s="227"/>
      <c r="GG68" s="228"/>
      <c r="GH68" s="229"/>
      <c r="GI68" s="228"/>
      <c r="GJ68" s="230"/>
      <c r="GK68" s="231"/>
      <c r="GL68" s="232"/>
      <c r="GM68" s="226"/>
      <c r="GN68" s="233"/>
      <c r="GO68" s="227"/>
      <c r="GP68" s="228"/>
      <c r="GQ68" s="229"/>
      <c r="GR68" s="228"/>
      <c r="GS68" s="230"/>
      <c r="GT68" s="231"/>
      <c r="GU68" s="211"/>
      <c r="GV68" s="123"/>
      <c r="GW68" s="237"/>
      <c r="GX68" s="238"/>
      <c r="GY68" s="238"/>
      <c r="GZ68" s="474"/>
      <c r="HA68" s="33"/>
    </row>
    <row r="69" spans="1:209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42"/>
      <c r="Q69" s="242"/>
      <c r="R69" s="243"/>
      <c r="S69" s="244"/>
      <c r="T69" s="244"/>
      <c r="U69" s="39">
        <f t="shared" si="0"/>
        <v>0</v>
      </c>
      <c r="V69" s="245"/>
      <c r="W69" s="212"/>
      <c r="X69" s="205"/>
      <c r="Y69" s="226"/>
      <c r="Z69" s="207"/>
      <c r="AA69" s="228"/>
      <c r="AB69" s="229"/>
      <c r="AC69" s="228"/>
      <c r="AD69" s="230"/>
      <c r="AE69" s="231"/>
      <c r="AF69" s="232"/>
      <c r="AG69" s="226"/>
      <c r="AH69" s="246"/>
      <c r="AI69" s="207"/>
      <c r="AJ69" s="228"/>
      <c r="AK69" s="229"/>
      <c r="AL69" s="234"/>
      <c r="AM69" s="230"/>
      <c r="AN69" s="231"/>
      <c r="AO69" s="247"/>
      <c r="AP69" s="248"/>
      <c r="AQ69" s="246"/>
      <c r="AR69" s="207"/>
      <c r="AS69" s="228"/>
      <c r="AT69" s="229"/>
      <c r="AU69" s="228"/>
      <c r="AV69" s="230"/>
      <c r="AW69" s="231"/>
      <c r="AX69" s="247"/>
      <c r="AY69" s="248"/>
      <c r="AZ69" s="246"/>
      <c r="BA69" s="207"/>
      <c r="BB69" s="228"/>
      <c r="BC69" s="229"/>
      <c r="BD69" s="234"/>
      <c r="BE69" s="230"/>
      <c r="BF69" s="231"/>
      <c r="BG69" s="247"/>
      <c r="BH69" s="248"/>
      <c r="BI69" s="246"/>
      <c r="BJ69" s="207"/>
      <c r="BK69" s="228"/>
      <c r="BL69" s="229"/>
      <c r="BM69" s="234"/>
      <c r="BN69" s="230"/>
      <c r="BO69" s="231"/>
      <c r="BP69" s="247"/>
      <c r="BQ69" s="248"/>
      <c r="BR69" s="246"/>
      <c r="BS69" s="207"/>
      <c r="BT69" s="228"/>
      <c r="BU69" s="229"/>
      <c r="BV69" s="228"/>
      <c r="BW69" s="230"/>
      <c r="BX69" s="231"/>
      <c r="BY69" s="247"/>
      <c r="BZ69" s="248"/>
      <c r="CA69" s="246"/>
      <c r="CB69" s="207"/>
      <c r="CC69" s="228"/>
      <c r="CD69" s="229"/>
      <c r="CE69" s="228"/>
      <c r="CF69" s="230"/>
      <c r="CG69" s="231"/>
      <c r="CH69" s="247"/>
      <c r="CI69" s="248"/>
      <c r="CJ69" s="246"/>
      <c r="CK69" s="207"/>
      <c r="CL69" s="228"/>
      <c r="CM69" s="229"/>
      <c r="CN69" s="228"/>
      <c r="CO69" s="230"/>
      <c r="CP69" s="231"/>
      <c r="CQ69" s="247"/>
      <c r="CR69" s="248"/>
      <c r="CS69" s="246"/>
      <c r="CT69" s="207"/>
      <c r="CU69" s="228"/>
      <c r="CV69" s="235"/>
      <c r="CW69" s="234"/>
      <c r="CX69" s="236"/>
      <c r="CY69" s="231"/>
      <c r="CZ69" s="247"/>
      <c r="DA69" s="248"/>
      <c r="DB69" s="246"/>
      <c r="DC69" s="207"/>
      <c r="DD69" s="228"/>
      <c r="DE69" s="229"/>
      <c r="DF69" s="228"/>
      <c r="DG69" s="230"/>
      <c r="DH69" s="231"/>
      <c r="DI69" s="247"/>
      <c r="DJ69" s="248"/>
      <c r="DK69" s="246"/>
      <c r="DL69" s="207"/>
      <c r="DM69" s="228"/>
      <c r="DN69" s="235"/>
      <c r="DO69" s="234"/>
      <c r="DP69" s="236"/>
      <c r="DQ69" s="231"/>
      <c r="DR69" s="247"/>
      <c r="DS69" s="248"/>
      <c r="DT69" s="246"/>
      <c r="DU69" s="207"/>
      <c r="DV69" s="228"/>
      <c r="DW69" s="229"/>
      <c r="DX69" s="228"/>
      <c r="DY69" s="230"/>
      <c r="DZ69" s="231"/>
      <c r="EA69" s="247"/>
      <c r="EB69" s="248"/>
      <c r="EC69" s="246"/>
      <c r="ED69" s="207"/>
      <c r="EE69" s="228"/>
      <c r="EF69" s="235"/>
      <c r="EG69" s="234"/>
      <c r="EH69" s="236"/>
      <c r="EI69" s="231"/>
      <c r="EJ69" s="247"/>
      <c r="EK69" s="248"/>
      <c r="EL69" s="246"/>
      <c r="EM69" s="207"/>
      <c r="EN69" s="228"/>
      <c r="EO69" s="235"/>
      <c r="EP69" s="234"/>
      <c r="EQ69" s="236"/>
      <c r="ER69" s="231"/>
      <c r="ES69" s="247"/>
      <c r="ET69" s="248"/>
      <c r="EU69" s="246"/>
      <c r="EV69" s="207"/>
      <c r="EW69" s="228"/>
      <c r="EX69" s="229"/>
      <c r="EY69" s="228"/>
      <c r="EZ69" s="230"/>
      <c r="FA69" s="231"/>
      <c r="FB69" s="247"/>
      <c r="FC69" s="248"/>
      <c r="FD69" s="246"/>
      <c r="FE69" s="207"/>
      <c r="FF69" s="228"/>
      <c r="FG69" s="229"/>
      <c r="FH69" s="228"/>
      <c r="FI69" s="230"/>
      <c r="FJ69" s="231"/>
      <c r="FK69" s="247"/>
      <c r="FL69" s="248"/>
      <c r="FM69" s="246"/>
      <c r="FN69" s="207"/>
      <c r="FO69" s="228"/>
      <c r="FP69" s="229"/>
      <c r="FQ69" s="228"/>
      <c r="FR69" s="230"/>
      <c r="FS69" s="231"/>
      <c r="FT69" s="247"/>
      <c r="FU69" s="248"/>
      <c r="FV69" s="246"/>
      <c r="FW69" s="207"/>
      <c r="FX69" s="228"/>
      <c r="FY69" s="229"/>
      <c r="FZ69" s="228"/>
      <c r="GA69" s="230"/>
      <c r="GB69" s="231"/>
      <c r="GC69" s="247"/>
      <c r="GD69" s="248"/>
      <c r="GE69" s="246"/>
      <c r="GF69" s="207"/>
      <c r="GG69" s="228"/>
      <c r="GH69" s="229"/>
      <c r="GI69" s="228"/>
      <c r="GJ69" s="230"/>
      <c r="GK69" s="231"/>
      <c r="GL69" s="247"/>
      <c r="GM69" s="248"/>
      <c r="GN69" s="246"/>
      <c r="GO69" s="207"/>
      <c r="GP69" s="228"/>
      <c r="GQ69" s="229"/>
      <c r="GR69" s="228"/>
      <c r="GS69" s="230"/>
      <c r="GT69" s="231"/>
      <c r="GU69" s="211"/>
      <c r="GV69" s="29"/>
      <c r="GW69" s="249"/>
      <c r="GX69" s="238"/>
      <c r="GY69" s="238"/>
      <c r="GZ69" s="474"/>
      <c r="HA69" s="33"/>
    </row>
    <row r="70" spans="1:209" ht="16.5" thickTop="1" thickBot="1" x14ac:dyDescent="0.3">
      <c r="A70"/>
      <c r="B70" s="91"/>
      <c r="C70" s="91"/>
      <c r="D70" s="35"/>
      <c r="E70" s="36"/>
      <c r="F70" s="37"/>
      <c r="G70" s="38"/>
      <c r="H70" s="39"/>
      <c r="I70" s="40"/>
      <c r="J70" s="198"/>
      <c r="K70" s="66"/>
      <c r="L70" s="66"/>
      <c r="M70" s="200"/>
      <c r="N70" s="250"/>
      <c r="O70" s="251"/>
      <c r="P70" s="541" t="s">
        <v>29</v>
      </c>
      <c r="Q70" s="542"/>
      <c r="R70" s="542"/>
      <c r="S70" s="252">
        <f>SUM(S8:S69)</f>
        <v>0</v>
      </c>
      <c r="T70" s="253"/>
      <c r="U70" s="254">
        <f>SUM(U8:U69)</f>
        <v>19876979.75</v>
      </c>
      <c r="V70" s="255"/>
      <c r="W70" s="212"/>
      <c r="X70" s="256">
        <f t="shared" ref="X70:CI70" si="5">SUM(X8:X69)</f>
        <v>375320.51000000007</v>
      </c>
      <c r="Y70" s="257">
        <f t="shared" si="5"/>
        <v>0</v>
      </c>
      <c r="Z70" s="257">
        <f t="shared" si="5"/>
        <v>0</v>
      </c>
      <c r="AA70" s="257">
        <f t="shared" si="5"/>
        <v>0</v>
      </c>
      <c r="AB70" s="257">
        <f t="shared" si="5"/>
        <v>0</v>
      </c>
      <c r="AC70" s="257">
        <f t="shared" si="5"/>
        <v>0</v>
      </c>
      <c r="AD70" s="257">
        <f t="shared" si="5"/>
        <v>0</v>
      </c>
      <c r="AE70" s="257">
        <f t="shared" si="5"/>
        <v>0</v>
      </c>
      <c r="AF70" s="257">
        <f t="shared" si="5"/>
        <v>0</v>
      </c>
      <c r="AG70" s="257">
        <f t="shared" si="5"/>
        <v>0</v>
      </c>
      <c r="AH70" s="257">
        <f t="shared" si="5"/>
        <v>0</v>
      </c>
      <c r="AI70" s="257">
        <f t="shared" si="5"/>
        <v>0</v>
      </c>
      <c r="AJ70" s="257">
        <f t="shared" si="5"/>
        <v>0</v>
      </c>
      <c r="AK70" s="257">
        <f t="shared" si="5"/>
        <v>0</v>
      </c>
      <c r="AL70" s="257">
        <f t="shared" si="5"/>
        <v>0</v>
      </c>
      <c r="AM70" s="257">
        <f t="shared" si="5"/>
        <v>0</v>
      </c>
      <c r="AN70" s="257">
        <f t="shared" si="5"/>
        <v>0</v>
      </c>
      <c r="AO70" s="257">
        <f t="shared" si="5"/>
        <v>0</v>
      </c>
      <c r="AP70" s="257">
        <f t="shared" si="5"/>
        <v>0</v>
      </c>
      <c r="AQ70" s="257">
        <f t="shared" si="5"/>
        <v>0</v>
      </c>
      <c r="AR70" s="257">
        <f t="shared" si="5"/>
        <v>0</v>
      </c>
      <c r="AS70" s="257">
        <f t="shared" si="5"/>
        <v>0</v>
      </c>
      <c r="AT70" s="257">
        <f t="shared" si="5"/>
        <v>0</v>
      </c>
      <c r="AU70" s="257">
        <f t="shared" si="5"/>
        <v>0</v>
      </c>
      <c r="AV70" s="257">
        <f t="shared" si="5"/>
        <v>0</v>
      </c>
      <c r="AW70" s="257">
        <f t="shared" si="5"/>
        <v>0</v>
      </c>
      <c r="AX70" s="257">
        <f t="shared" si="5"/>
        <v>0</v>
      </c>
      <c r="AY70" s="257">
        <f t="shared" si="5"/>
        <v>0</v>
      </c>
      <c r="AZ70" s="257">
        <f t="shared" si="5"/>
        <v>0</v>
      </c>
      <c r="BA70" s="257">
        <f t="shared" si="5"/>
        <v>0</v>
      </c>
      <c r="BB70" s="257">
        <f t="shared" si="5"/>
        <v>0</v>
      </c>
      <c r="BC70" s="257">
        <f t="shared" si="5"/>
        <v>0</v>
      </c>
      <c r="BD70" s="257">
        <f t="shared" si="5"/>
        <v>0</v>
      </c>
      <c r="BE70" s="257">
        <f t="shared" si="5"/>
        <v>0</v>
      </c>
      <c r="BF70" s="257">
        <f t="shared" si="5"/>
        <v>0</v>
      </c>
      <c r="BG70" s="257">
        <f t="shared" si="5"/>
        <v>0</v>
      </c>
      <c r="BH70" s="257">
        <f t="shared" si="5"/>
        <v>0</v>
      </c>
      <c r="BI70" s="257">
        <f t="shared" si="5"/>
        <v>0</v>
      </c>
      <c r="BJ70" s="257">
        <f t="shared" si="5"/>
        <v>0</v>
      </c>
      <c r="BK70" s="257">
        <f t="shared" si="5"/>
        <v>0</v>
      </c>
      <c r="BL70" s="257">
        <f t="shared" si="5"/>
        <v>0</v>
      </c>
      <c r="BM70" s="257">
        <f t="shared" si="5"/>
        <v>0</v>
      </c>
      <c r="BN70" s="257">
        <f t="shared" si="5"/>
        <v>0</v>
      </c>
      <c r="BO70" s="257">
        <f t="shared" si="5"/>
        <v>0</v>
      </c>
      <c r="BP70" s="257">
        <f t="shared" si="5"/>
        <v>0</v>
      </c>
      <c r="BQ70" s="257">
        <f t="shared" si="5"/>
        <v>0</v>
      </c>
      <c r="BR70" s="257">
        <f t="shared" si="5"/>
        <v>0</v>
      </c>
      <c r="BS70" s="257">
        <f t="shared" si="5"/>
        <v>0</v>
      </c>
      <c r="BT70" s="257">
        <f t="shared" si="5"/>
        <v>0</v>
      </c>
      <c r="BU70" s="257">
        <f t="shared" si="5"/>
        <v>0</v>
      </c>
      <c r="BV70" s="257">
        <f t="shared" si="5"/>
        <v>0</v>
      </c>
      <c r="BW70" s="257">
        <f t="shared" si="5"/>
        <v>0</v>
      </c>
      <c r="BX70" s="257">
        <f t="shared" si="5"/>
        <v>0</v>
      </c>
      <c r="BY70" s="257">
        <f t="shared" si="5"/>
        <v>0</v>
      </c>
      <c r="BZ70" s="257">
        <f t="shared" si="5"/>
        <v>0</v>
      </c>
      <c r="CA70" s="257">
        <f t="shared" si="5"/>
        <v>0</v>
      </c>
      <c r="CB70" s="257">
        <f t="shared" si="5"/>
        <v>0</v>
      </c>
      <c r="CC70" s="257">
        <f t="shared" si="5"/>
        <v>0</v>
      </c>
      <c r="CD70" s="257">
        <f t="shared" si="5"/>
        <v>0</v>
      </c>
      <c r="CE70" s="257">
        <f t="shared" si="5"/>
        <v>0</v>
      </c>
      <c r="CF70" s="257">
        <f t="shared" si="5"/>
        <v>0</v>
      </c>
      <c r="CG70" s="257">
        <f t="shared" si="5"/>
        <v>0</v>
      </c>
      <c r="CH70" s="257">
        <f t="shared" si="5"/>
        <v>0</v>
      </c>
      <c r="CI70" s="257">
        <f t="shared" si="5"/>
        <v>0</v>
      </c>
      <c r="CJ70" s="257">
        <f t="shared" ref="CJ70:EU70" si="6">SUM(CJ8:CJ69)</f>
        <v>0</v>
      </c>
      <c r="CK70" s="257">
        <f t="shared" si="6"/>
        <v>0</v>
      </c>
      <c r="CL70" s="257">
        <f t="shared" si="6"/>
        <v>0</v>
      </c>
      <c r="CM70" s="257">
        <f t="shared" si="6"/>
        <v>0</v>
      </c>
      <c r="CN70" s="257">
        <f t="shared" si="6"/>
        <v>0</v>
      </c>
      <c r="CO70" s="257">
        <f t="shared" si="6"/>
        <v>0</v>
      </c>
      <c r="CP70" s="257">
        <f t="shared" si="6"/>
        <v>0</v>
      </c>
      <c r="CQ70" s="257">
        <f t="shared" si="6"/>
        <v>0</v>
      </c>
      <c r="CR70" s="257">
        <f t="shared" si="6"/>
        <v>0</v>
      </c>
      <c r="CS70" s="257">
        <f t="shared" si="6"/>
        <v>0</v>
      </c>
      <c r="CT70" s="257">
        <f t="shared" si="6"/>
        <v>0</v>
      </c>
      <c r="CU70" s="257">
        <f t="shared" si="6"/>
        <v>0</v>
      </c>
      <c r="CV70" s="257">
        <f t="shared" si="6"/>
        <v>0</v>
      </c>
      <c r="CW70" s="257">
        <f t="shared" si="6"/>
        <v>0</v>
      </c>
      <c r="CX70" s="257">
        <f t="shared" si="6"/>
        <v>0</v>
      </c>
      <c r="CY70" s="257">
        <f t="shared" si="6"/>
        <v>0</v>
      </c>
      <c r="CZ70" s="257">
        <f t="shared" si="6"/>
        <v>0</v>
      </c>
      <c r="DA70" s="257">
        <f t="shared" si="6"/>
        <v>0</v>
      </c>
      <c r="DB70" s="257">
        <f t="shared" si="6"/>
        <v>0</v>
      </c>
      <c r="DC70" s="257">
        <f t="shared" si="6"/>
        <v>0</v>
      </c>
      <c r="DD70" s="257">
        <f t="shared" si="6"/>
        <v>0</v>
      </c>
      <c r="DE70" s="257">
        <f t="shared" si="6"/>
        <v>0</v>
      </c>
      <c r="DF70" s="257">
        <f t="shared" si="6"/>
        <v>0</v>
      </c>
      <c r="DG70" s="257">
        <f t="shared" si="6"/>
        <v>0</v>
      </c>
      <c r="DH70" s="257">
        <f t="shared" si="6"/>
        <v>0</v>
      </c>
      <c r="DI70" s="257">
        <f t="shared" si="6"/>
        <v>0</v>
      </c>
      <c r="DJ70" s="257">
        <f t="shared" si="6"/>
        <v>0</v>
      </c>
      <c r="DK70" s="257">
        <f t="shared" si="6"/>
        <v>0</v>
      </c>
      <c r="DL70" s="257">
        <f t="shared" si="6"/>
        <v>0</v>
      </c>
      <c r="DM70" s="257">
        <f t="shared" si="6"/>
        <v>0</v>
      </c>
      <c r="DN70" s="257">
        <f t="shared" si="6"/>
        <v>0</v>
      </c>
      <c r="DO70" s="257">
        <f t="shared" si="6"/>
        <v>0</v>
      </c>
      <c r="DP70" s="257">
        <f t="shared" si="6"/>
        <v>0</v>
      </c>
      <c r="DQ70" s="257">
        <f t="shared" si="6"/>
        <v>0</v>
      </c>
      <c r="DR70" s="257">
        <f t="shared" si="6"/>
        <v>0</v>
      </c>
      <c r="DS70" s="257">
        <f t="shared" si="6"/>
        <v>0</v>
      </c>
      <c r="DT70" s="257">
        <f t="shared" si="6"/>
        <v>0</v>
      </c>
      <c r="DU70" s="257">
        <f t="shared" si="6"/>
        <v>0</v>
      </c>
      <c r="DV70" s="257">
        <f t="shared" si="6"/>
        <v>0</v>
      </c>
      <c r="DW70" s="257">
        <f t="shared" si="6"/>
        <v>0</v>
      </c>
      <c r="DX70" s="257">
        <f t="shared" si="6"/>
        <v>0</v>
      </c>
      <c r="DY70" s="257">
        <f t="shared" si="6"/>
        <v>0</v>
      </c>
      <c r="DZ70" s="257">
        <f t="shared" si="6"/>
        <v>0</v>
      </c>
      <c r="EA70" s="257">
        <f t="shared" si="6"/>
        <v>0</v>
      </c>
      <c r="EB70" s="257">
        <f t="shared" si="6"/>
        <v>0</v>
      </c>
      <c r="EC70" s="257">
        <f t="shared" si="6"/>
        <v>0</v>
      </c>
      <c r="ED70" s="257">
        <f t="shared" si="6"/>
        <v>0</v>
      </c>
      <c r="EE70" s="257">
        <f t="shared" si="6"/>
        <v>0</v>
      </c>
      <c r="EF70" s="257">
        <f t="shared" si="6"/>
        <v>0</v>
      </c>
      <c r="EG70" s="257">
        <f t="shared" si="6"/>
        <v>0</v>
      </c>
      <c r="EH70" s="257">
        <f t="shared" si="6"/>
        <v>0</v>
      </c>
      <c r="EI70" s="257">
        <f t="shared" si="6"/>
        <v>0</v>
      </c>
      <c r="EJ70" s="257">
        <f t="shared" si="6"/>
        <v>0</v>
      </c>
      <c r="EK70" s="257">
        <f t="shared" si="6"/>
        <v>0</v>
      </c>
      <c r="EL70" s="257">
        <f t="shared" si="6"/>
        <v>0</v>
      </c>
      <c r="EM70" s="257">
        <f t="shared" si="6"/>
        <v>0</v>
      </c>
      <c r="EN70" s="257">
        <f t="shared" si="6"/>
        <v>0</v>
      </c>
      <c r="EO70" s="257">
        <f t="shared" si="6"/>
        <v>0</v>
      </c>
      <c r="EP70" s="257">
        <f t="shared" si="6"/>
        <v>0</v>
      </c>
      <c r="EQ70" s="257">
        <f t="shared" si="6"/>
        <v>0</v>
      </c>
      <c r="ER70" s="257">
        <f t="shared" si="6"/>
        <v>0</v>
      </c>
      <c r="ES70" s="257">
        <f t="shared" si="6"/>
        <v>0</v>
      </c>
      <c r="ET70" s="257">
        <f t="shared" si="6"/>
        <v>0</v>
      </c>
      <c r="EU70" s="257">
        <f t="shared" si="6"/>
        <v>0</v>
      </c>
      <c r="EV70" s="257">
        <f t="shared" ref="EV70:GT70" si="7">SUM(EV8:EV69)</f>
        <v>0</v>
      </c>
      <c r="EW70" s="257">
        <f t="shared" si="7"/>
        <v>0</v>
      </c>
      <c r="EX70" s="257">
        <f t="shared" si="7"/>
        <v>0</v>
      </c>
      <c r="EY70" s="257">
        <f t="shared" si="7"/>
        <v>0</v>
      </c>
      <c r="EZ70" s="257">
        <f t="shared" si="7"/>
        <v>0</v>
      </c>
      <c r="FA70" s="257">
        <f t="shared" si="7"/>
        <v>0</v>
      </c>
      <c r="FB70" s="257">
        <f t="shared" si="7"/>
        <v>0</v>
      </c>
      <c r="FC70" s="257">
        <f t="shared" si="7"/>
        <v>0</v>
      </c>
      <c r="FD70" s="257">
        <f t="shared" si="7"/>
        <v>0</v>
      </c>
      <c r="FE70" s="257">
        <f t="shared" si="7"/>
        <v>0</v>
      </c>
      <c r="FF70" s="257">
        <f t="shared" si="7"/>
        <v>0</v>
      </c>
      <c r="FG70" s="257">
        <f t="shared" si="7"/>
        <v>0</v>
      </c>
      <c r="FH70" s="257">
        <f t="shared" si="7"/>
        <v>0</v>
      </c>
      <c r="FI70" s="257">
        <f t="shared" si="7"/>
        <v>0</v>
      </c>
      <c r="FJ70" s="257">
        <f t="shared" si="7"/>
        <v>0</v>
      </c>
      <c r="FK70" s="257">
        <f t="shared" si="7"/>
        <v>0</v>
      </c>
      <c r="FL70" s="257">
        <f t="shared" si="7"/>
        <v>0</v>
      </c>
      <c r="FM70" s="257">
        <f t="shared" si="7"/>
        <v>0</v>
      </c>
      <c r="FN70" s="257">
        <f t="shared" si="7"/>
        <v>0</v>
      </c>
      <c r="FO70" s="257">
        <f t="shared" si="7"/>
        <v>0</v>
      </c>
      <c r="FP70" s="257">
        <f t="shared" si="7"/>
        <v>0</v>
      </c>
      <c r="FQ70" s="257">
        <f t="shared" si="7"/>
        <v>0</v>
      </c>
      <c r="FR70" s="257">
        <f t="shared" si="7"/>
        <v>0</v>
      </c>
      <c r="FS70" s="257">
        <f t="shared" si="7"/>
        <v>0</v>
      </c>
      <c r="FT70" s="257">
        <f t="shared" si="7"/>
        <v>0</v>
      </c>
      <c r="FU70" s="257">
        <f t="shared" si="7"/>
        <v>0</v>
      </c>
      <c r="FV70" s="257">
        <f t="shared" si="7"/>
        <v>0</v>
      </c>
      <c r="FW70" s="257">
        <f t="shared" si="7"/>
        <v>0</v>
      </c>
      <c r="FX70" s="257">
        <f t="shared" si="7"/>
        <v>0</v>
      </c>
      <c r="FY70" s="257">
        <f t="shared" si="7"/>
        <v>0</v>
      </c>
      <c r="FZ70" s="257">
        <f t="shared" si="7"/>
        <v>0</v>
      </c>
      <c r="GA70" s="257">
        <f t="shared" si="7"/>
        <v>0</v>
      </c>
      <c r="GB70" s="257">
        <f t="shared" si="7"/>
        <v>0</v>
      </c>
      <c r="GC70" s="257">
        <f t="shared" si="7"/>
        <v>0</v>
      </c>
      <c r="GD70" s="257">
        <f t="shared" si="7"/>
        <v>0</v>
      </c>
      <c r="GE70" s="257">
        <f t="shared" si="7"/>
        <v>0</v>
      </c>
      <c r="GF70" s="257">
        <f t="shared" si="7"/>
        <v>0</v>
      </c>
      <c r="GG70" s="257">
        <f t="shared" si="7"/>
        <v>0</v>
      </c>
      <c r="GH70" s="257">
        <f t="shared" si="7"/>
        <v>0</v>
      </c>
      <c r="GI70" s="257">
        <f t="shared" si="7"/>
        <v>0</v>
      </c>
      <c r="GJ70" s="257">
        <f t="shared" si="7"/>
        <v>0</v>
      </c>
      <c r="GK70" s="257">
        <f t="shared" si="7"/>
        <v>0</v>
      </c>
      <c r="GL70" s="257">
        <f t="shared" si="7"/>
        <v>0</v>
      </c>
      <c r="GM70" s="257">
        <f t="shared" si="7"/>
        <v>0</v>
      </c>
      <c r="GN70" s="257">
        <f t="shared" si="7"/>
        <v>0</v>
      </c>
      <c r="GO70" s="257">
        <f t="shared" si="7"/>
        <v>0</v>
      </c>
      <c r="GP70" s="257">
        <f t="shared" si="7"/>
        <v>0</v>
      </c>
      <c r="GQ70" s="257">
        <f t="shared" si="7"/>
        <v>0</v>
      </c>
      <c r="GR70" s="257">
        <f t="shared" si="7"/>
        <v>0</v>
      </c>
      <c r="GS70" s="257">
        <f t="shared" si="7"/>
        <v>0</v>
      </c>
      <c r="GT70" s="257">
        <f t="shared" si="7"/>
        <v>0</v>
      </c>
      <c r="GU70" s="257"/>
      <c r="GV70" s="258">
        <f>SUM(GV8:GV69)</f>
        <v>0</v>
      </c>
      <c r="GW70" s="259"/>
      <c r="GX70" s="260"/>
      <c r="GY70" s="260"/>
      <c r="GZ70" s="257"/>
      <c r="HA70" s="262">
        <f>SUM(HA8:HA69)</f>
        <v>116000</v>
      </c>
    </row>
    <row r="71" spans="1:209" x14ac:dyDescent="0.25">
      <c r="B71" s="91"/>
      <c r="C71" s="91"/>
      <c r="D71" s="35"/>
      <c r="E71" s="36"/>
      <c r="F71" s="37"/>
      <c r="G71" s="38"/>
      <c r="H71" s="39"/>
      <c r="I71" s="40"/>
      <c r="J71" s="198"/>
      <c r="K71" s="66"/>
      <c r="L71" s="66"/>
      <c r="M71" s="200"/>
      <c r="N71" s="250"/>
      <c r="O71" s="251"/>
      <c r="P71" s="263"/>
      <c r="Q71" s="264"/>
      <c r="R71" s="265"/>
      <c r="S71" s="265"/>
      <c r="T71" s="265"/>
      <c r="U71" s="39"/>
      <c r="V71" s="255"/>
      <c r="W71" s="212"/>
      <c r="X71" s="257"/>
      <c r="Y71" s="266"/>
      <c r="Z71" s="267"/>
      <c r="AA71" s="268"/>
      <c r="AB71" s="36"/>
      <c r="AC71" s="268"/>
      <c r="AD71" s="269"/>
      <c r="AE71" s="103"/>
      <c r="AF71" s="91"/>
      <c r="AG71" s="76"/>
      <c r="AH71" s="270"/>
      <c r="AI71" s="267"/>
      <c r="AJ71" s="268"/>
      <c r="AK71" s="36"/>
      <c r="AL71" s="271"/>
      <c r="AM71" s="269"/>
      <c r="AN71" s="103"/>
      <c r="AP71" s="49"/>
      <c r="AQ71" s="270"/>
      <c r="AR71" s="267"/>
      <c r="AS71" s="268"/>
      <c r="AT71" s="36"/>
      <c r="AU71" s="268"/>
      <c r="AV71" s="269"/>
      <c r="AW71" s="103"/>
      <c r="AY71" s="49"/>
      <c r="AZ71" s="270"/>
      <c r="BA71" s="267"/>
      <c r="BB71" s="268"/>
      <c r="BC71" s="36"/>
      <c r="BD71" s="271"/>
      <c r="BE71" s="269"/>
      <c r="BF71" s="103"/>
      <c r="BH71" s="49"/>
      <c r="BI71" s="270"/>
      <c r="BJ71" s="267"/>
      <c r="BK71" s="268"/>
      <c r="BL71" s="36"/>
      <c r="BM71" s="271"/>
      <c r="BN71" s="269"/>
      <c r="BO71" s="103"/>
      <c r="BQ71" s="49"/>
      <c r="BR71" s="270"/>
      <c r="BS71" s="267"/>
      <c r="BT71" s="268"/>
      <c r="BU71" s="36"/>
      <c r="BV71" s="268"/>
      <c r="BW71" s="269"/>
      <c r="BX71" s="103"/>
      <c r="BZ71" s="49"/>
      <c r="CA71" s="270"/>
      <c r="CB71" s="267"/>
      <c r="CC71" s="268"/>
      <c r="CD71" s="36"/>
      <c r="CE71" s="268"/>
      <c r="CF71" s="269"/>
      <c r="CG71" s="103"/>
      <c r="CI71" s="49"/>
      <c r="CJ71" s="270"/>
      <c r="CK71" s="267"/>
      <c r="CL71" s="268"/>
      <c r="CM71" s="36"/>
      <c r="CN71" s="268"/>
      <c r="CO71" s="269"/>
      <c r="CP71" s="103"/>
      <c r="CR71" s="49"/>
      <c r="CS71" s="270"/>
      <c r="CT71" s="267"/>
      <c r="CU71" s="268"/>
      <c r="CV71" s="272"/>
      <c r="CW71" s="271"/>
      <c r="CX71" s="273"/>
      <c r="CY71" s="103"/>
      <c r="DA71" s="49"/>
      <c r="DB71" s="270"/>
      <c r="DC71" s="267"/>
      <c r="DD71" s="268"/>
      <c r="DE71" s="36"/>
      <c r="DF71" s="268"/>
      <c r="DG71" s="269"/>
      <c r="DH71" s="103"/>
      <c r="DJ71" s="49"/>
      <c r="DK71" s="270"/>
      <c r="DL71" s="267"/>
      <c r="DM71" s="268"/>
      <c r="DN71" s="272"/>
      <c r="DO71" s="271"/>
      <c r="DP71" s="273"/>
      <c r="DQ71" s="103"/>
      <c r="DS71" s="49"/>
      <c r="DT71" s="270"/>
      <c r="DU71" s="267"/>
      <c r="DV71" s="268"/>
      <c r="DW71" s="36"/>
      <c r="DX71" s="268"/>
      <c r="DY71" s="269"/>
      <c r="DZ71" s="103"/>
      <c r="EB71" s="49"/>
      <c r="EC71" s="270"/>
      <c r="ED71" s="267"/>
      <c r="EE71" s="268"/>
      <c r="EF71" s="272"/>
      <c r="EG71" s="271"/>
      <c r="EH71" s="273"/>
      <c r="EI71" s="103"/>
      <c r="EK71" s="49"/>
      <c r="EL71" s="270"/>
      <c r="EM71" s="267"/>
      <c r="EN71" s="268"/>
      <c r="EO71" s="272"/>
      <c r="EP71" s="271"/>
      <c r="EQ71" s="273"/>
      <c r="ER71" s="103"/>
      <c r="ET71" s="49"/>
      <c r="EU71" s="270"/>
      <c r="EV71" s="267"/>
      <c r="EW71" s="268"/>
      <c r="EX71" s="36"/>
      <c r="EY71" s="268"/>
      <c r="EZ71" s="269"/>
      <c r="FA71" s="103"/>
      <c r="FC71" s="49"/>
      <c r="FD71" s="270"/>
      <c r="FE71" s="267"/>
      <c r="FF71" s="268"/>
      <c r="FG71" s="36"/>
      <c r="FH71" s="268"/>
      <c r="FI71" s="269"/>
      <c r="FJ71" s="103"/>
      <c r="FL71" s="49"/>
      <c r="FM71" s="270"/>
      <c r="FN71" s="267"/>
      <c r="FO71" s="268"/>
      <c r="FP71" s="36"/>
      <c r="FQ71" s="268"/>
      <c r="FR71" s="269"/>
      <c r="FS71" s="103"/>
      <c r="FU71" s="49"/>
      <c r="FV71" s="270"/>
      <c r="FW71" s="267"/>
      <c r="FX71" s="268"/>
      <c r="FY71" s="36"/>
      <c r="FZ71" s="268"/>
      <c r="GA71" s="269"/>
      <c r="GB71" s="103"/>
      <c r="GD71" s="49"/>
      <c r="GE71" s="270"/>
      <c r="GF71" s="267"/>
      <c r="GG71" s="268"/>
      <c r="GH71" s="36"/>
      <c r="GI71" s="268"/>
      <c r="GJ71" s="269"/>
      <c r="GK71" s="103"/>
      <c r="GM71" s="49"/>
      <c r="GN71" s="270"/>
      <c r="GO71" s="267"/>
      <c r="GP71" s="268"/>
      <c r="GQ71" s="36"/>
      <c r="GR71" s="268"/>
      <c r="GS71" s="269"/>
      <c r="GT71" s="103"/>
      <c r="GU71" s="211"/>
      <c r="GV71"/>
      <c r="GX71" s="275"/>
      <c r="GY71" s="275"/>
      <c r="GZ71" s="247"/>
      <c r="HA71"/>
    </row>
    <row r="72" spans="1:209" ht="16.5" thickBot="1" x14ac:dyDescent="0.3">
      <c r="B72" s="91"/>
      <c r="C72" s="91"/>
      <c r="D72" s="35"/>
      <c r="E72" s="36"/>
      <c r="F72" s="37"/>
      <c r="G72" s="38"/>
      <c r="H72" s="39"/>
      <c r="I72" s="40"/>
      <c r="J72" s="198"/>
      <c r="K72" s="66"/>
      <c r="L72" s="66"/>
      <c r="M72" s="200"/>
      <c r="N72" s="250"/>
      <c r="O72" s="251"/>
      <c r="P72" s="263"/>
      <c r="Q72" s="264"/>
      <c r="R72" s="265"/>
      <c r="S72" s="265"/>
      <c r="T72" s="265"/>
      <c r="U72" s="39"/>
      <c r="V72" s="255"/>
      <c r="W72" s="212"/>
      <c r="X72" s="257"/>
      <c r="Y72" s="266"/>
      <c r="Z72" s="267"/>
      <c r="AA72" s="268"/>
      <c r="AB72" s="36"/>
      <c r="AC72" s="268"/>
      <c r="AD72" s="269"/>
      <c r="AE72" s="103"/>
      <c r="AF72" s="91"/>
      <c r="AG72" s="76"/>
      <c r="AH72" s="270"/>
      <c r="AI72" s="267"/>
      <c r="AJ72" s="268"/>
      <c r="AK72" s="36"/>
      <c r="AL72" s="271"/>
      <c r="AM72" s="269"/>
      <c r="AN72" s="103"/>
      <c r="AP72" s="49"/>
      <c r="AQ72" s="270"/>
      <c r="AR72" s="267"/>
      <c r="AS72" s="268"/>
      <c r="AT72" s="36"/>
      <c r="AU72" s="268"/>
      <c r="AV72" s="269"/>
      <c r="AW72" s="103"/>
      <c r="AY72" s="49"/>
      <c r="AZ72" s="270"/>
      <c r="BA72" s="267"/>
      <c r="BB72" s="268"/>
      <c r="BC72" s="36"/>
      <c r="BD72" s="271"/>
      <c r="BE72" s="269"/>
      <c r="BF72" s="103"/>
      <c r="BH72" s="49"/>
      <c r="BI72" s="270"/>
      <c r="BJ72" s="267"/>
      <c r="BK72" s="268"/>
      <c r="BL72" s="36"/>
      <c r="BM72" s="271"/>
      <c r="BN72" s="269"/>
      <c r="BO72" s="103"/>
      <c r="BQ72" s="49"/>
      <c r="BR72" s="270"/>
      <c r="BS72" s="267"/>
      <c r="BT72" s="268"/>
      <c r="BU72" s="36"/>
      <c r="BV72" s="268"/>
      <c r="BW72" s="269"/>
      <c r="BX72" s="103"/>
      <c r="BZ72" s="49"/>
      <c r="CA72" s="270"/>
      <c r="CB72" s="267"/>
      <c r="CC72" s="268"/>
      <c r="CD72" s="36"/>
      <c r="CE72" s="268"/>
      <c r="CF72" s="269"/>
      <c r="CG72" s="103"/>
      <c r="CI72" s="49"/>
      <c r="CJ72" s="270"/>
      <c r="CK72" s="267"/>
      <c r="CL72" s="268"/>
      <c r="CM72" s="36"/>
      <c r="CN72" s="268"/>
      <c r="CO72" s="269"/>
      <c r="CP72" s="103"/>
      <c r="CR72" s="49"/>
      <c r="CS72" s="270"/>
      <c r="CT72" s="267"/>
      <c r="CU72" s="268"/>
      <c r="CV72" s="272"/>
      <c r="CW72" s="271"/>
      <c r="CX72" s="273"/>
      <c r="CY72" s="103"/>
      <c r="DA72" s="49"/>
      <c r="DB72" s="270"/>
      <c r="DC72" s="267"/>
      <c r="DD72" s="268"/>
      <c r="DE72" s="36"/>
      <c r="DF72" s="268"/>
      <c r="DG72" s="269"/>
      <c r="DH72" s="103"/>
      <c r="DJ72" s="49"/>
      <c r="DK72" s="270"/>
      <c r="DL72" s="267"/>
      <c r="DM72" s="268"/>
      <c r="DN72" s="272"/>
      <c r="DO72" s="271"/>
      <c r="DP72" s="273"/>
      <c r="DQ72" s="103"/>
      <c r="DS72" s="49"/>
      <c r="DT72" s="270"/>
      <c r="DU72" s="267"/>
      <c r="DV72" s="268"/>
      <c r="DW72" s="36"/>
      <c r="DX72" s="268"/>
      <c r="DY72" s="269"/>
      <c r="DZ72" s="103"/>
      <c r="EB72" s="49"/>
      <c r="EC72" s="270"/>
      <c r="ED72" s="267"/>
      <c r="EE72" s="268"/>
      <c r="EF72" s="272"/>
      <c r="EG72" s="271"/>
      <c r="EH72" s="273"/>
      <c r="EI72" s="103"/>
      <c r="EK72" s="49"/>
      <c r="EL72" s="270"/>
      <c r="EM72" s="267"/>
      <c r="EN72" s="268"/>
      <c r="EO72" s="272"/>
      <c r="EP72" s="271"/>
      <c r="EQ72" s="273"/>
      <c r="ER72" s="103"/>
      <c r="ET72" s="49"/>
      <c r="EU72" s="270"/>
      <c r="EV72" s="267"/>
      <c r="EW72" s="268"/>
      <c r="EX72" s="36"/>
      <c r="EY72" s="268"/>
      <c r="EZ72" s="269"/>
      <c r="FA72" s="103"/>
      <c r="FC72" s="49"/>
      <c r="FD72" s="270"/>
      <c r="FE72" s="267"/>
      <c r="FF72" s="268"/>
      <c r="FG72" s="36"/>
      <c r="FH72" s="268"/>
      <c r="FI72" s="269"/>
      <c r="FJ72" s="103"/>
      <c r="FL72" s="49"/>
      <c r="FM72" s="270"/>
      <c r="FN72" s="267"/>
      <c r="FO72" s="268"/>
      <c r="FP72" s="36"/>
      <c r="FQ72" s="268"/>
      <c r="FR72" s="269"/>
      <c r="FS72" s="103"/>
      <c r="FU72" s="49"/>
      <c r="FV72" s="270"/>
      <c r="FW72" s="267"/>
      <c r="FX72" s="268"/>
      <c r="FY72" s="36"/>
      <c r="FZ72" s="268"/>
      <c r="GA72" s="269"/>
      <c r="GB72" s="103"/>
      <c r="GD72" s="49"/>
      <c r="GE72" s="270"/>
      <c r="GF72" s="267"/>
      <c r="GG72" s="268"/>
      <c r="GH72" s="36"/>
      <c r="GI72" s="268"/>
      <c r="GJ72" s="269"/>
      <c r="GK72" s="103"/>
      <c r="GM72" s="49"/>
      <c r="GN72" s="270"/>
      <c r="GO72" s="267"/>
      <c r="GP72" s="268"/>
      <c r="GQ72" s="36"/>
      <c r="GR72" s="268"/>
      <c r="GS72" s="269"/>
      <c r="GT72" s="103"/>
      <c r="GU72" s="211"/>
      <c r="GV72"/>
      <c r="GX72" s="275"/>
      <c r="GY72" s="275"/>
      <c r="GZ72" s="247"/>
      <c r="HA72"/>
    </row>
    <row r="73" spans="1:209" ht="16.5" thickTop="1" x14ac:dyDescent="0.25">
      <c r="B73" s="91"/>
      <c r="C73" s="91"/>
      <c r="D73" s="35"/>
      <c r="E73" s="36"/>
      <c r="F73" s="37"/>
      <c r="G73" s="38"/>
      <c r="H73" s="39"/>
      <c r="I73" s="40"/>
      <c r="J73" s="198"/>
      <c r="K73" s="66"/>
      <c r="L73" s="66"/>
      <c r="M73" s="200"/>
      <c r="N73" s="250"/>
      <c r="O73" s="221"/>
      <c r="P73" s="543" t="s">
        <v>30</v>
      </c>
      <c r="Q73" s="544"/>
      <c r="R73" s="544"/>
      <c r="S73" s="277"/>
      <c r="T73" s="277"/>
      <c r="U73" s="547">
        <f>HA70+GV70+X70+U70+S70</f>
        <v>20368300.260000002</v>
      </c>
      <c r="V73" s="548"/>
      <c r="W73" s="212"/>
      <c r="X73" s="257"/>
      <c r="Y73" s="266"/>
      <c r="Z73" s="267"/>
      <c r="AA73" s="268"/>
      <c r="AB73" s="36"/>
      <c r="AC73" s="268"/>
      <c r="AD73" s="269"/>
      <c r="AE73" s="103"/>
      <c r="AF73" s="91"/>
      <c r="AG73" s="76"/>
      <c r="AH73" s="270"/>
      <c r="AI73" s="267"/>
      <c r="AJ73" s="268"/>
      <c r="AK73" s="36"/>
      <c r="AL73" s="271"/>
      <c r="AM73" s="269"/>
      <c r="AN73" s="103"/>
      <c r="AP73" s="49"/>
      <c r="AQ73" s="270"/>
      <c r="AR73" s="267"/>
      <c r="AS73" s="268"/>
      <c r="AT73" s="36"/>
      <c r="AU73" s="268"/>
      <c r="AV73" s="269"/>
      <c r="AW73" s="103"/>
      <c r="AY73" s="49"/>
      <c r="AZ73" s="270"/>
      <c r="BA73" s="267"/>
      <c r="BB73" s="268"/>
      <c r="BC73" s="36"/>
      <c r="BD73" s="271"/>
      <c r="BE73" s="269"/>
      <c r="BF73" s="103"/>
      <c r="BH73" s="49"/>
      <c r="BI73" s="270"/>
      <c r="BJ73" s="267"/>
      <c r="BK73" s="268"/>
      <c r="BL73" s="36"/>
      <c r="BM73" s="271"/>
      <c r="BN73" s="269"/>
      <c r="BO73" s="103"/>
      <c r="BQ73" s="49"/>
      <c r="BR73" s="270"/>
      <c r="BS73" s="267"/>
      <c r="BT73" s="268"/>
      <c r="BU73" s="36"/>
      <c r="BV73" s="268"/>
      <c r="BW73" s="269"/>
      <c r="BX73" s="103"/>
      <c r="BZ73" s="49"/>
      <c r="CA73" s="270"/>
      <c r="CB73" s="267"/>
      <c r="CC73" s="268"/>
      <c r="CD73" s="36"/>
      <c r="CE73" s="268"/>
      <c r="CF73" s="269"/>
      <c r="CG73" s="103"/>
      <c r="CI73" s="49"/>
      <c r="CJ73" s="270"/>
      <c r="CK73" s="267"/>
      <c r="CL73" s="268"/>
      <c r="CM73" s="36"/>
      <c r="CN73" s="268"/>
      <c r="CO73" s="269"/>
      <c r="CP73" s="103"/>
      <c r="CR73" s="49"/>
      <c r="CS73" s="270"/>
      <c r="CT73" s="267"/>
      <c r="CU73" s="268"/>
      <c r="CV73" s="272"/>
      <c r="CW73" s="271"/>
      <c r="CX73" s="273"/>
      <c r="CY73" s="103"/>
      <c r="DA73" s="49"/>
      <c r="DB73" s="270"/>
      <c r="DC73" s="267"/>
      <c r="DD73" s="268"/>
      <c r="DE73" s="36"/>
      <c r="DF73" s="268"/>
      <c r="DG73" s="269"/>
      <c r="DH73" s="103"/>
      <c r="DJ73" s="49"/>
      <c r="DK73" s="270"/>
      <c r="DL73" s="267"/>
      <c r="DM73" s="268"/>
      <c r="DN73" s="272"/>
      <c r="DO73" s="271"/>
      <c r="DP73" s="273"/>
      <c r="DQ73" s="103"/>
      <c r="DS73" s="49"/>
      <c r="DT73" s="270"/>
      <c r="DU73" s="267"/>
      <c r="DV73" s="268"/>
      <c r="DW73" s="36"/>
      <c r="DX73" s="268"/>
      <c r="DY73" s="269"/>
      <c r="DZ73" s="103"/>
      <c r="EB73" s="49"/>
      <c r="EC73" s="270"/>
      <c r="ED73" s="267"/>
      <c r="EE73" s="268"/>
      <c r="EF73" s="272"/>
      <c r="EG73" s="271"/>
      <c r="EH73" s="273"/>
      <c r="EI73" s="103"/>
      <c r="EK73" s="49"/>
      <c r="EL73" s="270"/>
      <c r="EM73" s="267"/>
      <c r="EN73" s="268"/>
      <c r="EO73" s="272"/>
      <c r="EP73" s="271"/>
      <c r="EQ73" s="273"/>
      <c r="ER73" s="103"/>
      <c r="ET73" s="49"/>
      <c r="EU73" s="270"/>
      <c r="EV73" s="267"/>
      <c r="EW73" s="268"/>
      <c r="EX73" s="36"/>
      <c r="EY73" s="268"/>
      <c r="EZ73" s="269"/>
      <c r="FA73" s="103"/>
      <c r="FC73" s="49"/>
      <c r="FD73" s="270"/>
      <c r="FE73" s="267"/>
      <c r="FF73" s="268"/>
      <c r="FG73" s="36"/>
      <c r="FH73" s="268"/>
      <c r="FI73" s="269"/>
      <c r="FJ73" s="103"/>
      <c r="FL73" s="49"/>
      <c r="FM73" s="270"/>
      <c r="FN73" s="267"/>
      <c r="FO73" s="268"/>
      <c r="FP73" s="36"/>
      <c r="FQ73" s="268"/>
      <c r="FR73" s="269"/>
      <c r="FS73" s="103"/>
      <c r="FU73" s="49"/>
      <c r="FV73" s="270"/>
      <c r="FW73" s="267"/>
      <c r="FX73" s="268"/>
      <c r="FY73" s="36"/>
      <c r="FZ73" s="268"/>
      <c r="GA73" s="269"/>
      <c r="GB73" s="103"/>
      <c r="GD73" s="49"/>
      <c r="GE73" s="270"/>
      <c r="GF73" s="267"/>
      <c r="GG73" s="268"/>
      <c r="GH73" s="36"/>
      <c r="GI73" s="268"/>
      <c r="GJ73" s="269"/>
      <c r="GK73" s="103"/>
      <c r="GM73" s="49"/>
      <c r="GN73" s="270"/>
      <c r="GO73" s="267"/>
      <c r="GP73" s="268"/>
      <c r="GQ73" s="36"/>
      <c r="GR73" s="268"/>
      <c r="GS73" s="269"/>
      <c r="GT73" s="103"/>
      <c r="GU73" s="211"/>
      <c r="GV73"/>
      <c r="GX73" s="275"/>
      <c r="GY73" s="275"/>
      <c r="GZ73" s="247"/>
      <c r="HA73"/>
    </row>
    <row r="74" spans="1:209" ht="16.5" thickBot="1" x14ac:dyDescent="0.3">
      <c r="B74" s="91"/>
      <c r="C74" s="91"/>
      <c r="D74" s="35"/>
      <c r="E74" s="36"/>
      <c r="F74" s="37"/>
      <c r="G74" s="38"/>
      <c r="H74" s="39"/>
      <c r="I74" s="40"/>
      <c r="J74" s="278"/>
      <c r="K74" s="66"/>
      <c r="L74" s="66"/>
      <c r="M74" s="200"/>
      <c r="N74" s="250"/>
      <c r="O74" s="221"/>
      <c r="P74" s="545"/>
      <c r="Q74" s="546"/>
      <c r="R74" s="546"/>
      <c r="S74" s="279"/>
      <c r="T74" s="279"/>
      <c r="U74" s="549"/>
      <c r="V74" s="550"/>
      <c r="W74" s="212"/>
      <c r="X74" s="257"/>
      <c r="Y74" s="266"/>
      <c r="Z74" s="267"/>
      <c r="AA74" s="268"/>
      <c r="AB74" s="36"/>
      <c r="AC74" s="268"/>
      <c r="AD74" s="269"/>
      <c r="AE74" s="103"/>
      <c r="AF74" s="91"/>
      <c r="AG74" s="76"/>
      <c r="AH74" s="270"/>
      <c r="AI74" s="267"/>
      <c r="AJ74" s="268"/>
      <c r="AK74" s="36"/>
      <c r="AL74" s="271"/>
      <c r="AM74" s="269"/>
      <c r="AN74" s="103"/>
      <c r="AP74" s="49"/>
      <c r="AQ74" s="270"/>
      <c r="AR74" s="267"/>
      <c r="AS74" s="268"/>
      <c r="AT74" s="36"/>
      <c r="AU74" s="268"/>
      <c r="AV74" s="269"/>
      <c r="AW74" s="103"/>
      <c r="AY74" s="49"/>
      <c r="AZ74" s="270"/>
      <c r="BA74" s="267"/>
      <c r="BB74" s="268"/>
      <c r="BC74" s="36"/>
      <c r="BD74" s="271"/>
      <c r="BE74" s="269"/>
      <c r="BF74" s="103"/>
      <c r="BH74" s="49"/>
      <c r="BI74" s="270"/>
      <c r="BJ74" s="267"/>
      <c r="BK74" s="268"/>
      <c r="BL74" s="36"/>
      <c r="BM74" s="271"/>
      <c r="BN74" s="269"/>
      <c r="BO74" s="103"/>
      <c r="BQ74" s="49"/>
      <c r="BR74" s="270"/>
      <c r="BS74" s="267"/>
      <c r="BT74" s="268"/>
      <c r="BU74" s="36"/>
      <c r="BV74" s="268"/>
      <c r="BW74" s="269"/>
      <c r="BX74" s="103"/>
      <c r="BZ74" s="49"/>
      <c r="CA74" s="270"/>
      <c r="CB74" s="267"/>
      <c r="CC74" s="268"/>
      <c r="CD74" s="36"/>
      <c r="CE74" s="268"/>
      <c r="CF74" s="269"/>
      <c r="CG74" s="103"/>
      <c r="CI74" s="49"/>
      <c r="CJ74" s="270"/>
      <c r="CK74" s="267"/>
      <c r="CL74" s="268"/>
      <c r="CM74" s="36"/>
      <c r="CN74" s="268"/>
      <c r="CO74" s="269"/>
      <c r="CP74" s="103"/>
      <c r="CR74" s="49"/>
      <c r="CS74" s="270"/>
      <c r="CT74" s="267"/>
      <c r="CU74" s="268"/>
      <c r="CV74" s="272"/>
      <c r="CW74" s="271"/>
      <c r="CX74" s="273"/>
      <c r="CY74" s="103"/>
      <c r="DA74" s="49"/>
      <c r="DB74" s="270"/>
      <c r="DC74" s="267"/>
      <c r="DD74" s="268"/>
      <c r="DE74" s="36"/>
      <c r="DF74" s="268"/>
      <c r="DG74" s="269"/>
      <c r="DH74" s="103"/>
      <c r="DJ74" s="49"/>
      <c r="DK74" s="270"/>
      <c r="DL74" s="267"/>
      <c r="DM74" s="268"/>
      <c r="DN74" s="272"/>
      <c r="DO74" s="271"/>
      <c r="DP74" s="273"/>
      <c r="DQ74" s="103"/>
      <c r="DS74" s="49"/>
      <c r="DT74" s="270"/>
      <c r="DU74" s="267"/>
      <c r="DV74" s="268"/>
      <c r="DW74" s="36"/>
      <c r="DX74" s="268"/>
      <c r="DY74" s="269"/>
      <c r="DZ74" s="103"/>
      <c r="EB74" s="49"/>
      <c r="EC74" s="270"/>
      <c r="ED74" s="267"/>
      <c r="EE74" s="268"/>
      <c r="EF74" s="272"/>
      <c r="EG74" s="271"/>
      <c r="EH74" s="273"/>
      <c r="EI74" s="103"/>
      <c r="EK74" s="49"/>
      <c r="EL74" s="270"/>
      <c r="EM74" s="267"/>
      <c r="EN74" s="268"/>
      <c r="EO74" s="272"/>
      <c r="EP74" s="271"/>
      <c r="EQ74" s="273"/>
      <c r="ER74" s="103"/>
      <c r="ET74" s="49"/>
      <c r="EU74" s="270"/>
      <c r="EV74" s="267"/>
      <c r="EW74" s="268"/>
      <c r="EX74" s="36"/>
      <c r="EY74" s="268"/>
      <c r="EZ74" s="269"/>
      <c r="FA74" s="103"/>
      <c r="FC74" s="49"/>
      <c r="FD74" s="270"/>
      <c r="FE74" s="267"/>
      <c r="FF74" s="268"/>
      <c r="FG74" s="36"/>
      <c r="FH74" s="268"/>
      <c r="FI74" s="269"/>
      <c r="FJ74" s="103"/>
      <c r="FL74" s="49"/>
      <c r="FM74" s="270"/>
      <c r="FN74" s="267"/>
      <c r="FO74" s="268"/>
      <c r="FP74" s="36"/>
      <c r="FQ74" s="268"/>
      <c r="FR74" s="269"/>
      <c r="FS74" s="103"/>
      <c r="FU74" s="49"/>
      <c r="FV74" s="270"/>
      <c r="FW74" s="267"/>
      <c r="FX74" s="268"/>
      <c r="FY74" s="36"/>
      <c r="FZ74" s="268"/>
      <c r="GA74" s="269"/>
      <c r="GB74" s="103"/>
      <c r="GD74" s="49"/>
      <c r="GE74" s="270"/>
      <c r="GF74" s="267"/>
      <c r="GG74" s="268"/>
      <c r="GH74" s="36"/>
      <c r="GI74" s="268"/>
      <c r="GJ74" s="269"/>
      <c r="GK74" s="103"/>
      <c r="GM74" s="49"/>
      <c r="GN74" s="270"/>
      <c r="GO74" s="267"/>
      <c r="GP74" s="268"/>
      <c r="GQ74" s="36"/>
      <c r="GR74" s="268"/>
      <c r="GS74" s="269"/>
      <c r="GT74" s="103"/>
      <c r="GU74" s="211"/>
      <c r="GV74"/>
      <c r="GX74" s="275"/>
      <c r="GY74" s="275"/>
      <c r="GZ74" s="247"/>
      <c r="HA74"/>
    </row>
    <row r="75" spans="1:209" ht="16.5" thickTop="1" x14ac:dyDescent="0.25">
      <c r="B75" s="91"/>
      <c r="C75" s="91"/>
      <c r="D75" s="35"/>
      <c r="E75" s="36"/>
      <c r="F75" s="37"/>
      <c r="G75" s="38"/>
      <c r="H75" s="39"/>
      <c r="I75" s="40"/>
      <c r="J75" s="278"/>
      <c r="K75" s="66"/>
      <c r="L75" s="66"/>
      <c r="M75" s="200"/>
      <c r="N75" s="250"/>
      <c r="O75" s="221"/>
      <c r="P75" s="263"/>
      <c r="Q75" s="264"/>
      <c r="R75" s="265"/>
      <c r="S75" s="265"/>
      <c r="T75" s="265"/>
      <c r="U75" s="241"/>
      <c r="V75" s="280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247"/>
      <c r="HA75"/>
    </row>
    <row r="76" spans="1:209" x14ac:dyDescent="0.25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21"/>
      <c r="P76" s="263"/>
      <c r="Q76" s="264"/>
      <c r="R76" s="265"/>
      <c r="S76" s="265"/>
      <c r="T76" s="265"/>
      <c r="U76" s="241"/>
      <c r="V76" s="280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247"/>
      <c r="HA76"/>
    </row>
    <row r="77" spans="1:209" x14ac:dyDescent="0.25">
      <c r="A77" s="1">
        <v>25</v>
      </c>
      <c r="B77" s="91" t="e">
        <f>#REF!</f>
        <v>#REF!</v>
      </c>
      <c r="C77" s="91" t="e">
        <f>#REF!</f>
        <v>#REF!</v>
      </c>
      <c r="D77" s="35" t="e">
        <f>#REF!</f>
        <v>#REF!</v>
      </c>
      <c r="E77" s="36" t="e">
        <f>#REF!</f>
        <v>#REF!</v>
      </c>
      <c r="F77" s="37" t="e">
        <f>#REF!</f>
        <v>#REF!</v>
      </c>
      <c r="G77" s="38" t="e">
        <f>#REF!</f>
        <v>#REF!</v>
      </c>
      <c r="H77" s="39" t="e">
        <f>#REF!</f>
        <v>#REF!</v>
      </c>
      <c r="I77" s="40" t="e">
        <f>#REF!</f>
        <v>#REF!</v>
      </c>
      <c r="J77" s="198"/>
      <c r="K77" s="66"/>
      <c r="L77" s="66"/>
      <c r="M77" s="200"/>
      <c r="N77" s="250"/>
      <c r="O77" s="221"/>
      <c r="P77" s="263"/>
      <c r="Q77" s="281"/>
      <c r="R77" s="265"/>
      <c r="S77" s="265"/>
      <c r="T77" s="265"/>
      <c r="U77" s="241"/>
      <c r="V77" s="282"/>
      <c r="W77" s="212"/>
      <c r="X77" s="257"/>
      <c r="Y77" s="266"/>
      <c r="Z77" s="267"/>
      <c r="AA77" s="268"/>
      <c r="AB77" s="229"/>
      <c r="AC77" s="228"/>
      <c r="AD77" s="230"/>
      <c r="AE77" s="231"/>
      <c r="AF77" s="91"/>
      <c r="AG77" s="76"/>
      <c r="AH77" s="270"/>
      <c r="AI77" s="267"/>
      <c r="AJ77" s="268"/>
      <c r="AK77" s="272"/>
      <c r="AL77" s="271"/>
      <c r="AM77" s="273"/>
      <c r="AN77" s="103"/>
      <c r="AP77" s="49"/>
      <c r="AQ77" s="270"/>
      <c r="AR77" s="267">
        <v>21</v>
      </c>
      <c r="AS77" s="268"/>
      <c r="AT77" s="272"/>
      <c r="AU77" s="268"/>
      <c r="AV77" s="273"/>
      <c r="AW77" s="103"/>
      <c r="AY77" s="49"/>
      <c r="AZ77" s="270"/>
      <c r="BA77" s="267">
        <v>21</v>
      </c>
      <c r="BB77" s="268"/>
      <c r="BC77" s="272"/>
      <c r="BD77" s="271"/>
      <c r="BE77" s="273"/>
      <c r="BF77" s="103"/>
      <c r="BH77" s="49"/>
      <c r="BI77" s="270"/>
      <c r="BJ77" s="267"/>
      <c r="BK77" s="268"/>
      <c r="BL77" s="272"/>
      <c r="BM77" s="271"/>
      <c r="BN77" s="273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>
        <v>21</v>
      </c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>
        <v>21</v>
      </c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>
        <v>21</v>
      </c>
      <c r="EE77" s="268"/>
      <c r="EF77" s="272"/>
      <c r="EG77" s="271"/>
      <c r="EH77" s="273"/>
      <c r="EI77" s="103"/>
      <c r="EK77" s="49"/>
      <c r="EL77" s="270"/>
      <c r="EM77" s="267">
        <v>21</v>
      </c>
      <c r="EN77" s="268"/>
      <c r="EO77" s="272"/>
      <c r="EP77" s="271"/>
      <c r="EQ77" s="273"/>
      <c r="ER77" s="103"/>
      <c r="ET77" s="49"/>
      <c r="EU77" s="270"/>
      <c r="EV77" s="267">
        <v>21</v>
      </c>
      <c r="EW77" s="268"/>
      <c r="EX77" s="36"/>
      <c r="EY77" s="268"/>
      <c r="EZ77" s="269"/>
      <c r="FA77" s="103"/>
      <c r="FC77" s="49"/>
      <c r="FD77" s="270"/>
      <c r="FE77" s="267">
        <v>21</v>
      </c>
      <c r="FF77" s="268"/>
      <c r="FG77" s="36"/>
      <c r="FH77" s="268"/>
      <c r="FI77" s="269"/>
      <c r="FJ77" s="103"/>
      <c r="FL77" s="49"/>
      <c r="FM77" s="270"/>
      <c r="FN77" s="267">
        <v>21</v>
      </c>
      <c r="FO77" s="268"/>
      <c r="FP77" s="36"/>
      <c r="FQ77" s="268"/>
      <c r="FR77" s="269"/>
      <c r="FS77" s="103"/>
      <c r="FU77" s="49"/>
      <c r="FV77" s="270"/>
      <c r="FW77" s="267">
        <v>21</v>
      </c>
      <c r="FX77" s="268"/>
      <c r="FY77" s="36"/>
      <c r="FZ77" s="268"/>
      <c r="GA77" s="269"/>
      <c r="GB77" s="103"/>
      <c r="GD77" s="49"/>
      <c r="GE77" s="270"/>
      <c r="GF77" s="267">
        <v>21</v>
      </c>
      <c r="GG77" s="268"/>
      <c r="GH77" s="36"/>
      <c r="GI77" s="268"/>
      <c r="GJ77" s="269"/>
      <c r="GK77" s="103"/>
      <c r="GM77" s="49"/>
      <c r="GN77" s="270"/>
      <c r="GO77" s="267">
        <v>21</v>
      </c>
      <c r="GP77" s="268"/>
      <c r="GQ77" s="36"/>
      <c r="GR77" s="268"/>
      <c r="GS77" s="269"/>
      <c r="GT77" s="103"/>
      <c r="GU77" s="211"/>
      <c r="GV77"/>
      <c r="GX77" s="275"/>
      <c r="GY77" s="275"/>
      <c r="GZ77" s="247"/>
      <c r="HA77"/>
    </row>
    <row r="78" spans="1:209" x14ac:dyDescent="0.25">
      <c r="A78" s="1">
        <v>26</v>
      </c>
      <c r="B78" s="91" t="e">
        <f>#REF!</f>
        <v>#REF!</v>
      </c>
      <c r="C78" s="91" t="e">
        <f>#REF!</f>
        <v>#REF!</v>
      </c>
      <c r="D78" s="35" t="e">
        <f>#REF!</f>
        <v>#REF!</v>
      </c>
      <c r="E78" s="36" t="e">
        <f>#REF!</f>
        <v>#REF!</v>
      </c>
      <c r="F78" s="37" t="e">
        <f>#REF!</f>
        <v>#REF!</v>
      </c>
      <c r="G78" s="38" t="e">
        <f>#REF!</f>
        <v>#REF!</v>
      </c>
      <c r="H78" s="39" t="e">
        <f>#REF!</f>
        <v>#REF!</v>
      </c>
      <c r="I78" s="40" t="e">
        <f>#REF!</f>
        <v>#REF!</v>
      </c>
      <c r="J78" s="278"/>
      <c r="K78" s="66"/>
      <c r="L78" s="66"/>
      <c r="M78" s="200"/>
      <c r="N78" s="250"/>
      <c r="O78" s="221"/>
      <c r="P78" s="69"/>
      <c r="Q78" s="214"/>
      <c r="R78" s="244"/>
      <c r="S78" s="244"/>
      <c r="T78" s="244"/>
      <c r="U78" s="241"/>
      <c r="V78" s="283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272"/>
      <c r="AL78" s="271"/>
      <c r="AM78" s="273"/>
      <c r="AN78" s="103"/>
      <c r="AP78" s="49"/>
      <c r="AQ78" s="270"/>
      <c r="AR78" s="267">
        <v>22</v>
      </c>
      <c r="AS78" s="271"/>
      <c r="AT78" s="272"/>
      <c r="AU78" s="268"/>
      <c r="AV78" s="273"/>
      <c r="AW78" s="103"/>
      <c r="AY78" s="49"/>
      <c r="AZ78" s="270"/>
      <c r="BA78" s="267">
        <v>22</v>
      </c>
      <c r="BB78" s="268"/>
      <c r="BC78" s="272"/>
      <c r="BD78" s="271"/>
      <c r="BE78" s="273"/>
      <c r="BF78" s="103"/>
      <c r="BH78" s="49"/>
      <c r="BI78" s="270"/>
      <c r="BJ78" s="267"/>
      <c r="BK78" s="268"/>
      <c r="BL78" s="272"/>
      <c r="BM78" s="271"/>
      <c r="BN78" s="273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>
        <v>22</v>
      </c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>
        <v>22</v>
      </c>
      <c r="DD78" s="268"/>
      <c r="DE78" s="272"/>
      <c r="DF78" s="271"/>
      <c r="DG78" s="273"/>
      <c r="DH78" s="103"/>
      <c r="DJ78" s="49"/>
      <c r="DK78" s="270"/>
      <c r="DL78" s="267"/>
      <c r="DM78" s="268">
        <v>0</v>
      </c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>
        <v>22</v>
      </c>
      <c r="EE78" s="268"/>
      <c r="EF78" s="272"/>
      <c r="EG78" s="271"/>
      <c r="EH78" s="273"/>
      <c r="EI78" s="103"/>
      <c r="EK78" s="49"/>
      <c r="EL78" s="270"/>
      <c r="EM78" s="267">
        <v>22</v>
      </c>
      <c r="EN78" s="268"/>
      <c r="EO78" s="272"/>
      <c r="EP78" s="271"/>
      <c r="EQ78" s="273"/>
      <c r="ER78" s="103"/>
      <c r="ET78" s="49"/>
      <c r="EU78" s="270"/>
      <c r="EV78" s="267">
        <v>22</v>
      </c>
      <c r="EW78" s="268"/>
      <c r="EX78" s="36"/>
      <c r="EY78" s="268"/>
      <c r="EZ78" s="269"/>
      <c r="FA78" s="103"/>
      <c r="FC78" s="49"/>
      <c r="FD78" s="270"/>
      <c r="FE78" s="267">
        <v>22</v>
      </c>
      <c r="FF78" s="268"/>
      <c r="FG78" s="36"/>
      <c r="FH78" s="268"/>
      <c r="FI78" s="269"/>
      <c r="FJ78" s="103"/>
      <c r="FL78" s="49"/>
      <c r="FM78" s="270"/>
      <c r="FN78" s="267">
        <v>22</v>
      </c>
      <c r="FO78" s="268"/>
      <c r="FP78" s="36"/>
      <c r="FQ78" s="268"/>
      <c r="FR78" s="269"/>
      <c r="FS78" s="103"/>
      <c r="FU78" s="49"/>
      <c r="FV78" s="270"/>
      <c r="FW78" s="267">
        <v>22</v>
      </c>
      <c r="FX78" s="268"/>
      <c r="FY78" s="36"/>
      <c r="FZ78" s="268"/>
      <c r="GA78" s="269"/>
      <c r="GB78" s="103"/>
      <c r="GD78" s="49"/>
      <c r="GE78" s="270"/>
      <c r="GF78" s="267">
        <v>22</v>
      </c>
      <c r="GG78" s="268"/>
      <c r="GH78" s="36"/>
      <c r="GI78" s="268"/>
      <c r="GJ78" s="269"/>
      <c r="GK78" s="103"/>
      <c r="GM78" s="49"/>
      <c r="GN78" s="270"/>
      <c r="GO78" s="267">
        <v>22</v>
      </c>
      <c r="GP78" s="268"/>
      <c r="GQ78" s="36"/>
      <c r="GR78" s="268"/>
      <c r="GS78" s="269"/>
      <c r="GT78" s="103"/>
      <c r="GU78" s="211"/>
      <c r="GV78"/>
      <c r="GX78" s="275"/>
      <c r="GY78" s="275"/>
      <c r="GZ78" s="247"/>
      <c r="HA78"/>
    </row>
    <row r="79" spans="1:209" ht="16.5" thickBot="1" x14ac:dyDescent="0.3">
      <c r="A79" s="1">
        <v>27</v>
      </c>
      <c r="B79" s="91" t="e">
        <f>#REF!</f>
        <v>#REF!</v>
      </c>
      <c r="C79" s="91" t="e">
        <f>#REF!</f>
        <v>#REF!</v>
      </c>
      <c r="D79" s="35" t="e">
        <f>#REF!</f>
        <v>#REF!</v>
      </c>
      <c r="E79" s="36" t="e">
        <f>#REF!</f>
        <v>#REF!</v>
      </c>
      <c r="F79" s="37" t="e">
        <f>#REF!</f>
        <v>#REF!</v>
      </c>
      <c r="G79" s="38" t="e">
        <f>#REF!</f>
        <v>#REF!</v>
      </c>
      <c r="H79" s="39" t="e">
        <f>#REF!</f>
        <v>#REF!</v>
      </c>
      <c r="I79" s="40" t="e">
        <f>#REF!</f>
        <v>#REF!</v>
      </c>
      <c r="J79" s="278"/>
      <c r="K79" s="66"/>
      <c r="L79" s="66"/>
      <c r="M79" s="200"/>
      <c r="P79" s="284"/>
      <c r="Q79" s="285"/>
      <c r="R79" s="59"/>
      <c r="S79" s="59"/>
      <c r="T79" s="59"/>
      <c r="U79" s="49"/>
      <c r="V79" s="283"/>
      <c r="W79" s="212"/>
      <c r="X79" s="257"/>
      <c r="Y79" s="266"/>
      <c r="Z79" s="267"/>
      <c r="AA79" s="271"/>
      <c r="AB79" s="36"/>
      <c r="AC79" s="268"/>
      <c r="AD79" s="269"/>
      <c r="AE79" s="103"/>
      <c r="AF79" s="91"/>
      <c r="AG79" s="76"/>
      <c r="AH79" s="286"/>
      <c r="AI79" s="287"/>
      <c r="AJ79" s="288"/>
      <c r="AK79" s="289"/>
      <c r="AL79" s="290"/>
      <c r="AM79" s="291"/>
      <c r="AP79" s="49"/>
      <c r="AQ79" s="270"/>
      <c r="AR79" s="267">
        <v>23</v>
      </c>
      <c r="AS79" s="292"/>
      <c r="AT79" s="293"/>
      <c r="AU79" s="268"/>
      <c r="AV79" s="294"/>
      <c r="AW79" s="295"/>
      <c r="AY79" s="49"/>
      <c r="AZ79" s="270"/>
      <c r="BA79" s="267"/>
      <c r="BB79" s="292"/>
      <c r="BC79" s="272"/>
      <c r="BD79" s="296"/>
      <c r="BE79" s="297"/>
      <c r="BF79" s="298"/>
      <c r="BH79" s="49"/>
      <c r="BI79" s="286"/>
      <c r="BJ79" s="299"/>
      <c r="BK79" s="288"/>
      <c r="BL79" s="300"/>
      <c r="BM79" s="290"/>
      <c r="BN79" s="301"/>
      <c r="BO79" s="298"/>
      <c r="BQ79" s="49"/>
      <c r="BR79" s="49"/>
      <c r="BS79" s="267"/>
      <c r="BT79" s="292"/>
      <c r="BU79" s="36"/>
      <c r="BV79" s="292"/>
      <c r="BW79" s="269"/>
      <c r="BX79" s="103"/>
      <c r="BZ79" s="49"/>
      <c r="CA79" s="286"/>
      <c r="CB79" s="302"/>
      <c r="CC79" s="288"/>
      <c r="CD79" s="289"/>
      <c r="CE79" s="290"/>
      <c r="CF79" s="291"/>
      <c r="CI79" s="49"/>
      <c r="CJ79" s="270"/>
      <c r="CK79" s="267">
        <v>23</v>
      </c>
      <c r="CL79" s="271"/>
      <c r="CM79" s="76"/>
      <c r="CN79" s="271"/>
      <c r="CO79" s="76"/>
      <c r="CP79" s="91"/>
      <c r="CR79" s="49"/>
      <c r="CS79" s="286"/>
      <c r="CT79" s="302"/>
      <c r="CU79" s="288">
        <v>0</v>
      </c>
      <c r="CV79" s="289"/>
      <c r="CW79" s="290">
        <v>0</v>
      </c>
      <c r="CX79" s="291"/>
      <c r="DA79" s="49"/>
      <c r="DB79" s="286"/>
      <c r="DC79" s="302"/>
      <c r="DD79" s="288">
        <v>0</v>
      </c>
      <c r="DE79" s="289"/>
      <c r="DF79" s="290">
        <v>0</v>
      </c>
      <c r="DG79" s="291"/>
      <c r="DJ79" s="49"/>
      <c r="DK79" s="286"/>
      <c r="DL79" s="302"/>
      <c r="DM79" s="288">
        <v>0</v>
      </c>
      <c r="DN79" s="289"/>
      <c r="DO79" s="290">
        <v>0</v>
      </c>
      <c r="DP79" s="291"/>
      <c r="DS79" s="49"/>
      <c r="DT79" s="286"/>
      <c r="DU79" s="302"/>
      <c r="DV79" s="288">
        <v>0</v>
      </c>
      <c r="DW79" s="289"/>
      <c r="DX79" s="290">
        <v>0</v>
      </c>
      <c r="DY79" s="291"/>
      <c r="EB79" s="49"/>
      <c r="EC79" s="286"/>
      <c r="ED79" s="302"/>
      <c r="EE79" s="288">
        <v>0</v>
      </c>
      <c r="EF79" s="289"/>
      <c r="EG79" s="290">
        <v>0</v>
      </c>
      <c r="EH79" s="291"/>
      <c r="EK79" s="49"/>
      <c r="EL79" s="286"/>
      <c r="EM79" s="302"/>
      <c r="EN79" s="288">
        <v>0</v>
      </c>
      <c r="EO79" s="289"/>
      <c r="EP79" s="290">
        <v>0</v>
      </c>
      <c r="EQ79" s="291"/>
      <c r="ET79" s="49"/>
      <c r="EU79" s="286"/>
      <c r="EV79" s="302"/>
      <c r="EW79" s="288">
        <v>0</v>
      </c>
      <c r="EX79" s="289"/>
      <c r="EY79" s="290">
        <v>0</v>
      </c>
      <c r="EZ79" s="291"/>
      <c r="FC79" s="49"/>
      <c r="FD79" s="286"/>
      <c r="FE79" s="302"/>
      <c r="FF79" s="288">
        <v>0</v>
      </c>
      <c r="FG79" s="289"/>
      <c r="FH79" s="290">
        <v>0</v>
      </c>
      <c r="FI79" s="291"/>
      <c r="FL79" s="49"/>
      <c r="FM79" s="286"/>
      <c r="FN79" s="302"/>
      <c r="FO79" s="288">
        <v>0</v>
      </c>
      <c r="FP79" s="289"/>
      <c r="FQ79" s="290">
        <v>0</v>
      </c>
      <c r="FR79" s="291"/>
      <c r="FU79" s="49"/>
      <c r="FV79" s="286"/>
      <c r="FW79" s="302"/>
      <c r="FX79" s="288">
        <v>0</v>
      </c>
      <c r="FY79" s="289"/>
      <c r="FZ79" s="290">
        <v>0</v>
      </c>
      <c r="GA79" s="291"/>
      <c r="GD79" s="49"/>
      <c r="GE79" s="286"/>
      <c r="GF79" s="302"/>
      <c r="GG79" s="288">
        <v>0</v>
      </c>
      <c r="GH79" s="289"/>
      <c r="GI79" s="290">
        <v>0</v>
      </c>
      <c r="GJ79" s="291"/>
      <c r="GM79" s="49"/>
      <c r="GN79" s="286"/>
      <c r="GO79" s="302"/>
      <c r="GP79" s="288">
        <v>0</v>
      </c>
      <c r="GQ79" s="289"/>
      <c r="GR79" s="290">
        <v>0</v>
      </c>
      <c r="GS79" s="291"/>
      <c r="GV79"/>
      <c r="GX79" s="275"/>
      <c r="GY79" s="275"/>
      <c r="GZ79" s="247"/>
      <c r="HA79"/>
    </row>
    <row r="80" spans="1:209" x14ac:dyDescent="0.25">
      <c r="J80" s="198"/>
      <c r="K80" s="199"/>
      <c r="L80" s="66"/>
      <c r="M80" s="200"/>
      <c r="N80" s="67"/>
      <c r="O80" s="221"/>
      <c r="P80" s="69"/>
      <c r="Q80" s="214"/>
      <c r="R80" s="244"/>
      <c r="S80" s="244"/>
      <c r="T80" s="244"/>
      <c r="U80" s="241"/>
      <c r="V80" s="280"/>
      <c r="GV80"/>
      <c r="GX80" s="275"/>
      <c r="GY80" s="275"/>
      <c r="GZ80" s="247"/>
      <c r="HA80"/>
    </row>
    <row r="81" spans="1:209" x14ac:dyDescent="0.25">
      <c r="J81" s="278"/>
      <c r="K81" s="199"/>
      <c r="L81" s="66"/>
      <c r="M81" s="200"/>
      <c r="N81" s="67"/>
      <c r="O81" s="221"/>
      <c r="P81" s="69"/>
      <c r="Q81" s="214"/>
      <c r="R81" s="244"/>
      <c r="S81" s="244"/>
      <c r="T81" s="244"/>
      <c r="U81" s="241"/>
      <c r="V81" s="280"/>
      <c r="GV81"/>
      <c r="GX81" s="275"/>
      <c r="GY81" s="275"/>
      <c r="GZ81" s="247"/>
      <c r="HA81"/>
    </row>
    <row r="82" spans="1:209" x14ac:dyDescent="0.25">
      <c r="J82" s="198"/>
      <c r="K82" s="199"/>
      <c r="L82" s="66"/>
      <c r="M82" s="200"/>
      <c r="N82" s="67"/>
      <c r="O82" s="221"/>
      <c r="P82" s="263"/>
      <c r="Q82" s="264"/>
      <c r="R82" s="265"/>
      <c r="S82" s="265"/>
      <c r="T82" s="265"/>
      <c r="U82" s="241"/>
      <c r="V82" s="280"/>
      <c r="GV82"/>
      <c r="GX82" s="275"/>
      <c r="GY82" s="275"/>
      <c r="GZ82" s="247"/>
      <c r="HA82"/>
    </row>
    <row r="83" spans="1:209" x14ac:dyDescent="0.25">
      <c r="J83" s="278"/>
      <c r="K83" s="199"/>
      <c r="L83" s="66"/>
      <c r="M83" s="200"/>
      <c r="N83" s="250"/>
      <c r="O83" s="221"/>
      <c r="P83" s="263"/>
      <c r="Q83" s="264"/>
      <c r="R83" s="265"/>
      <c r="S83" s="265"/>
      <c r="T83" s="265"/>
      <c r="U83" s="241"/>
      <c r="V83" s="280"/>
      <c r="GV83"/>
      <c r="GX83" s="275"/>
      <c r="GY83" s="275"/>
      <c r="GZ83" s="247"/>
      <c r="HA83"/>
    </row>
    <row r="84" spans="1:209" x14ac:dyDescent="0.25">
      <c r="J84" s="198"/>
      <c r="K84" s="199"/>
      <c r="L84" s="66"/>
      <c r="M84" s="200"/>
      <c r="N84" s="250"/>
      <c r="O84" s="221"/>
      <c r="P84" s="551"/>
      <c r="Q84" s="551"/>
      <c r="R84" s="551"/>
      <c r="S84" s="244"/>
      <c r="T84" s="244"/>
      <c r="U84" s="241"/>
      <c r="V84" s="280"/>
      <c r="GV84"/>
      <c r="GX84" s="275"/>
      <c r="GY84" s="275"/>
      <c r="GZ84" s="247"/>
      <c r="HA84"/>
    </row>
    <row r="85" spans="1:209" x14ac:dyDescent="0.25">
      <c r="J85" s="278"/>
      <c r="P85" s="284"/>
      <c r="Q85" s="285"/>
      <c r="R85" s="59"/>
      <c r="S85" s="59"/>
      <c r="T85" s="59"/>
      <c r="U85" s="49"/>
      <c r="V85" s="57"/>
      <c r="GV85"/>
      <c r="GX85" s="275"/>
      <c r="GY85" s="275"/>
      <c r="GZ85" s="247"/>
      <c r="HA85"/>
    </row>
    <row r="86" spans="1:209" x14ac:dyDescent="0.25">
      <c r="J86" s="198"/>
      <c r="P86" s="284"/>
      <c r="Q86" s="285"/>
      <c r="R86" s="59"/>
      <c r="S86" s="59"/>
      <c r="T86" s="59"/>
      <c r="U86" s="49"/>
      <c r="V86" s="57"/>
      <c r="GV86"/>
      <c r="GX86" s="275"/>
      <c r="GY86" s="275"/>
      <c r="GZ86" s="247"/>
      <c r="HA86"/>
    </row>
    <row r="87" spans="1:209" ht="15" x14ac:dyDescent="0.25">
      <c r="A87"/>
      <c r="F87"/>
      <c r="J87" s="198"/>
      <c r="K87" s="305"/>
      <c r="L87" s="305"/>
      <c r="M87"/>
      <c r="N87"/>
      <c r="O87"/>
      <c r="P87" s="306"/>
      <c r="Q87"/>
      <c r="R87"/>
      <c r="S87"/>
      <c r="T87"/>
      <c r="W87"/>
      <c r="X87"/>
      <c r="GV87"/>
      <c r="GX87" s="275"/>
      <c r="GY87" s="275"/>
      <c r="GZ87" s="247"/>
      <c r="HA87"/>
    </row>
    <row r="88" spans="1:209" ht="15" x14ac:dyDescent="0.25">
      <c r="A88"/>
      <c r="F88"/>
      <c r="J88" s="278"/>
      <c r="K88" s="305"/>
      <c r="L88" s="305"/>
      <c r="M88"/>
      <c r="N88"/>
      <c r="O88"/>
      <c r="P88" s="306"/>
      <c r="Q88"/>
      <c r="R88"/>
      <c r="S88"/>
      <c r="T88"/>
      <c r="W88"/>
      <c r="X88"/>
      <c r="GV88"/>
      <c r="GX88" s="275"/>
      <c r="GY88" s="275"/>
      <c r="GZ88" s="247"/>
      <c r="HA88"/>
    </row>
    <row r="89" spans="1:209" ht="15" x14ac:dyDescent="0.25">
      <c r="A89"/>
      <c r="F89"/>
      <c r="J89" s="278"/>
      <c r="K89" s="305"/>
      <c r="L89" s="305"/>
      <c r="M89"/>
      <c r="N89"/>
      <c r="O89"/>
      <c r="P89" s="306"/>
      <c r="Q89"/>
      <c r="R89"/>
      <c r="S89"/>
      <c r="T89"/>
      <c r="W89"/>
      <c r="X89"/>
      <c r="GV89"/>
      <c r="GX89" s="275"/>
      <c r="GY89" s="275"/>
      <c r="GZ89" s="247"/>
      <c r="HA89"/>
    </row>
    <row r="90" spans="1:209" ht="15" x14ac:dyDescent="0.25">
      <c r="A90"/>
      <c r="F90"/>
      <c r="J90" s="278"/>
      <c r="K90" s="305"/>
      <c r="L90" s="305"/>
      <c r="M90"/>
      <c r="N90"/>
      <c r="O90"/>
      <c r="P90" s="306"/>
      <c r="Q90"/>
      <c r="R90"/>
      <c r="S90"/>
      <c r="T90"/>
      <c r="W90"/>
      <c r="X90"/>
      <c r="GV90"/>
      <c r="GX90" s="275"/>
      <c r="GY90" s="275"/>
      <c r="GZ90" s="247"/>
      <c r="HA90"/>
    </row>
    <row r="91" spans="1:209" ht="15" x14ac:dyDescent="0.25">
      <c r="A91"/>
      <c r="F91"/>
      <c r="J91" s="307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247"/>
      <c r="HA91"/>
    </row>
    <row r="92" spans="1:209" ht="15" x14ac:dyDescent="0.25">
      <c r="A92"/>
      <c r="F92"/>
      <c r="J92" s="240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247"/>
      <c r="HA92"/>
    </row>
    <row r="93" spans="1:209" ht="15" x14ac:dyDescent="0.25">
      <c r="A93"/>
      <c r="F93"/>
      <c r="J93" s="30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247"/>
      <c r="HA93"/>
    </row>
    <row r="94" spans="1:209" ht="15" x14ac:dyDescent="0.25">
      <c r="A94"/>
      <c r="F94"/>
      <c r="J94" s="30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247"/>
      <c r="HA94"/>
    </row>
    <row r="95" spans="1:209" ht="15" x14ac:dyDescent="0.25">
      <c r="A95"/>
      <c r="F95"/>
      <c r="J95" s="198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247"/>
      <c r="HA95"/>
    </row>
    <row r="96" spans="1:209" ht="15" x14ac:dyDescent="0.25">
      <c r="A96"/>
      <c r="F96"/>
      <c r="J96" s="198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247"/>
      <c r="HA96"/>
    </row>
    <row r="97" spans="1:209" ht="15" x14ac:dyDescent="0.25">
      <c r="A97"/>
      <c r="F97"/>
      <c r="J97" s="19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247"/>
      <c r="HA97"/>
    </row>
    <row r="98" spans="1:209" ht="15" x14ac:dyDescent="0.25">
      <c r="A98"/>
      <c r="F98"/>
      <c r="J98" s="19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24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247"/>
      <c r="HA99"/>
    </row>
  </sheetData>
  <mergeCells count="29">
    <mergeCell ref="P73:R74"/>
    <mergeCell ref="U73:V74"/>
    <mergeCell ref="P84:R84"/>
    <mergeCell ref="FU1:GA1"/>
    <mergeCell ref="GD1:GJ1"/>
    <mergeCell ref="J1:R1"/>
    <mergeCell ref="Y1:AD1"/>
    <mergeCell ref="AG1:AM1"/>
    <mergeCell ref="AP1:AV1"/>
    <mergeCell ref="AY1:BE1"/>
    <mergeCell ref="BH1:BN1"/>
    <mergeCell ref="S35:T35"/>
    <mergeCell ref="S16:T16"/>
    <mergeCell ref="GM1:GS1"/>
    <mergeCell ref="N66:O66"/>
    <mergeCell ref="P66:P67"/>
    <mergeCell ref="P70:R70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B8" sqref="B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552" t="s">
        <v>32</v>
      </c>
      <c r="B1" s="552"/>
      <c r="C1" s="552"/>
      <c r="D1" s="552"/>
      <c r="E1" s="552"/>
      <c r="F1" s="552"/>
      <c r="G1" s="55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24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24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244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332"/>
      <c r="D7" s="327"/>
      <c r="E7" s="328"/>
      <c r="F7" s="244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24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24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24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24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24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24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24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24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24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244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244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244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558" t="s">
        <v>30</v>
      </c>
      <c r="F223" s="55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D103"/>
  <sheetViews>
    <sheetView topLeftCell="J1" workbookViewId="0">
      <pane xSplit="5" ySplit="3" topLeftCell="GZ28" activePane="bottomRight" state="frozen"/>
      <selection activeCell="J1" sqref="J1"/>
      <selection pane="topRight" activeCell="N1" sqref="N1"/>
      <selection pane="bottomLeft" activeCell="J4" sqref="J4"/>
      <selection pane="bottomRight" activeCell="HA43" sqref="HA4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9.425781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518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52" t="s">
        <v>90</v>
      </c>
      <c r="K1" s="552"/>
      <c r="L1" s="552"/>
      <c r="M1" s="552"/>
      <c r="N1" s="552"/>
      <c r="O1" s="552"/>
      <c r="P1" s="552"/>
      <c r="Q1" s="552"/>
      <c r="R1" s="552"/>
      <c r="S1" s="6"/>
      <c r="T1" s="6"/>
      <c r="U1" s="6"/>
      <c r="V1" s="7">
        <v>1</v>
      </c>
      <c r="X1" s="420" t="s">
        <v>1</v>
      </c>
      <c r="Y1" s="553"/>
      <c r="Z1" s="553"/>
      <c r="AA1" s="553"/>
      <c r="AB1" s="553"/>
      <c r="AC1" s="553"/>
      <c r="AD1" s="553"/>
      <c r="AE1" s="9" t="e">
        <f>#REF!+1</f>
        <v>#REF!</v>
      </c>
      <c r="AG1" s="536" t="e">
        <f>#REF!</f>
        <v>#REF!</v>
      </c>
      <c r="AH1" s="536"/>
      <c r="AI1" s="536"/>
      <c r="AJ1" s="536"/>
      <c r="AK1" s="536"/>
      <c r="AL1" s="536"/>
      <c r="AM1" s="536"/>
      <c r="AN1" s="9" t="e">
        <f>AE1+1</f>
        <v>#REF!</v>
      </c>
      <c r="AP1" s="536" t="e">
        <f>AG1</f>
        <v>#REF!</v>
      </c>
      <c r="AQ1" s="536"/>
      <c r="AR1" s="536"/>
      <c r="AS1" s="536"/>
      <c r="AT1" s="536"/>
      <c r="AU1" s="536"/>
      <c r="AV1" s="536"/>
      <c r="AW1" s="9" t="e">
        <f>AN1+1</f>
        <v>#REF!</v>
      </c>
      <c r="AY1" s="536" t="e">
        <f>AP1</f>
        <v>#REF!</v>
      </c>
      <c r="AZ1" s="536"/>
      <c r="BA1" s="536"/>
      <c r="BB1" s="536"/>
      <c r="BC1" s="536"/>
      <c r="BD1" s="536"/>
      <c r="BE1" s="536"/>
      <c r="BF1" s="9" t="e">
        <f>AW1+1</f>
        <v>#REF!</v>
      </c>
      <c r="BH1" s="536" t="e">
        <f>AY1</f>
        <v>#REF!</v>
      </c>
      <c r="BI1" s="536"/>
      <c r="BJ1" s="536"/>
      <c r="BK1" s="536"/>
      <c r="BL1" s="536"/>
      <c r="BM1" s="536"/>
      <c r="BN1" s="536"/>
      <c r="BO1" s="9" t="e">
        <f>BF1+1</f>
        <v>#REF!</v>
      </c>
      <c r="BQ1" s="536" t="e">
        <f>BH1</f>
        <v>#REF!</v>
      </c>
      <c r="BR1" s="536"/>
      <c r="BS1" s="536"/>
      <c r="BT1" s="536"/>
      <c r="BU1" s="536"/>
      <c r="BV1" s="536"/>
      <c r="BW1" s="536"/>
      <c r="BX1" s="9" t="e">
        <f>BO1+1</f>
        <v>#REF!</v>
      </c>
      <c r="BZ1" s="536" t="e">
        <f>BQ1</f>
        <v>#REF!</v>
      </c>
      <c r="CA1" s="536"/>
      <c r="CB1" s="536"/>
      <c r="CC1" s="536"/>
      <c r="CD1" s="536"/>
      <c r="CE1" s="536"/>
      <c r="CF1" s="536"/>
      <c r="CG1" s="9" t="e">
        <f>BX1+1</f>
        <v>#REF!</v>
      </c>
      <c r="CI1" s="536" t="e">
        <f>BZ1</f>
        <v>#REF!</v>
      </c>
      <c r="CJ1" s="536"/>
      <c r="CK1" s="536"/>
      <c r="CL1" s="536"/>
      <c r="CM1" s="536"/>
      <c r="CN1" s="536"/>
      <c r="CO1" s="536"/>
      <c r="CP1" s="9" t="e">
        <f>CG1+1</f>
        <v>#REF!</v>
      </c>
      <c r="CR1" s="536" t="e">
        <f>CI1</f>
        <v>#REF!</v>
      </c>
      <c r="CS1" s="536"/>
      <c r="CT1" s="536"/>
      <c r="CU1" s="536"/>
      <c r="CV1" s="536"/>
      <c r="CW1" s="536"/>
      <c r="CX1" s="536"/>
      <c r="CY1" s="9" t="e">
        <f>CP1+1</f>
        <v>#REF!</v>
      </c>
      <c r="DA1" s="536" t="e">
        <f>CR1</f>
        <v>#REF!</v>
      </c>
      <c r="DB1" s="536"/>
      <c r="DC1" s="536"/>
      <c r="DD1" s="536"/>
      <c r="DE1" s="536"/>
      <c r="DF1" s="536"/>
      <c r="DG1" s="536"/>
      <c r="DH1" s="9" t="e">
        <f>CY1+1</f>
        <v>#REF!</v>
      </c>
      <c r="DJ1" s="536" t="e">
        <f>DA1</f>
        <v>#REF!</v>
      </c>
      <c r="DK1" s="536"/>
      <c r="DL1" s="536"/>
      <c r="DM1" s="536"/>
      <c r="DN1" s="536"/>
      <c r="DO1" s="536"/>
      <c r="DP1" s="536"/>
      <c r="DQ1" s="9" t="e">
        <f>DH1+1</f>
        <v>#REF!</v>
      </c>
      <c r="DS1" s="536" t="e">
        <f>DJ1</f>
        <v>#REF!</v>
      </c>
      <c r="DT1" s="536"/>
      <c r="DU1" s="536"/>
      <c r="DV1" s="536"/>
      <c r="DW1" s="536"/>
      <c r="DX1" s="536"/>
      <c r="DY1" s="536"/>
      <c r="DZ1" s="9" t="e">
        <f>DQ1+1</f>
        <v>#REF!</v>
      </c>
      <c r="EB1" s="536" t="e">
        <f>DS1</f>
        <v>#REF!</v>
      </c>
      <c r="EC1" s="536"/>
      <c r="ED1" s="536"/>
      <c r="EE1" s="536"/>
      <c r="EF1" s="536"/>
      <c r="EG1" s="536"/>
      <c r="EH1" s="536"/>
      <c r="EI1" s="9" t="e">
        <f>DZ1+1</f>
        <v>#REF!</v>
      </c>
      <c r="EK1" s="536" t="e">
        <f>EB1</f>
        <v>#REF!</v>
      </c>
      <c r="EL1" s="536"/>
      <c r="EM1" s="536"/>
      <c r="EN1" s="536"/>
      <c r="EO1" s="536"/>
      <c r="EP1" s="536"/>
      <c r="EQ1" s="536"/>
      <c r="ER1" s="9" t="e">
        <f>EI1+1</f>
        <v>#REF!</v>
      </c>
      <c r="ET1" s="536" t="e">
        <f>EK1</f>
        <v>#REF!</v>
      </c>
      <c r="EU1" s="536"/>
      <c r="EV1" s="536"/>
      <c r="EW1" s="536"/>
      <c r="EX1" s="536"/>
      <c r="EY1" s="536"/>
      <c r="EZ1" s="536"/>
      <c r="FA1" s="9" t="e">
        <f>ER1+1</f>
        <v>#REF!</v>
      </c>
      <c r="FC1" s="536" t="e">
        <f>ET1</f>
        <v>#REF!</v>
      </c>
      <c r="FD1" s="536"/>
      <c r="FE1" s="536"/>
      <c r="FF1" s="536"/>
      <c r="FG1" s="536"/>
      <c r="FH1" s="536"/>
      <c r="FI1" s="536"/>
      <c r="FJ1" s="9" t="e">
        <f>FA1+1</f>
        <v>#REF!</v>
      </c>
      <c r="FL1" s="536" t="e">
        <f>FC1</f>
        <v>#REF!</v>
      </c>
      <c r="FM1" s="536"/>
      <c r="FN1" s="536"/>
      <c r="FO1" s="536"/>
      <c r="FP1" s="536"/>
      <c r="FQ1" s="536"/>
      <c r="FR1" s="536"/>
      <c r="FS1" s="9" t="e">
        <f>FJ1+1</f>
        <v>#REF!</v>
      </c>
      <c r="FU1" s="536" t="e">
        <f>FL1</f>
        <v>#REF!</v>
      </c>
      <c r="FV1" s="536"/>
      <c r="FW1" s="536"/>
      <c r="FX1" s="536"/>
      <c r="FY1" s="536"/>
      <c r="FZ1" s="536"/>
      <c r="GA1" s="536"/>
      <c r="GB1" s="9" t="e">
        <f>FS1+1</f>
        <v>#REF!</v>
      </c>
      <c r="GD1" s="536" t="e">
        <f>FU1</f>
        <v>#REF!</v>
      </c>
      <c r="GE1" s="536"/>
      <c r="GF1" s="536"/>
      <c r="GG1" s="536"/>
      <c r="GH1" s="536"/>
      <c r="GI1" s="536"/>
      <c r="GJ1" s="536"/>
      <c r="GK1" s="9" t="e">
        <f>GB1+1</f>
        <v>#REF!</v>
      </c>
      <c r="GM1" s="536" t="e">
        <f>GD1</f>
        <v>#REF!</v>
      </c>
      <c r="GN1" s="536"/>
      <c r="GO1" s="536"/>
      <c r="GP1" s="536"/>
      <c r="GQ1" s="536"/>
      <c r="GR1" s="536"/>
      <c r="GS1" s="536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510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511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512"/>
      <c r="HA3" s="56"/>
    </row>
    <row r="4" spans="1:211" ht="30.7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91</v>
      </c>
      <c r="K4" s="401" t="s">
        <v>92</v>
      </c>
      <c r="L4" s="401">
        <v>130</v>
      </c>
      <c r="M4" s="402">
        <v>10350</v>
      </c>
      <c r="N4" s="403">
        <v>42767</v>
      </c>
      <c r="O4" s="58" t="s">
        <v>170</v>
      </c>
      <c r="P4" s="422">
        <f>13005-100</f>
        <v>12905</v>
      </c>
      <c r="Q4" s="70">
        <f>P4-M4</f>
        <v>2555</v>
      </c>
      <c r="R4" s="447">
        <v>28.5</v>
      </c>
      <c r="S4" s="60"/>
      <c r="T4" s="60"/>
      <c r="U4" s="39">
        <f>R4*P4</f>
        <v>367792.5</v>
      </c>
      <c r="V4" s="71" t="s">
        <v>72</v>
      </c>
      <c r="W4" s="72">
        <v>42789</v>
      </c>
      <c r="X4" s="73">
        <v>9311.9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42789</v>
      </c>
      <c r="GV4" s="265"/>
      <c r="GW4" s="313">
        <v>17584</v>
      </c>
      <c r="GX4" s="218" t="s">
        <v>120</v>
      </c>
      <c r="GY4" s="31"/>
      <c r="GZ4" s="519">
        <v>42807</v>
      </c>
      <c r="HA4" s="523">
        <v>2552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43</v>
      </c>
      <c r="K5" s="83" t="s">
        <v>59</v>
      </c>
      <c r="L5" s="83">
        <v>230</v>
      </c>
      <c r="M5" s="93">
        <v>18640</v>
      </c>
      <c r="N5" s="85">
        <v>42768</v>
      </c>
      <c r="O5" s="68" t="s">
        <v>172</v>
      </c>
      <c r="P5" s="69">
        <v>27270</v>
      </c>
      <c r="Q5" s="70">
        <f>P5-M5</f>
        <v>8630</v>
      </c>
      <c r="R5" s="446">
        <v>28.5</v>
      </c>
      <c r="S5" s="60"/>
      <c r="T5" s="60"/>
      <c r="U5" s="39">
        <f>R5*P5</f>
        <v>777195</v>
      </c>
      <c r="V5" s="404" t="s">
        <v>72</v>
      </c>
      <c r="W5" s="186">
        <v>42793</v>
      </c>
      <c r="X5" s="102">
        <v>16474.900000000001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42793</v>
      </c>
      <c r="GV5" s="77"/>
      <c r="GW5" s="78"/>
      <c r="GX5" s="79"/>
      <c r="GY5" s="79"/>
      <c r="GZ5" s="520">
        <v>42807</v>
      </c>
      <c r="HA5" s="197">
        <v>4408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94</v>
      </c>
      <c r="K6" s="83" t="s">
        <v>93</v>
      </c>
      <c r="L6" s="83">
        <v>100</v>
      </c>
      <c r="M6" s="84">
        <v>12310</v>
      </c>
      <c r="N6" s="85">
        <v>42768</v>
      </c>
      <c r="O6" s="68" t="s">
        <v>171</v>
      </c>
      <c r="P6" s="86">
        <v>11285</v>
      </c>
      <c r="Q6" s="70">
        <f>P6-M6</f>
        <v>-1025</v>
      </c>
      <c r="R6" s="77">
        <v>28.5</v>
      </c>
      <c r="S6" s="60"/>
      <c r="T6" s="60"/>
      <c r="U6" s="39">
        <f t="shared" ref="U6:U73" si="0">R6*P6</f>
        <v>321622.5</v>
      </c>
      <c r="V6" s="98" t="s">
        <v>72</v>
      </c>
      <c r="W6" s="410">
        <v>42793</v>
      </c>
      <c r="X6" s="411">
        <v>7163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42793</v>
      </c>
      <c r="GV6" s="87"/>
      <c r="GW6" s="78">
        <v>17584</v>
      </c>
      <c r="GX6" s="88" t="s">
        <v>121</v>
      </c>
      <c r="GY6" s="88"/>
      <c r="GZ6" s="521">
        <v>42807</v>
      </c>
      <c r="HA6" s="522">
        <v>2552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464" t="s">
        <v>62</v>
      </c>
      <c r="K7" s="83" t="s">
        <v>70</v>
      </c>
      <c r="L7" s="83">
        <v>252</v>
      </c>
      <c r="M7" s="93">
        <v>22690</v>
      </c>
      <c r="N7" s="85">
        <v>42769</v>
      </c>
      <c r="O7" s="68" t="s">
        <v>126</v>
      </c>
      <c r="P7" s="94">
        <v>22733</v>
      </c>
      <c r="Q7" s="70">
        <f>P7-M7</f>
        <v>43</v>
      </c>
      <c r="R7" s="95">
        <v>37.299999999999997</v>
      </c>
      <c r="S7" s="96"/>
      <c r="T7" s="97"/>
      <c r="U7" s="39">
        <f t="shared" si="0"/>
        <v>847940.89999999991</v>
      </c>
      <c r="V7" s="98" t="s">
        <v>72</v>
      </c>
      <c r="W7" s="410">
        <v>42774</v>
      </c>
      <c r="X7" s="411"/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/>
      <c r="GV7" s="87"/>
      <c r="GW7" s="100"/>
      <c r="GX7" s="88"/>
      <c r="GY7" s="88"/>
      <c r="GZ7" s="521" t="s">
        <v>226</v>
      </c>
      <c r="HA7" s="197">
        <v>0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95</v>
      </c>
      <c r="L8" s="83">
        <v>249</v>
      </c>
      <c r="M8" s="93">
        <v>23400</v>
      </c>
      <c r="N8" s="85">
        <v>42771</v>
      </c>
      <c r="O8" s="461" t="s">
        <v>187</v>
      </c>
      <c r="P8" s="94">
        <v>28975</v>
      </c>
      <c r="Q8" s="70">
        <f>P8-M8</f>
        <v>5575</v>
      </c>
      <c r="R8" s="95">
        <v>27.5</v>
      </c>
      <c r="S8" s="77"/>
      <c r="T8" s="105"/>
      <c r="U8" s="39">
        <f t="shared" si="0"/>
        <v>796812.5</v>
      </c>
      <c r="V8" s="423" t="s">
        <v>72</v>
      </c>
      <c r="W8" s="497">
        <v>42796</v>
      </c>
      <c r="X8" s="438">
        <v>18485.759999999998</v>
      </c>
      <c r="Y8" s="426"/>
      <c r="Z8" s="427"/>
      <c r="AA8" s="428"/>
      <c r="AB8" s="429"/>
      <c r="AC8" s="428"/>
      <c r="AD8" s="430"/>
      <c r="AE8" s="431"/>
      <c r="AF8" s="426"/>
      <c r="AG8" s="426"/>
      <c r="AH8" s="426"/>
      <c r="AI8" s="427"/>
      <c r="AJ8" s="428"/>
      <c r="AK8" s="429"/>
      <c r="AL8" s="428"/>
      <c r="AM8" s="430"/>
      <c r="AN8" s="431"/>
      <c r="AO8" s="426"/>
      <c r="AP8" s="426"/>
      <c r="AQ8" s="426"/>
      <c r="AR8" s="427"/>
      <c r="AS8" s="428"/>
      <c r="AT8" s="429"/>
      <c r="AU8" s="428"/>
      <c r="AV8" s="430"/>
      <c r="AW8" s="431"/>
      <c r="AX8" s="426"/>
      <c r="AY8" s="426"/>
      <c r="AZ8" s="426"/>
      <c r="BA8" s="427"/>
      <c r="BB8" s="428"/>
      <c r="BC8" s="429"/>
      <c r="BD8" s="428"/>
      <c r="BE8" s="430"/>
      <c r="BF8" s="431"/>
      <c r="BG8" s="426"/>
      <c r="BH8" s="426"/>
      <c r="BI8" s="426"/>
      <c r="BJ8" s="427"/>
      <c r="BK8" s="428"/>
      <c r="BL8" s="429"/>
      <c r="BM8" s="428"/>
      <c r="BN8" s="430"/>
      <c r="BO8" s="431"/>
      <c r="BP8" s="426"/>
      <c r="BQ8" s="426"/>
      <c r="BR8" s="426"/>
      <c r="BS8" s="427"/>
      <c r="BT8" s="428"/>
      <c r="BU8" s="429"/>
      <c r="BV8" s="428"/>
      <c r="BW8" s="430"/>
      <c r="BX8" s="431"/>
      <c r="BY8" s="426"/>
      <c r="BZ8" s="426"/>
      <c r="CA8" s="426"/>
      <c r="CB8" s="427"/>
      <c r="CC8" s="428"/>
      <c r="CD8" s="429"/>
      <c r="CE8" s="428"/>
      <c r="CF8" s="430"/>
      <c r="CG8" s="431"/>
      <c r="CH8" s="426"/>
      <c r="CI8" s="426"/>
      <c r="CJ8" s="426"/>
      <c r="CK8" s="427"/>
      <c r="CL8" s="428"/>
      <c r="CM8" s="429"/>
      <c r="CN8" s="428"/>
      <c r="CO8" s="430"/>
      <c r="CP8" s="431"/>
      <c r="CQ8" s="426"/>
      <c r="CR8" s="426"/>
      <c r="CS8" s="426"/>
      <c r="CT8" s="427"/>
      <c r="CU8" s="428"/>
      <c r="CV8" s="429"/>
      <c r="CW8" s="432"/>
      <c r="CX8" s="430"/>
      <c r="CY8" s="431"/>
      <c r="CZ8" s="426"/>
      <c r="DA8" s="426"/>
      <c r="DB8" s="426"/>
      <c r="DC8" s="427"/>
      <c r="DD8" s="428"/>
      <c r="DE8" s="429"/>
      <c r="DF8" s="428"/>
      <c r="DG8" s="430"/>
      <c r="DH8" s="431"/>
      <c r="DI8" s="426"/>
      <c r="DJ8" s="426"/>
      <c r="DK8" s="426"/>
      <c r="DL8" s="427"/>
      <c r="DM8" s="428"/>
      <c r="DN8" s="429"/>
      <c r="DO8" s="428"/>
      <c r="DP8" s="430"/>
      <c r="DQ8" s="431"/>
      <c r="DR8" s="426"/>
      <c r="DS8" s="426"/>
      <c r="DT8" s="426"/>
      <c r="DU8" s="427"/>
      <c r="DV8" s="428"/>
      <c r="DW8" s="429"/>
      <c r="DX8" s="428"/>
      <c r="DY8" s="430"/>
      <c r="DZ8" s="431"/>
      <c r="EA8" s="426"/>
      <c r="EB8" s="426"/>
      <c r="EC8" s="426"/>
      <c r="ED8" s="427"/>
      <c r="EE8" s="428"/>
      <c r="EF8" s="429"/>
      <c r="EG8" s="428"/>
      <c r="EH8" s="430"/>
      <c r="EI8" s="431"/>
      <c r="EJ8" s="426"/>
      <c r="EK8" s="426"/>
      <c r="EL8" s="426"/>
      <c r="EM8" s="427"/>
      <c r="EN8" s="428"/>
      <c r="EO8" s="429"/>
      <c r="EP8" s="428"/>
      <c r="EQ8" s="430"/>
      <c r="ER8" s="431"/>
      <c r="ES8" s="426"/>
      <c r="ET8" s="426"/>
      <c r="EU8" s="426"/>
      <c r="EV8" s="427"/>
      <c r="EW8" s="428"/>
      <c r="EX8" s="429"/>
      <c r="EY8" s="428"/>
      <c r="EZ8" s="430"/>
      <c r="FA8" s="431"/>
      <c r="FB8" s="426"/>
      <c r="FC8" s="426"/>
      <c r="FD8" s="426"/>
      <c r="FE8" s="427"/>
      <c r="FF8" s="428"/>
      <c r="FG8" s="429"/>
      <c r="FH8" s="428"/>
      <c r="FI8" s="430"/>
      <c r="FJ8" s="431"/>
      <c r="FK8" s="426"/>
      <c r="FL8" s="426"/>
      <c r="FM8" s="426"/>
      <c r="FN8" s="427"/>
      <c r="FO8" s="428"/>
      <c r="FP8" s="429"/>
      <c r="FQ8" s="428"/>
      <c r="FR8" s="430"/>
      <c r="FS8" s="431"/>
      <c r="FT8" s="426"/>
      <c r="FU8" s="426"/>
      <c r="FV8" s="426"/>
      <c r="FW8" s="427"/>
      <c r="FX8" s="428"/>
      <c r="FY8" s="429"/>
      <c r="FZ8" s="428"/>
      <c r="GA8" s="430"/>
      <c r="GB8" s="431"/>
      <c r="GC8" s="426"/>
      <c r="GD8" s="426"/>
      <c r="GE8" s="426"/>
      <c r="GF8" s="427"/>
      <c r="GG8" s="428"/>
      <c r="GH8" s="429"/>
      <c r="GI8" s="428"/>
      <c r="GJ8" s="430"/>
      <c r="GK8" s="431"/>
      <c r="GL8" s="426"/>
      <c r="GM8" s="426"/>
      <c r="GN8" s="426"/>
      <c r="GO8" s="427"/>
      <c r="GP8" s="428"/>
      <c r="GQ8" s="429"/>
      <c r="GR8" s="428"/>
      <c r="GS8" s="430"/>
      <c r="GT8" s="431"/>
      <c r="GU8" s="433">
        <v>42796</v>
      </c>
      <c r="GV8" s="116"/>
      <c r="GW8" s="78"/>
      <c r="GX8" s="88"/>
      <c r="GY8" s="88"/>
      <c r="GZ8" s="521">
        <v>42807</v>
      </c>
      <c r="HA8" s="197">
        <v>4176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96</v>
      </c>
      <c r="K9" s="83" t="s">
        <v>67</v>
      </c>
      <c r="L9" s="83">
        <v>199</v>
      </c>
      <c r="M9" s="84">
        <v>18780</v>
      </c>
      <c r="N9" s="85">
        <v>42772</v>
      </c>
      <c r="O9" s="461" t="s">
        <v>190</v>
      </c>
      <c r="P9" s="86">
        <v>23505</v>
      </c>
      <c r="Q9" s="70">
        <f t="shared" ref="Q9:Q66" si="1">P9-M9</f>
        <v>4725</v>
      </c>
      <c r="R9" s="77">
        <v>27.5</v>
      </c>
      <c r="S9" s="77"/>
      <c r="T9" s="117"/>
      <c r="U9" s="39">
        <f t="shared" si="0"/>
        <v>646387.5</v>
      </c>
      <c r="V9" s="423" t="s">
        <v>72</v>
      </c>
      <c r="W9" s="497">
        <v>42800</v>
      </c>
      <c r="X9" s="438">
        <v>15004.6</v>
      </c>
      <c r="Y9" s="426"/>
      <c r="Z9" s="427"/>
      <c r="AA9" s="428"/>
      <c r="AB9" s="429"/>
      <c r="AC9" s="428"/>
      <c r="AD9" s="430"/>
      <c r="AE9" s="431"/>
      <c r="AF9" s="426"/>
      <c r="AG9" s="426"/>
      <c r="AH9" s="426"/>
      <c r="AI9" s="427"/>
      <c r="AJ9" s="428"/>
      <c r="AK9" s="429"/>
      <c r="AL9" s="428"/>
      <c r="AM9" s="430"/>
      <c r="AN9" s="431"/>
      <c r="AO9" s="426"/>
      <c r="AP9" s="426"/>
      <c r="AQ9" s="426"/>
      <c r="AR9" s="427"/>
      <c r="AS9" s="428"/>
      <c r="AT9" s="429"/>
      <c r="AU9" s="428"/>
      <c r="AV9" s="430"/>
      <c r="AW9" s="431"/>
      <c r="AX9" s="426"/>
      <c r="AY9" s="426"/>
      <c r="AZ9" s="426"/>
      <c r="BA9" s="427"/>
      <c r="BB9" s="428"/>
      <c r="BC9" s="429"/>
      <c r="BD9" s="428"/>
      <c r="BE9" s="430"/>
      <c r="BF9" s="431"/>
      <c r="BG9" s="426"/>
      <c r="BH9" s="426"/>
      <c r="BI9" s="426"/>
      <c r="BJ9" s="427"/>
      <c r="BK9" s="428"/>
      <c r="BL9" s="429"/>
      <c r="BM9" s="428"/>
      <c r="BN9" s="430"/>
      <c r="BO9" s="431"/>
      <c r="BP9" s="426"/>
      <c r="BQ9" s="426"/>
      <c r="BR9" s="426"/>
      <c r="BS9" s="427"/>
      <c r="BT9" s="428"/>
      <c r="BU9" s="429"/>
      <c r="BV9" s="428"/>
      <c r="BW9" s="430"/>
      <c r="BX9" s="431"/>
      <c r="BY9" s="426"/>
      <c r="BZ9" s="426"/>
      <c r="CA9" s="426"/>
      <c r="CB9" s="427"/>
      <c r="CC9" s="428"/>
      <c r="CD9" s="429"/>
      <c r="CE9" s="428"/>
      <c r="CF9" s="430"/>
      <c r="CG9" s="431"/>
      <c r="CH9" s="426"/>
      <c r="CI9" s="426"/>
      <c r="CJ9" s="426"/>
      <c r="CK9" s="427"/>
      <c r="CL9" s="428"/>
      <c r="CM9" s="429"/>
      <c r="CN9" s="428"/>
      <c r="CO9" s="430"/>
      <c r="CP9" s="431"/>
      <c r="CQ9" s="426"/>
      <c r="CR9" s="426"/>
      <c r="CS9" s="426"/>
      <c r="CT9" s="427"/>
      <c r="CU9" s="428"/>
      <c r="CV9" s="429"/>
      <c r="CW9" s="432"/>
      <c r="CX9" s="430"/>
      <c r="CY9" s="431"/>
      <c r="CZ9" s="426"/>
      <c r="DA9" s="426"/>
      <c r="DB9" s="426"/>
      <c r="DC9" s="427"/>
      <c r="DD9" s="428"/>
      <c r="DE9" s="429"/>
      <c r="DF9" s="428"/>
      <c r="DG9" s="430"/>
      <c r="DH9" s="431"/>
      <c r="DI9" s="426"/>
      <c r="DJ9" s="426"/>
      <c r="DK9" s="426"/>
      <c r="DL9" s="427"/>
      <c r="DM9" s="428"/>
      <c r="DN9" s="429"/>
      <c r="DO9" s="428"/>
      <c r="DP9" s="430"/>
      <c r="DQ9" s="431"/>
      <c r="DR9" s="426"/>
      <c r="DS9" s="426"/>
      <c r="DT9" s="426"/>
      <c r="DU9" s="427"/>
      <c r="DV9" s="428"/>
      <c r="DW9" s="429"/>
      <c r="DX9" s="428"/>
      <c r="DY9" s="430"/>
      <c r="DZ9" s="431"/>
      <c r="EA9" s="426"/>
      <c r="EB9" s="426"/>
      <c r="EC9" s="426"/>
      <c r="ED9" s="427"/>
      <c r="EE9" s="428"/>
      <c r="EF9" s="429"/>
      <c r="EG9" s="428"/>
      <c r="EH9" s="430"/>
      <c r="EI9" s="431"/>
      <c r="EJ9" s="426"/>
      <c r="EK9" s="426"/>
      <c r="EL9" s="426"/>
      <c r="EM9" s="427"/>
      <c r="EN9" s="428"/>
      <c r="EO9" s="429"/>
      <c r="EP9" s="428"/>
      <c r="EQ9" s="430"/>
      <c r="ER9" s="431"/>
      <c r="ES9" s="426"/>
      <c r="ET9" s="426"/>
      <c r="EU9" s="426"/>
      <c r="EV9" s="427"/>
      <c r="EW9" s="428"/>
      <c r="EX9" s="429"/>
      <c r="EY9" s="428"/>
      <c r="EZ9" s="430"/>
      <c r="FA9" s="431"/>
      <c r="FB9" s="426"/>
      <c r="FC9" s="426"/>
      <c r="FD9" s="426"/>
      <c r="FE9" s="427"/>
      <c r="FF9" s="428"/>
      <c r="FG9" s="429"/>
      <c r="FH9" s="428"/>
      <c r="FI9" s="430"/>
      <c r="FJ9" s="431"/>
      <c r="FK9" s="426"/>
      <c r="FL9" s="426"/>
      <c r="FM9" s="426"/>
      <c r="FN9" s="427"/>
      <c r="FO9" s="428"/>
      <c r="FP9" s="429"/>
      <c r="FQ9" s="428"/>
      <c r="FR9" s="430"/>
      <c r="FS9" s="431"/>
      <c r="FT9" s="426"/>
      <c r="FU9" s="426"/>
      <c r="FV9" s="426"/>
      <c r="FW9" s="427"/>
      <c r="FX9" s="428"/>
      <c r="FY9" s="429"/>
      <c r="FZ9" s="428"/>
      <c r="GA9" s="430"/>
      <c r="GB9" s="431"/>
      <c r="GC9" s="426"/>
      <c r="GD9" s="426"/>
      <c r="GE9" s="426"/>
      <c r="GF9" s="427"/>
      <c r="GG9" s="428"/>
      <c r="GH9" s="429"/>
      <c r="GI9" s="428"/>
      <c r="GJ9" s="430"/>
      <c r="GK9" s="431"/>
      <c r="GL9" s="426"/>
      <c r="GM9" s="426"/>
      <c r="GN9" s="426"/>
      <c r="GO9" s="427"/>
      <c r="GP9" s="428"/>
      <c r="GQ9" s="429"/>
      <c r="GR9" s="428"/>
      <c r="GS9" s="430"/>
      <c r="GT9" s="431"/>
      <c r="GU9" s="433">
        <v>42800</v>
      </c>
      <c r="GV9" s="116"/>
      <c r="GW9" s="78">
        <v>22176</v>
      </c>
      <c r="GX9" s="88" t="s">
        <v>130</v>
      </c>
      <c r="GY9" s="88"/>
      <c r="GZ9" s="521">
        <v>42807</v>
      </c>
      <c r="HA9" s="197">
        <v>4176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37</v>
      </c>
      <c r="L10" s="118">
        <v>200</v>
      </c>
      <c r="M10" s="119">
        <v>17890</v>
      </c>
      <c r="N10" s="120">
        <v>42773</v>
      </c>
      <c r="O10" s="505" t="s">
        <v>186</v>
      </c>
      <c r="P10" s="122">
        <v>22165</v>
      </c>
      <c r="Q10" s="70">
        <f t="shared" si="1"/>
        <v>4275</v>
      </c>
      <c r="R10" s="123">
        <v>27.5</v>
      </c>
      <c r="S10" s="124"/>
      <c r="T10" s="125"/>
      <c r="U10" s="39">
        <f t="shared" si="0"/>
        <v>609537.5</v>
      </c>
      <c r="V10" s="498" t="s">
        <v>72</v>
      </c>
      <c r="W10" s="499">
        <v>42795</v>
      </c>
      <c r="X10" s="425">
        <v>15080</v>
      </c>
      <c r="Y10" s="426"/>
      <c r="Z10" s="427"/>
      <c r="AA10" s="428"/>
      <c r="AB10" s="429"/>
      <c r="AC10" s="428"/>
      <c r="AD10" s="430"/>
      <c r="AE10" s="431"/>
      <c r="AF10" s="426"/>
      <c r="AG10" s="426"/>
      <c r="AH10" s="426"/>
      <c r="AI10" s="427"/>
      <c r="AJ10" s="428"/>
      <c r="AK10" s="429"/>
      <c r="AL10" s="428"/>
      <c r="AM10" s="430"/>
      <c r="AN10" s="431"/>
      <c r="AO10" s="426"/>
      <c r="AP10" s="426"/>
      <c r="AQ10" s="426"/>
      <c r="AR10" s="427"/>
      <c r="AS10" s="428"/>
      <c r="AT10" s="429"/>
      <c r="AU10" s="428"/>
      <c r="AV10" s="430"/>
      <c r="AW10" s="431"/>
      <c r="AX10" s="426"/>
      <c r="AY10" s="426"/>
      <c r="AZ10" s="426"/>
      <c r="BA10" s="427"/>
      <c r="BB10" s="428"/>
      <c r="BC10" s="429"/>
      <c r="BD10" s="428"/>
      <c r="BE10" s="430"/>
      <c r="BF10" s="431"/>
      <c r="BG10" s="426"/>
      <c r="BH10" s="426"/>
      <c r="BI10" s="426"/>
      <c r="BJ10" s="427"/>
      <c r="BK10" s="428"/>
      <c r="BL10" s="429"/>
      <c r="BM10" s="428"/>
      <c r="BN10" s="430"/>
      <c r="BO10" s="431"/>
      <c r="BP10" s="426"/>
      <c r="BQ10" s="426"/>
      <c r="BR10" s="426"/>
      <c r="BS10" s="427"/>
      <c r="BT10" s="428"/>
      <c r="BU10" s="429"/>
      <c r="BV10" s="428"/>
      <c r="BW10" s="430"/>
      <c r="BX10" s="431"/>
      <c r="BY10" s="426"/>
      <c r="BZ10" s="426"/>
      <c r="CA10" s="426"/>
      <c r="CB10" s="427"/>
      <c r="CC10" s="428"/>
      <c r="CD10" s="429"/>
      <c r="CE10" s="428"/>
      <c r="CF10" s="430"/>
      <c r="CG10" s="431"/>
      <c r="CH10" s="426"/>
      <c r="CI10" s="426"/>
      <c r="CJ10" s="426"/>
      <c r="CK10" s="427"/>
      <c r="CL10" s="428"/>
      <c r="CM10" s="429"/>
      <c r="CN10" s="428"/>
      <c r="CO10" s="430"/>
      <c r="CP10" s="431"/>
      <c r="CQ10" s="426"/>
      <c r="CR10" s="426"/>
      <c r="CS10" s="426"/>
      <c r="CT10" s="427"/>
      <c r="CU10" s="428"/>
      <c r="CV10" s="429"/>
      <c r="CW10" s="432"/>
      <c r="CX10" s="430"/>
      <c r="CY10" s="431"/>
      <c r="CZ10" s="426"/>
      <c r="DA10" s="426"/>
      <c r="DB10" s="426"/>
      <c r="DC10" s="427"/>
      <c r="DD10" s="428"/>
      <c r="DE10" s="429"/>
      <c r="DF10" s="428"/>
      <c r="DG10" s="430"/>
      <c r="DH10" s="431"/>
      <c r="DI10" s="426"/>
      <c r="DJ10" s="426"/>
      <c r="DK10" s="426"/>
      <c r="DL10" s="427"/>
      <c r="DM10" s="428"/>
      <c r="DN10" s="429"/>
      <c r="DO10" s="428"/>
      <c r="DP10" s="430"/>
      <c r="DQ10" s="431"/>
      <c r="DR10" s="426"/>
      <c r="DS10" s="426"/>
      <c r="DT10" s="426"/>
      <c r="DU10" s="427"/>
      <c r="DV10" s="428"/>
      <c r="DW10" s="429"/>
      <c r="DX10" s="428"/>
      <c r="DY10" s="430"/>
      <c r="DZ10" s="431"/>
      <c r="EA10" s="426"/>
      <c r="EB10" s="426"/>
      <c r="EC10" s="426"/>
      <c r="ED10" s="427"/>
      <c r="EE10" s="428"/>
      <c r="EF10" s="429"/>
      <c r="EG10" s="428"/>
      <c r="EH10" s="430"/>
      <c r="EI10" s="431"/>
      <c r="EJ10" s="426"/>
      <c r="EK10" s="426"/>
      <c r="EL10" s="426"/>
      <c r="EM10" s="427"/>
      <c r="EN10" s="428"/>
      <c r="EO10" s="429"/>
      <c r="EP10" s="428"/>
      <c r="EQ10" s="430"/>
      <c r="ER10" s="431"/>
      <c r="ES10" s="426"/>
      <c r="ET10" s="426"/>
      <c r="EU10" s="426"/>
      <c r="EV10" s="427"/>
      <c r="EW10" s="428"/>
      <c r="EX10" s="429"/>
      <c r="EY10" s="428"/>
      <c r="EZ10" s="430"/>
      <c r="FA10" s="431"/>
      <c r="FB10" s="426"/>
      <c r="FC10" s="426"/>
      <c r="FD10" s="426"/>
      <c r="FE10" s="427"/>
      <c r="FF10" s="428"/>
      <c r="FG10" s="429"/>
      <c r="FH10" s="428"/>
      <c r="FI10" s="430"/>
      <c r="FJ10" s="431"/>
      <c r="FK10" s="426"/>
      <c r="FL10" s="426"/>
      <c r="FM10" s="426"/>
      <c r="FN10" s="427"/>
      <c r="FO10" s="428"/>
      <c r="FP10" s="429"/>
      <c r="FQ10" s="428"/>
      <c r="FR10" s="430"/>
      <c r="FS10" s="431"/>
      <c r="FT10" s="426"/>
      <c r="FU10" s="426"/>
      <c r="FV10" s="426"/>
      <c r="FW10" s="427"/>
      <c r="FX10" s="428"/>
      <c r="FY10" s="429"/>
      <c r="FZ10" s="428"/>
      <c r="GA10" s="430"/>
      <c r="GB10" s="431"/>
      <c r="GC10" s="426"/>
      <c r="GD10" s="426"/>
      <c r="GE10" s="426"/>
      <c r="GF10" s="427"/>
      <c r="GG10" s="428"/>
      <c r="GH10" s="429"/>
      <c r="GI10" s="428"/>
      <c r="GJ10" s="430"/>
      <c r="GK10" s="431"/>
      <c r="GL10" s="426"/>
      <c r="GM10" s="426"/>
      <c r="GN10" s="426"/>
      <c r="GO10" s="427"/>
      <c r="GP10" s="428"/>
      <c r="GQ10" s="429"/>
      <c r="GR10" s="428"/>
      <c r="GS10" s="430"/>
      <c r="GT10" s="431"/>
      <c r="GU10" s="433">
        <v>42795</v>
      </c>
      <c r="GV10" s="116"/>
      <c r="GW10" s="78"/>
      <c r="GX10" s="88"/>
      <c r="GY10" s="88"/>
      <c r="GZ10" s="521">
        <v>42807</v>
      </c>
      <c r="HA10" s="197">
        <v>4176</v>
      </c>
      <c r="HB10" s="91"/>
      <c r="HC10" s="91"/>
    </row>
    <row r="11" spans="1:211" ht="36.75" x14ac:dyDescent="0.25">
      <c r="B11" s="91"/>
      <c r="C11" s="103"/>
      <c r="D11" s="35"/>
      <c r="E11" s="36"/>
      <c r="F11" s="37"/>
      <c r="G11" s="38"/>
      <c r="H11" s="39"/>
      <c r="I11" s="40"/>
      <c r="J11" s="82" t="s">
        <v>43</v>
      </c>
      <c r="K11" s="83" t="s">
        <v>41</v>
      </c>
      <c r="L11" s="83">
        <v>250</v>
      </c>
      <c r="M11" s="129">
        <v>26020</v>
      </c>
      <c r="N11" s="85">
        <v>42774</v>
      </c>
      <c r="O11" s="506" t="s">
        <v>188</v>
      </c>
      <c r="P11" s="86">
        <v>32190</v>
      </c>
      <c r="Q11" s="70">
        <f t="shared" si="1"/>
        <v>6170</v>
      </c>
      <c r="R11" s="77">
        <v>27.5</v>
      </c>
      <c r="S11" s="77"/>
      <c r="T11" s="130"/>
      <c r="U11" s="39">
        <f>R11*P11-5644</f>
        <v>879581</v>
      </c>
      <c r="V11" s="423" t="s">
        <v>72</v>
      </c>
      <c r="W11" s="424">
        <v>42797</v>
      </c>
      <c r="X11" s="425">
        <v>18850</v>
      </c>
      <c r="Y11" s="426"/>
      <c r="Z11" s="427"/>
      <c r="AA11" s="428"/>
      <c r="AB11" s="429"/>
      <c r="AC11" s="428"/>
      <c r="AD11" s="430"/>
      <c r="AE11" s="431"/>
      <c r="AF11" s="426"/>
      <c r="AG11" s="426"/>
      <c r="AH11" s="426"/>
      <c r="AI11" s="427"/>
      <c r="AJ11" s="428"/>
      <c r="AK11" s="429"/>
      <c r="AL11" s="428"/>
      <c r="AM11" s="430"/>
      <c r="AN11" s="431"/>
      <c r="AO11" s="426"/>
      <c r="AP11" s="426"/>
      <c r="AQ11" s="426"/>
      <c r="AR11" s="427"/>
      <c r="AS11" s="428"/>
      <c r="AT11" s="429"/>
      <c r="AU11" s="428"/>
      <c r="AV11" s="430"/>
      <c r="AW11" s="431"/>
      <c r="AX11" s="426"/>
      <c r="AY11" s="426"/>
      <c r="AZ11" s="426"/>
      <c r="BA11" s="427"/>
      <c r="BB11" s="428"/>
      <c r="BC11" s="429"/>
      <c r="BD11" s="428"/>
      <c r="BE11" s="430"/>
      <c r="BF11" s="431"/>
      <c r="BG11" s="426"/>
      <c r="BH11" s="426"/>
      <c r="BI11" s="426"/>
      <c r="BJ11" s="427"/>
      <c r="BK11" s="428"/>
      <c r="BL11" s="429"/>
      <c r="BM11" s="428"/>
      <c r="BN11" s="430"/>
      <c r="BO11" s="431"/>
      <c r="BP11" s="426"/>
      <c r="BQ11" s="426"/>
      <c r="BR11" s="426"/>
      <c r="BS11" s="427"/>
      <c r="BT11" s="428"/>
      <c r="BU11" s="429"/>
      <c r="BV11" s="428"/>
      <c r="BW11" s="430"/>
      <c r="BX11" s="431"/>
      <c r="BY11" s="426"/>
      <c r="BZ11" s="426"/>
      <c r="CA11" s="426"/>
      <c r="CB11" s="427"/>
      <c r="CC11" s="428"/>
      <c r="CD11" s="429"/>
      <c r="CE11" s="428"/>
      <c r="CF11" s="430"/>
      <c r="CG11" s="431"/>
      <c r="CH11" s="426"/>
      <c r="CI11" s="426"/>
      <c r="CJ11" s="426"/>
      <c r="CK11" s="427"/>
      <c r="CL11" s="428"/>
      <c r="CM11" s="429"/>
      <c r="CN11" s="428"/>
      <c r="CO11" s="430"/>
      <c r="CP11" s="431"/>
      <c r="CQ11" s="426"/>
      <c r="CR11" s="426"/>
      <c r="CS11" s="426"/>
      <c r="CT11" s="427"/>
      <c r="CU11" s="428"/>
      <c r="CV11" s="429"/>
      <c r="CW11" s="432"/>
      <c r="CX11" s="430"/>
      <c r="CY11" s="431"/>
      <c r="CZ11" s="426"/>
      <c r="DA11" s="426"/>
      <c r="DB11" s="426"/>
      <c r="DC11" s="427"/>
      <c r="DD11" s="428"/>
      <c r="DE11" s="429"/>
      <c r="DF11" s="428"/>
      <c r="DG11" s="430"/>
      <c r="DH11" s="431"/>
      <c r="DI11" s="426"/>
      <c r="DJ11" s="426"/>
      <c r="DK11" s="426"/>
      <c r="DL11" s="427"/>
      <c r="DM11" s="428"/>
      <c r="DN11" s="429"/>
      <c r="DO11" s="428"/>
      <c r="DP11" s="430"/>
      <c r="DQ11" s="431"/>
      <c r="DR11" s="426"/>
      <c r="DS11" s="426"/>
      <c r="DT11" s="426"/>
      <c r="DU11" s="427"/>
      <c r="DV11" s="428"/>
      <c r="DW11" s="429"/>
      <c r="DX11" s="428"/>
      <c r="DY11" s="430"/>
      <c r="DZ11" s="431"/>
      <c r="EA11" s="426"/>
      <c r="EB11" s="426"/>
      <c r="EC11" s="426"/>
      <c r="ED11" s="427"/>
      <c r="EE11" s="428"/>
      <c r="EF11" s="429"/>
      <c r="EG11" s="428"/>
      <c r="EH11" s="430"/>
      <c r="EI11" s="431"/>
      <c r="EJ11" s="426"/>
      <c r="EK11" s="426"/>
      <c r="EL11" s="426"/>
      <c r="EM11" s="427"/>
      <c r="EN11" s="428"/>
      <c r="EO11" s="429"/>
      <c r="EP11" s="428"/>
      <c r="EQ11" s="430"/>
      <c r="ER11" s="431"/>
      <c r="ES11" s="426"/>
      <c r="ET11" s="426"/>
      <c r="EU11" s="426"/>
      <c r="EV11" s="427"/>
      <c r="EW11" s="428"/>
      <c r="EX11" s="429"/>
      <c r="EY11" s="428"/>
      <c r="EZ11" s="430"/>
      <c r="FA11" s="431"/>
      <c r="FB11" s="426"/>
      <c r="FC11" s="426"/>
      <c r="FD11" s="426"/>
      <c r="FE11" s="427"/>
      <c r="FF11" s="428"/>
      <c r="FG11" s="429"/>
      <c r="FH11" s="428"/>
      <c r="FI11" s="430"/>
      <c r="FJ11" s="431"/>
      <c r="FK11" s="426"/>
      <c r="FL11" s="426"/>
      <c r="FM11" s="426"/>
      <c r="FN11" s="427"/>
      <c r="FO11" s="428"/>
      <c r="FP11" s="429"/>
      <c r="FQ11" s="428"/>
      <c r="FR11" s="430"/>
      <c r="FS11" s="431"/>
      <c r="FT11" s="426"/>
      <c r="FU11" s="426"/>
      <c r="FV11" s="426"/>
      <c r="FW11" s="427"/>
      <c r="FX11" s="428"/>
      <c r="FY11" s="429"/>
      <c r="FZ11" s="428"/>
      <c r="GA11" s="430"/>
      <c r="GB11" s="431"/>
      <c r="GC11" s="426"/>
      <c r="GD11" s="426"/>
      <c r="GE11" s="426"/>
      <c r="GF11" s="427"/>
      <c r="GG11" s="428"/>
      <c r="GH11" s="429"/>
      <c r="GI11" s="428"/>
      <c r="GJ11" s="430"/>
      <c r="GK11" s="431"/>
      <c r="GL11" s="426"/>
      <c r="GM11" s="426"/>
      <c r="GN11" s="426"/>
      <c r="GO11" s="427"/>
      <c r="GP11" s="428"/>
      <c r="GQ11" s="429"/>
      <c r="GR11" s="428"/>
      <c r="GS11" s="430"/>
      <c r="GT11" s="431"/>
      <c r="GU11" s="433">
        <v>42797</v>
      </c>
      <c r="GV11" s="116"/>
      <c r="GW11" s="78">
        <v>22176</v>
      </c>
      <c r="GX11" s="88" t="s">
        <v>138</v>
      </c>
      <c r="GY11" s="88"/>
      <c r="GZ11" s="521">
        <v>42807</v>
      </c>
      <c r="HA11" s="197">
        <v>4176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98</v>
      </c>
      <c r="K12" s="83" t="s">
        <v>97</v>
      </c>
      <c r="L12" s="83">
        <v>122</v>
      </c>
      <c r="M12" s="129">
        <v>13110</v>
      </c>
      <c r="N12" s="85">
        <v>42775</v>
      </c>
      <c r="O12" s="68" t="s">
        <v>157</v>
      </c>
      <c r="P12" s="86">
        <v>13950</v>
      </c>
      <c r="Q12" s="133">
        <f t="shared" si="1"/>
        <v>840</v>
      </c>
      <c r="R12" s="77">
        <v>27.5</v>
      </c>
      <c r="S12" s="77"/>
      <c r="T12" s="77"/>
      <c r="U12" s="39">
        <f t="shared" si="0"/>
        <v>383625</v>
      </c>
      <c r="V12" s="448" t="s">
        <v>72</v>
      </c>
      <c r="W12" s="164">
        <v>42794</v>
      </c>
      <c r="X12" s="449">
        <v>9198.7999999999993</v>
      </c>
      <c r="Y12" s="166"/>
      <c r="Z12" s="167"/>
      <c r="AA12" s="168"/>
      <c r="AB12" s="169"/>
      <c r="AC12" s="168"/>
      <c r="AD12" s="170"/>
      <c r="AE12" s="171"/>
      <c r="AF12" s="166"/>
      <c r="AG12" s="166"/>
      <c r="AH12" s="166"/>
      <c r="AI12" s="167"/>
      <c r="AJ12" s="168"/>
      <c r="AK12" s="169"/>
      <c r="AL12" s="168"/>
      <c r="AM12" s="170"/>
      <c r="AN12" s="171"/>
      <c r="AO12" s="166"/>
      <c r="AP12" s="166"/>
      <c r="AQ12" s="166"/>
      <c r="AR12" s="167"/>
      <c r="AS12" s="168"/>
      <c r="AT12" s="169"/>
      <c r="AU12" s="168"/>
      <c r="AV12" s="170"/>
      <c r="AW12" s="171"/>
      <c r="AX12" s="166"/>
      <c r="AY12" s="166"/>
      <c r="AZ12" s="166"/>
      <c r="BA12" s="167"/>
      <c r="BB12" s="168"/>
      <c r="BC12" s="169"/>
      <c r="BD12" s="168"/>
      <c r="BE12" s="170"/>
      <c r="BF12" s="171"/>
      <c r="BG12" s="166"/>
      <c r="BH12" s="166"/>
      <c r="BI12" s="166"/>
      <c r="BJ12" s="167"/>
      <c r="BK12" s="168"/>
      <c r="BL12" s="169"/>
      <c r="BM12" s="168"/>
      <c r="BN12" s="170"/>
      <c r="BO12" s="171"/>
      <c r="BP12" s="166"/>
      <c r="BQ12" s="166"/>
      <c r="BR12" s="166"/>
      <c r="BS12" s="167"/>
      <c r="BT12" s="168"/>
      <c r="BU12" s="169"/>
      <c r="BV12" s="168"/>
      <c r="BW12" s="170"/>
      <c r="BX12" s="171"/>
      <c r="BY12" s="166"/>
      <c r="BZ12" s="166"/>
      <c r="CA12" s="166"/>
      <c r="CB12" s="167"/>
      <c r="CC12" s="168"/>
      <c r="CD12" s="169"/>
      <c r="CE12" s="168"/>
      <c r="CF12" s="170"/>
      <c r="CG12" s="171"/>
      <c r="CH12" s="166"/>
      <c r="CI12" s="166"/>
      <c r="CJ12" s="166"/>
      <c r="CK12" s="167"/>
      <c r="CL12" s="168"/>
      <c r="CM12" s="169"/>
      <c r="CN12" s="168"/>
      <c r="CO12" s="170"/>
      <c r="CP12" s="171"/>
      <c r="CQ12" s="166"/>
      <c r="CR12" s="166"/>
      <c r="CS12" s="166"/>
      <c r="CT12" s="167"/>
      <c r="CU12" s="168"/>
      <c r="CV12" s="169"/>
      <c r="CW12" s="450"/>
      <c r="CX12" s="170"/>
      <c r="CY12" s="171"/>
      <c r="CZ12" s="166"/>
      <c r="DA12" s="166"/>
      <c r="DB12" s="166"/>
      <c r="DC12" s="167"/>
      <c r="DD12" s="168"/>
      <c r="DE12" s="169"/>
      <c r="DF12" s="168"/>
      <c r="DG12" s="170"/>
      <c r="DH12" s="171"/>
      <c r="DI12" s="166"/>
      <c r="DJ12" s="166"/>
      <c r="DK12" s="166"/>
      <c r="DL12" s="167"/>
      <c r="DM12" s="168"/>
      <c r="DN12" s="169"/>
      <c r="DO12" s="168"/>
      <c r="DP12" s="170"/>
      <c r="DQ12" s="171"/>
      <c r="DR12" s="166"/>
      <c r="DS12" s="166"/>
      <c r="DT12" s="166"/>
      <c r="DU12" s="167"/>
      <c r="DV12" s="168"/>
      <c r="DW12" s="169"/>
      <c r="DX12" s="168"/>
      <c r="DY12" s="170"/>
      <c r="DZ12" s="171"/>
      <c r="EA12" s="166"/>
      <c r="EB12" s="166"/>
      <c r="EC12" s="166"/>
      <c r="ED12" s="167"/>
      <c r="EE12" s="168"/>
      <c r="EF12" s="169"/>
      <c r="EG12" s="168"/>
      <c r="EH12" s="170"/>
      <c r="EI12" s="171"/>
      <c r="EJ12" s="166"/>
      <c r="EK12" s="166"/>
      <c r="EL12" s="166"/>
      <c r="EM12" s="167"/>
      <c r="EN12" s="168"/>
      <c r="EO12" s="169"/>
      <c r="EP12" s="168"/>
      <c r="EQ12" s="170"/>
      <c r="ER12" s="171"/>
      <c r="ES12" s="166"/>
      <c r="ET12" s="166"/>
      <c r="EU12" s="166"/>
      <c r="EV12" s="167"/>
      <c r="EW12" s="168"/>
      <c r="EX12" s="169"/>
      <c r="EY12" s="168"/>
      <c r="EZ12" s="170"/>
      <c r="FA12" s="171"/>
      <c r="FB12" s="166"/>
      <c r="FC12" s="166"/>
      <c r="FD12" s="166"/>
      <c r="FE12" s="167"/>
      <c r="FF12" s="168"/>
      <c r="FG12" s="169"/>
      <c r="FH12" s="168"/>
      <c r="FI12" s="170"/>
      <c r="FJ12" s="171"/>
      <c r="FK12" s="166"/>
      <c r="FL12" s="166"/>
      <c r="FM12" s="166"/>
      <c r="FN12" s="167"/>
      <c r="FO12" s="168"/>
      <c r="FP12" s="169"/>
      <c r="FQ12" s="168"/>
      <c r="FR12" s="170"/>
      <c r="FS12" s="171"/>
      <c r="FT12" s="166"/>
      <c r="FU12" s="166"/>
      <c r="FV12" s="166"/>
      <c r="FW12" s="167"/>
      <c r="FX12" s="168"/>
      <c r="FY12" s="169"/>
      <c r="FZ12" s="168"/>
      <c r="GA12" s="170"/>
      <c r="GB12" s="171"/>
      <c r="GC12" s="166"/>
      <c r="GD12" s="166"/>
      <c r="GE12" s="166"/>
      <c r="GF12" s="167"/>
      <c r="GG12" s="168"/>
      <c r="GH12" s="169"/>
      <c r="GI12" s="168"/>
      <c r="GJ12" s="170"/>
      <c r="GK12" s="171"/>
      <c r="GL12" s="166"/>
      <c r="GM12" s="166"/>
      <c r="GN12" s="166"/>
      <c r="GO12" s="167"/>
      <c r="GP12" s="168"/>
      <c r="GQ12" s="169"/>
      <c r="GR12" s="168"/>
      <c r="GS12" s="170"/>
      <c r="GT12" s="171"/>
      <c r="GU12" s="172">
        <v>42794</v>
      </c>
      <c r="GV12" s="134"/>
      <c r="GW12" s="78">
        <v>17584</v>
      </c>
      <c r="GX12" s="88" t="s">
        <v>139</v>
      </c>
      <c r="GY12" s="88"/>
      <c r="GZ12" s="521">
        <v>42807</v>
      </c>
      <c r="HA12" s="197">
        <v>2088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99</v>
      </c>
      <c r="K13" s="83" t="s">
        <v>100</v>
      </c>
      <c r="L13" s="83">
        <v>208</v>
      </c>
      <c r="M13" s="129">
        <v>18990</v>
      </c>
      <c r="N13" s="85">
        <v>42775</v>
      </c>
      <c r="O13" s="461" t="s">
        <v>189</v>
      </c>
      <c r="P13" s="86">
        <v>26075</v>
      </c>
      <c r="Q13" s="133">
        <f t="shared" si="1"/>
        <v>7085</v>
      </c>
      <c r="R13" s="77">
        <v>27.5</v>
      </c>
      <c r="S13" s="77"/>
      <c r="T13" s="77"/>
      <c r="U13" s="39">
        <f t="shared" si="0"/>
        <v>717062.5</v>
      </c>
      <c r="V13" s="423" t="s">
        <v>72</v>
      </c>
      <c r="W13" s="424">
        <v>42800</v>
      </c>
      <c r="X13" s="425">
        <v>15683.2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42800</v>
      </c>
      <c r="GV13" s="116"/>
      <c r="GW13" s="78"/>
      <c r="GX13" s="88"/>
      <c r="GY13" s="88"/>
      <c r="GZ13" s="521">
        <v>42807</v>
      </c>
      <c r="HA13" s="197">
        <v>4176</v>
      </c>
      <c r="HB13" s="91"/>
      <c r="HC13" s="91"/>
    </row>
    <row r="14" spans="1:211" ht="30" x14ac:dyDescent="0.25">
      <c r="B14" s="91"/>
      <c r="C14" s="103"/>
      <c r="D14" s="35"/>
      <c r="E14" s="36"/>
      <c r="F14" s="37"/>
      <c r="G14" s="38"/>
      <c r="H14" s="39"/>
      <c r="I14" s="40"/>
      <c r="J14" s="528" t="s">
        <v>142</v>
      </c>
      <c r="K14" s="466" t="s">
        <v>143</v>
      </c>
      <c r="L14" s="466">
        <v>0</v>
      </c>
      <c r="M14" s="129">
        <v>360</v>
      </c>
      <c r="N14" s="85">
        <v>42775</v>
      </c>
      <c r="O14" s="525" t="s">
        <v>245</v>
      </c>
      <c r="P14" s="86">
        <v>360</v>
      </c>
      <c r="Q14" s="133">
        <f t="shared" si="1"/>
        <v>0</v>
      </c>
      <c r="R14" s="77">
        <v>140</v>
      </c>
      <c r="S14" s="77"/>
      <c r="T14" s="77"/>
      <c r="U14" s="39">
        <f t="shared" si="0"/>
        <v>50400</v>
      </c>
      <c r="V14" s="423"/>
      <c r="W14" s="424"/>
      <c r="X14" s="425"/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/>
      <c r="GV14" s="116"/>
      <c r="GW14" s="78"/>
      <c r="GX14" s="88"/>
      <c r="GY14" s="88"/>
      <c r="GZ14" s="521" t="s">
        <v>226</v>
      </c>
      <c r="HA14" s="197">
        <v>0</v>
      </c>
      <c r="HB14" s="91"/>
      <c r="HC14" s="91"/>
    </row>
    <row r="15" spans="1:211" ht="30" x14ac:dyDescent="0.25">
      <c r="B15" s="91"/>
      <c r="C15" s="103"/>
      <c r="D15" s="35"/>
      <c r="E15" s="36"/>
      <c r="F15" s="37"/>
      <c r="G15" s="38"/>
      <c r="H15" s="39"/>
      <c r="I15" s="40"/>
      <c r="J15" s="464" t="s">
        <v>62</v>
      </c>
      <c r="K15" s="83" t="s">
        <v>70</v>
      </c>
      <c r="L15" s="83">
        <v>252</v>
      </c>
      <c r="M15" s="84">
        <v>22460</v>
      </c>
      <c r="N15" s="85">
        <v>42776</v>
      </c>
      <c r="O15" s="68" t="s">
        <v>136</v>
      </c>
      <c r="P15" s="86">
        <f>22588.1-80</f>
        <v>22508.1</v>
      </c>
      <c r="Q15" s="133">
        <f t="shared" si="1"/>
        <v>48.099999999998545</v>
      </c>
      <c r="R15" s="77">
        <v>36.200000000000003</v>
      </c>
      <c r="S15" s="77"/>
      <c r="T15" s="77"/>
      <c r="U15" s="39">
        <f t="shared" si="0"/>
        <v>814793.22</v>
      </c>
      <c r="V15" s="135" t="s">
        <v>72</v>
      </c>
      <c r="W15" s="131">
        <v>42781</v>
      </c>
      <c r="X15" s="452"/>
      <c r="Y15" s="166"/>
      <c r="Z15" s="167"/>
      <c r="AA15" s="168"/>
      <c r="AB15" s="169"/>
      <c r="AC15" s="168"/>
      <c r="AD15" s="170"/>
      <c r="AE15" s="171"/>
      <c r="AF15" s="166"/>
      <c r="AG15" s="166"/>
      <c r="AH15" s="166"/>
      <c r="AI15" s="167"/>
      <c r="AJ15" s="168"/>
      <c r="AK15" s="169"/>
      <c r="AL15" s="168"/>
      <c r="AM15" s="170"/>
      <c r="AN15" s="171"/>
      <c r="AO15" s="166"/>
      <c r="AP15" s="166"/>
      <c r="AQ15" s="166"/>
      <c r="AR15" s="167"/>
      <c r="AS15" s="168"/>
      <c r="AT15" s="169"/>
      <c r="AU15" s="168"/>
      <c r="AV15" s="170"/>
      <c r="AW15" s="171"/>
      <c r="AX15" s="166"/>
      <c r="AY15" s="166"/>
      <c r="AZ15" s="166"/>
      <c r="BA15" s="167"/>
      <c r="BB15" s="168"/>
      <c r="BC15" s="169"/>
      <c r="BD15" s="168"/>
      <c r="BE15" s="170"/>
      <c r="BF15" s="171"/>
      <c r="BG15" s="166"/>
      <c r="BH15" s="166"/>
      <c r="BI15" s="166"/>
      <c r="BJ15" s="167"/>
      <c r="BK15" s="168"/>
      <c r="BL15" s="169"/>
      <c r="BM15" s="168"/>
      <c r="BN15" s="170"/>
      <c r="BO15" s="171"/>
      <c r="BP15" s="166"/>
      <c r="BQ15" s="166"/>
      <c r="BR15" s="166"/>
      <c r="BS15" s="167"/>
      <c r="BT15" s="168"/>
      <c r="BU15" s="169"/>
      <c r="BV15" s="168"/>
      <c r="BW15" s="170"/>
      <c r="BX15" s="171"/>
      <c r="BY15" s="166"/>
      <c r="BZ15" s="166"/>
      <c r="CA15" s="166"/>
      <c r="CB15" s="167"/>
      <c r="CC15" s="168"/>
      <c r="CD15" s="169"/>
      <c r="CE15" s="168"/>
      <c r="CF15" s="170"/>
      <c r="CG15" s="171"/>
      <c r="CH15" s="166"/>
      <c r="CI15" s="166"/>
      <c r="CJ15" s="166"/>
      <c r="CK15" s="167"/>
      <c r="CL15" s="168"/>
      <c r="CM15" s="169"/>
      <c r="CN15" s="168"/>
      <c r="CO15" s="170"/>
      <c r="CP15" s="171"/>
      <c r="CQ15" s="166"/>
      <c r="CR15" s="166"/>
      <c r="CS15" s="166"/>
      <c r="CT15" s="167"/>
      <c r="CU15" s="168"/>
      <c r="CV15" s="169"/>
      <c r="CW15" s="450"/>
      <c r="CX15" s="170"/>
      <c r="CY15" s="171"/>
      <c r="CZ15" s="166"/>
      <c r="DA15" s="166"/>
      <c r="DB15" s="166"/>
      <c r="DC15" s="167"/>
      <c r="DD15" s="168"/>
      <c r="DE15" s="169"/>
      <c r="DF15" s="168"/>
      <c r="DG15" s="170"/>
      <c r="DH15" s="171"/>
      <c r="DI15" s="166"/>
      <c r="DJ15" s="166"/>
      <c r="DK15" s="166"/>
      <c r="DL15" s="167"/>
      <c r="DM15" s="168"/>
      <c r="DN15" s="169"/>
      <c r="DO15" s="168"/>
      <c r="DP15" s="170"/>
      <c r="DQ15" s="171"/>
      <c r="DR15" s="166"/>
      <c r="DS15" s="166"/>
      <c r="DT15" s="166"/>
      <c r="DU15" s="167"/>
      <c r="DV15" s="168"/>
      <c r="DW15" s="169"/>
      <c r="DX15" s="168"/>
      <c r="DY15" s="170"/>
      <c r="DZ15" s="171"/>
      <c r="EA15" s="166"/>
      <c r="EB15" s="166"/>
      <c r="EC15" s="166"/>
      <c r="ED15" s="167"/>
      <c r="EE15" s="168"/>
      <c r="EF15" s="169"/>
      <c r="EG15" s="168"/>
      <c r="EH15" s="170"/>
      <c r="EI15" s="171"/>
      <c r="EJ15" s="166"/>
      <c r="EK15" s="166"/>
      <c r="EL15" s="166"/>
      <c r="EM15" s="167"/>
      <c r="EN15" s="168"/>
      <c r="EO15" s="169"/>
      <c r="EP15" s="168"/>
      <c r="EQ15" s="170"/>
      <c r="ER15" s="171"/>
      <c r="ES15" s="166"/>
      <c r="ET15" s="166"/>
      <c r="EU15" s="166"/>
      <c r="EV15" s="167"/>
      <c r="EW15" s="168"/>
      <c r="EX15" s="169"/>
      <c r="EY15" s="168"/>
      <c r="EZ15" s="170"/>
      <c r="FA15" s="171"/>
      <c r="FB15" s="166"/>
      <c r="FC15" s="166"/>
      <c r="FD15" s="166"/>
      <c r="FE15" s="167"/>
      <c r="FF15" s="168"/>
      <c r="FG15" s="169"/>
      <c r="FH15" s="168"/>
      <c r="FI15" s="170"/>
      <c r="FJ15" s="171"/>
      <c r="FK15" s="166"/>
      <c r="FL15" s="166"/>
      <c r="FM15" s="166"/>
      <c r="FN15" s="167"/>
      <c r="FO15" s="168"/>
      <c r="FP15" s="169"/>
      <c r="FQ15" s="168"/>
      <c r="FR15" s="170"/>
      <c r="FS15" s="171"/>
      <c r="FT15" s="166"/>
      <c r="FU15" s="166"/>
      <c r="FV15" s="166"/>
      <c r="FW15" s="167"/>
      <c r="FX15" s="168"/>
      <c r="FY15" s="169"/>
      <c r="FZ15" s="168"/>
      <c r="GA15" s="170"/>
      <c r="GB15" s="171"/>
      <c r="GC15" s="166"/>
      <c r="GD15" s="166"/>
      <c r="GE15" s="166"/>
      <c r="GF15" s="167"/>
      <c r="GG15" s="168"/>
      <c r="GH15" s="169"/>
      <c r="GI15" s="168"/>
      <c r="GJ15" s="170"/>
      <c r="GK15" s="171"/>
      <c r="GL15" s="166"/>
      <c r="GM15" s="166"/>
      <c r="GN15" s="166"/>
      <c r="GO15" s="167"/>
      <c r="GP15" s="168"/>
      <c r="GQ15" s="169"/>
      <c r="GR15" s="168"/>
      <c r="GS15" s="170"/>
      <c r="GT15" s="171"/>
      <c r="GU15" s="172"/>
      <c r="GV15" s="116"/>
      <c r="GW15" s="78"/>
      <c r="GX15" s="88"/>
      <c r="GY15" s="88"/>
      <c r="GZ15" s="521" t="s">
        <v>226</v>
      </c>
      <c r="HA15" s="197">
        <v>0</v>
      </c>
      <c r="HB15" s="91"/>
      <c r="HC15" s="91"/>
    </row>
    <row r="16" spans="1:211" x14ac:dyDescent="0.25">
      <c r="B16" s="91"/>
      <c r="C16" s="103"/>
      <c r="D16" s="35"/>
      <c r="E16" s="36"/>
      <c r="F16" s="37"/>
      <c r="G16" s="38"/>
      <c r="H16" s="39"/>
      <c r="I16" s="40"/>
      <c r="J16" s="82" t="s">
        <v>38</v>
      </c>
      <c r="K16" s="83" t="s">
        <v>35</v>
      </c>
      <c r="L16" s="83">
        <v>130</v>
      </c>
      <c r="M16" s="84">
        <v>12740</v>
      </c>
      <c r="N16" s="85">
        <v>42776</v>
      </c>
      <c r="O16" s="461" t="s">
        <v>199</v>
      </c>
      <c r="P16" s="86">
        <v>15700</v>
      </c>
      <c r="Q16" s="133">
        <f t="shared" si="1"/>
        <v>2960</v>
      </c>
      <c r="R16" s="77">
        <v>27.5</v>
      </c>
      <c r="S16" s="77"/>
      <c r="T16" s="77"/>
      <c r="U16" s="39">
        <f t="shared" si="0"/>
        <v>431750</v>
      </c>
      <c r="V16" s="434" t="s">
        <v>72</v>
      </c>
      <c r="W16" s="424">
        <v>42801</v>
      </c>
      <c r="X16" s="435">
        <v>9802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42801</v>
      </c>
      <c r="GV16" s="116"/>
      <c r="GW16" s="100">
        <v>17584</v>
      </c>
      <c r="GX16" s="88" t="s">
        <v>140</v>
      </c>
      <c r="GY16" s="88"/>
      <c r="GZ16" s="521">
        <v>42807</v>
      </c>
      <c r="HA16" s="197">
        <v>2088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101</v>
      </c>
      <c r="K17" s="83" t="s">
        <v>34</v>
      </c>
      <c r="L17" s="83">
        <v>210</v>
      </c>
      <c r="M17" s="84">
        <v>17890</v>
      </c>
      <c r="N17" s="85">
        <v>42778</v>
      </c>
      <c r="O17" s="461" t="s">
        <v>201</v>
      </c>
      <c r="P17" s="86">
        <v>22915</v>
      </c>
      <c r="Q17" s="133">
        <f t="shared" si="1"/>
        <v>5025</v>
      </c>
      <c r="R17" s="77">
        <v>27</v>
      </c>
      <c r="S17" s="77"/>
      <c r="T17" s="77"/>
      <c r="U17" s="39">
        <f t="shared" si="0"/>
        <v>618705</v>
      </c>
      <c r="V17" s="434" t="s">
        <v>72</v>
      </c>
      <c r="W17" s="424">
        <v>42803</v>
      </c>
      <c r="X17" s="435">
        <v>15834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42803</v>
      </c>
      <c r="GV17" s="116"/>
      <c r="GW17" s="78"/>
      <c r="GX17" s="88"/>
      <c r="GY17" s="88"/>
      <c r="GZ17" s="521">
        <v>42807</v>
      </c>
      <c r="HA17" s="197">
        <v>4176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102</v>
      </c>
      <c r="K18" s="136" t="s">
        <v>103</v>
      </c>
      <c r="L18" s="136">
        <v>120</v>
      </c>
      <c r="M18" s="84">
        <v>11410</v>
      </c>
      <c r="N18" s="85">
        <v>42778</v>
      </c>
      <c r="O18" s="461" t="s">
        <v>198</v>
      </c>
      <c r="P18" s="86">
        <v>13495</v>
      </c>
      <c r="Q18" s="133">
        <f t="shared" si="1"/>
        <v>2085</v>
      </c>
      <c r="R18" s="77">
        <v>27</v>
      </c>
      <c r="S18" s="77"/>
      <c r="T18" s="77"/>
      <c r="U18" s="39">
        <f t="shared" si="0"/>
        <v>364365</v>
      </c>
      <c r="V18" s="434" t="s">
        <v>72</v>
      </c>
      <c r="W18" s="424">
        <v>42801</v>
      </c>
      <c r="X18" s="435">
        <v>9048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3">
        <v>42801</v>
      </c>
      <c r="GV18" s="116"/>
      <c r="GW18" s="78">
        <v>17584</v>
      </c>
      <c r="GX18" s="88" t="s">
        <v>165</v>
      </c>
      <c r="GY18" s="88"/>
      <c r="GZ18" s="521">
        <v>42807</v>
      </c>
      <c r="HA18" s="197">
        <v>2088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101</v>
      </c>
      <c r="K19" s="83" t="s">
        <v>37</v>
      </c>
      <c r="L19" s="83">
        <v>200</v>
      </c>
      <c r="M19" s="84">
        <v>18960</v>
      </c>
      <c r="N19" s="85">
        <v>42779</v>
      </c>
      <c r="O19" s="461" t="s">
        <v>200</v>
      </c>
      <c r="P19" s="86">
        <v>23785</v>
      </c>
      <c r="Q19" s="133">
        <f t="shared" si="1"/>
        <v>4825</v>
      </c>
      <c r="R19" s="77">
        <v>27</v>
      </c>
      <c r="S19" s="77"/>
      <c r="T19" s="77"/>
      <c r="U19" s="39">
        <f t="shared" si="0"/>
        <v>642195</v>
      </c>
      <c r="V19" s="434" t="s">
        <v>72</v>
      </c>
      <c r="W19" s="424">
        <v>42803</v>
      </c>
      <c r="X19" s="435">
        <v>15080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6">
        <v>42803</v>
      </c>
      <c r="GV19" s="116"/>
      <c r="GW19" s="78">
        <v>22176</v>
      </c>
      <c r="GX19" s="88" t="s">
        <v>166</v>
      </c>
      <c r="GY19" s="88"/>
      <c r="GZ19" s="521">
        <v>42807</v>
      </c>
      <c r="HA19" s="197">
        <v>4176</v>
      </c>
      <c r="HB19" s="91"/>
      <c r="HC19" s="91"/>
    </row>
    <row r="20" spans="1:211" x14ac:dyDescent="0.25">
      <c r="B20" s="91"/>
      <c r="C20" s="103"/>
      <c r="D20" s="35"/>
      <c r="E20" s="36"/>
      <c r="F20" s="37"/>
      <c r="G20" s="38"/>
      <c r="H20" s="39"/>
      <c r="I20" s="40"/>
      <c r="J20" s="528" t="s">
        <v>142</v>
      </c>
      <c r="K20" s="83" t="s">
        <v>251</v>
      </c>
      <c r="L20" s="83"/>
      <c r="M20" s="84">
        <v>360</v>
      </c>
      <c r="N20" s="85">
        <v>42779</v>
      </c>
      <c r="O20" s="461" t="s">
        <v>252</v>
      </c>
      <c r="P20" s="86">
        <v>360</v>
      </c>
      <c r="Q20" s="133">
        <f t="shared" si="1"/>
        <v>0</v>
      </c>
      <c r="R20" s="77">
        <v>140</v>
      </c>
      <c r="S20" s="527" t="s">
        <v>253</v>
      </c>
      <c r="T20" s="77"/>
      <c r="U20" s="39">
        <f t="shared" si="0"/>
        <v>50400</v>
      </c>
      <c r="V20" s="434" t="s">
        <v>72</v>
      </c>
      <c r="W20" s="424">
        <v>42786</v>
      </c>
      <c r="X20" s="435"/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32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6"/>
      <c r="GV20" s="116"/>
      <c r="GW20" s="78"/>
      <c r="GX20" s="88"/>
      <c r="GY20" s="88"/>
      <c r="GZ20" s="521"/>
      <c r="HA20" s="197"/>
      <c r="HB20" s="91"/>
      <c r="HC20" s="91"/>
    </row>
    <row r="21" spans="1:211" x14ac:dyDescent="0.25">
      <c r="B21" s="91"/>
      <c r="C21" s="103"/>
      <c r="D21" s="35"/>
      <c r="E21" s="36"/>
      <c r="F21" s="37"/>
      <c r="G21" s="38"/>
      <c r="H21" s="39"/>
      <c r="I21" s="40"/>
      <c r="J21" s="82" t="s">
        <v>104</v>
      </c>
      <c r="K21" s="83" t="s">
        <v>37</v>
      </c>
      <c r="L21" s="83">
        <v>200</v>
      </c>
      <c r="M21" s="84">
        <v>19700</v>
      </c>
      <c r="N21" s="85">
        <v>42780</v>
      </c>
      <c r="O21" s="461" t="s">
        <v>202</v>
      </c>
      <c r="P21" s="86">
        <v>24395</v>
      </c>
      <c r="Q21" s="133">
        <f t="shared" si="1"/>
        <v>4695</v>
      </c>
      <c r="R21" s="77">
        <v>27</v>
      </c>
      <c r="S21" s="77"/>
      <c r="T21" s="77"/>
      <c r="U21" s="39">
        <f t="shared" si="0"/>
        <v>658665</v>
      </c>
      <c r="V21" s="434" t="s">
        <v>72</v>
      </c>
      <c r="W21" s="424">
        <v>42804</v>
      </c>
      <c r="X21" s="435">
        <v>15080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32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42804</v>
      </c>
      <c r="GV21" s="116"/>
      <c r="GW21" s="78"/>
      <c r="GX21" s="88"/>
      <c r="GY21" s="88"/>
      <c r="GZ21" s="521">
        <v>42807</v>
      </c>
      <c r="HA21" s="197">
        <v>4176</v>
      </c>
      <c r="HB21" s="91"/>
      <c r="HC21" s="91"/>
    </row>
    <row r="22" spans="1:211" x14ac:dyDescent="0.25">
      <c r="A22" s="1">
        <v>23</v>
      </c>
      <c r="B22" s="91" t="e">
        <f>#REF!</f>
        <v>#REF!</v>
      </c>
      <c r="C22" s="91" t="e">
        <f>#REF!</f>
        <v>#REF!</v>
      </c>
      <c r="D22" s="35" t="e">
        <f>#REF!</f>
        <v>#REF!</v>
      </c>
      <c r="E22" s="36" t="e">
        <f>#REF!</f>
        <v>#REF!</v>
      </c>
      <c r="F22" s="37" t="e">
        <f>#REF!</f>
        <v>#REF!</v>
      </c>
      <c r="G22" s="38" t="e">
        <f>#REF!</f>
        <v>#REF!</v>
      </c>
      <c r="H22" s="39" t="e">
        <f>#REF!</f>
        <v>#REF!</v>
      </c>
      <c r="I22" s="40" t="e">
        <f>#REF!</f>
        <v>#REF!</v>
      </c>
      <c r="J22" s="82" t="s">
        <v>91</v>
      </c>
      <c r="K22" s="83" t="s">
        <v>105</v>
      </c>
      <c r="L22" s="83">
        <v>248</v>
      </c>
      <c r="M22" s="84">
        <v>23770</v>
      </c>
      <c r="N22" s="85">
        <v>42781</v>
      </c>
      <c r="O22" s="461" t="s">
        <v>203</v>
      </c>
      <c r="P22" s="86">
        <v>29260</v>
      </c>
      <c r="Q22" s="133">
        <f t="shared" si="1"/>
        <v>5490</v>
      </c>
      <c r="R22" s="77">
        <v>27</v>
      </c>
      <c r="S22" s="77"/>
      <c r="T22" s="77"/>
      <c r="U22" s="39">
        <f t="shared" si="0"/>
        <v>790020</v>
      </c>
      <c r="V22" s="434" t="s">
        <v>72</v>
      </c>
      <c r="W22" s="437">
        <v>42807</v>
      </c>
      <c r="X22" s="438">
        <v>18699.2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42807</v>
      </c>
      <c r="GV22" s="116"/>
      <c r="GW22" s="100">
        <v>22176</v>
      </c>
      <c r="GX22" s="88" t="s">
        <v>167</v>
      </c>
      <c r="GY22" s="88"/>
      <c r="GZ22" s="521">
        <v>42807</v>
      </c>
      <c r="HA22" s="197"/>
      <c r="HB22" s="91">
        <v>4176</v>
      </c>
      <c r="HC22" s="91"/>
    </row>
    <row r="23" spans="1:211" x14ac:dyDescent="0.25">
      <c r="B23" s="91"/>
      <c r="C23" s="91"/>
      <c r="D23" s="35"/>
      <c r="E23" s="36"/>
      <c r="F23" s="37"/>
      <c r="G23" s="38"/>
      <c r="H23" s="39"/>
      <c r="I23" s="40"/>
      <c r="J23" s="82" t="s">
        <v>91</v>
      </c>
      <c r="K23" s="83" t="s">
        <v>106</v>
      </c>
      <c r="L23" s="83">
        <v>198</v>
      </c>
      <c r="M23" s="84">
        <v>19401</v>
      </c>
      <c r="N23" s="85">
        <v>42782</v>
      </c>
      <c r="O23" s="461" t="s">
        <v>205</v>
      </c>
      <c r="P23" s="86">
        <v>22215</v>
      </c>
      <c r="Q23" s="133">
        <f t="shared" si="1"/>
        <v>2814</v>
      </c>
      <c r="R23" s="137">
        <v>27</v>
      </c>
      <c r="S23" s="137"/>
      <c r="T23" s="137"/>
      <c r="U23" s="39">
        <f t="shared" si="0"/>
        <v>599805</v>
      </c>
      <c r="V23" s="434" t="s">
        <v>72</v>
      </c>
      <c r="W23" s="424">
        <v>42807</v>
      </c>
      <c r="X23" s="439">
        <v>14929.2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33">
        <v>42807</v>
      </c>
      <c r="GV23" s="116"/>
      <c r="GW23" s="78"/>
      <c r="GX23" s="88"/>
      <c r="GY23" s="88"/>
      <c r="GZ23" s="562">
        <v>42824</v>
      </c>
      <c r="HA23" s="563">
        <v>4176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82" t="s">
        <v>104</v>
      </c>
      <c r="K24" s="83" t="s">
        <v>35</v>
      </c>
      <c r="L24" s="83">
        <v>130</v>
      </c>
      <c r="M24" s="84">
        <v>12650</v>
      </c>
      <c r="N24" s="85">
        <v>42783</v>
      </c>
      <c r="O24" s="461" t="s">
        <v>204</v>
      </c>
      <c r="P24" s="86">
        <v>15615</v>
      </c>
      <c r="Q24" s="133">
        <f t="shared" si="1"/>
        <v>2965</v>
      </c>
      <c r="R24" s="77">
        <v>27</v>
      </c>
      <c r="S24" s="77"/>
      <c r="T24" s="77"/>
      <c r="U24" s="39">
        <f t="shared" si="0"/>
        <v>421605</v>
      </c>
      <c r="V24" s="434" t="s">
        <v>72</v>
      </c>
      <c r="W24" s="424">
        <v>42807</v>
      </c>
      <c r="X24" s="439">
        <v>9802</v>
      </c>
      <c r="Y24" s="426"/>
      <c r="Z24" s="427"/>
      <c r="AA24" s="428"/>
      <c r="AB24" s="429"/>
      <c r="AC24" s="428"/>
      <c r="AD24" s="430"/>
      <c r="AE24" s="431"/>
      <c r="AF24" s="426"/>
      <c r="AG24" s="426"/>
      <c r="AH24" s="426"/>
      <c r="AI24" s="427"/>
      <c r="AJ24" s="428"/>
      <c r="AK24" s="429"/>
      <c r="AL24" s="428"/>
      <c r="AM24" s="430"/>
      <c r="AN24" s="431"/>
      <c r="AO24" s="426"/>
      <c r="AP24" s="426"/>
      <c r="AQ24" s="426"/>
      <c r="AR24" s="427"/>
      <c r="AS24" s="428"/>
      <c r="AT24" s="429"/>
      <c r="AU24" s="428"/>
      <c r="AV24" s="430"/>
      <c r="AW24" s="431"/>
      <c r="AX24" s="426"/>
      <c r="AY24" s="426"/>
      <c r="AZ24" s="426"/>
      <c r="BA24" s="427"/>
      <c r="BB24" s="428"/>
      <c r="BC24" s="429"/>
      <c r="BD24" s="428"/>
      <c r="BE24" s="430"/>
      <c r="BF24" s="431"/>
      <c r="BG24" s="426"/>
      <c r="BH24" s="426"/>
      <c r="BI24" s="426"/>
      <c r="BJ24" s="427"/>
      <c r="BK24" s="428"/>
      <c r="BL24" s="429"/>
      <c r="BM24" s="428"/>
      <c r="BN24" s="430"/>
      <c r="BO24" s="431"/>
      <c r="BP24" s="426"/>
      <c r="BQ24" s="426"/>
      <c r="BR24" s="426"/>
      <c r="BS24" s="427"/>
      <c r="BT24" s="428"/>
      <c r="BU24" s="429"/>
      <c r="BV24" s="428"/>
      <c r="BW24" s="430"/>
      <c r="BX24" s="431"/>
      <c r="BY24" s="426"/>
      <c r="BZ24" s="426"/>
      <c r="CA24" s="426"/>
      <c r="CB24" s="427"/>
      <c r="CC24" s="428"/>
      <c r="CD24" s="429"/>
      <c r="CE24" s="428"/>
      <c r="CF24" s="430"/>
      <c r="CG24" s="431"/>
      <c r="CH24" s="426"/>
      <c r="CI24" s="426"/>
      <c r="CJ24" s="426"/>
      <c r="CK24" s="427"/>
      <c r="CL24" s="428"/>
      <c r="CM24" s="429"/>
      <c r="CN24" s="428"/>
      <c r="CO24" s="430"/>
      <c r="CP24" s="431"/>
      <c r="CQ24" s="426"/>
      <c r="CR24" s="426"/>
      <c r="CS24" s="426"/>
      <c r="CT24" s="427"/>
      <c r="CU24" s="428"/>
      <c r="CV24" s="429"/>
      <c r="CW24" s="428"/>
      <c r="CX24" s="430"/>
      <c r="CY24" s="431"/>
      <c r="CZ24" s="426"/>
      <c r="DA24" s="426"/>
      <c r="DB24" s="426"/>
      <c r="DC24" s="427"/>
      <c r="DD24" s="428"/>
      <c r="DE24" s="429"/>
      <c r="DF24" s="428"/>
      <c r="DG24" s="430"/>
      <c r="DH24" s="431"/>
      <c r="DI24" s="426"/>
      <c r="DJ24" s="426"/>
      <c r="DK24" s="426"/>
      <c r="DL24" s="427"/>
      <c r="DM24" s="428"/>
      <c r="DN24" s="429"/>
      <c r="DO24" s="428"/>
      <c r="DP24" s="430"/>
      <c r="DQ24" s="431"/>
      <c r="DR24" s="426"/>
      <c r="DS24" s="426"/>
      <c r="DT24" s="426"/>
      <c r="DU24" s="427"/>
      <c r="DV24" s="428"/>
      <c r="DW24" s="429"/>
      <c r="DX24" s="428"/>
      <c r="DY24" s="430"/>
      <c r="DZ24" s="431"/>
      <c r="EA24" s="426"/>
      <c r="EB24" s="426"/>
      <c r="EC24" s="426"/>
      <c r="ED24" s="427"/>
      <c r="EE24" s="428"/>
      <c r="EF24" s="429"/>
      <c r="EG24" s="428"/>
      <c r="EH24" s="430"/>
      <c r="EI24" s="431"/>
      <c r="EJ24" s="426"/>
      <c r="EK24" s="426"/>
      <c r="EL24" s="426"/>
      <c r="EM24" s="427"/>
      <c r="EN24" s="428"/>
      <c r="EO24" s="429"/>
      <c r="EP24" s="428"/>
      <c r="EQ24" s="430"/>
      <c r="ER24" s="431"/>
      <c r="ES24" s="426"/>
      <c r="ET24" s="426"/>
      <c r="EU24" s="426"/>
      <c r="EV24" s="427"/>
      <c r="EW24" s="428"/>
      <c r="EX24" s="429"/>
      <c r="EY24" s="428"/>
      <c r="EZ24" s="430"/>
      <c r="FA24" s="431"/>
      <c r="FB24" s="426"/>
      <c r="FC24" s="426"/>
      <c r="FD24" s="426"/>
      <c r="FE24" s="427"/>
      <c r="FF24" s="428"/>
      <c r="FG24" s="429"/>
      <c r="FH24" s="428"/>
      <c r="FI24" s="430"/>
      <c r="FJ24" s="431"/>
      <c r="FK24" s="426"/>
      <c r="FL24" s="426"/>
      <c r="FM24" s="426"/>
      <c r="FN24" s="427"/>
      <c r="FO24" s="428"/>
      <c r="FP24" s="429"/>
      <c r="FQ24" s="428"/>
      <c r="FR24" s="430"/>
      <c r="FS24" s="431"/>
      <c r="FT24" s="426"/>
      <c r="FU24" s="426"/>
      <c r="FV24" s="426"/>
      <c r="FW24" s="427"/>
      <c r="FX24" s="428"/>
      <c r="FY24" s="429"/>
      <c r="FZ24" s="428"/>
      <c r="GA24" s="430"/>
      <c r="GB24" s="431"/>
      <c r="GC24" s="426"/>
      <c r="GD24" s="426"/>
      <c r="GE24" s="426"/>
      <c r="GF24" s="427"/>
      <c r="GG24" s="428"/>
      <c r="GH24" s="429"/>
      <c r="GI24" s="428"/>
      <c r="GJ24" s="430"/>
      <c r="GK24" s="431"/>
      <c r="GL24" s="426"/>
      <c r="GM24" s="426"/>
      <c r="GN24" s="426"/>
      <c r="GO24" s="427"/>
      <c r="GP24" s="428"/>
      <c r="GQ24" s="429"/>
      <c r="GR24" s="428"/>
      <c r="GS24" s="430"/>
      <c r="GT24" s="431"/>
      <c r="GU24" s="433">
        <v>42807</v>
      </c>
      <c r="GV24" s="116"/>
      <c r="GW24" s="78">
        <v>17584</v>
      </c>
      <c r="GX24" s="88" t="s">
        <v>168</v>
      </c>
      <c r="GY24" s="88"/>
      <c r="GZ24" s="562">
        <v>42824</v>
      </c>
      <c r="HA24" s="563">
        <v>2088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464" t="s">
        <v>62</v>
      </c>
      <c r="K25" s="83" t="s">
        <v>70</v>
      </c>
      <c r="L25" s="83">
        <v>252</v>
      </c>
      <c r="M25" s="84">
        <v>22440</v>
      </c>
      <c r="N25" s="85">
        <v>42783</v>
      </c>
      <c r="O25" s="139" t="s">
        <v>169</v>
      </c>
      <c r="P25" s="86">
        <v>22500.799999999999</v>
      </c>
      <c r="Q25" s="133">
        <f t="shared" si="1"/>
        <v>60.799999999999272</v>
      </c>
      <c r="R25" s="137">
        <v>35.5</v>
      </c>
      <c r="S25" s="77"/>
      <c r="T25" s="140"/>
      <c r="U25" s="39">
        <f t="shared" si="0"/>
        <v>798778.4</v>
      </c>
      <c r="V25" s="135" t="s">
        <v>72</v>
      </c>
      <c r="W25" s="131">
        <v>42789</v>
      </c>
      <c r="X25" s="165"/>
      <c r="Y25" s="166"/>
      <c r="Z25" s="167"/>
      <c r="AA25" s="168"/>
      <c r="AB25" s="169"/>
      <c r="AC25" s="168"/>
      <c r="AD25" s="170"/>
      <c r="AE25" s="171"/>
      <c r="AF25" s="166"/>
      <c r="AG25" s="166"/>
      <c r="AH25" s="166"/>
      <c r="AI25" s="167"/>
      <c r="AJ25" s="168"/>
      <c r="AK25" s="169"/>
      <c r="AL25" s="168"/>
      <c r="AM25" s="170"/>
      <c r="AN25" s="171"/>
      <c r="AO25" s="166"/>
      <c r="AP25" s="166"/>
      <c r="AQ25" s="166"/>
      <c r="AR25" s="167"/>
      <c r="AS25" s="168"/>
      <c r="AT25" s="169"/>
      <c r="AU25" s="168"/>
      <c r="AV25" s="170"/>
      <c r="AW25" s="171"/>
      <c r="AX25" s="166"/>
      <c r="AY25" s="166"/>
      <c r="AZ25" s="166"/>
      <c r="BA25" s="167"/>
      <c r="BB25" s="168"/>
      <c r="BC25" s="169"/>
      <c r="BD25" s="168"/>
      <c r="BE25" s="170"/>
      <c r="BF25" s="171"/>
      <c r="BG25" s="166"/>
      <c r="BH25" s="166"/>
      <c r="BI25" s="166"/>
      <c r="BJ25" s="167"/>
      <c r="BK25" s="168"/>
      <c r="BL25" s="169"/>
      <c r="BM25" s="168"/>
      <c r="BN25" s="170"/>
      <c r="BO25" s="171"/>
      <c r="BP25" s="166"/>
      <c r="BQ25" s="166"/>
      <c r="BR25" s="166"/>
      <c r="BS25" s="167"/>
      <c r="BT25" s="168"/>
      <c r="BU25" s="169"/>
      <c r="BV25" s="168"/>
      <c r="BW25" s="170"/>
      <c r="BX25" s="171"/>
      <c r="BY25" s="166"/>
      <c r="BZ25" s="166"/>
      <c r="CA25" s="166"/>
      <c r="CB25" s="167"/>
      <c r="CC25" s="168"/>
      <c r="CD25" s="169"/>
      <c r="CE25" s="168"/>
      <c r="CF25" s="170"/>
      <c r="CG25" s="171"/>
      <c r="CH25" s="166"/>
      <c r="CI25" s="166"/>
      <c r="CJ25" s="166"/>
      <c r="CK25" s="167"/>
      <c r="CL25" s="168"/>
      <c r="CM25" s="169"/>
      <c r="CN25" s="168"/>
      <c r="CO25" s="170"/>
      <c r="CP25" s="171"/>
      <c r="CQ25" s="166"/>
      <c r="CR25" s="166"/>
      <c r="CS25" s="166"/>
      <c r="CT25" s="167"/>
      <c r="CU25" s="168"/>
      <c r="CV25" s="169"/>
      <c r="CW25" s="168"/>
      <c r="CX25" s="170"/>
      <c r="CY25" s="171"/>
      <c r="CZ25" s="166"/>
      <c r="DA25" s="166"/>
      <c r="DB25" s="166"/>
      <c r="DC25" s="167"/>
      <c r="DD25" s="168"/>
      <c r="DE25" s="169"/>
      <c r="DF25" s="168"/>
      <c r="DG25" s="170"/>
      <c r="DH25" s="171"/>
      <c r="DI25" s="166"/>
      <c r="DJ25" s="166"/>
      <c r="DK25" s="166"/>
      <c r="DL25" s="167"/>
      <c r="DM25" s="168"/>
      <c r="DN25" s="169"/>
      <c r="DO25" s="168"/>
      <c r="DP25" s="170"/>
      <c r="DQ25" s="171"/>
      <c r="DR25" s="166"/>
      <c r="DS25" s="166"/>
      <c r="DT25" s="166"/>
      <c r="DU25" s="167"/>
      <c r="DV25" s="168"/>
      <c r="DW25" s="169"/>
      <c r="DX25" s="168"/>
      <c r="DY25" s="170"/>
      <c r="DZ25" s="171"/>
      <c r="EA25" s="166"/>
      <c r="EB25" s="166"/>
      <c r="EC25" s="166"/>
      <c r="ED25" s="167"/>
      <c r="EE25" s="168"/>
      <c r="EF25" s="169"/>
      <c r="EG25" s="168"/>
      <c r="EH25" s="170"/>
      <c r="EI25" s="171"/>
      <c r="EJ25" s="166"/>
      <c r="EK25" s="166"/>
      <c r="EL25" s="166"/>
      <c r="EM25" s="167"/>
      <c r="EN25" s="168"/>
      <c r="EO25" s="169"/>
      <c r="EP25" s="168"/>
      <c r="EQ25" s="170"/>
      <c r="ER25" s="171"/>
      <c r="ES25" s="166"/>
      <c r="ET25" s="166"/>
      <c r="EU25" s="166"/>
      <c r="EV25" s="167"/>
      <c r="EW25" s="168"/>
      <c r="EX25" s="169"/>
      <c r="EY25" s="168"/>
      <c r="EZ25" s="170"/>
      <c r="FA25" s="171"/>
      <c r="FB25" s="166"/>
      <c r="FC25" s="166"/>
      <c r="FD25" s="166"/>
      <c r="FE25" s="167"/>
      <c r="FF25" s="168"/>
      <c r="FG25" s="169"/>
      <c r="FH25" s="168"/>
      <c r="FI25" s="170"/>
      <c r="FJ25" s="171"/>
      <c r="FK25" s="166"/>
      <c r="FL25" s="166"/>
      <c r="FM25" s="166"/>
      <c r="FN25" s="167"/>
      <c r="FO25" s="168"/>
      <c r="FP25" s="169"/>
      <c r="FQ25" s="168"/>
      <c r="FR25" s="170"/>
      <c r="FS25" s="171"/>
      <c r="FT25" s="166"/>
      <c r="FU25" s="166"/>
      <c r="FV25" s="166"/>
      <c r="FW25" s="167"/>
      <c r="FX25" s="168"/>
      <c r="FY25" s="169"/>
      <c r="FZ25" s="168"/>
      <c r="GA25" s="170"/>
      <c r="GB25" s="171"/>
      <c r="GC25" s="166"/>
      <c r="GD25" s="166"/>
      <c r="GE25" s="166"/>
      <c r="GF25" s="167"/>
      <c r="GG25" s="168"/>
      <c r="GH25" s="169"/>
      <c r="GI25" s="168"/>
      <c r="GJ25" s="170"/>
      <c r="GK25" s="171"/>
      <c r="GL25" s="166"/>
      <c r="GM25" s="166"/>
      <c r="GN25" s="166"/>
      <c r="GO25" s="167"/>
      <c r="GP25" s="168"/>
      <c r="GQ25" s="169"/>
      <c r="GR25" s="168"/>
      <c r="GS25" s="170"/>
      <c r="GT25" s="171"/>
      <c r="GU25" s="457"/>
      <c r="GV25" s="116"/>
      <c r="GW25" s="100"/>
      <c r="GX25" s="88"/>
      <c r="GY25" s="88"/>
      <c r="GZ25" s="562"/>
      <c r="HA25" s="563">
        <v>0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144</v>
      </c>
      <c r="K26" s="143" t="s">
        <v>46</v>
      </c>
      <c r="L26" s="143">
        <v>100</v>
      </c>
      <c r="M26" s="84">
        <v>11660</v>
      </c>
      <c r="N26" s="85">
        <v>42785</v>
      </c>
      <c r="O26" s="461" t="s">
        <v>220</v>
      </c>
      <c r="P26" s="86">
        <v>11500</v>
      </c>
      <c r="Q26" s="133">
        <f t="shared" si="1"/>
        <v>-160</v>
      </c>
      <c r="R26" s="137">
        <v>26.5</v>
      </c>
      <c r="S26" s="137"/>
      <c r="T26" s="105"/>
      <c r="U26" s="39">
        <f t="shared" si="0"/>
        <v>304750</v>
      </c>
      <c r="V26" s="434" t="s">
        <v>72</v>
      </c>
      <c r="W26" s="424">
        <v>42809</v>
      </c>
      <c r="X26" s="439">
        <v>7540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33">
        <v>42809</v>
      </c>
      <c r="GV26" s="500"/>
      <c r="GW26" s="501">
        <v>17584</v>
      </c>
      <c r="GX26" s="502" t="s">
        <v>191</v>
      </c>
      <c r="GY26" s="88"/>
      <c r="GZ26" s="562">
        <v>42824</v>
      </c>
      <c r="HA26" s="563">
        <v>2088</v>
      </c>
      <c r="HB26" s="91"/>
      <c r="HC26" s="91"/>
    </row>
    <row r="27" spans="1:211" ht="30" x14ac:dyDescent="0.25">
      <c r="B27" s="91"/>
      <c r="C27" s="91"/>
      <c r="D27" s="35"/>
      <c r="E27" s="36"/>
      <c r="F27" s="37"/>
      <c r="G27" s="38"/>
      <c r="H27" s="39"/>
      <c r="I27" s="40"/>
      <c r="J27" s="82" t="s">
        <v>101</v>
      </c>
      <c r="K27" s="83" t="s">
        <v>59</v>
      </c>
      <c r="L27" s="83">
        <v>230</v>
      </c>
      <c r="M27" s="84">
        <v>18160</v>
      </c>
      <c r="N27" s="85">
        <v>42785</v>
      </c>
      <c r="O27" s="461" t="s">
        <v>219</v>
      </c>
      <c r="P27" s="86">
        <f>25665-111.59</f>
        <v>25553.41</v>
      </c>
      <c r="Q27" s="133">
        <f t="shared" si="1"/>
        <v>7393.41</v>
      </c>
      <c r="R27" s="77">
        <v>26.5</v>
      </c>
      <c r="S27" s="144"/>
      <c r="T27" s="137"/>
      <c r="U27" s="39">
        <f t="shared" si="0"/>
        <v>677165.36499999999</v>
      </c>
      <c r="V27" s="434" t="s">
        <v>72</v>
      </c>
      <c r="W27" s="424">
        <v>42809</v>
      </c>
      <c r="X27" s="442">
        <v>17342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41">
        <v>42809</v>
      </c>
      <c r="GV27" s="500"/>
      <c r="GW27" s="501">
        <v>22176</v>
      </c>
      <c r="GX27" s="502" t="s">
        <v>192</v>
      </c>
      <c r="GY27" s="88"/>
      <c r="GZ27" s="562">
        <v>42824</v>
      </c>
      <c r="HA27" s="563">
        <v>4176</v>
      </c>
      <c r="HB27" s="91"/>
      <c r="HC27" s="91"/>
    </row>
    <row r="28" spans="1:211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3">
        <v>130</v>
      </c>
      <c r="M28" s="84">
        <v>11620</v>
      </c>
      <c r="N28" s="85">
        <v>42786</v>
      </c>
      <c r="O28" s="461" t="s">
        <v>225</v>
      </c>
      <c r="P28" s="86">
        <v>14565</v>
      </c>
      <c r="Q28" s="133">
        <f t="shared" si="1"/>
        <v>2945</v>
      </c>
      <c r="R28" s="77">
        <v>26.5</v>
      </c>
      <c r="S28" s="144"/>
      <c r="T28" s="145"/>
      <c r="U28" s="39">
        <f t="shared" si="0"/>
        <v>385972.5</v>
      </c>
      <c r="V28" s="434" t="s">
        <v>72</v>
      </c>
      <c r="W28" s="424">
        <v>42810</v>
      </c>
      <c r="X28" s="442">
        <v>9802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41">
        <v>42810</v>
      </c>
      <c r="GV28" s="500"/>
      <c r="GW28" s="501">
        <v>17584</v>
      </c>
      <c r="GX28" s="502" t="s">
        <v>194</v>
      </c>
      <c r="GY28" s="88"/>
      <c r="GZ28" s="562">
        <v>42824</v>
      </c>
      <c r="HA28" s="563">
        <v>2088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38</v>
      </c>
      <c r="K29" s="83" t="s">
        <v>67</v>
      </c>
      <c r="L29" s="83">
        <v>199</v>
      </c>
      <c r="M29" s="84">
        <v>19540</v>
      </c>
      <c r="N29" s="85">
        <v>42787</v>
      </c>
      <c r="O29" s="461" t="s">
        <v>227</v>
      </c>
      <c r="P29" s="86">
        <v>24285</v>
      </c>
      <c r="Q29" s="133">
        <f t="shared" si="1"/>
        <v>4745</v>
      </c>
      <c r="R29" s="146">
        <v>26.5</v>
      </c>
      <c r="S29" s="147"/>
      <c r="T29" s="147"/>
      <c r="U29" s="39">
        <f t="shared" si="0"/>
        <v>643552.5</v>
      </c>
      <c r="V29" s="434" t="s">
        <v>72</v>
      </c>
      <c r="W29" s="424">
        <v>42811</v>
      </c>
      <c r="X29" s="439">
        <v>15004.6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524">
        <v>42811</v>
      </c>
      <c r="GV29" s="500"/>
      <c r="GW29" s="501"/>
      <c r="GX29" s="502"/>
      <c r="GY29" s="88"/>
      <c r="GZ29" s="562">
        <v>42824</v>
      </c>
      <c r="HA29" s="563">
        <v>4176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42</v>
      </c>
      <c r="K30" s="83" t="s">
        <v>106</v>
      </c>
      <c r="L30" s="83">
        <v>198</v>
      </c>
      <c r="M30" s="84">
        <v>20440</v>
      </c>
      <c r="N30" s="85">
        <v>42788</v>
      </c>
      <c r="O30" s="461" t="s">
        <v>234</v>
      </c>
      <c r="P30" s="86">
        <v>25210</v>
      </c>
      <c r="Q30" s="133">
        <f t="shared" si="1"/>
        <v>4770</v>
      </c>
      <c r="R30" s="137">
        <v>26.5</v>
      </c>
      <c r="S30" s="147"/>
      <c r="T30" s="147"/>
      <c r="U30" s="39">
        <f t="shared" si="0"/>
        <v>668065</v>
      </c>
      <c r="V30" s="434" t="s">
        <v>72</v>
      </c>
      <c r="W30" s="424">
        <v>42815</v>
      </c>
      <c r="X30" s="439">
        <v>14929.2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42815</v>
      </c>
      <c r="GV30" s="500"/>
      <c r="GW30" s="501">
        <v>22176</v>
      </c>
      <c r="GX30" s="502" t="s">
        <v>193</v>
      </c>
      <c r="GY30" s="88"/>
      <c r="GZ30" s="562">
        <v>42824</v>
      </c>
      <c r="HA30" s="563">
        <v>4176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145</v>
      </c>
      <c r="K31" s="83" t="s">
        <v>146</v>
      </c>
      <c r="L31" s="83">
        <v>80</v>
      </c>
      <c r="M31" s="84">
        <v>10950</v>
      </c>
      <c r="N31" s="85">
        <v>42789</v>
      </c>
      <c r="O31" s="461" t="s">
        <v>235</v>
      </c>
      <c r="P31" s="86">
        <v>8255</v>
      </c>
      <c r="Q31" s="133">
        <f t="shared" si="1"/>
        <v>-2695</v>
      </c>
      <c r="R31" s="137">
        <v>26.5</v>
      </c>
      <c r="S31" s="137"/>
      <c r="T31" s="137"/>
      <c r="U31" s="39">
        <f>R31*P31</f>
        <v>218757.5</v>
      </c>
      <c r="V31" s="434" t="s">
        <v>72</v>
      </c>
      <c r="W31" s="424">
        <v>42815</v>
      </c>
      <c r="X31" s="439">
        <v>6032</v>
      </c>
      <c r="Y31" s="426"/>
      <c r="Z31" s="427"/>
      <c r="AA31" s="428"/>
      <c r="AB31" s="429"/>
      <c r="AC31" s="428"/>
      <c r="AD31" s="430"/>
      <c r="AE31" s="431"/>
      <c r="AF31" s="426"/>
      <c r="AG31" s="426"/>
      <c r="AH31" s="426"/>
      <c r="AI31" s="427"/>
      <c r="AJ31" s="428"/>
      <c r="AK31" s="429"/>
      <c r="AL31" s="428"/>
      <c r="AM31" s="430"/>
      <c r="AN31" s="431"/>
      <c r="AO31" s="426"/>
      <c r="AP31" s="426"/>
      <c r="AQ31" s="426"/>
      <c r="AR31" s="427"/>
      <c r="AS31" s="428"/>
      <c r="AT31" s="429"/>
      <c r="AU31" s="428"/>
      <c r="AV31" s="430"/>
      <c r="AW31" s="431"/>
      <c r="AX31" s="426"/>
      <c r="AY31" s="426"/>
      <c r="AZ31" s="426"/>
      <c r="BA31" s="427"/>
      <c r="BB31" s="428"/>
      <c r="BC31" s="429"/>
      <c r="BD31" s="428"/>
      <c r="BE31" s="430"/>
      <c r="BF31" s="431"/>
      <c r="BG31" s="426"/>
      <c r="BH31" s="426"/>
      <c r="BI31" s="426"/>
      <c r="BJ31" s="427"/>
      <c r="BK31" s="428"/>
      <c r="BL31" s="429"/>
      <c r="BM31" s="428"/>
      <c r="BN31" s="430"/>
      <c r="BO31" s="431"/>
      <c r="BP31" s="426"/>
      <c r="BQ31" s="426"/>
      <c r="BR31" s="426"/>
      <c r="BS31" s="427"/>
      <c r="BT31" s="428"/>
      <c r="BU31" s="429"/>
      <c r="BV31" s="428"/>
      <c r="BW31" s="430"/>
      <c r="BX31" s="431"/>
      <c r="BY31" s="426"/>
      <c r="BZ31" s="426"/>
      <c r="CA31" s="426"/>
      <c r="CB31" s="427"/>
      <c r="CC31" s="428"/>
      <c r="CD31" s="429"/>
      <c r="CE31" s="428"/>
      <c r="CF31" s="430"/>
      <c r="CG31" s="431"/>
      <c r="CH31" s="426"/>
      <c r="CI31" s="426"/>
      <c r="CJ31" s="426"/>
      <c r="CK31" s="427"/>
      <c r="CL31" s="428"/>
      <c r="CM31" s="429"/>
      <c r="CN31" s="428"/>
      <c r="CO31" s="430"/>
      <c r="CP31" s="431"/>
      <c r="CQ31" s="426"/>
      <c r="CR31" s="426"/>
      <c r="CS31" s="426"/>
      <c r="CT31" s="427"/>
      <c r="CU31" s="428"/>
      <c r="CV31" s="429"/>
      <c r="CW31" s="428"/>
      <c r="CX31" s="430"/>
      <c r="CY31" s="431"/>
      <c r="CZ31" s="426"/>
      <c r="DA31" s="426"/>
      <c r="DB31" s="426"/>
      <c r="DC31" s="427"/>
      <c r="DD31" s="428"/>
      <c r="DE31" s="429"/>
      <c r="DF31" s="428"/>
      <c r="DG31" s="430"/>
      <c r="DH31" s="431"/>
      <c r="DI31" s="426"/>
      <c r="DJ31" s="426"/>
      <c r="DK31" s="426"/>
      <c r="DL31" s="427"/>
      <c r="DM31" s="428"/>
      <c r="DN31" s="429"/>
      <c r="DO31" s="428"/>
      <c r="DP31" s="430"/>
      <c r="DQ31" s="431"/>
      <c r="DR31" s="426"/>
      <c r="DS31" s="426"/>
      <c r="DT31" s="426"/>
      <c r="DU31" s="427"/>
      <c r="DV31" s="428"/>
      <c r="DW31" s="429"/>
      <c r="DX31" s="428"/>
      <c r="DY31" s="430"/>
      <c r="DZ31" s="431"/>
      <c r="EA31" s="426"/>
      <c r="EB31" s="426"/>
      <c r="EC31" s="426"/>
      <c r="ED31" s="427"/>
      <c r="EE31" s="428"/>
      <c r="EF31" s="429"/>
      <c r="EG31" s="428"/>
      <c r="EH31" s="430"/>
      <c r="EI31" s="431"/>
      <c r="EJ31" s="426"/>
      <c r="EK31" s="426"/>
      <c r="EL31" s="426"/>
      <c r="EM31" s="427"/>
      <c r="EN31" s="428"/>
      <c r="EO31" s="429"/>
      <c r="EP31" s="428"/>
      <c r="EQ31" s="430"/>
      <c r="ER31" s="431"/>
      <c r="ES31" s="426"/>
      <c r="ET31" s="426"/>
      <c r="EU31" s="426"/>
      <c r="EV31" s="427"/>
      <c r="EW31" s="428"/>
      <c r="EX31" s="429"/>
      <c r="EY31" s="428"/>
      <c r="EZ31" s="430"/>
      <c r="FA31" s="431"/>
      <c r="FB31" s="426"/>
      <c r="FC31" s="426"/>
      <c r="FD31" s="426"/>
      <c r="FE31" s="427"/>
      <c r="FF31" s="428"/>
      <c r="FG31" s="429"/>
      <c r="FH31" s="428"/>
      <c r="FI31" s="430"/>
      <c r="FJ31" s="431"/>
      <c r="FK31" s="426"/>
      <c r="FL31" s="426"/>
      <c r="FM31" s="426"/>
      <c r="FN31" s="427"/>
      <c r="FO31" s="428"/>
      <c r="FP31" s="429"/>
      <c r="FQ31" s="428"/>
      <c r="FR31" s="430"/>
      <c r="FS31" s="431"/>
      <c r="FT31" s="426"/>
      <c r="FU31" s="426"/>
      <c r="FV31" s="426"/>
      <c r="FW31" s="427"/>
      <c r="FX31" s="428"/>
      <c r="FY31" s="429"/>
      <c r="FZ31" s="428"/>
      <c r="GA31" s="430"/>
      <c r="GB31" s="431"/>
      <c r="GC31" s="426"/>
      <c r="GD31" s="426"/>
      <c r="GE31" s="426"/>
      <c r="GF31" s="427"/>
      <c r="GG31" s="428"/>
      <c r="GH31" s="429"/>
      <c r="GI31" s="428"/>
      <c r="GJ31" s="430"/>
      <c r="GK31" s="431"/>
      <c r="GL31" s="426"/>
      <c r="GM31" s="426"/>
      <c r="GN31" s="426"/>
      <c r="GO31" s="427"/>
      <c r="GP31" s="428"/>
      <c r="GQ31" s="429"/>
      <c r="GR31" s="428"/>
      <c r="GS31" s="430"/>
      <c r="GT31" s="431"/>
      <c r="GU31" s="465">
        <v>42815</v>
      </c>
      <c r="GV31" s="500"/>
      <c r="GW31" s="501">
        <v>17584</v>
      </c>
      <c r="GX31" s="502" t="s">
        <v>195</v>
      </c>
      <c r="GY31" s="88"/>
      <c r="GZ31" s="562">
        <v>42824</v>
      </c>
      <c r="HA31" s="563">
        <v>2088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147</v>
      </c>
      <c r="K32" s="83" t="s">
        <v>148</v>
      </c>
      <c r="L32" s="83">
        <v>251</v>
      </c>
      <c r="M32" s="84">
        <v>16520</v>
      </c>
      <c r="N32" s="85">
        <v>42789</v>
      </c>
      <c r="O32" s="461" t="s">
        <v>236</v>
      </c>
      <c r="P32" s="86">
        <v>26450</v>
      </c>
      <c r="Q32" s="133">
        <f t="shared" si="1"/>
        <v>9930</v>
      </c>
      <c r="R32" s="137">
        <v>26.5</v>
      </c>
      <c r="S32" s="137"/>
      <c r="T32" s="137"/>
      <c r="U32" s="39">
        <f>R32*P32</f>
        <v>700925</v>
      </c>
      <c r="V32" s="434" t="s">
        <v>72</v>
      </c>
      <c r="W32" s="424">
        <v>42815</v>
      </c>
      <c r="X32" s="439">
        <v>18925.400000000001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33">
        <v>42815</v>
      </c>
      <c r="GV32" s="500"/>
      <c r="GW32" s="501"/>
      <c r="GX32" s="502"/>
      <c r="GY32" s="88"/>
      <c r="GZ32" s="562">
        <v>42824</v>
      </c>
      <c r="HA32" s="563">
        <v>4176</v>
      </c>
      <c r="HB32" s="91"/>
      <c r="HC32" s="91"/>
    </row>
    <row r="33" spans="1:212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150</v>
      </c>
      <c r="K33" s="143" t="s">
        <v>149</v>
      </c>
      <c r="L33" s="143">
        <v>230</v>
      </c>
      <c r="M33" s="84">
        <v>18390</v>
      </c>
      <c r="N33" s="85">
        <v>42790</v>
      </c>
      <c r="O33" s="461" t="s">
        <v>228</v>
      </c>
      <c r="P33" s="86">
        <v>25090</v>
      </c>
      <c r="Q33" s="133">
        <f t="shared" si="1"/>
        <v>6700</v>
      </c>
      <c r="R33" s="77">
        <v>26.5</v>
      </c>
      <c r="S33" s="137"/>
      <c r="T33" s="137"/>
      <c r="U33" s="39">
        <f>R33*P33</f>
        <v>664885</v>
      </c>
      <c r="V33" s="434" t="s">
        <v>72</v>
      </c>
      <c r="W33" s="424">
        <v>42815</v>
      </c>
      <c r="X33" s="439">
        <v>17342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503">
        <v>42815</v>
      </c>
      <c r="GV33" s="500"/>
      <c r="GW33" s="504">
        <v>22176</v>
      </c>
      <c r="GX33" s="502" t="s">
        <v>197</v>
      </c>
      <c r="GY33" s="88"/>
      <c r="GZ33" s="562">
        <v>42824</v>
      </c>
      <c r="HA33" s="563">
        <v>4176</v>
      </c>
      <c r="HB33" s="91"/>
      <c r="HC33" s="91"/>
    </row>
    <row r="34" spans="1:212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151</v>
      </c>
      <c r="K34" s="83" t="s">
        <v>46</v>
      </c>
      <c r="L34" s="83">
        <v>100</v>
      </c>
      <c r="M34" s="84">
        <v>11880</v>
      </c>
      <c r="N34" s="85">
        <v>42790</v>
      </c>
      <c r="O34" s="461" t="s">
        <v>246</v>
      </c>
      <c r="P34" s="86">
        <v>12515</v>
      </c>
      <c r="Q34" s="133">
        <f t="shared" si="1"/>
        <v>635</v>
      </c>
      <c r="R34" s="137">
        <v>26.5</v>
      </c>
      <c r="S34" s="137"/>
      <c r="T34" s="130"/>
      <c r="U34" s="39">
        <f>R34*P34+T34+0</f>
        <v>331647.5</v>
      </c>
      <c r="V34" s="434" t="s">
        <v>72</v>
      </c>
      <c r="W34" s="424">
        <v>42816</v>
      </c>
      <c r="X34" s="439">
        <v>7540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42816</v>
      </c>
      <c r="GV34" s="500"/>
      <c r="GW34" s="501">
        <v>17584</v>
      </c>
      <c r="GX34" s="502" t="s">
        <v>196</v>
      </c>
      <c r="GY34" s="88"/>
      <c r="GZ34" s="562">
        <v>42824</v>
      </c>
      <c r="HA34" s="563">
        <v>2088</v>
      </c>
      <c r="HB34" s="91"/>
      <c r="HC34" s="91"/>
    </row>
    <row r="35" spans="1:212" ht="31.5" x14ac:dyDescent="0.25">
      <c r="A35"/>
      <c r="B35" s="91"/>
      <c r="C35" s="91"/>
      <c r="D35" s="35"/>
      <c r="E35" s="36"/>
      <c r="F35" s="37"/>
      <c r="G35" s="38"/>
      <c r="H35" s="39"/>
      <c r="I35" s="40"/>
      <c r="J35" s="464" t="s">
        <v>206</v>
      </c>
      <c r="K35" s="83" t="s">
        <v>207</v>
      </c>
      <c r="L35" s="83">
        <v>0</v>
      </c>
      <c r="M35" s="84">
        <v>569</v>
      </c>
      <c r="N35" s="85">
        <v>42790</v>
      </c>
      <c r="O35" s="526" t="s">
        <v>239</v>
      </c>
      <c r="P35" s="86">
        <v>569</v>
      </c>
      <c r="Q35" s="133">
        <f t="shared" si="1"/>
        <v>0</v>
      </c>
      <c r="R35" s="137">
        <v>66</v>
      </c>
      <c r="S35" s="137"/>
      <c r="T35" s="130"/>
      <c r="U35" s="39">
        <f t="shared" ref="U35:U38" si="2">R35*P35+T35+0</f>
        <v>37554</v>
      </c>
      <c r="V35" s="434" t="s">
        <v>72</v>
      </c>
      <c r="W35" s="424">
        <v>42816</v>
      </c>
      <c r="X35" s="456"/>
      <c r="Y35" s="426"/>
      <c r="Z35" s="427"/>
      <c r="AA35" s="428"/>
      <c r="AB35" s="429"/>
      <c r="AC35" s="428"/>
      <c r="AD35" s="430"/>
      <c r="AE35" s="431"/>
      <c r="AF35" s="426"/>
      <c r="AG35" s="426"/>
      <c r="AH35" s="426"/>
      <c r="AI35" s="427"/>
      <c r="AJ35" s="428"/>
      <c r="AK35" s="429"/>
      <c r="AL35" s="428"/>
      <c r="AM35" s="430"/>
      <c r="AN35" s="431"/>
      <c r="AO35" s="426"/>
      <c r="AP35" s="426"/>
      <c r="AQ35" s="426"/>
      <c r="AR35" s="427"/>
      <c r="AS35" s="428"/>
      <c r="AT35" s="429"/>
      <c r="AU35" s="428"/>
      <c r="AV35" s="430"/>
      <c r="AW35" s="431"/>
      <c r="AX35" s="426"/>
      <c r="AY35" s="426"/>
      <c r="AZ35" s="426"/>
      <c r="BA35" s="427"/>
      <c r="BB35" s="428"/>
      <c r="BC35" s="429"/>
      <c r="BD35" s="428"/>
      <c r="BE35" s="430"/>
      <c r="BF35" s="431"/>
      <c r="BG35" s="426"/>
      <c r="BH35" s="426"/>
      <c r="BI35" s="426"/>
      <c r="BJ35" s="427"/>
      <c r="BK35" s="428"/>
      <c r="BL35" s="429"/>
      <c r="BM35" s="428"/>
      <c r="BN35" s="430"/>
      <c r="BO35" s="431"/>
      <c r="BP35" s="426"/>
      <c r="BQ35" s="426"/>
      <c r="BR35" s="426"/>
      <c r="BS35" s="427"/>
      <c r="BT35" s="428"/>
      <c r="BU35" s="429"/>
      <c r="BV35" s="428"/>
      <c r="BW35" s="430"/>
      <c r="BX35" s="431"/>
      <c r="BY35" s="426"/>
      <c r="BZ35" s="426"/>
      <c r="CA35" s="426"/>
      <c r="CB35" s="427"/>
      <c r="CC35" s="428"/>
      <c r="CD35" s="429"/>
      <c r="CE35" s="428"/>
      <c r="CF35" s="430"/>
      <c r="CG35" s="431"/>
      <c r="CH35" s="426"/>
      <c r="CI35" s="426"/>
      <c r="CJ35" s="426"/>
      <c r="CK35" s="427"/>
      <c r="CL35" s="428"/>
      <c r="CM35" s="429"/>
      <c r="CN35" s="428"/>
      <c r="CO35" s="430"/>
      <c r="CP35" s="431"/>
      <c r="CQ35" s="426"/>
      <c r="CR35" s="426"/>
      <c r="CS35" s="426"/>
      <c r="CT35" s="427"/>
      <c r="CU35" s="428"/>
      <c r="CV35" s="429"/>
      <c r="CW35" s="428"/>
      <c r="CX35" s="430"/>
      <c r="CY35" s="431"/>
      <c r="CZ35" s="426"/>
      <c r="DA35" s="426"/>
      <c r="DB35" s="426"/>
      <c r="DC35" s="427"/>
      <c r="DD35" s="428"/>
      <c r="DE35" s="429"/>
      <c r="DF35" s="428"/>
      <c r="DG35" s="430"/>
      <c r="DH35" s="431"/>
      <c r="DI35" s="426"/>
      <c r="DJ35" s="426"/>
      <c r="DK35" s="426"/>
      <c r="DL35" s="427"/>
      <c r="DM35" s="428"/>
      <c r="DN35" s="429"/>
      <c r="DO35" s="428"/>
      <c r="DP35" s="430"/>
      <c r="DQ35" s="431"/>
      <c r="DR35" s="426"/>
      <c r="DS35" s="426"/>
      <c r="DT35" s="426"/>
      <c r="DU35" s="427"/>
      <c r="DV35" s="428"/>
      <c r="DW35" s="429"/>
      <c r="DX35" s="428"/>
      <c r="DY35" s="430"/>
      <c r="DZ35" s="431"/>
      <c r="EA35" s="426"/>
      <c r="EB35" s="426"/>
      <c r="EC35" s="426"/>
      <c r="ED35" s="427"/>
      <c r="EE35" s="428"/>
      <c r="EF35" s="429"/>
      <c r="EG35" s="428"/>
      <c r="EH35" s="430"/>
      <c r="EI35" s="431"/>
      <c r="EJ35" s="426"/>
      <c r="EK35" s="426"/>
      <c r="EL35" s="426"/>
      <c r="EM35" s="427"/>
      <c r="EN35" s="428"/>
      <c r="EO35" s="429"/>
      <c r="EP35" s="428"/>
      <c r="EQ35" s="430"/>
      <c r="ER35" s="431"/>
      <c r="ES35" s="426"/>
      <c r="ET35" s="426"/>
      <c r="EU35" s="426"/>
      <c r="EV35" s="427"/>
      <c r="EW35" s="428"/>
      <c r="EX35" s="429"/>
      <c r="EY35" s="428"/>
      <c r="EZ35" s="430"/>
      <c r="FA35" s="431"/>
      <c r="FB35" s="426"/>
      <c r="FC35" s="426"/>
      <c r="FD35" s="426"/>
      <c r="FE35" s="427"/>
      <c r="FF35" s="428"/>
      <c r="FG35" s="429"/>
      <c r="FH35" s="428"/>
      <c r="FI35" s="430"/>
      <c r="FJ35" s="431"/>
      <c r="FK35" s="426"/>
      <c r="FL35" s="426"/>
      <c r="FM35" s="426"/>
      <c r="FN35" s="427"/>
      <c r="FO35" s="428"/>
      <c r="FP35" s="429"/>
      <c r="FQ35" s="428"/>
      <c r="FR35" s="430"/>
      <c r="FS35" s="431"/>
      <c r="FT35" s="426"/>
      <c r="FU35" s="426"/>
      <c r="FV35" s="426"/>
      <c r="FW35" s="427"/>
      <c r="FX35" s="428"/>
      <c r="FY35" s="429"/>
      <c r="FZ35" s="428"/>
      <c r="GA35" s="430"/>
      <c r="GB35" s="431"/>
      <c r="GC35" s="426"/>
      <c r="GD35" s="426"/>
      <c r="GE35" s="426"/>
      <c r="GF35" s="427"/>
      <c r="GG35" s="428"/>
      <c r="GH35" s="429"/>
      <c r="GI35" s="428"/>
      <c r="GJ35" s="430"/>
      <c r="GK35" s="431"/>
      <c r="GL35" s="426"/>
      <c r="GM35" s="426"/>
      <c r="GN35" s="426"/>
      <c r="GO35" s="427"/>
      <c r="GP35" s="428"/>
      <c r="GQ35" s="429"/>
      <c r="GR35" s="428"/>
      <c r="GS35" s="430"/>
      <c r="GT35" s="431"/>
      <c r="GU35" s="172"/>
      <c r="GV35" s="151"/>
      <c r="GW35" s="173"/>
      <c r="GX35" s="509"/>
      <c r="GY35" s="88"/>
      <c r="GZ35" s="562"/>
      <c r="HA35" s="563">
        <v>0</v>
      </c>
      <c r="HB35" s="91"/>
      <c r="HC35" s="91"/>
    </row>
    <row r="36" spans="1:212" ht="31.5" x14ac:dyDescent="0.25">
      <c r="A36"/>
      <c r="B36" s="91"/>
      <c r="C36" s="91"/>
      <c r="D36" s="35"/>
      <c r="E36" s="36"/>
      <c r="F36" s="37"/>
      <c r="G36" s="38"/>
      <c r="H36" s="39"/>
      <c r="I36" s="40"/>
      <c r="J36" s="464" t="s">
        <v>206</v>
      </c>
      <c r="K36" s="83" t="s">
        <v>208</v>
      </c>
      <c r="L36" s="83">
        <v>0</v>
      </c>
      <c r="M36" s="84">
        <v>385.4</v>
      </c>
      <c r="N36" s="85">
        <v>42790</v>
      </c>
      <c r="O36" s="526" t="s">
        <v>238</v>
      </c>
      <c r="P36" s="86">
        <v>385.4</v>
      </c>
      <c r="Q36" s="133">
        <f t="shared" si="1"/>
        <v>0</v>
      </c>
      <c r="R36" s="137">
        <v>71</v>
      </c>
      <c r="S36" s="137"/>
      <c r="T36" s="130"/>
      <c r="U36" s="39">
        <f t="shared" si="2"/>
        <v>27363.399999999998</v>
      </c>
      <c r="V36" s="434" t="s">
        <v>72</v>
      </c>
      <c r="W36" s="424">
        <v>42809</v>
      </c>
      <c r="X36" s="456"/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172"/>
      <c r="GV36" s="151"/>
      <c r="GW36" s="173"/>
      <c r="GX36" s="509"/>
      <c r="GY36" s="88"/>
      <c r="GZ36" s="562"/>
      <c r="HA36" s="563">
        <v>0</v>
      </c>
      <c r="HB36" s="91"/>
      <c r="HC36" s="91"/>
    </row>
    <row r="37" spans="1:212" ht="31.5" x14ac:dyDescent="0.25">
      <c r="A37"/>
      <c r="B37" s="91"/>
      <c r="C37" s="91"/>
      <c r="D37" s="35"/>
      <c r="E37" s="36"/>
      <c r="F37" s="37"/>
      <c r="G37" s="38"/>
      <c r="H37" s="39"/>
      <c r="I37" s="40"/>
      <c r="J37" s="464" t="s">
        <v>206</v>
      </c>
      <c r="K37" s="83" t="s">
        <v>209</v>
      </c>
      <c r="L37" s="83">
        <v>0</v>
      </c>
      <c r="M37" s="84">
        <v>506.8</v>
      </c>
      <c r="N37" s="85">
        <v>42790</v>
      </c>
      <c r="O37" s="526" t="s">
        <v>237</v>
      </c>
      <c r="P37" s="86">
        <v>506.8</v>
      </c>
      <c r="Q37" s="133">
        <f t="shared" si="1"/>
        <v>0</v>
      </c>
      <c r="R37" s="137">
        <v>15</v>
      </c>
      <c r="S37" s="137"/>
      <c r="T37" s="130"/>
      <c r="U37" s="39">
        <f t="shared" si="2"/>
        <v>7602</v>
      </c>
      <c r="V37" s="434" t="s">
        <v>72</v>
      </c>
      <c r="W37" s="424">
        <v>42816</v>
      </c>
      <c r="X37" s="456"/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172"/>
      <c r="GV37" s="151"/>
      <c r="GW37" s="173"/>
      <c r="GX37" s="509"/>
      <c r="GY37" s="88"/>
      <c r="GZ37" s="562"/>
      <c r="HA37" s="563">
        <v>0</v>
      </c>
      <c r="HB37" s="91"/>
      <c r="HC37" s="91"/>
      <c r="HD37" s="566"/>
    </row>
    <row r="38" spans="1:212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152</v>
      </c>
      <c r="K38" s="83" t="s">
        <v>149</v>
      </c>
      <c r="L38" s="83">
        <v>230</v>
      </c>
      <c r="M38" s="84">
        <v>24470</v>
      </c>
      <c r="N38" s="85">
        <v>42792</v>
      </c>
      <c r="O38" s="461" t="s">
        <v>269</v>
      </c>
      <c r="P38" s="86">
        <v>26810</v>
      </c>
      <c r="Q38" s="133">
        <f t="shared" si="1"/>
        <v>2340</v>
      </c>
      <c r="R38" s="137">
        <v>26</v>
      </c>
      <c r="S38" s="137"/>
      <c r="T38" s="130"/>
      <c r="U38" s="39">
        <f t="shared" si="2"/>
        <v>697060</v>
      </c>
      <c r="V38" s="434" t="s">
        <v>72</v>
      </c>
      <c r="W38" s="424">
        <v>42821</v>
      </c>
      <c r="X38" s="439">
        <v>17342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33">
        <v>42821</v>
      </c>
      <c r="GV38" s="500"/>
      <c r="GW38" s="501"/>
      <c r="GX38" s="502"/>
      <c r="GY38" s="88"/>
      <c r="GZ38" s="565">
        <v>42824</v>
      </c>
      <c r="HA38" s="563">
        <v>3712</v>
      </c>
      <c r="HB38" s="91"/>
      <c r="HC38" s="91"/>
      <c r="HD38" s="566"/>
    </row>
    <row r="39" spans="1:212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38</v>
      </c>
      <c r="K39" s="83" t="s">
        <v>154</v>
      </c>
      <c r="L39" s="83">
        <v>30</v>
      </c>
      <c r="M39" s="84"/>
      <c r="N39" s="85">
        <v>42792</v>
      </c>
      <c r="O39" s="462" t="s">
        <v>248</v>
      </c>
      <c r="P39" s="86">
        <v>3590</v>
      </c>
      <c r="Q39" s="133">
        <f t="shared" si="1"/>
        <v>3590</v>
      </c>
      <c r="R39" s="137">
        <v>26</v>
      </c>
      <c r="S39" s="560"/>
      <c r="T39" s="561"/>
      <c r="U39" s="39">
        <f>R39*P39</f>
        <v>93340</v>
      </c>
      <c r="V39" s="434" t="s">
        <v>72</v>
      </c>
      <c r="W39" s="424">
        <v>42816</v>
      </c>
      <c r="X39" s="439">
        <v>2262</v>
      </c>
      <c r="Y39" s="426"/>
      <c r="Z39" s="427"/>
      <c r="AA39" s="428"/>
      <c r="AB39" s="429"/>
      <c r="AC39" s="428"/>
      <c r="AD39" s="430"/>
      <c r="AE39" s="431"/>
      <c r="AF39" s="426"/>
      <c r="AG39" s="426"/>
      <c r="AH39" s="426"/>
      <c r="AI39" s="427"/>
      <c r="AJ39" s="428"/>
      <c r="AK39" s="429"/>
      <c r="AL39" s="428"/>
      <c r="AM39" s="430"/>
      <c r="AN39" s="431"/>
      <c r="AO39" s="426"/>
      <c r="AP39" s="426"/>
      <c r="AQ39" s="426"/>
      <c r="AR39" s="427"/>
      <c r="AS39" s="428"/>
      <c r="AT39" s="429"/>
      <c r="AU39" s="428"/>
      <c r="AV39" s="430"/>
      <c r="AW39" s="431"/>
      <c r="AX39" s="426"/>
      <c r="AY39" s="426"/>
      <c r="AZ39" s="426"/>
      <c r="BA39" s="427"/>
      <c r="BB39" s="428"/>
      <c r="BC39" s="429"/>
      <c r="BD39" s="428"/>
      <c r="BE39" s="430"/>
      <c r="BF39" s="431"/>
      <c r="BG39" s="426"/>
      <c r="BH39" s="426"/>
      <c r="BI39" s="426"/>
      <c r="BJ39" s="427"/>
      <c r="BK39" s="428"/>
      <c r="BL39" s="429"/>
      <c r="BM39" s="428"/>
      <c r="BN39" s="430"/>
      <c r="BO39" s="431"/>
      <c r="BP39" s="426"/>
      <c r="BQ39" s="426"/>
      <c r="BR39" s="426"/>
      <c r="BS39" s="427"/>
      <c r="BT39" s="428"/>
      <c r="BU39" s="429"/>
      <c r="BV39" s="428"/>
      <c r="BW39" s="430"/>
      <c r="BX39" s="431"/>
      <c r="BY39" s="426"/>
      <c r="BZ39" s="426"/>
      <c r="CA39" s="426"/>
      <c r="CB39" s="427"/>
      <c r="CC39" s="428"/>
      <c r="CD39" s="429"/>
      <c r="CE39" s="428"/>
      <c r="CF39" s="430"/>
      <c r="CG39" s="431"/>
      <c r="CH39" s="426"/>
      <c r="CI39" s="426"/>
      <c r="CJ39" s="426"/>
      <c r="CK39" s="427"/>
      <c r="CL39" s="428"/>
      <c r="CM39" s="429"/>
      <c r="CN39" s="428"/>
      <c r="CO39" s="430"/>
      <c r="CP39" s="431"/>
      <c r="CQ39" s="426"/>
      <c r="CR39" s="426"/>
      <c r="CS39" s="426"/>
      <c r="CT39" s="427"/>
      <c r="CU39" s="428"/>
      <c r="CV39" s="429"/>
      <c r="CW39" s="428"/>
      <c r="CX39" s="430"/>
      <c r="CY39" s="431"/>
      <c r="CZ39" s="426"/>
      <c r="DA39" s="426"/>
      <c r="DB39" s="426"/>
      <c r="DC39" s="427"/>
      <c r="DD39" s="428"/>
      <c r="DE39" s="429"/>
      <c r="DF39" s="428"/>
      <c r="DG39" s="430"/>
      <c r="DH39" s="431"/>
      <c r="DI39" s="426"/>
      <c r="DJ39" s="426"/>
      <c r="DK39" s="426"/>
      <c r="DL39" s="427"/>
      <c r="DM39" s="428"/>
      <c r="DN39" s="429"/>
      <c r="DO39" s="428"/>
      <c r="DP39" s="430"/>
      <c r="DQ39" s="431"/>
      <c r="DR39" s="426"/>
      <c r="DS39" s="426"/>
      <c r="DT39" s="426"/>
      <c r="DU39" s="427"/>
      <c r="DV39" s="428"/>
      <c r="DW39" s="429"/>
      <c r="DX39" s="428"/>
      <c r="DY39" s="430"/>
      <c r="DZ39" s="431"/>
      <c r="EA39" s="426"/>
      <c r="EB39" s="426"/>
      <c r="EC39" s="426"/>
      <c r="ED39" s="427"/>
      <c r="EE39" s="428"/>
      <c r="EF39" s="429"/>
      <c r="EG39" s="428"/>
      <c r="EH39" s="430"/>
      <c r="EI39" s="431"/>
      <c r="EJ39" s="426"/>
      <c r="EK39" s="426"/>
      <c r="EL39" s="426"/>
      <c r="EM39" s="427"/>
      <c r="EN39" s="428"/>
      <c r="EO39" s="429"/>
      <c r="EP39" s="428"/>
      <c r="EQ39" s="430"/>
      <c r="ER39" s="431"/>
      <c r="ES39" s="426"/>
      <c r="ET39" s="426"/>
      <c r="EU39" s="426"/>
      <c r="EV39" s="427"/>
      <c r="EW39" s="428"/>
      <c r="EX39" s="429"/>
      <c r="EY39" s="428"/>
      <c r="EZ39" s="430"/>
      <c r="FA39" s="431"/>
      <c r="FB39" s="426"/>
      <c r="FC39" s="426"/>
      <c r="FD39" s="426"/>
      <c r="FE39" s="427"/>
      <c r="FF39" s="428"/>
      <c r="FG39" s="429"/>
      <c r="FH39" s="428"/>
      <c r="FI39" s="430"/>
      <c r="FJ39" s="431"/>
      <c r="FK39" s="426"/>
      <c r="FL39" s="426"/>
      <c r="FM39" s="426"/>
      <c r="FN39" s="427"/>
      <c r="FO39" s="428"/>
      <c r="FP39" s="429"/>
      <c r="FQ39" s="428"/>
      <c r="FR39" s="430"/>
      <c r="FS39" s="431"/>
      <c r="FT39" s="426"/>
      <c r="FU39" s="426"/>
      <c r="FV39" s="426"/>
      <c r="FW39" s="427"/>
      <c r="FX39" s="428"/>
      <c r="FY39" s="429"/>
      <c r="FZ39" s="428"/>
      <c r="GA39" s="430"/>
      <c r="GB39" s="431"/>
      <c r="GC39" s="426"/>
      <c r="GD39" s="426"/>
      <c r="GE39" s="426"/>
      <c r="GF39" s="427"/>
      <c r="GG39" s="428"/>
      <c r="GH39" s="429"/>
      <c r="GI39" s="428"/>
      <c r="GJ39" s="430"/>
      <c r="GK39" s="431"/>
      <c r="GL39" s="426"/>
      <c r="GM39" s="426"/>
      <c r="GN39" s="426"/>
      <c r="GO39" s="427"/>
      <c r="GP39" s="428"/>
      <c r="GQ39" s="429"/>
      <c r="GR39" s="428"/>
      <c r="GS39" s="430"/>
      <c r="GT39" s="431"/>
      <c r="GU39" s="433">
        <v>42816</v>
      </c>
      <c r="GV39" s="500"/>
      <c r="GW39" s="501"/>
      <c r="GX39" s="502"/>
      <c r="GY39" s="88"/>
      <c r="GZ39" s="562"/>
      <c r="HA39" s="563">
        <v>0</v>
      </c>
      <c r="HB39" s="91"/>
      <c r="HC39" s="91"/>
      <c r="HD39" s="566"/>
    </row>
    <row r="40" spans="1:212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153</v>
      </c>
      <c r="K40" s="83" t="s">
        <v>155</v>
      </c>
      <c r="L40" s="83">
        <v>130</v>
      </c>
      <c r="M40" s="84">
        <v>11840</v>
      </c>
      <c r="N40" s="85">
        <v>42793</v>
      </c>
      <c r="O40" s="461" t="s">
        <v>247</v>
      </c>
      <c r="P40" s="86">
        <v>14600</v>
      </c>
      <c r="Q40" s="133">
        <f t="shared" si="1"/>
        <v>2760</v>
      </c>
      <c r="R40" s="137">
        <v>26</v>
      </c>
      <c r="S40" s="137"/>
      <c r="T40" s="137"/>
      <c r="U40" s="39">
        <f t="shared" ref="U40:U43" si="3">R40*P40+T40+0</f>
        <v>379600</v>
      </c>
      <c r="V40" s="434" t="s">
        <v>72</v>
      </c>
      <c r="W40" s="424">
        <v>42816</v>
      </c>
      <c r="X40" s="439">
        <v>9802</v>
      </c>
      <c r="Y40" s="426"/>
      <c r="Z40" s="427"/>
      <c r="AA40" s="428"/>
      <c r="AB40" s="429"/>
      <c r="AC40" s="428"/>
      <c r="AD40" s="430"/>
      <c r="AE40" s="431"/>
      <c r="AF40" s="426"/>
      <c r="AG40" s="426"/>
      <c r="AH40" s="426"/>
      <c r="AI40" s="427"/>
      <c r="AJ40" s="428"/>
      <c r="AK40" s="429"/>
      <c r="AL40" s="428"/>
      <c r="AM40" s="430"/>
      <c r="AN40" s="431"/>
      <c r="AO40" s="426"/>
      <c r="AP40" s="426"/>
      <c r="AQ40" s="426"/>
      <c r="AR40" s="427"/>
      <c r="AS40" s="428"/>
      <c r="AT40" s="429"/>
      <c r="AU40" s="428"/>
      <c r="AV40" s="430"/>
      <c r="AW40" s="431"/>
      <c r="AX40" s="426"/>
      <c r="AY40" s="426"/>
      <c r="AZ40" s="426"/>
      <c r="BA40" s="427"/>
      <c r="BB40" s="428"/>
      <c r="BC40" s="429"/>
      <c r="BD40" s="428"/>
      <c r="BE40" s="430"/>
      <c r="BF40" s="431"/>
      <c r="BG40" s="426"/>
      <c r="BH40" s="426"/>
      <c r="BI40" s="426"/>
      <c r="BJ40" s="427"/>
      <c r="BK40" s="428"/>
      <c r="BL40" s="429"/>
      <c r="BM40" s="428"/>
      <c r="BN40" s="430"/>
      <c r="BO40" s="431"/>
      <c r="BP40" s="426"/>
      <c r="BQ40" s="426"/>
      <c r="BR40" s="426"/>
      <c r="BS40" s="427"/>
      <c r="BT40" s="428"/>
      <c r="BU40" s="429"/>
      <c r="BV40" s="428"/>
      <c r="BW40" s="430"/>
      <c r="BX40" s="431"/>
      <c r="BY40" s="426"/>
      <c r="BZ40" s="426"/>
      <c r="CA40" s="426"/>
      <c r="CB40" s="427"/>
      <c r="CC40" s="428"/>
      <c r="CD40" s="429"/>
      <c r="CE40" s="428"/>
      <c r="CF40" s="430"/>
      <c r="CG40" s="431"/>
      <c r="CH40" s="426"/>
      <c r="CI40" s="426"/>
      <c r="CJ40" s="426"/>
      <c r="CK40" s="427"/>
      <c r="CL40" s="428"/>
      <c r="CM40" s="429"/>
      <c r="CN40" s="428"/>
      <c r="CO40" s="430"/>
      <c r="CP40" s="431"/>
      <c r="CQ40" s="426"/>
      <c r="CR40" s="426"/>
      <c r="CS40" s="426"/>
      <c r="CT40" s="427"/>
      <c r="CU40" s="428"/>
      <c r="CV40" s="429"/>
      <c r="CW40" s="428"/>
      <c r="CX40" s="430"/>
      <c r="CY40" s="431"/>
      <c r="CZ40" s="426"/>
      <c r="DA40" s="426"/>
      <c r="DB40" s="426"/>
      <c r="DC40" s="427"/>
      <c r="DD40" s="428"/>
      <c r="DE40" s="429"/>
      <c r="DF40" s="428"/>
      <c r="DG40" s="430"/>
      <c r="DH40" s="431"/>
      <c r="DI40" s="426"/>
      <c r="DJ40" s="426"/>
      <c r="DK40" s="426"/>
      <c r="DL40" s="427"/>
      <c r="DM40" s="428"/>
      <c r="DN40" s="429"/>
      <c r="DO40" s="428"/>
      <c r="DP40" s="430"/>
      <c r="DQ40" s="431"/>
      <c r="DR40" s="426"/>
      <c r="DS40" s="426"/>
      <c r="DT40" s="426"/>
      <c r="DU40" s="427"/>
      <c r="DV40" s="428"/>
      <c r="DW40" s="429"/>
      <c r="DX40" s="428"/>
      <c r="DY40" s="430"/>
      <c r="DZ40" s="431"/>
      <c r="EA40" s="426"/>
      <c r="EB40" s="426"/>
      <c r="EC40" s="426"/>
      <c r="ED40" s="427"/>
      <c r="EE40" s="428"/>
      <c r="EF40" s="429"/>
      <c r="EG40" s="428"/>
      <c r="EH40" s="430"/>
      <c r="EI40" s="431"/>
      <c r="EJ40" s="426"/>
      <c r="EK40" s="426"/>
      <c r="EL40" s="426"/>
      <c r="EM40" s="427"/>
      <c r="EN40" s="428"/>
      <c r="EO40" s="429"/>
      <c r="EP40" s="428"/>
      <c r="EQ40" s="430"/>
      <c r="ER40" s="431"/>
      <c r="ES40" s="426"/>
      <c r="ET40" s="426"/>
      <c r="EU40" s="426"/>
      <c r="EV40" s="427"/>
      <c r="EW40" s="428"/>
      <c r="EX40" s="429"/>
      <c r="EY40" s="428"/>
      <c r="EZ40" s="430"/>
      <c r="FA40" s="431"/>
      <c r="FB40" s="426"/>
      <c r="FC40" s="426"/>
      <c r="FD40" s="426"/>
      <c r="FE40" s="427"/>
      <c r="FF40" s="428"/>
      <c r="FG40" s="429"/>
      <c r="FH40" s="428"/>
      <c r="FI40" s="430"/>
      <c r="FJ40" s="431"/>
      <c r="FK40" s="426"/>
      <c r="FL40" s="426"/>
      <c r="FM40" s="426"/>
      <c r="FN40" s="427"/>
      <c r="FO40" s="428"/>
      <c r="FP40" s="429"/>
      <c r="FQ40" s="428"/>
      <c r="FR40" s="430"/>
      <c r="FS40" s="431"/>
      <c r="FT40" s="426"/>
      <c r="FU40" s="426"/>
      <c r="FV40" s="426"/>
      <c r="FW40" s="427"/>
      <c r="FX40" s="428"/>
      <c r="FY40" s="429"/>
      <c r="FZ40" s="428"/>
      <c r="GA40" s="430"/>
      <c r="GB40" s="431"/>
      <c r="GC40" s="426"/>
      <c r="GD40" s="426"/>
      <c r="GE40" s="426"/>
      <c r="GF40" s="427"/>
      <c r="GG40" s="428"/>
      <c r="GH40" s="429"/>
      <c r="GI40" s="428"/>
      <c r="GJ40" s="430"/>
      <c r="GK40" s="431"/>
      <c r="GL40" s="426"/>
      <c r="GM40" s="426"/>
      <c r="GN40" s="426"/>
      <c r="GO40" s="427"/>
      <c r="GP40" s="428"/>
      <c r="GQ40" s="429"/>
      <c r="GR40" s="428"/>
      <c r="GS40" s="430"/>
      <c r="GT40" s="431"/>
      <c r="GU40" s="433">
        <v>42816</v>
      </c>
      <c r="GV40" s="500"/>
      <c r="GW40" s="501">
        <v>17584</v>
      </c>
      <c r="GX40" s="502" t="s">
        <v>221</v>
      </c>
      <c r="GY40" s="152"/>
      <c r="GZ40" s="565">
        <v>42824</v>
      </c>
      <c r="HA40" s="563">
        <v>2088</v>
      </c>
      <c r="HB40" s="91"/>
      <c r="HC40" s="91"/>
      <c r="HD40" s="566"/>
    </row>
    <row r="41" spans="1:212" x14ac:dyDescent="0.25">
      <c r="A41"/>
      <c r="B41" s="91"/>
      <c r="C41" s="91"/>
      <c r="D41" s="35"/>
      <c r="E41" s="36"/>
      <c r="F41" s="37"/>
      <c r="G41" s="38"/>
      <c r="H41" s="39"/>
      <c r="I41" s="40"/>
      <c r="J41" s="92" t="s">
        <v>42</v>
      </c>
      <c r="K41" s="83" t="s">
        <v>156</v>
      </c>
      <c r="L41" s="83">
        <v>200</v>
      </c>
      <c r="M41" s="84">
        <v>18790</v>
      </c>
      <c r="N41" s="85">
        <v>42794</v>
      </c>
      <c r="O41" s="462" t="s">
        <v>249</v>
      </c>
      <c r="P41" s="86">
        <v>23340</v>
      </c>
      <c r="Q41" s="133">
        <f t="shared" si="1"/>
        <v>4550</v>
      </c>
      <c r="R41" s="137">
        <v>26</v>
      </c>
      <c r="S41" s="137"/>
      <c r="T41" s="137"/>
      <c r="U41" s="39">
        <f t="shared" si="3"/>
        <v>606840</v>
      </c>
      <c r="V41" s="434" t="s">
        <v>72</v>
      </c>
      <c r="W41" s="424">
        <v>42818</v>
      </c>
      <c r="X41" s="439">
        <v>15080</v>
      </c>
      <c r="Y41" s="426"/>
      <c r="Z41" s="427"/>
      <c r="AA41" s="428"/>
      <c r="AB41" s="429"/>
      <c r="AC41" s="428"/>
      <c r="AD41" s="430"/>
      <c r="AE41" s="431"/>
      <c r="AF41" s="426"/>
      <c r="AG41" s="426"/>
      <c r="AH41" s="426"/>
      <c r="AI41" s="427"/>
      <c r="AJ41" s="428"/>
      <c r="AK41" s="429"/>
      <c r="AL41" s="428"/>
      <c r="AM41" s="430"/>
      <c r="AN41" s="431"/>
      <c r="AO41" s="426"/>
      <c r="AP41" s="426"/>
      <c r="AQ41" s="426"/>
      <c r="AR41" s="427"/>
      <c r="AS41" s="428"/>
      <c r="AT41" s="429"/>
      <c r="AU41" s="428"/>
      <c r="AV41" s="430"/>
      <c r="AW41" s="431"/>
      <c r="AX41" s="426"/>
      <c r="AY41" s="426"/>
      <c r="AZ41" s="426"/>
      <c r="BA41" s="427"/>
      <c r="BB41" s="428"/>
      <c r="BC41" s="429"/>
      <c r="BD41" s="428"/>
      <c r="BE41" s="430"/>
      <c r="BF41" s="431"/>
      <c r="BG41" s="426"/>
      <c r="BH41" s="426"/>
      <c r="BI41" s="426"/>
      <c r="BJ41" s="427"/>
      <c r="BK41" s="428"/>
      <c r="BL41" s="429"/>
      <c r="BM41" s="428"/>
      <c r="BN41" s="430"/>
      <c r="BO41" s="431"/>
      <c r="BP41" s="426"/>
      <c r="BQ41" s="426"/>
      <c r="BR41" s="426"/>
      <c r="BS41" s="427"/>
      <c r="BT41" s="428"/>
      <c r="BU41" s="429"/>
      <c r="BV41" s="428"/>
      <c r="BW41" s="430"/>
      <c r="BX41" s="431"/>
      <c r="BY41" s="426"/>
      <c r="BZ41" s="426"/>
      <c r="CA41" s="426"/>
      <c r="CB41" s="427"/>
      <c r="CC41" s="428"/>
      <c r="CD41" s="429"/>
      <c r="CE41" s="428"/>
      <c r="CF41" s="430"/>
      <c r="CG41" s="431"/>
      <c r="CH41" s="426"/>
      <c r="CI41" s="426"/>
      <c r="CJ41" s="426"/>
      <c r="CK41" s="427"/>
      <c r="CL41" s="428"/>
      <c r="CM41" s="429"/>
      <c r="CN41" s="428"/>
      <c r="CO41" s="430"/>
      <c r="CP41" s="431"/>
      <c r="CQ41" s="426"/>
      <c r="CR41" s="426"/>
      <c r="CS41" s="426"/>
      <c r="CT41" s="427"/>
      <c r="CU41" s="428"/>
      <c r="CV41" s="429"/>
      <c r="CW41" s="428"/>
      <c r="CX41" s="430"/>
      <c r="CY41" s="431"/>
      <c r="CZ41" s="426"/>
      <c r="DA41" s="426"/>
      <c r="DB41" s="426"/>
      <c r="DC41" s="427"/>
      <c r="DD41" s="428"/>
      <c r="DE41" s="429"/>
      <c r="DF41" s="428"/>
      <c r="DG41" s="430"/>
      <c r="DH41" s="431"/>
      <c r="DI41" s="426"/>
      <c r="DJ41" s="426"/>
      <c r="DK41" s="426"/>
      <c r="DL41" s="427"/>
      <c r="DM41" s="428"/>
      <c r="DN41" s="429"/>
      <c r="DO41" s="428"/>
      <c r="DP41" s="430"/>
      <c r="DQ41" s="431"/>
      <c r="DR41" s="426"/>
      <c r="DS41" s="426"/>
      <c r="DT41" s="426"/>
      <c r="DU41" s="427"/>
      <c r="DV41" s="428"/>
      <c r="DW41" s="429"/>
      <c r="DX41" s="428"/>
      <c r="DY41" s="430"/>
      <c r="DZ41" s="431"/>
      <c r="EA41" s="426"/>
      <c r="EB41" s="426"/>
      <c r="EC41" s="426"/>
      <c r="ED41" s="427"/>
      <c r="EE41" s="428"/>
      <c r="EF41" s="429"/>
      <c r="EG41" s="428"/>
      <c r="EH41" s="430"/>
      <c r="EI41" s="431"/>
      <c r="EJ41" s="426"/>
      <c r="EK41" s="426"/>
      <c r="EL41" s="426"/>
      <c r="EM41" s="427"/>
      <c r="EN41" s="428"/>
      <c r="EO41" s="429"/>
      <c r="EP41" s="428"/>
      <c r="EQ41" s="430"/>
      <c r="ER41" s="431"/>
      <c r="ES41" s="426"/>
      <c r="ET41" s="426"/>
      <c r="EU41" s="426"/>
      <c r="EV41" s="427"/>
      <c r="EW41" s="428"/>
      <c r="EX41" s="429"/>
      <c r="EY41" s="428"/>
      <c r="EZ41" s="430"/>
      <c r="FA41" s="431"/>
      <c r="FB41" s="426"/>
      <c r="FC41" s="426"/>
      <c r="FD41" s="426"/>
      <c r="FE41" s="427"/>
      <c r="FF41" s="428"/>
      <c r="FG41" s="429"/>
      <c r="FH41" s="428"/>
      <c r="FI41" s="430"/>
      <c r="FJ41" s="431"/>
      <c r="FK41" s="426"/>
      <c r="FL41" s="426"/>
      <c r="FM41" s="426"/>
      <c r="FN41" s="427"/>
      <c r="FO41" s="428"/>
      <c r="FP41" s="429"/>
      <c r="FQ41" s="428"/>
      <c r="FR41" s="430"/>
      <c r="FS41" s="431"/>
      <c r="FT41" s="426"/>
      <c r="FU41" s="426"/>
      <c r="FV41" s="426"/>
      <c r="FW41" s="427"/>
      <c r="FX41" s="428"/>
      <c r="FY41" s="429"/>
      <c r="FZ41" s="428"/>
      <c r="GA41" s="430"/>
      <c r="GB41" s="431"/>
      <c r="GC41" s="426"/>
      <c r="GD41" s="426"/>
      <c r="GE41" s="426"/>
      <c r="GF41" s="427"/>
      <c r="GG41" s="428"/>
      <c r="GH41" s="429"/>
      <c r="GI41" s="428"/>
      <c r="GJ41" s="430"/>
      <c r="GK41" s="431"/>
      <c r="GL41" s="426"/>
      <c r="GM41" s="426"/>
      <c r="GN41" s="426"/>
      <c r="GO41" s="427"/>
      <c r="GP41" s="428"/>
      <c r="GQ41" s="429"/>
      <c r="GR41" s="428"/>
      <c r="GS41" s="430"/>
      <c r="GT41" s="431"/>
      <c r="GU41" s="441">
        <v>42818</v>
      </c>
      <c r="GV41" s="500"/>
      <c r="GW41" s="501"/>
      <c r="GX41" s="502"/>
      <c r="GY41" s="88"/>
      <c r="GZ41" s="562">
        <v>42824</v>
      </c>
      <c r="HA41" s="563">
        <v>3712</v>
      </c>
      <c r="HB41" s="91"/>
      <c r="HC41" s="91"/>
      <c r="HD41" s="566"/>
    </row>
    <row r="42" spans="1:212" x14ac:dyDescent="0.25">
      <c r="A42"/>
      <c r="B42" s="91"/>
      <c r="C42" s="91"/>
      <c r="D42" s="35"/>
      <c r="E42" s="36"/>
      <c r="F42" s="37"/>
      <c r="G42" s="38"/>
      <c r="H42" s="39"/>
      <c r="I42" s="40"/>
      <c r="J42" s="92"/>
      <c r="K42" s="143"/>
      <c r="L42" s="143">
        <v>0</v>
      </c>
      <c r="M42" s="84"/>
      <c r="N42" s="85"/>
      <c r="O42" s="462"/>
      <c r="P42" s="86"/>
      <c r="Q42" s="133">
        <f t="shared" si="1"/>
        <v>0</v>
      </c>
      <c r="R42" s="137"/>
      <c r="S42" s="137"/>
      <c r="T42" s="137"/>
      <c r="U42" s="39">
        <f t="shared" si="3"/>
        <v>0</v>
      </c>
      <c r="V42" s="451"/>
      <c r="W42" s="164"/>
      <c r="X42" s="456"/>
      <c r="Y42" s="166"/>
      <c r="Z42" s="167"/>
      <c r="AA42" s="168"/>
      <c r="AB42" s="169"/>
      <c r="AC42" s="168"/>
      <c r="AD42" s="170"/>
      <c r="AE42" s="171"/>
      <c r="AF42" s="166"/>
      <c r="AG42" s="166"/>
      <c r="AH42" s="166"/>
      <c r="AI42" s="167"/>
      <c r="AJ42" s="168"/>
      <c r="AK42" s="169"/>
      <c r="AL42" s="168"/>
      <c r="AM42" s="170"/>
      <c r="AN42" s="171"/>
      <c r="AO42" s="166"/>
      <c r="AP42" s="166"/>
      <c r="AQ42" s="166"/>
      <c r="AR42" s="167"/>
      <c r="AS42" s="168"/>
      <c r="AT42" s="169"/>
      <c r="AU42" s="168"/>
      <c r="AV42" s="170"/>
      <c r="AW42" s="171"/>
      <c r="AX42" s="166"/>
      <c r="AY42" s="166"/>
      <c r="AZ42" s="166"/>
      <c r="BA42" s="167"/>
      <c r="BB42" s="168"/>
      <c r="BC42" s="169"/>
      <c r="BD42" s="168"/>
      <c r="BE42" s="170"/>
      <c r="BF42" s="171"/>
      <c r="BG42" s="166"/>
      <c r="BH42" s="166"/>
      <c r="BI42" s="166"/>
      <c r="BJ42" s="167"/>
      <c r="BK42" s="168"/>
      <c r="BL42" s="169"/>
      <c r="BM42" s="168"/>
      <c r="BN42" s="170"/>
      <c r="BO42" s="171"/>
      <c r="BP42" s="166"/>
      <c r="BQ42" s="166"/>
      <c r="BR42" s="166"/>
      <c r="BS42" s="167"/>
      <c r="BT42" s="168"/>
      <c r="BU42" s="169"/>
      <c r="BV42" s="168"/>
      <c r="BW42" s="170"/>
      <c r="BX42" s="171"/>
      <c r="BY42" s="166"/>
      <c r="BZ42" s="166"/>
      <c r="CA42" s="166"/>
      <c r="CB42" s="167"/>
      <c r="CC42" s="168"/>
      <c r="CD42" s="169"/>
      <c r="CE42" s="168"/>
      <c r="CF42" s="170"/>
      <c r="CG42" s="171"/>
      <c r="CH42" s="166"/>
      <c r="CI42" s="166"/>
      <c r="CJ42" s="166"/>
      <c r="CK42" s="167"/>
      <c r="CL42" s="168"/>
      <c r="CM42" s="169"/>
      <c r="CN42" s="168"/>
      <c r="CO42" s="170"/>
      <c r="CP42" s="171"/>
      <c r="CQ42" s="166"/>
      <c r="CR42" s="166"/>
      <c r="CS42" s="166"/>
      <c r="CT42" s="167"/>
      <c r="CU42" s="168"/>
      <c r="CV42" s="169"/>
      <c r="CW42" s="168"/>
      <c r="CX42" s="170"/>
      <c r="CY42" s="171"/>
      <c r="CZ42" s="166"/>
      <c r="DA42" s="166"/>
      <c r="DB42" s="166"/>
      <c r="DC42" s="167"/>
      <c r="DD42" s="168"/>
      <c r="DE42" s="169"/>
      <c r="DF42" s="168"/>
      <c r="DG42" s="170"/>
      <c r="DH42" s="171"/>
      <c r="DI42" s="166"/>
      <c r="DJ42" s="166"/>
      <c r="DK42" s="166"/>
      <c r="DL42" s="167"/>
      <c r="DM42" s="168"/>
      <c r="DN42" s="169"/>
      <c r="DO42" s="168"/>
      <c r="DP42" s="170"/>
      <c r="DQ42" s="171"/>
      <c r="DR42" s="166"/>
      <c r="DS42" s="166"/>
      <c r="DT42" s="166"/>
      <c r="DU42" s="167"/>
      <c r="DV42" s="168"/>
      <c r="DW42" s="169"/>
      <c r="DX42" s="168"/>
      <c r="DY42" s="170"/>
      <c r="DZ42" s="171"/>
      <c r="EA42" s="166"/>
      <c r="EB42" s="166"/>
      <c r="EC42" s="166"/>
      <c r="ED42" s="167"/>
      <c r="EE42" s="168"/>
      <c r="EF42" s="169"/>
      <c r="EG42" s="168"/>
      <c r="EH42" s="170"/>
      <c r="EI42" s="171"/>
      <c r="EJ42" s="166"/>
      <c r="EK42" s="166"/>
      <c r="EL42" s="166"/>
      <c r="EM42" s="167"/>
      <c r="EN42" s="168"/>
      <c r="EO42" s="169"/>
      <c r="EP42" s="168"/>
      <c r="EQ42" s="170"/>
      <c r="ER42" s="171"/>
      <c r="ES42" s="166"/>
      <c r="ET42" s="166"/>
      <c r="EU42" s="166"/>
      <c r="EV42" s="167"/>
      <c r="EW42" s="168"/>
      <c r="EX42" s="169"/>
      <c r="EY42" s="168"/>
      <c r="EZ42" s="170"/>
      <c r="FA42" s="171"/>
      <c r="FB42" s="166"/>
      <c r="FC42" s="166"/>
      <c r="FD42" s="166"/>
      <c r="FE42" s="167"/>
      <c r="FF42" s="168"/>
      <c r="FG42" s="169"/>
      <c r="FH42" s="168"/>
      <c r="FI42" s="170"/>
      <c r="FJ42" s="171"/>
      <c r="FK42" s="166"/>
      <c r="FL42" s="166"/>
      <c r="FM42" s="166"/>
      <c r="FN42" s="167"/>
      <c r="FO42" s="168"/>
      <c r="FP42" s="169"/>
      <c r="FQ42" s="168"/>
      <c r="FR42" s="170"/>
      <c r="FS42" s="171"/>
      <c r="FT42" s="166"/>
      <c r="FU42" s="166"/>
      <c r="FV42" s="166"/>
      <c r="FW42" s="167"/>
      <c r="FX42" s="168"/>
      <c r="FY42" s="169"/>
      <c r="FZ42" s="168"/>
      <c r="GA42" s="170"/>
      <c r="GB42" s="171"/>
      <c r="GC42" s="166"/>
      <c r="GD42" s="166"/>
      <c r="GE42" s="166"/>
      <c r="GF42" s="167"/>
      <c r="GG42" s="168"/>
      <c r="GH42" s="169"/>
      <c r="GI42" s="168"/>
      <c r="GJ42" s="170"/>
      <c r="GK42" s="171"/>
      <c r="GL42" s="166"/>
      <c r="GM42" s="166"/>
      <c r="GN42" s="166"/>
      <c r="GO42" s="167"/>
      <c r="GP42" s="168"/>
      <c r="GQ42" s="169"/>
      <c r="GR42" s="168"/>
      <c r="GS42" s="170"/>
      <c r="GT42" s="171"/>
      <c r="GU42" s="457"/>
      <c r="GV42" s="116"/>
      <c r="GW42" s="153"/>
      <c r="GX42" s="154"/>
      <c r="GY42" s="154"/>
      <c r="GZ42" s="564"/>
      <c r="HA42" s="563"/>
      <c r="HB42" s="91"/>
      <c r="HC42" s="91"/>
      <c r="HD42" s="566"/>
    </row>
    <row r="43" spans="1:212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139"/>
      <c r="P43" s="86"/>
      <c r="Q43" s="133">
        <f t="shared" si="1"/>
        <v>0</v>
      </c>
      <c r="R43" s="137"/>
      <c r="S43" s="137"/>
      <c r="T43" s="137"/>
      <c r="U43" s="39">
        <f t="shared" si="3"/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42"/>
      <c r="GV43" s="116"/>
      <c r="GW43" s="153"/>
      <c r="GX43" s="154"/>
      <c r="GY43" s="154"/>
      <c r="GZ43" s="513"/>
      <c r="HA43" s="197"/>
      <c r="HB43" s="91"/>
      <c r="HC43" s="91"/>
    </row>
    <row r="44" spans="1:212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 t="shared" ref="U44" si="4">R44*P44</f>
        <v>0</v>
      </c>
      <c r="V44" s="135"/>
      <c r="W44" s="131"/>
      <c r="X44" s="138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42"/>
      <c r="GV44" s="116"/>
      <c r="GW44" s="155"/>
      <c r="GX44" s="154"/>
      <c r="GY44" s="156"/>
      <c r="GZ44" s="513"/>
      <c r="HA44" s="197"/>
      <c r="HB44" s="91"/>
      <c r="HC44" s="91"/>
    </row>
    <row r="45" spans="1:212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77"/>
      <c r="S45" s="137"/>
      <c r="T45" s="137"/>
      <c r="U45" s="39">
        <f>R45*P45</f>
        <v>0</v>
      </c>
      <c r="V45" s="135"/>
      <c r="W45" s="99"/>
      <c r="X45" s="138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57"/>
      <c r="GV45" s="116"/>
      <c r="GW45" s="149"/>
      <c r="GX45" s="88"/>
      <c r="GY45" s="88"/>
      <c r="GZ45" s="513"/>
      <c r="HA45" s="197"/>
      <c r="HB45" s="91"/>
      <c r="HC45" s="91"/>
    </row>
    <row r="46" spans="1:212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>R46*P46</f>
        <v>0</v>
      </c>
      <c r="V46" s="135"/>
      <c r="W46" s="131"/>
      <c r="X46" s="138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48"/>
      <c r="GV46" s="116"/>
      <c r="GW46" s="149"/>
      <c r="GX46" s="88"/>
      <c r="GY46" s="88"/>
      <c r="GZ46" s="513"/>
      <c r="HA46" s="197"/>
      <c r="HB46" s="91"/>
      <c r="HC46" s="91"/>
    </row>
    <row r="47" spans="1:212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>R47*P47</f>
        <v>0</v>
      </c>
      <c r="V47" s="135"/>
      <c r="W47" s="131"/>
      <c r="X47" s="138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88"/>
      <c r="GY47" s="88"/>
      <c r="GZ47" s="161"/>
      <c r="HA47" s="102"/>
      <c r="HB47" s="91"/>
      <c r="HC47" s="91"/>
    </row>
    <row r="48" spans="1:212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83"/>
      <c r="L48" s="83"/>
      <c r="M48" s="84"/>
      <c r="N48" s="85"/>
      <c r="O48" s="68"/>
      <c r="P48" s="86"/>
      <c r="Q48" s="133">
        <f t="shared" si="1"/>
        <v>0</v>
      </c>
      <c r="R48" s="137"/>
      <c r="S48" s="137"/>
      <c r="T48" s="137"/>
      <c r="U48" s="39">
        <f>R48*P48</f>
        <v>0</v>
      </c>
      <c r="V48" s="158"/>
      <c r="W48" s="159"/>
      <c r="X48" s="141"/>
      <c r="Y48" s="108"/>
      <c r="Z48" s="109"/>
      <c r="AA48" s="110"/>
      <c r="AB48" s="111"/>
      <c r="AC48" s="110"/>
      <c r="AD48" s="112"/>
      <c r="AE48" s="113"/>
      <c r="AF48" s="108"/>
      <c r="AG48" s="108"/>
      <c r="AH48" s="108"/>
      <c r="AI48" s="109"/>
      <c r="AJ48" s="110"/>
      <c r="AK48" s="111"/>
      <c r="AL48" s="110"/>
      <c r="AM48" s="112"/>
      <c r="AN48" s="113"/>
      <c r="AO48" s="108"/>
      <c r="AP48" s="108"/>
      <c r="AQ48" s="108"/>
      <c r="AR48" s="109"/>
      <c r="AS48" s="110"/>
      <c r="AT48" s="111"/>
      <c r="AU48" s="110"/>
      <c r="AV48" s="112"/>
      <c r="AW48" s="113"/>
      <c r="AX48" s="108"/>
      <c r="AY48" s="108"/>
      <c r="AZ48" s="108"/>
      <c r="BA48" s="109"/>
      <c r="BB48" s="110"/>
      <c r="BC48" s="111"/>
      <c r="BD48" s="110"/>
      <c r="BE48" s="112"/>
      <c r="BF48" s="113"/>
      <c r="BG48" s="108"/>
      <c r="BH48" s="108"/>
      <c r="BI48" s="108"/>
      <c r="BJ48" s="109"/>
      <c r="BK48" s="110"/>
      <c r="BL48" s="111"/>
      <c r="BM48" s="110"/>
      <c r="BN48" s="112"/>
      <c r="BO48" s="113"/>
      <c r="BP48" s="108"/>
      <c r="BQ48" s="108"/>
      <c r="BR48" s="108"/>
      <c r="BS48" s="109"/>
      <c r="BT48" s="110"/>
      <c r="BU48" s="111"/>
      <c r="BV48" s="110"/>
      <c r="BW48" s="112"/>
      <c r="BX48" s="113"/>
      <c r="BY48" s="108"/>
      <c r="BZ48" s="108"/>
      <c r="CA48" s="108"/>
      <c r="CB48" s="109"/>
      <c r="CC48" s="110"/>
      <c r="CD48" s="111"/>
      <c r="CE48" s="110"/>
      <c r="CF48" s="112"/>
      <c r="CG48" s="113"/>
      <c r="CH48" s="108"/>
      <c r="CI48" s="108"/>
      <c r="CJ48" s="108"/>
      <c r="CK48" s="109"/>
      <c r="CL48" s="110"/>
      <c r="CM48" s="111"/>
      <c r="CN48" s="110"/>
      <c r="CO48" s="112"/>
      <c r="CP48" s="113"/>
      <c r="CQ48" s="108"/>
      <c r="CR48" s="108"/>
      <c r="CS48" s="108"/>
      <c r="CT48" s="109"/>
      <c r="CU48" s="110"/>
      <c r="CV48" s="111"/>
      <c r="CW48" s="110"/>
      <c r="CX48" s="112"/>
      <c r="CY48" s="113"/>
      <c r="CZ48" s="108"/>
      <c r="DA48" s="108"/>
      <c r="DB48" s="108"/>
      <c r="DC48" s="109"/>
      <c r="DD48" s="110"/>
      <c r="DE48" s="111"/>
      <c r="DF48" s="110"/>
      <c r="DG48" s="112"/>
      <c r="DH48" s="113"/>
      <c r="DI48" s="108"/>
      <c r="DJ48" s="108"/>
      <c r="DK48" s="108"/>
      <c r="DL48" s="109"/>
      <c r="DM48" s="110"/>
      <c r="DN48" s="111"/>
      <c r="DO48" s="110"/>
      <c r="DP48" s="112"/>
      <c r="DQ48" s="113"/>
      <c r="DR48" s="108"/>
      <c r="DS48" s="108"/>
      <c r="DT48" s="108"/>
      <c r="DU48" s="109"/>
      <c r="DV48" s="110"/>
      <c r="DW48" s="111"/>
      <c r="DX48" s="110"/>
      <c r="DY48" s="112"/>
      <c r="DZ48" s="113"/>
      <c r="EA48" s="108"/>
      <c r="EB48" s="108"/>
      <c r="EC48" s="108"/>
      <c r="ED48" s="109"/>
      <c r="EE48" s="110"/>
      <c r="EF48" s="111"/>
      <c r="EG48" s="110"/>
      <c r="EH48" s="112"/>
      <c r="EI48" s="113"/>
      <c r="EJ48" s="108"/>
      <c r="EK48" s="108"/>
      <c r="EL48" s="108"/>
      <c r="EM48" s="109"/>
      <c r="EN48" s="110"/>
      <c r="EO48" s="111"/>
      <c r="EP48" s="110"/>
      <c r="EQ48" s="112"/>
      <c r="ER48" s="113"/>
      <c r="ES48" s="108"/>
      <c r="ET48" s="108"/>
      <c r="EU48" s="108"/>
      <c r="EV48" s="109"/>
      <c r="EW48" s="110"/>
      <c r="EX48" s="111"/>
      <c r="EY48" s="110"/>
      <c r="EZ48" s="112"/>
      <c r="FA48" s="113"/>
      <c r="FB48" s="108"/>
      <c r="FC48" s="108"/>
      <c r="FD48" s="108"/>
      <c r="FE48" s="109"/>
      <c r="FF48" s="110"/>
      <c r="FG48" s="111"/>
      <c r="FH48" s="110"/>
      <c r="FI48" s="112"/>
      <c r="FJ48" s="113"/>
      <c r="FK48" s="108"/>
      <c r="FL48" s="108"/>
      <c r="FM48" s="108"/>
      <c r="FN48" s="109"/>
      <c r="FO48" s="110"/>
      <c r="FP48" s="111"/>
      <c r="FQ48" s="110"/>
      <c r="FR48" s="112"/>
      <c r="FS48" s="113"/>
      <c r="FT48" s="108"/>
      <c r="FU48" s="108"/>
      <c r="FV48" s="108"/>
      <c r="FW48" s="109"/>
      <c r="FX48" s="110"/>
      <c r="FY48" s="111"/>
      <c r="FZ48" s="110"/>
      <c r="GA48" s="112"/>
      <c r="GB48" s="113"/>
      <c r="GC48" s="108"/>
      <c r="GD48" s="108"/>
      <c r="GE48" s="108"/>
      <c r="GF48" s="109"/>
      <c r="GG48" s="110"/>
      <c r="GH48" s="111"/>
      <c r="GI48" s="110"/>
      <c r="GJ48" s="112"/>
      <c r="GK48" s="113"/>
      <c r="GL48" s="108"/>
      <c r="GM48" s="108"/>
      <c r="GN48" s="108"/>
      <c r="GO48" s="109"/>
      <c r="GP48" s="110"/>
      <c r="GQ48" s="111"/>
      <c r="GR48" s="110"/>
      <c r="GS48" s="112"/>
      <c r="GT48" s="113"/>
      <c r="GU48" s="115"/>
      <c r="GV48" s="116"/>
      <c r="GW48" s="150"/>
      <c r="GX48" s="88"/>
      <c r="GY48" s="88"/>
      <c r="GZ48" s="161"/>
      <c r="HA48" s="102"/>
      <c r="HB48" s="91"/>
      <c r="HC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68"/>
      <c r="P49" s="86"/>
      <c r="Q49" s="133">
        <f t="shared" si="1"/>
        <v>0</v>
      </c>
      <c r="R49" s="137"/>
      <c r="S49" s="137"/>
      <c r="T49" s="160"/>
      <c r="U49" s="39">
        <f t="shared" si="0"/>
        <v>0</v>
      </c>
      <c r="V49" s="158"/>
      <c r="W49" s="131"/>
      <c r="X49" s="141"/>
      <c r="Y49" s="108"/>
      <c r="Z49" s="109"/>
      <c r="AA49" s="110"/>
      <c r="AB49" s="111"/>
      <c r="AC49" s="110"/>
      <c r="AD49" s="112"/>
      <c r="AE49" s="113"/>
      <c r="AF49" s="108"/>
      <c r="AG49" s="108"/>
      <c r="AH49" s="108"/>
      <c r="AI49" s="109"/>
      <c r="AJ49" s="110"/>
      <c r="AK49" s="111"/>
      <c r="AL49" s="110"/>
      <c r="AM49" s="112"/>
      <c r="AN49" s="113"/>
      <c r="AO49" s="108"/>
      <c r="AP49" s="108"/>
      <c r="AQ49" s="108"/>
      <c r="AR49" s="109"/>
      <c r="AS49" s="110"/>
      <c r="AT49" s="111"/>
      <c r="AU49" s="110"/>
      <c r="AV49" s="112"/>
      <c r="AW49" s="113"/>
      <c r="AX49" s="108"/>
      <c r="AY49" s="108"/>
      <c r="AZ49" s="108"/>
      <c r="BA49" s="109"/>
      <c r="BB49" s="110"/>
      <c r="BC49" s="111"/>
      <c r="BD49" s="110"/>
      <c r="BE49" s="112"/>
      <c r="BF49" s="113"/>
      <c r="BG49" s="108"/>
      <c r="BH49" s="108"/>
      <c r="BI49" s="108"/>
      <c r="BJ49" s="109"/>
      <c r="BK49" s="110"/>
      <c r="BL49" s="111"/>
      <c r="BM49" s="110"/>
      <c r="BN49" s="112"/>
      <c r="BO49" s="113"/>
      <c r="BP49" s="108"/>
      <c r="BQ49" s="108"/>
      <c r="BR49" s="108"/>
      <c r="BS49" s="109"/>
      <c r="BT49" s="110"/>
      <c r="BU49" s="111"/>
      <c r="BV49" s="110"/>
      <c r="BW49" s="112"/>
      <c r="BX49" s="113"/>
      <c r="BY49" s="108"/>
      <c r="BZ49" s="108"/>
      <c r="CA49" s="108"/>
      <c r="CB49" s="109"/>
      <c r="CC49" s="110"/>
      <c r="CD49" s="111"/>
      <c r="CE49" s="110"/>
      <c r="CF49" s="112"/>
      <c r="CG49" s="113"/>
      <c r="CH49" s="108"/>
      <c r="CI49" s="108"/>
      <c r="CJ49" s="108"/>
      <c r="CK49" s="109"/>
      <c r="CL49" s="110"/>
      <c r="CM49" s="111"/>
      <c r="CN49" s="110"/>
      <c r="CO49" s="112"/>
      <c r="CP49" s="113"/>
      <c r="CQ49" s="108"/>
      <c r="CR49" s="108"/>
      <c r="CS49" s="108"/>
      <c r="CT49" s="109"/>
      <c r="CU49" s="110"/>
      <c r="CV49" s="111"/>
      <c r="CW49" s="110"/>
      <c r="CX49" s="112"/>
      <c r="CY49" s="113"/>
      <c r="CZ49" s="108"/>
      <c r="DA49" s="108"/>
      <c r="DB49" s="108"/>
      <c r="DC49" s="109"/>
      <c r="DD49" s="110"/>
      <c r="DE49" s="111"/>
      <c r="DF49" s="110"/>
      <c r="DG49" s="112"/>
      <c r="DH49" s="113"/>
      <c r="DI49" s="108"/>
      <c r="DJ49" s="108"/>
      <c r="DK49" s="108"/>
      <c r="DL49" s="109"/>
      <c r="DM49" s="110"/>
      <c r="DN49" s="111"/>
      <c r="DO49" s="110"/>
      <c r="DP49" s="112"/>
      <c r="DQ49" s="113"/>
      <c r="DR49" s="108"/>
      <c r="DS49" s="108"/>
      <c r="DT49" s="108"/>
      <c r="DU49" s="109"/>
      <c r="DV49" s="110"/>
      <c r="DW49" s="111"/>
      <c r="DX49" s="110"/>
      <c r="DY49" s="112"/>
      <c r="DZ49" s="113"/>
      <c r="EA49" s="108"/>
      <c r="EB49" s="108"/>
      <c r="EC49" s="108"/>
      <c r="ED49" s="109"/>
      <c r="EE49" s="110"/>
      <c r="EF49" s="111"/>
      <c r="EG49" s="110"/>
      <c r="EH49" s="112"/>
      <c r="EI49" s="113"/>
      <c r="EJ49" s="108"/>
      <c r="EK49" s="108"/>
      <c r="EL49" s="108"/>
      <c r="EM49" s="109"/>
      <c r="EN49" s="110"/>
      <c r="EO49" s="111"/>
      <c r="EP49" s="110"/>
      <c r="EQ49" s="112"/>
      <c r="ER49" s="113"/>
      <c r="ES49" s="108"/>
      <c r="ET49" s="108"/>
      <c r="EU49" s="108"/>
      <c r="EV49" s="109"/>
      <c r="EW49" s="110"/>
      <c r="EX49" s="111"/>
      <c r="EY49" s="110"/>
      <c r="EZ49" s="112"/>
      <c r="FA49" s="113"/>
      <c r="FB49" s="108"/>
      <c r="FC49" s="108"/>
      <c r="FD49" s="108"/>
      <c r="FE49" s="109"/>
      <c r="FF49" s="110"/>
      <c r="FG49" s="111"/>
      <c r="FH49" s="110"/>
      <c r="FI49" s="112"/>
      <c r="FJ49" s="113"/>
      <c r="FK49" s="108"/>
      <c r="FL49" s="108"/>
      <c r="FM49" s="108"/>
      <c r="FN49" s="109"/>
      <c r="FO49" s="110"/>
      <c r="FP49" s="111"/>
      <c r="FQ49" s="110"/>
      <c r="FR49" s="112"/>
      <c r="FS49" s="113"/>
      <c r="FT49" s="108"/>
      <c r="FU49" s="108"/>
      <c r="FV49" s="108"/>
      <c r="FW49" s="109"/>
      <c r="FX49" s="110"/>
      <c r="FY49" s="111"/>
      <c r="FZ49" s="110"/>
      <c r="GA49" s="112"/>
      <c r="GB49" s="113"/>
      <c r="GC49" s="108"/>
      <c r="GD49" s="108"/>
      <c r="GE49" s="108"/>
      <c r="GF49" s="109"/>
      <c r="GG49" s="110"/>
      <c r="GH49" s="111"/>
      <c r="GI49" s="110"/>
      <c r="GJ49" s="112"/>
      <c r="GK49" s="113"/>
      <c r="GL49" s="108"/>
      <c r="GM49" s="108"/>
      <c r="GN49" s="108"/>
      <c r="GO49" s="109"/>
      <c r="GP49" s="110"/>
      <c r="GQ49" s="111"/>
      <c r="GR49" s="110"/>
      <c r="GS49" s="112"/>
      <c r="GT49" s="113"/>
      <c r="GU49" s="115"/>
      <c r="GV49" s="116"/>
      <c r="GW49" s="150"/>
      <c r="GX49" s="88"/>
      <c r="GY49" s="88"/>
      <c r="GZ49" s="161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68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58"/>
      <c r="W50" s="131"/>
      <c r="X50" s="141"/>
      <c r="Y50" s="108"/>
      <c r="Z50" s="109"/>
      <c r="AA50" s="110"/>
      <c r="AB50" s="111"/>
      <c r="AC50" s="110"/>
      <c r="AD50" s="112"/>
      <c r="AE50" s="113"/>
      <c r="AF50" s="108"/>
      <c r="AG50" s="108"/>
      <c r="AH50" s="108"/>
      <c r="AI50" s="109"/>
      <c r="AJ50" s="110"/>
      <c r="AK50" s="111"/>
      <c r="AL50" s="110"/>
      <c r="AM50" s="112"/>
      <c r="AN50" s="113"/>
      <c r="AO50" s="108"/>
      <c r="AP50" s="108"/>
      <c r="AQ50" s="108"/>
      <c r="AR50" s="109"/>
      <c r="AS50" s="110"/>
      <c r="AT50" s="111"/>
      <c r="AU50" s="110"/>
      <c r="AV50" s="112"/>
      <c r="AW50" s="113"/>
      <c r="AX50" s="108"/>
      <c r="AY50" s="108"/>
      <c r="AZ50" s="108"/>
      <c r="BA50" s="109"/>
      <c r="BB50" s="110"/>
      <c r="BC50" s="111"/>
      <c r="BD50" s="110"/>
      <c r="BE50" s="112"/>
      <c r="BF50" s="113"/>
      <c r="BG50" s="108"/>
      <c r="BH50" s="108"/>
      <c r="BI50" s="108"/>
      <c r="BJ50" s="109"/>
      <c r="BK50" s="110"/>
      <c r="BL50" s="111"/>
      <c r="BM50" s="110"/>
      <c r="BN50" s="112"/>
      <c r="BO50" s="113"/>
      <c r="BP50" s="108"/>
      <c r="BQ50" s="108"/>
      <c r="BR50" s="108"/>
      <c r="BS50" s="109"/>
      <c r="BT50" s="110"/>
      <c r="BU50" s="111"/>
      <c r="BV50" s="110"/>
      <c r="BW50" s="112"/>
      <c r="BX50" s="113"/>
      <c r="BY50" s="108"/>
      <c r="BZ50" s="108"/>
      <c r="CA50" s="108"/>
      <c r="CB50" s="109"/>
      <c r="CC50" s="110"/>
      <c r="CD50" s="111"/>
      <c r="CE50" s="110"/>
      <c r="CF50" s="112"/>
      <c r="CG50" s="113"/>
      <c r="CH50" s="108"/>
      <c r="CI50" s="108"/>
      <c r="CJ50" s="108"/>
      <c r="CK50" s="109"/>
      <c r="CL50" s="110"/>
      <c r="CM50" s="111"/>
      <c r="CN50" s="110"/>
      <c r="CO50" s="112"/>
      <c r="CP50" s="113"/>
      <c r="CQ50" s="108"/>
      <c r="CR50" s="108"/>
      <c r="CS50" s="108"/>
      <c r="CT50" s="109"/>
      <c r="CU50" s="110"/>
      <c r="CV50" s="111"/>
      <c r="CW50" s="110"/>
      <c r="CX50" s="112"/>
      <c r="CY50" s="113"/>
      <c r="CZ50" s="108"/>
      <c r="DA50" s="108"/>
      <c r="DB50" s="108"/>
      <c r="DC50" s="109"/>
      <c r="DD50" s="110"/>
      <c r="DE50" s="111"/>
      <c r="DF50" s="110"/>
      <c r="DG50" s="112"/>
      <c r="DH50" s="113"/>
      <c r="DI50" s="108"/>
      <c r="DJ50" s="108"/>
      <c r="DK50" s="108"/>
      <c r="DL50" s="109"/>
      <c r="DM50" s="110"/>
      <c r="DN50" s="111"/>
      <c r="DO50" s="110"/>
      <c r="DP50" s="112"/>
      <c r="DQ50" s="113"/>
      <c r="DR50" s="108"/>
      <c r="DS50" s="108"/>
      <c r="DT50" s="108"/>
      <c r="DU50" s="109"/>
      <c r="DV50" s="110"/>
      <c r="DW50" s="111"/>
      <c r="DX50" s="110"/>
      <c r="DY50" s="112"/>
      <c r="DZ50" s="113"/>
      <c r="EA50" s="108"/>
      <c r="EB50" s="108"/>
      <c r="EC50" s="108"/>
      <c r="ED50" s="109"/>
      <c r="EE50" s="110"/>
      <c r="EF50" s="111"/>
      <c r="EG50" s="110"/>
      <c r="EH50" s="112"/>
      <c r="EI50" s="113"/>
      <c r="EJ50" s="108"/>
      <c r="EK50" s="108"/>
      <c r="EL50" s="108"/>
      <c r="EM50" s="109"/>
      <c r="EN50" s="110"/>
      <c r="EO50" s="111"/>
      <c r="EP50" s="110"/>
      <c r="EQ50" s="112"/>
      <c r="ER50" s="113"/>
      <c r="ES50" s="108"/>
      <c r="ET50" s="108"/>
      <c r="EU50" s="108"/>
      <c r="EV50" s="109"/>
      <c r="EW50" s="110"/>
      <c r="EX50" s="111"/>
      <c r="EY50" s="110"/>
      <c r="EZ50" s="112"/>
      <c r="FA50" s="113"/>
      <c r="FB50" s="108"/>
      <c r="FC50" s="108"/>
      <c r="FD50" s="108"/>
      <c r="FE50" s="109"/>
      <c r="FF50" s="110"/>
      <c r="FG50" s="111"/>
      <c r="FH50" s="110"/>
      <c r="FI50" s="112"/>
      <c r="FJ50" s="113"/>
      <c r="FK50" s="108"/>
      <c r="FL50" s="108"/>
      <c r="FM50" s="108"/>
      <c r="FN50" s="109"/>
      <c r="FO50" s="110"/>
      <c r="FP50" s="111"/>
      <c r="FQ50" s="110"/>
      <c r="FR50" s="112"/>
      <c r="FS50" s="113"/>
      <c r="FT50" s="108"/>
      <c r="FU50" s="108"/>
      <c r="FV50" s="108"/>
      <c r="FW50" s="109"/>
      <c r="FX50" s="110"/>
      <c r="FY50" s="111"/>
      <c r="FZ50" s="110"/>
      <c r="GA50" s="112"/>
      <c r="GB50" s="113"/>
      <c r="GC50" s="108"/>
      <c r="GD50" s="108"/>
      <c r="GE50" s="108"/>
      <c r="GF50" s="109"/>
      <c r="GG50" s="110"/>
      <c r="GH50" s="111"/>
      <c r="GI50" s="110"/>
      <c r="GJ50" s="112"/>
      <c r="GK50" s="113"/>
      <c r="GL50" s="108"/>
      <c r="GM50" s="108"/>
      <c r="GN50" s="108"/>
      <c r="GO50" s="109"/>
      <c r="GP50" s="110"/>
      <c r="GQ50" s="111"/>
      <c r="GR50" s="110"/>
      <c r="GS50" s="112"/>
      <c r="GT50" s="113"/>
      <c r="GU50" s="115"/>
      <c r="GV50" s="116"/>
      <c r="GW50" s="150"/>
      <c r="GX50" s="161"/>
      <c r="GY50" s="161"/>
      <c r="GZ50" s="161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68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58"/>
      <c r="W51" s="131"/>
      <c r="X51" s="141"/>
      <c r="Y51" s="108"/>
      <c r="Z51" s="109"/>
      <c r="AA51" s="110"/>
      <c r="AB51" s="111"/>
      <c r="AC51" s="110"/>
      <c r="AD51" s="112"/>
      <c r="AE51" s="113"/>
      <c r="AF51" s="108"/>
      <c r="AG51" s="108"/>
      <c r="AH51" s="108"/>
      <c r="AI51" s="109"/>
      <c r="AJ51" s="110"/>
      <c r="AK51" s="111"/>
      <c r="AL51" s="110"/>
      <c r="AM51" s="112"/>
      <c r="AN51" s="113"/>
      <c r="AO51" s="108"/>
      <c r="AP51" s="108"/>
      <c r="AQ51" s="108"/>
      <c r="AR51" s="109"/>
      <c r="AS51" s="110"/>
      <c r="AT51" s="111"/>
      <c r="AU51" s="110"/>
      <c r="AV51" s="112"/>
      <c r="AW51" s="113"/>
      <c r="AX51" s="108"/>
      <c r="AY51" s="108"/>
      <c r="AZ51" s="108"/>
      <c r="BA51" s="109"/>
      <c r="BB51" s="110"/>
      <c r="BC51" s="111"/>
      <c r="BD51" s="110"/>
      <c r="BE51" s="112"/>
      <c r="BF51" s="113"/>
      <c r="BG51" s="108"/>
      <c r="BH51" s="108"/>
      <c r="BI51" s="108"/>
      <c r="BJ51" s="109"/>
      <c r="BK51" s="110"/>
      <c r="BL51" s="111"/>
      <c r="BM51" s="110"/>
      <c r="BN51" s="112"/>
      <c r="BO51" s="113"/>
      <c r="BP51" s="108"/>
      <c r="BQ51" s="108"/>
      <c r="BR51" s="108"/>
      <c r="BS51" s="109"/>
      <c r="BT51" s="110"/>
      <c r="BU51" s="111"/>
      <c r="BV51" s="110"/>
      <c r="BW51" s="112"/>
      <c r="BX51" s="113"/>
      <c r="BY51" s="108"/>
      <c r="BZ51" s="108"/>
      <c r="CA51" s="108"/>
      <c r="CB51" s="109"/>
      <c r="CC51" s="110"/>
      <c r="CD51" s="111"/>
      <c r="CE51" s="110"/>
      <c r="CF51" s="112"/>
      <c r="CG51" s="113"/>
      <c r="CH51" s="108"/>
      <c r="CI51" s="108"/>
      <c r="CJ51" s="108"/>
      <c r="CK51" s="109"/>
      <c r="CL51" s="110"/>
      <c r="CM51" s="111"/>
      <c r="CN51" s="110"/>
      <c r="CO51" s="112"/>
      <c r="CP51" s="113"/>
      <c r="CQ51" s="108"/>
      <c r="CR51" s="108"/>
      <c r="CS51" s="108"/>
      <c r="CT51" s="109"/>
      <c r="CU51" s="110"/>
      <c r="CV51" s="111"/>
      <c r="CW51" s="110"/>
      <c r="CX51" s="112"/>
      <c r="CY51" s="113"/>
      <c r="CZ51" s="108"/>
      <c r="DA51" s="108"/>
      <c r="DB51" s="108"/>
      <c r="DC51" s="109"/>
      <c r="DD51" s="110"/>
      <c r="DE51" s="111"/>
      <c r="DF51" s="110"/>
      <c r="DG51" s="112"/>
      <c r="DH51" s="113"/>
      <c r="DI51" s="108"/>
      <c r="DJ51" s="108"/>
      <c r="DK51" s="108"/>
      <c r="DL51" s="109"/>
      <c r="DM51" s="110"/>
      <c r="DN51" s="111"/>
      <c r="DO51" s="110"/>
      <c r="DP51" s="112"/>
      <c r="DQ51" s="113"/>
      <c r="DR51" s="108"/>
      <c r="DS51" s="108"/>
      <c r="DT51" s="108"/>
      <c r="DU51" s="109"/>
      <c r="DV51" s="110"/>
      <c r="DW51" s="111"/>
      <c r="DX51" s="110"/>
      <c r="DY51" s="112"/>
      <c r="DZ51" s="113"/>
      <c r="EA51" s="108"/>
      <c r="EB51" s="108"/>
      <c r="EC51" s="108"/>
      <c r="ED51" s="109"/>
      <c r="EE51" s="110"/>
      <c r="EF51" s="111"/>
      <c r="EG51" s="110"/>
      <c r="EH51" s="112"/>
      <c r="EI51" s="113"/>
      <c r="EJ51" s="108"/>
      <c r="EK51" s="108"/>
      <c r="EL51" s="108"/>
      <c r="EM51" s="109"/>
      <c r="EN51" s="110"/>
      <c r="EO51" s="111"/>
      <c r="EP51" s="110"/>
      <c r="EQ51" s="112"/>
      <c r="ER51" s="113"/>
      <c r="ES51" s="108"/>
      <c r="ET51" s="108"/>
      <c r="EU51" s="108"/>
      <c r="EV51" s="109"/>
      <c r="EW51" s="110"/>
      <c r="EX51" s="111"/>
      <c r="EY51" s="110"/>
      <c r="EZ51" s="112"/>
      <c r="FA51" s="113"/>
      <c r="FB51" s="108"/>
      <c r="FC51" s="108"/>
      <c r="FD51" s="108"/>
      <c r="FE51" s="109"/>
      <c r="FF51" s="110"/>
      <c r="FG51" s="111"/>
      <c r="FH51" s="110"/>
      <c r="FI51" s="112"/>
      <c r="FJ51" s="113"/>
      <c r="FK51" s="108"/>
      <c r="FL51" s="108"/>
      <c r="FM51" s="108"/>
      <c r="FN51" s="109"/>
      <c r="FO51" s="110"/>
      <c r="FP51" s="111"/>
      <c r="FQ51" s="110"/>
      <c r="FR51" s="112"/>
      <c r="FS51" s="113"/>
      <c r="FT51" s="108"/>
      <c r="FU51" s="108"/>
      <c r="FV51" s="108"/>
      <c r="FW51" s="109"/>
      <c r="FX51" s="110"/>
      <c r="FY51" s="111"/>
      <c r="FZ51" s="110"/>
      <c r="GA51" s="112"/>
      <c r="GB51" s="113"/>
      <c r="GC51" s="108"/>
      <c r="GD51" s="108"/>
      <c r="GE51" s="108"/>
      <c r="GF51" s="109"/>
      <c r="GG51" s="110"/>
      <c r="GH51" s="111"/>
      <c r="GI51" s="110"/>
      <c r="GJ51" s="112"/>
      <c r="GK51" s="113"/>
      <c r="GL51" s="108"/>
      <c r="GM51" s="108"/>
      <c r="GN51" s="108"/>
      <c r="GO51" s="109"/>
      <c r="GP51" s="110"/>
      <c r="GQ51" s="111"/>
      <c r="GR51" s="110"/>
      <c r="GS51" s="112"/>
      <c r="GT51" s="113"/>
      <c r="GU51" s="115"/>
      <c r="GV51" s="116"/>
      <c r="GW51" s="150"/>
      <c r="GX51" s="161"/>
      <c r="GY51" s="161"/>
      <c r="GZ51" s="161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9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64"/>
      <c r="X52" s="165"/>
      <c r="Y52" s="166"/>
      <c r="Z52" s="167"/>
      <c r="AA52" s="168"/>
      <c r="AB52" s="169"/>
      <c r="AC52" s="168"/>
      <c r="AD52" s="170"/>
      <c r="AE52" s="171"/>
      <c r="AF52" s="166"/>
      <c r="AG52" s="166"/>
      <c r="AH52" s="166"/>
      <c r="AI52" s="167"/>
      <c r="AJ52" s="168"/>
      <c r="AK52" s="169"/>
      <c r="AL52" s="168"/>
      <c r="AM52" s="170"/>
      <c r="AN52" s="171"/>
      <c r="AO52" s="166"/>
      <c r="AP52" s="166"/>
      <c r="AQ52" s="166"/>
      <c r="AR52" s="167"/>
      <c r="AS52" s="168"/>
      <c r="AT52" s="169"/>
      <c r="AU52" s="168"/>
      <c r="AV52" s="170"/>
      <c r="AW52" s="171"/>
      <c r="AX52" s="166"/>
      <c r="AY52" s="166"/>
      <c r="AZ52" s="166"/>
      <c r="BA52" s="167"/>
      <c r="BB52" s="168"/>
      <c r="BC52" s="169"/>
      <c r="BD52" s="168"/>
      <c r="BE52" s="170"/>
      <c r="BF52" s="171"/>
      <c r="BG52" s="166"/>
      <c r="BH52" s="166"/>
      <c r="BI52" s="166"/>
      <c r="BJ52" s="167"/>
      <c r="BK52" s="168"/>
      <c r="BL52" s="169"/>
      <c r="BM52" s="168"/>
      <c r="BN52" s="170"/>
      <c r="BO52" s="171"/>
      <c r="BP52" s="166"/>
      <c r="BQ52" s="166"/>
      <c r="BR52" s="166"/>
      <c r="BS52" s="167"/>
      <c r="BT52" s="168"/>
      <c r="BU52" s="169"/>
      <c r="BV52" s="168"/>
      <c r="BW52" s="170"/>
      <c r="BX52" s="171"/>
      <c r="BY52" s="166"/>
      <c r="BZ52" s="166"/>
      <c r="CA52" s="166"/>
      <c r="CB52" s="167"/>
      <c r="CC52" s="168"/>
      <c r="CD52" s="169"/>
      <c r="CE52" s="168"/>
      <c r="CF52" s="170"/>
      <c r="CG52" s="171"/>
      <c r="CH52" s="166"/>
      <c r="CI52" s="166"/>
      <c r="CJ52" s="166"/>
      <c r="CK52" s="167"/>
      <c r="CL52" s="168"/>
      <c r="CM52" s="169"/>
      <c r="CN52" s="168"/>
      <c r="CO52" s="170"/>
      <c r="CP52" s="171"/>
      <c r="CQ52" s="166"/>
      <c r="CR52" s="166"/>
      <c r="CS52" s="166"/>
      <c r="CT52" s="167"/>
      <c r="CU52" s="168"/>
      <c r="CV52" s="169"/>
      <c r="CW52" s="168"/>
      <c r="CX52" s="170"/>
      <c r="CY52" s="171"/>
      <c r="CZ52" s="166"/>
      <c r="DA52" s="166"/>
      <c r="DB52" s="166"/>
      <c r="DC52" s="167"/>
      <c r="DD52" s="168"/>
      <c r="DE52" s="169"/>
      <c r="DF52" s="168"/>
      <c r="DG52" s="170"/>
      <c r="DH52" s="171"/>
      <c r="DI52" s="166"/>
      <c r="DJ52" s="166"/>
      <c r="DK52" s="166"/>
      <c r="DL52" s="167"/>
      <c r="DM52" s="168"/>
      <c r="DN52" s="169"/>
      <c r="DO52" s="168"/>
      <c r="DP52" s="170"/>
      <c r="DQ52" s="171"/>
      <c r="DR52" s="166"/>
      <c r="DS52" s="166"/>
      <c r="DT52" s="166"/>
      <c r="DU52" s="167"/>
      <c r="DV52" s="168"/>
      <c r="DW52" s="169"/>
      <c r="DX52" s="168"/>
      <c r="DY52" s="170"/>
      <c r="DZ52" s="171"/>
      <c r="EA52" s="166"/>
      <c r="EB52" s="166"/>
      <c r="EC52" s="166"/>
      <c r="ED52" s="167"/>
      <c r="EE52" s="168"/>
      <c r="EF52" s="169"/>
      <c r="EG52" s="168"/>
      <c r="EH52" s="170"/>
      <c r="EI52" s="171"/>
      <c r="EJ52" s="166"/>
      <c r="EK52" s="166"/>
      <c r="EL52" s="166"/>
      <c r="EM52" s="167"/>
      <c r="EN52" s="168"/>
      <c r="EO52" s="169"/>
      <c r="EP52" s="168"/>
      <c r="EQ52" s="170"/>
      <c r="ER52" s="171"/>
      <c r="ES52" s="166"/>
      <c r="ET52" s="166"/>
      <c r="EU52" s="166"/>
      <c r="EV52" s="167"/>
      <c r="EW52" s="168"/>
      <c r="EX52" s="169"/>
      <c r="EY52" s="168"/>
      <c r="EZ52" s="170"/>
      <c r="FA52" s="171"/>
      <c r="FB52" s="166"/>
      <c r="FC52" s="166"/>
      <c r="FD52" s="166"/>
      <c r="FE52" s="167"/>
      <c r="FF52" s="168"/>
      <c r="FG52" s="169"/>
      <c r="FH52" s="168"/>
      <c r="FI52" s="170"/>
      <c r="FJ52" s="171"/>
      <c r="FK52" s="166"/>
      <c r="FL52" s="166"/>
      <c r="FM52" s="166"/>
      <c r="FN52" s="167"/>
      <c r="FO52" s="168"/>
      <c r="FP52" s="169"/>
      <c r="FQ52" s="168"/>
      <c r="FR52" s="170"/>
      <c r="FS52" s="171"/>
      <c r="FT52" s="166"/>
      <c r="FU52" s="166"/>
      <c r="FV52" s="166"/>
      <c r="FW52" s="167"/>
      <c r="FX52" s="168"/>
      <c r="FY52" s="169"/>
      <c r="FZ52" s="168"/>
      <c r="GA52" s="170"/>
      <c r="GB52" s="171"/>
      <c r="GC52" s="166"/>
      <c r="GD52" s="166"/>
      <c r="GE52" s="166"/>
      <c r="GF52" s="167"/>
      <c r="GG52" s="168"/>
      <c r="GH52" s="169"/>
      <c r="GI52" s="168"/>
      <c r="GJ52" s="170"/>
      <c r="GK52" s="171"/>
      <c r="GL52" s="166"/>
      <c r="GM52" s="166"/>
      <c r="GN52" s="166"/>
      <c r="GO52" s="167"/>
      <c r="GP52" s="168"/>
      <c r="GQ52" s="169"/>
      <c r="GR52" s="168"/>
      <c r="GS52" s="170"/>
      <c r="GT52" s="171"/>
      <c r="GU52" s="172"/>
      <c r="GV52" s="151"/>
      <c r="GW52" s="173"/>
      <c r="GX52" s="161"/>
      <c r="GY52" s="161"/>
      <c r="GZ52" s="161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62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75"/>
      <c r="Y53" s="166"/>
      <c r="Z53" s="167"/>
      <c r="AA53" s="168"/>
      <c r="AB53" s="169"/>
      <c r="AC53" s="168"/>
      <c r="AD53" s="170"/>
      <c r="AE53" s="171"/>
      <c r="AF53" s="166"/>
      <c r="AG53" s="166"/>
      <c r="AH53" s="166"/>
      <c r="AI53" s="167"/>
      <c r="AJ53" s="168"/>
      <c r="AK53" s="169"/>
      <c r="AL53" s="168"/>
      <c r="AM53" s="170"/>
      <c r="AN53" s="171"/>
      <c r="AO53" s="166"/>
      <c r="AP53" s="166"/>
      <c r="AQ53" s="166"/>
      <c r="AR53" s="167"/>
      <c r="AS53" s="168"/>
      <c r="AT53" s="169"/>
      <c r="AU53" s="168"/>
      <c r="AV53" s="170"/>
      <c r="AW53" s="171"/>
      <c r="AX53" s="166"/>
      <c r="AY53" s="166"/>
      <c r="AZ53" s="166"/>
      <c r="BA53" s="167"/>
      <c r="BB53" s="168"/>
      <c r="BC53" s="169"/>
      <c r="BD53" s="168"/>
      <c r="BE53" s="170"/>
      <c r="BF53" s="171"/>
      <c r="BG53" s="166"/>
      <c r="BH53" s="166"/>
      <c r="BI53" s="166"/>
      <c r="BJ53" s="167"/>
      <c r="BK53" s="168"/>
      <c r="BL53" s="169"/>
      <c r="BM53" s="168"/>
      <c r="BN53" s="170"/>
      <c r="BO53" s="171"/>
      <c r="BP53" s="166"/>
      <c r="BQ53" s="166"/>
      <c r="BR53" s="166"/>
      <c r="BS53" s="167"/>
      <c r="BT53" s="168"/>
      <c r="BU53" s="169"/>
      <c r="BV53" s="168"/>
      <c r="BW53" s="170"/>
      <c r="BX53" s="171"/>
      <c r="BY53" s="166"/>
      <c r="BZ53" s="166"/>
      <c r="CA53" s="166"/>
      <c r="CB53" s="167"/>
      <c r="CC53" s="168"/>
      <c r="CD53" s="169"/>
      <c r="CE53" s="168"/>
      <c r="CF53" s="170"/>
      <c r="CG53" s="171"/>
      <c r="CH53" s="166"/>
      <c r="CI53" s="166"/>
      <c r="CJ53" s="166"/>
      <c r="CK53" s="167"/>
      <c r="CL53" s="168"/>
      <c r="CM53" s="169"/>
      <c r="CN53" s="168"/>
      <c r="CO53" s="170"/>
      <c r="CP53" s="171"/>
      <c r="CQ53" s="166"/>
      <c r="CR53" s="166"/>
      <c r="CS53" s="166"/>
      <c r="CT53" s="167"/>
      <c r="CU53" s="168"/>
      <c r="CV53" s="169"/>
      <c r="CW53" s="168"/>
      <c r="CX53" s="170"/>
      <c r="CY53" s="171"/>
      <c r="CZ53" s="166"/>
      <c r="DA53" s="166"/>
      <c r="DB53" s="166"/>
      <c r="DC53" s="167"/>
      <c r="DD53" s="168"/>
      <c r="DE53" s="169"/>
      <c r="DF53" s="168"/>
      <c r="DG53" s="170"/>
      <c r="DH53" s="171"/>
      <c r="DI53" s="166"/>
      <c r="DJ53" s="166"/>
      <c r="DK53" s="166"/>
      <c r="DL53" s="167"/>
      <c r="DM53" s="168"/>
      <c r="DN53" s="169"/>
      <c r="DO53" s="168"/>
      <c r="DP53" s="170"/>
      <c r="DQ53" s="171"/>
      <c r="DR53" s="166"/>
      <c r="DS53" s="166"/>
      <c r="DT53" s="166"/>
      <c r="DU53" s="167"/>
      <c r="DV53" s="168"/>
      <c r="DW53" s="169"/>
      <c r="DX53" s="168"/>
      <c r="DY53" s="170"/>
      <c r="DZ53" s="171"/>
      <c r="EA53" s="166"/>
      <c r="EB53" s="166"/>
      <c r="EC53" s="166"/>
      <c r="ED53" s="167"/>
      <c r="EE53" s="168"/>
      <c r="EF53" s="169"/>
      <c r="EG53" s="168"/>
      <c r="EH53" s="170"/>
      <c r="EI53" s="171"/>
      <c r="EJ53" s="166"/>
      <c r="EK53" s="166"/>
      <c r="EL53" s="166"/>
      <c r="EM53" s="167"/>
      <c r="EN53" s="168"/>
      <c r="EO53" s="169"/>
      <c r="EP53" s="168"/>
      <c r="EQ53" s="170"/>
      <c r="ER53" s="171"/>
      <c r="ES53" s="166"/>
      <c r="ET53" s="166"/>
      <c r="EU53" s="166"/>
      <c r="EV53" s="167"/>
      <c r="EW53" s="168"/>
      <c r="EX53" s="169"/>
      <c r="EY53" s="168"/>
      <c r="EZ53" s="170"/>
      <c r="FA53" s="171"/>
      <c r="FB53" s="166"/>
      <c r="FC53" s="166"/>
      <c r="FD53" s="166"/>
      <c r="FE53" s="167"/>
      <c r="FF53" s="168"/>
      <c r="FG53" s="169"/>
      <c r="FH53" s="168"/>
      <c r="FI53" s="170"/>
      <c r="FJ53" s="171"/>
      <c r="FK53" s="166"/>
      <c r="FL53" s="166"/>
      <c r="FM53" s="166"/>
      <c r="FN53" s="167"/>
      <c r="FO53" s="168"/>
      <c r="FP53" s="169"/>
      <c r="FQ53" s="168"/>
      <c r="FR53" s="170"/>
      <c r="FS53" s="171"/>
      <c r="FT53" s="166"/>
      <c r="FU53" s="166"/>
      <c r="FV53" s="166"/>
      <c r="FW53" s="167"/>
      <c r="FX53" s="168"/>
      <c r="FY53" s="169"/>
      <c r="FZ53" s="168"/>
      <c r="GA53" s="170"/>
      <c r="GB53" s="171"/>
      <c r="GC53" s="166"/>
      <c r="GD53" s="166"/>
      <c r="GE53" s="166"/>
      <c r="GF53" s="167"/>
      <c r="GG53" s="168"/>
      <c r="GH53" s="169"/>
      <c r="GI53" s="168"/>
      <c r="GJ53" s="170"/>
      <c r="GK53" s="171"/>
      <c r="GL53" s="166"/>
      <c r="GM53" s="166"/>
      <c r="GN53" s="166"/>
      <c r="GO53" s="167"/>
      <c r="GP53" s="168"/>
      <c r="GQ53" s="169"/>
      <c r="GR53" s="168"/>
      <c r="GS53" s="170"/>
      <c r="GT53" s="171"/>
      <c r="GU53" s="174"/>
      <c r="GV53" s="176"/>
      <c r="GW53" s="173"/>
      <c r="GX53" s="161"/>
      <c r="GY53" s="161"/>
      <c r="GZ53" s="161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3"/>
      <c r="M54" s="84"/>
      <c r="N54" s="85"/>
      <c r="O54" s="162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63"/>
      <c r="W54" s="174"/>
      <c r="X54" s="177"/>
      <c r="Y54" s="166"/>
      <c r="Z54" s="167"/>
      <c r="AA54" s="168"/>
      <c r="AB54" s="169"/>
      <c r="AC54" s="168"/>
      <c r="AD54" s="170"/>
      <c r="AE54" s="171"/>
      <c r="AF54" s="166"/>
      <c r="AG54" s="166"/>
      <c r="AH54" s="166"/>
      <c r="AI54" s="167"/>
      <c r="AJ54" s="168"/>
      <c r="AK54" s="169"/>
      <c r="AL54" s="168"/>
      <c r="AM54" s="170"/>
      <c r="AN54" s="171"/>
      <c r="AO54" s="166"/>
      <c r="AP54" s="166"/>
      <c r="AQ54" s="166"/>
      <c r="AR54" s="167"/>
      <c r="AS54" s="168"/>
      <c r="AT54" s="169"/>
      <c r="AU54" s="168"/>
      <c r="AV54" s="170"/>
      <c r="AW54" s="171"/>
      <c r="AX54" s="166"/>
      <c r="AY54" s="166"/>
      <c r="AZ54" s="166"/>
      <c r="BA54" s="167"/>
      <c r="BB54" s="168"/>
      <c r="BC54" s="169"/>
      <c r="BD54" s="168"/>
      <c r="BE54" s="170"/>
      <c r="BF54" s="171"/>
      <c r="BG54" s="166"/>
      <c r="BH54" s="166"/>
      <c r="BI54" s="166"/>
      <c r="BJ54" s="167"/>
      <c r="BK54" s="168"/>
      <c r="BL54" s="169"/>
      <c r="BM54" s="168"/>
      <c r="BN54" s="170"/>
      <c r="BO54" s="171"/>
      <c r="BP54" s="166"/>
      <c r="BQ54" s="166"/>
      <c r="BR54" s="166"/>
      <c r="BS54" s="167"/>
      <c r="BT54" s="168"/>
      <c r="BU54" s="169"/>
      <c r="BV54" s="168"/>
      <c r="BW54" s="170"/>
      <c r="BX54" s="171"/>
      <c r="BY54" s="166"/>
      <c r="BZ54" s="166"/>
      <c r="CA54" s="166"/>
      <c r="CB54" s="167"/>
      <c r="CC54" s="168"/>
      <c r="CD54" s="169"/>
      <c r="CE54" s="168"/>
      <c r="CF54" s="170"/>
      <c r="CG54" s="171"/>
      <c r="CH54" s="166"/>
      <c r="CI54" s="166"/>
      <c r="CJ54" s="166"/>
      <c r="CK54" s="167"/>
      <c r="CL54" s="168"/>
      <c r="CM54" s="169"/>
      <c r="CN54" s="168"/>
      <c r="CO54" s="170"/>
      <c r="CP54" s="171"/>
      <c r="CQ54" s="166"/>
      <c r="CR54" s="166"/>
      <c r="CS54" s="166"/>
      <c r="CT54" s="167"/>
      <c r="CU54" s="168"/>
      <c r="CV54" s="169"/>
      <c r="CW54" s="168"/>
      <c r="CX54" s="170"/>
      <c r="CY54" s="171"/>
      <c r="CZ54" s="166"/>
      <c r="DA54" s="166"/>
      <c r="DB54" s="166"/>
      <c r="DC54" s="167"/>
      <c r="DD54" s="168"/>
      <c r="DE54" s="169"/>
      <c r="DF54" s="168"/>
      <c r="DG54" s="170"/>
      <c r="DH54" s="171"/>
      <c r="DI54" s="166"/>
      <c r="DJ54" s="166"/>
      <c r="DK54" s="166"/>
      <c r="DL54" s="167"/>
      <c r="DM54" s="168"/>
      <c r="DN54" s="169"/>
      <c r="DO54" s="168"/>
      <c r="DP54" s="170"/>
      <c r="DQ54" s="171"/>
      <c r="DR54" s="166"/>
      <c r="DS54" s="166"/>
      <c r="DT54" s="166"/>
      <c r="DU54" s="167"/>
      <c r="DV54" s="168"/>
      <c r="DW54" s="169"/>
      <c r="DX54" s="168"/>
      <c r="DY54" s="170"/>
      <c r="DZ54" s="171"/>
      <c r="EA54" s="166"/>
      <c r="EB54" s="166"/>
      <c r="EC54" s="166"/>
      <c r="ED54" s="167"/>
      <c r="EE54" s="168"/>
      <c r="EF54" s="169"/>
      <c r="EG54" s="168"/>
      <c r="EH54" s="170"/>
      <c r="EI54" s="171"/>
      <c r="EJ54" s="166"/>
      <c r="EK54" s="166"/>
      <c r="EL54" s="166"/>
      <c r="EM54" s="167"/>
      <c r="EN54" s="168"/>
      <c r="EO54" s="169"/>
      <c r="EP54" s="168"/>
      <c r="EQ54" s="170"/>
      <c r="ER54" s="171"/>
      <c r="ES54" s="166"/>
      <c r="ET54" s="166"/>
      <c r="EU54" s="166"/>
      <c r="EV54" s="167"/>
      <c r="EW54" s="168"/>
      <c r="EX54" s="169"/>
      <c r="EY54" s="168"/>
      <c r="EZ54" s="170"/>
      <c r="FA54" s="171"/>
      <c r="FB54" s="166"/>
      <c r="FC54" s="166"/>
      <c r="FD54" s="166"/>
      <c r="FE54" s="167"/>
      <c r="FF54" s="168"/>
      <c r="FG54" s="169"/>
      <c r="FH54" s="168"/>
      <c r="FI54" s="170"/>
      <c r="FJ54" s="171"/>
      <c r="FK54" s="166"/>
      <c r="FL54" s="166"/>
      <c r="FM54" s="166"/>
      <c r="FN54" s="167"/>
      <c r="FO54" s="168"/>
      <c r="FP54" s="169"/>
      <c r="FQ54" s="168"/>
      <c r="FR54" s="170"/>
      <c r="FS54" s="171"/>
      <c r="FT54" s="166"/>
      <c r="FU54" s="166"/>
      <c r="FV54" s="166"/>
      <c r="FW54" s="167"/>
      <c r="FX54" s="168"/>
      <c r="FY54" s="169"/>
      <c r="FZ54" s="168"/>
      <c r="GA54" s="170"/>
      <c r="GB54" s="171"/>
      <c r="GC54" s="166"/>
      <c r="GD54" s="166"/>
      <c r="GE54" s="166"/>
      <c r="GF54" s="167"/>
      <c r="GG54" s="168"/>
      <c r="GH54" s="169"/>
      <c r="GI54" s="168"/>
      <c r="GJ54" s="170"/>
      <c r="GK54" s="171"/>
      <c r="GL54" s="166"/>
      <c r="GM54" s="166"/>
      <c r="GN54" s="166"/>
      <c r="GO54" s="167"/>
      <c r="GP54" s="168"/>
      <c r="GQ54" s="169"/>
      <c r="GR54" s="168"/>
      <c r="GS54" s="170"/>
      <c r="GT54" s="171"/>
      <c r="GU54" s="174"/>
      <c r="GV54" s="176"/>
      <c r="GW54" s="173"/>
      <c r="GX54" s="161"/>
      <c r="GY54" s="161"/>
      <c r="GZ54" s="161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162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63"/>
      <c r="W55" s="174"/>
      <c r="X55" s="175"/>
      <c r="Y55" s="166"/>
      <c r="Z55" s="167"/>
      <c r="AA55" s="168"/>
      <c r="AB55" s="169"/>
      <c r="AC55" s="168"/>
      <c r="AD55" s="170"/>
      <c r="AE55" s="171"/>
      <c r="AF55" s="166"/>
      <c r="AG55" s="166"/>
      <c r="AH55" s="166"/>
      <c r="AI55" s="167"/>
      <c r="AJ55" s="168"/>
      <c r="AK55" s="169"/>
      <c r="AL55" s="168"/>
      <c r="AM55" s="170"/>
      <c r="AN55" s="171"/>
      <c r="AO55" s="166"/>
      <c r="AP55" s="166"/>
      <c r="AQ55" s="166"/>
      <c r="AR55" s="167"/>
      <c r="AS55" s="168"/>
      <c r="AT55" s="169"/>
      <c r="AU55" s="168"/>
      <c r="AV55" s="170"/>
      <c r="AW55" s="171"/>
      <c r="AX55" s="166"/>
      <c r="AY55" s="166"/>
      <c r="AZ55" s="166"/>
      <c r="BA55" s="167"/>
      <c r="BB55" s="168"/>
      <c r="BC55" s="169"/>
      <c r="BD55" s="168"/>
      <c r="BE55" s="170"/>
      <c r="BF55" s="171"/>
      <c r="BG55" s="166"/>
      <c r="BH55" s="166"/>
      <c r="BI55" s="166"/>
      <c r="BJ55" s="167"/>
      <c r="BK55" s="168"/>
      <c r="BL55" s="169"/>
      <c r="BM55" s="168"/>
      <c r="BN55" s="170"/>
      <c r="BO55" s="171"/>
      <c r="BP55" s="166"/>
      <c r="BQ55" s="166"/>
      <c r="BR55" s="166"/>
      <c r="BS55" s="167"/>
      <c r="BT55" s="168"/>
      <c r="BU55" s="169"/>
      <c r="BV55" s="168"/>
      <c r="BW55" s="170"/>
      <c r="BX55" s="171"/>
      <c r="BY55" s="166"/>
      <c r="BZ55" s="166"/>
      <c r="CA55" s="166"/>
      <c r="CB55" s="167"/>
      <c r="CC55" s="168"/>
      <c r="CD55" s="169"/>
      <c r="CE55" s="168"/>
      <c r="CF55" s="170"/>
      <c r="CG55" s="171"/>
      <c r="CH55" s="166"/>
      <c r="CI55" s="166"/>
      <c r="CJ55" s="166"/>
      <c r="CK55" s="167"/>
      <c r="CL55" s="168"/>
      <c r="CM55" s="169"/>
      <c r="CN55" s="168"/>
      <c r="CO55" s="170"/>
      <c r="CP55" s="171"/>
      <c r="CQ55" s="166"/>
      <c r="CR55" s="166"/>
      <c r="CS55" s="166"/>
      <c r="CT55" s="167"/>
      <c r="CU55" s="168"/>
      <c r="CV55" s="169"/>
      <c r="CW55" s="168"/>
      <c r="CX55" s="170"/>
      <c r="CY55" s="171"/>
      <c r="CZ55" s="166"/>
      <c r="DA55" s="166"/>
      <c r="DB55" s="166"/>
      <c r="DC55" s="167"/>
      <c r="DD55" s="168"/>
      <c r="DE55" s="169"/>
      <c r="DF55" s="168"/>
      <c r="DG55" s="170"/>
      <c r="DH55" s="171"/>
      <c r="DI55" s="166"/>
      <c r="DJ55" s="166"/>
      <c r="DK55" s="166"/>
      <c r="DL55" s="167"/>
      <c r="DM55" s="168"/>
      <c r="DN55" s="169"/>
      <c r="DO55" s="168"/>
      <c r="DP55" s="170"/>
      <c r="DQ55" s="171"/>
      <c r="DR55" s="166"/>
      <c r="DS55" s="166"/>
      <c r="DT55" s="166"/>
      <c r="DU55" s="167"/>
      <c r="DV55" s="168"/>
      <c r="DW55" s="169"/>
      <c r="DX55" s="168"/>
      <c r="DY55" s="170"/>
      <c r="DZ55" s="171"/>
      <c r="EA55" s="166"/>
      <c r="EB55" s="166"/>
      <c r="EC55" s="166"/>
      <c r="ED55" s="167"/>
      <c r="EE55" s="168"/>
      <c r="EF55" s="169"/>
      <c r="EG55" s="168"/>
      <c r="EH55" s="170"/>
      <c r="EI55" s="171"/>
      <c r="EJ55" s="166"/>
      <c r="EK55" s="166"/>
      <c r="EL55" s="166"/>
      <c r="EM55" s="167"/>
      <c r="EN55" s="168"/>
      <c r="EO55" s="169"/>
      <c r="EP55" s="168"/>
      <c r="EQ55" s="170"/>
      <c r="ER55" s="171"/>
      <c r="ES55" s="166"/>
      <c r="ET55" s="166"/>
      <c r="EU55" s="166"/>
      <c r="EV55" s="167"/>
      <c r="EW55" s="168"/>
      <c r="EX55" s="169"/>
      <c r="EY55" s="168"/>
      <c r="EZ55" s="170"/>
      <c r="FA55" s="171"/>
      <c r="FB55" s="166"/>
      <c r="FC55" s="166"/>
      <c r="FD55" s="166"/>
      <c r="FE55" s="167"/>
      <c r="FF55" s="168"/>
      <c r="FG55" s="169"/>
      <c r="FH55" s="168"/>
      <c r="FI55" s="170"/>
      <c r="FJ55" s="171"/>
      <c r="FK55" s="166"/>
      <c r="FL55" s="166"/>
      <c r="FM55" s="166"/>
      <c r="FN55" s="167"/>
      <c r="FO55" s="168"/>
      <c r="FP55" s="169"/>
      <c r="FQ55" s="168"/>
      <c r="FR55" s="170"/>
      <c r="FS55" s="171"/>
      <c r="FT55" s="166"/>
      <c r="FU55" s="166"/>
      <c r="FV55" s="166"/>
      <c r="FW55" s="167"/>
      <c r="FX55" s="168"/>
      <c r="FY55" s="169"/>
      <c r="FZ55" s="168"/>
      <c r="GA55" s="170"/>
      <c r="GB55" s="171"/>
      <c r="GC55" s="166"/>
      <c r="GD55" s="166"/>
      <c r="GE55" s="166"/>
      <c r="GF55" s="167"/>
      <c r="GG55" s="168"/>
      <c r="GH55" s="169"/>
      <c r="GI55" s="168"/>
      <c r="GJ55" s="170"/>
      <c r="GK55" s="171"/>
      <c r="GL55" s="166"/>
      <c r="GM55" s="166"/>
      <c r="GN55" s="166"/>
      <c r="GO55" s="167"/>
      <c r="GP55" s="168"/>
      <c r="GQ55" s="169"/>
      <c r="GR55" s="168"/>
      <c r="GS55" s="170"/>
      <c r="GT55" s="171"/>
      <c r="GU55" s="174"/>
      <c r="GV55" s="176"/>
      <c r="GW55" s="173"/>
      <c r="GX55" s="161"/>
      <c r="GY55" s="161"/>
      <c r="GZ55" s="161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162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63"/>
      <c r="W56" s="174"/>
      <c r="X56" s="175"/>
      <c r="Y56" s="178"/>
      <c r="Z56" s="179"/>
      <c r="AA56" s="180"/>
      <c r="AB56" s="181"/>
      <c r="AC56" s="180"/>
      <c r="AD56" s="182"/>
      <c r="AE56" s="183"/>
      <c r="AF56" s="178"/>
      <c r="AG56" s="178"/>
      <c r="AH56" s="178"/>
      <c r="AI56" s="179"/>
      <c r="AJ56" s="180"/>
      <c r="AK56" s="181"/>
      <c r="AL56" s="180"/>
      <c r="AM56" s="182"/>
      <c r="AN56" s="183"/>
      <c r="AO56" s="178"/>
      <c r="AP56" s="178"/>
      <c r="AQ56" s="178"/>
      <c r="AR56" s="179"/>
      <c r="AS56" s="180"/>
      <c r="AT56" s="181"/>
      <c r="AU56" s="180"/>
      <c r="AV56" s="182"/>
      <c r="AW56" s="183"/>
      <c r="AX56" s="178"/>
      <c r="AY56" s="178"/>
      <c r="AZ56" s="178"/>
      <c r="BA56" s="179"/>
      <c r="BB56" s="180"/>
      <c r="BC56" s="181"/>
      <c r="BD56" s="180"/>
      <c r="BE56" s="182"/>
      <c r="BF56" s="183"/>
      <c r="BG56" s="178"/>
      <c r="BH56" s="178"/>
      <c r="BI56" s="178"/>
      <c r="BJ56" s="179"/>
      <c r="BK56" s="180"/>
      <c r="BL56" s="181"/>
      <c r="BM56" s="180"/>
      <c r="BN56" s="182"/>
      <c r="BO56" s="183"/>
      <c r="BP56" s="178"/>
      <c r="BQ56" s="178"/>
      <c r="BR56" s="178"/>
      <c r="BS56" s="179"/>
      <c r="BT56" s="180"/>
      <c r="BU56" s="181"/>
      <c r="BV56" s="180"/>
      <c r="BW56" s="182"/>
      <c r="BX56" s="183"/>
      <c r="BY56" s="178"/>
      <c r="BZ56" s="178"/>
      <c r="CA56" s="178"/>
      <c r="CB56" s="179"/>
      <c r="CC56" s="180"/>
      <c r="CD56" s="181"/>
      <c r="CE56" s="180"/>
      <c r="CF56" s="182"/>
      <c r="CG56" s="183"/>
      <c r="CH56" s="178"/>
      <c r="CI56" s="178"/>
      <c r="CJ56" s="178"/>
      <c r="CK56" s="179"/>
      <c r="CL56" s="180"/>
      <c r="CM56" s="181"/>
      <c r="CN56" s="180"/>
      <c r="CO56" s="182"/>
      <c r="CP56" s="183"/>
      <c r="CQ56" s="178"/>
      <c r="CR56" s="178"/>
      <c r="CS56" s="178"/>
      <c r="CT56" s="179"/>
      <c r="CU56" s="180"/>
      <c r="CV56" s="181"/>
      <c r="CW56" s="180"/>
      <c r="CX56" s="182"/>
      <c r="CY56" s="183"/>
      <c r="CZ56" s="178"/>
      <c r="DA56" s="178"/>
      <c r="DB56" s="178"/>
      <c r="DC56" s="179"/>
      <c r="DD56" s="180"/>
      <c r="DE56" s="181"/>
      <c r="DF56" s="180"/>
      <c r="DG56" s="182"/>
      <c r="DH56" s="183"/>
      <c r="DI56" s="178"/>
      <c r="DJ56" s="178"/>
      <c r="DK56" s="178"/>
      <c r="DL56" s="179"/>
      <c r="DM56" s="180"/>
      <c r="DN56" s="181"/>
      <c r="DO56" s="180"/>
      <c r="DP56" s="182"/>
      <c r="DQ56" s="183"/>
      <c r="DR56" s="178"/>
      <c r="DS56" s="178"/>
      <c r="DT56" s="178"/>
      <c r="DU56" s="179"/>
      <c r="DV56" s="180"/>
      <c r="DW56" s="181"/>
      <c r="DX56" s="180"/>
      <c r="DY56" s="182"/>
      <c r="DZ56" s="183"/>
      <c r="EA56" s="178"/>
      <c r="EB56" s="178"/>
      <c r="EC56" s="178"/>
      <c r="ED56" s="179"/>
      <c r="EE56" s="180"/>
      <c r="EF56" s="181"/>
      <c r="EG56" s="180"/>
      <c r="EH56" s="182"/>
      <c r="EI56" s="183"/>
      <c r="EJ56" s="178"/>
      <c r="EK56" s="178"/>
      <c r="EL56" s="178"/>
      <c r="EM56" s="179"/>
      <c r="EN56" s="180"/>
      <c r="EO56" s="181"/>
      <c r="EP56" s="180"/>
      <c r="EQ56" s="182"/>
      <c r="ER56" s="183"/>
      <c r="ES56" s="178"/>
      <c r="ET56" s="178"/>
      <c r="EU56" s="178"/>
      <c r="EV56" s="179"/>
      <c r="EW56" s="180"/>
      <c r="EX56" s="181"/>
      <c r="EY56" s="180"/>
      <c r="EZ56" s="182"/>
      <c r="FA56" s="183"/>
      <c r="FB56" s="178"/>
      <c r="FC56" s="178"/>
      <c r="FD56" s="178"/>
      <c r="FE56" s="179"/>
      <c r="FF56" s="180"/>
      <c r="FG56" s="181"/>
      <c r="FH56" s="180"/>
      <c r="FI56" s="182"/>
      <c r="FJ56" s="183"/>
      <c r="FK56" s="178"/>
      <c r="FL56" s="178"/>
      <c r="FM56" s="178"/>
      <c r="FN56" s="179"/>
      <c r="FO56" s="180"/>
      <c r="FP56" s="181"/>
      <c r="FQ56" s="180"/>
      <c r="FR56" s="182"/>
      <c r="FS56" s="183"/>
      <c r="FT56" s="178"/>
      <c r="FU56" s="178"/>
      <c r="FV56" s="178"/>
      <c r="FW56" s="179"/>
      <c r="FX56" s="180"/>
      <c r="FY56" s="181"/>
      <c r="FZ56" s="180"/>
      <c r="GA56" s="182"/>
      <c r="GB56" s="183"/>
      <c r="GC56" s="178"/>
      <c r="GD56" s="178"/>
      <c r="GE56" s="178"/>
      <c r="GF56" s="179"/>
      <c r="GG56" s="180"/>
      <c r="GH56" s="181"/>
      <c r="GI56" s="180"/>
      <c r="GJ56" s="182"/>
      <c r="GK56" s="183"/>
      <c r="GL56" s="178"/>
      <c r="GM56" s="178"/>
      <c r="GN56" s="178"/>
      <c r="GO56" s="179"/>
      <c r="GP56" s="180"/>
      <c r="GQ56" s="181"/>
      <c r="GR56" s="180"/>
      <c r="GS56" s="182"/>
      <c r="GT56" s="183"/>
      <c r="GU56" s="174"/>
      <c r="GV56" s="176"/>
      <c r="GW56" s="173"/>
      <c r="GX56" s="161"/>
      <c r="GY56" s="161"/>
      <c r="GZ56" s="161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184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63"/>
      <c r="W57" s="174"/>
      <c r="X57" s="185"/>
      <c r="Y57" s="178"/>
      <c r="Z57" s="179"/>
      <c r="AA57" s="180"/>
      <c r="AB57" s="181"/>
      <c r="AC57" s="180"/>
      <c r="AD57" s="182"/>
      <c r="AE57" s="183"/>
      <c r="AF57" s="178"/>
      <c r="AG57" s="178"/>
      <c r="AH57" s="178"/>
      <c r="AI57" s="179"/>
      <c r="AJ57" s="180"/>
      <c r="AK57" s="181"/>
      <c r="AL57" s="180"/>
      <c r="AM57" s="182"/>
      <c r="AN57" s="183"/>
      <c r="AO57" s="178"/>
      <c r="AP57" s="178"/>
      <c r="AQ57" s="178"/>
      <c r="AR57" s="179"/>
      <c r="AS57" s="180"/>
      <c r="AT57" s="181"/>
      <c r="AU57" s="180"/>
      <c r="AV57" s="182"/>
      <c r="AW57" s="183"/>
      <c r="AX57" s="178"/>
      <c r="AY57" s="178"/>
      <c r="AZ57" s="178"/>
      <c r="BA57" s="179"/>
      <c r="BB57" s="180"/>
      <c r="BC57" s="181"/>
      <c r="BD57" s="180"/>
      <c r="BE57" s="182"/>
      <c r="BF57" s="183"/>
      <c r="BG57" s="178"/>
      <c r="BH57" s="178"/>
      <c r="BI57" s="178"/>
      <c r="BJ57" s="179"/>
      <c r="BK57" s="180"/>
      <c r="BL57" s="181"/>
      <c r="BM57" s="180"/>
      <c r="BN57" s="182"/>
      <c r="BO57" s="183"/>
      <c r="BP57" s="178"/>
      <c r="BQ57" s="178"/>
      <c r="BR57" s="178"/>
      <c r="BS57" s="179"/>
      <c r="BT57" s="180"/>
      <c r="BU57" s="181"/>
      <c r="BV57" s="180"/>
      <c r="BW57" s="182"/>
      <c r="BX57" s="183"/>
      <c r="BY57" s="178"/>
      <c r="BZ57" s="178"/>
      <c r="CA57" s="178"/>
      <c r="CB57" s="179"/>
      <c r="CC57" s="180"/>
      <c r="CD57" s="181"/>
      <c r="CE57" s="180"/>
      <c r="CF57" s="182"/>
      <c r="CG57" s="183"/>
      <c r="CH57" s="178"/>
      <c r="CI57" s="178"/>
      <c r="CJ57" s="178"/>
      <c r="CK57" s="179"/>
      <c r="CL57" s="180"/>
      <c r="CM57" s="181"/>
      <c r="CN57" s="180"/>
      <c r="CO57" s="182"/>
      <c r="CP57" s="183"/>
      <c r="CQ57" s="178"/>
      <c r="CR57" s="178"/>
      <c r="CS57" s="178"/>
      <c r="CT57" s="179"/>
      <c r="CU57" s="180"/>
      <c r="CV57" s="181"/>
      <c r="CW57" s="180"/>
      <c r="CX57" s="182"/>
      <c r="CY57" s="183"/>
      <c r="CZ57" s="178"/>
      <c r="DA57" s="178"/>
      <c r="DB57" s="178"/>
      <c r="DC57" s="179"/>
      <c r="DD57" s="180"/>
      <c r="DE57" s="181"/>
      <c r="DF57" s="180"/>
      <c r="DG57" s="182"/>
      <c r="DH57" s="183"/>
      <c r="DI57" s="178"/>
      <c r="DJ57" s="178"/>
      <c r="DK57" s="178"/>
      <c r="DL57" s="179"/>
      <c r="DM57" s="180"/>
      <c r="DN57" s="181"/>
      <c r="DO57" s="180"/>
      <c r="DP57" s="182"/>
      <c r="DQ57" s="183"/>
      <c r="DR57" s="178"/>
      <c r="DS57" s="178"/>
      <c r="DT57" s="178"/>
      <c r="DU57" s="179"/>
      <c r="DV57" s="180"/>
      <c r="DW57" s="181"/>
      <c r="DX57" s="180"/>
      <c r="DY57" s="182"/>
      <c r="DZ57" s="183"/>
      <c r="EA57" s="178"/>
      <c r="EB57" s="178"/>
      <c r="EC57" s="178"/>
      <c r="ED57" s="179"/>
      <c r="EE57" s="180"/>
      <c r="EF57" s="181"/>
      <c r="EG57" s="180"/>
      <c r="EH57" s="182"/>
      <c r="EI57" s="183"/>
      <c r="EJ57" s="178"/>
      <c r="EK57" s="178"/>
      <c r="EL57" s="178"/>
      <c r="EM57" s="179"/>
      <c r="EN57" s="180"/>
      <c r="EO57" s="181"/>
      <c r="EP57" s="180"/>
      <c r="EQ57" s="182"/>
      <c r="ER57" s="183"/>
      <c r="ES57" s="178"/>
      <c r="ET57" s="178"/>
      <c r="EU57" s="178"/>
      <c r="EV57" s="179"/>
      <c r="EW57" s="180"/>
      <c r="EX57" s="181"/>
      <c r="EY57" s="180"/>
      <c r="EZ57" s="182"/>
      <c r="FA57" s="183"/>
      <c r="FB57" s="178"/>
      <c r="FC57" s="178"/>
      <c r="FD57" s="178"/>
      <c r="FE57" s="179"/>
      <c r="FF57" s="180"/>
      <c r="FG57" s="181"/>
      <c r="FH57" s="180"/>
      <c r="FI57" s="182"/>
      <c r="FJ57" s="183"/>
      <c r="FK57" s="178"/>
      <c r="FL57" s="178"/>
      <c r="FM57" s="178"/>
      <c r="FN57" s="179"/>
      <c r="FO57" s="180"/>
      <c r="FP57" s="181"/>
      <c r="FQ57" s="180"/>
      <c r="FR57" s="182"/>
      <c r="FS57" s="183"/>
      <c r="FT57" s="178"/>
      <c r="FU57" s="178"/>
      <c r="FV57" s="178"/>
      <c r="FW57" s="179"/>
      <c r="FX57" s="180"/>
      <c r="FY57" s="181"/>
      <c r="FZ57" s="180"/>
      <c r="GA57" s="182"/>
      <c r="GB57" s="183"/>
      <c r="GC57" s="178"/>
      <c r="GD57" s="178"/>
      <c r="GE57" s="178"/>
      <c r="GF57" s="179"/>
      <c r="GG57" s="180"/>
      <c r="GH57" s="181"/>
      <c r="GI57" s="180"/>
      <c r="GJ57" s="182"/>
      <c r="GK57" s="183"/>
      <c r="GL57" s="178"/>
      <c r="GM57" s="178"/>
      <c r="GN57" s="178"/>
      <c r="GO57" s="179"/>
      <c r="GP57" s="180"/>
      <c r="GQ57" s="181"/>
      <c r="GR57" s="180"/>
      <c r="GS57" s="182"/>
      <c r="GT57" s="183"/>
      <c r="GU57" s="174"/>
      <c r="GV57" s="176"/>
      <c r="GW57" s="173"/>
      <c r="GX57" s="79"/>
      <c r="GY57" s="79"/>
      <c r="GZ57" s="161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98"/>
      <c r="L58" s="98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86"/>
      <c r="GV58" s="77"/>
      <c r="GW58" s="78"/>
      <c r="GX58" s="79"/>
      <c r="GY58" s="79"/>
      <c r="GZ58" s="161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86"/>
      <c r="GV59" s="77"/>
      <c r="GW59" s="78"/>
      <c r="GX59" s="79"/>
      <c r="GY59" s="79"/>
      <c r="GZ59" s="161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86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61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68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86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61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3"/>
      <c r="M62" s="84"/>
      <c r="N62" s="85"/>
      <c r="O62" s="68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86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161"/>
      <c r="HA62" s="102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3"/>
      <c r="M63" s="84"/>
      <c r="N63" s="85"/>
      <c r="O63" s="68"/>
      <c r="P63" s="86"/>
      <c r="Q63" s="133">
        <f t="shared" si="1"/>
        <v>0</v>
      </c>
      <c r="R63" s="137"/>
      <c r="S63" s="137"/>
      <c r="T63" s="137"/>
      <c r="U63" s="39">
        <f t="shared" si="0"/>
        <v>0</v>
      </c>
      <c r="V63" s="158"/>
      <c r="W63" s="186"/>
      <c r="X63" s="102"/>
      <c r="Y63" s="82"/>
      <c r="Z63" s="187"/>
      <c r="AA63" s="188"/>
      <c r="AB63" s="189"/>
      <c r="AC63" s="188"/>
      <c r="AD63" s="190"/>
      <c r="AE63" s="191"/>
      <c r="AF63" s="82"/>
      <c r="AG63" s="82"/>
      <c r="AH63" s="82"/>
      <c r="AI63" s="187"/>
      <c r="AJ63" s="188"/>
      <c r="AK63" s="189"/>
      <c r="AL63" s="188"/>
      <c r="AM63" s="190"/>
      <c r="AN63" s="191"/>
      <c r="AO63" s="82"/>
      <c r="AP63" s="82"/>
      <c r="AQ63" s="82"/>
      <c r="AR63" s="187"/>
      <c r="AS63" s="188"/>
      <c r="AT63" s="189"/>
      <c r="AU63" s="188"/>
      <c r="AV63" s="190"/>
      <c r="AW63" s="191"/>
      <c r="AX63" s="82"/>
      <c r="AY63" s="82"/>
      <c r="AZ63" s="82"/>
      <c r="BA63" s="187"/>
      <c r="BB63" s="188"/>
      <c r="BC63" s="189"/>
      <c r="BD63" s="188"/>
      <c r="BE63" s="190"/>
      <c r="BF63" s="191"/>
      <c r="BG63" s="82"/>
      <c r="BH63" s="82"/>
      <c r="BI63" s="82"/>
      <c r="BJ63" s="187"/>
      <c r="BK63" s="188"/>
      <c r="BL63" s="189"/>
      <c r="BM63" s="188"/>
      <c r="BN63" s="190"/>
      <c r="BO63" s="191"/>
      <c r="BP63" s="82"/>
      <c r="BQ63" s="82"/>
      <c r="BR63" s="82"/>
      <c r="BS63" s="187"/>
      <c r="BT63" s="188"/>
      <c r="BU63" s="189"/>
      <c r="BV63" s="188"/>
      <c r="BW63" s="190"/>
      <c r="BX63" s="191"/>
      <c r="BY63" s="82"/>
      <c r="BZ63" s="82"/>
      <c r="CA63" s="82"/>
      <c r="CB63" s="187"/>
      <c r="CC63" s="188"/>
      <c r="CD63" s="189"/>
      <c r="CE63" s="188"/>
      <c r="CF63" s="190"/>
      <c r="CG63" s="191"/>
      <c r="CH63" s="82"/>
      <c r="CI63" s="82"/>
      <c r="CJ63" s="82"/>
      <c r="CK63" s="187"/>
      <c r="CL63" s="188"/>
      <c r="CM63" s="189"/>
      <c r="CN63" s="188"/>
      <c r="CO63" s="190"/>
      <c r="CP63" s="191"/>
      <c r="CQ63" s="82"/>
      <c r="CR63" s="82"/>
      <c r="CS63" s="82"/>
      <c r="CT63" s="187"/>
      <c r="CU63" s="188"/>
      <c r="CV63" s="189"/>
      <c r="CW63" s="188"/>
      <c r="CX63" s="190"/>
      <c r="CY63" s="191"/>
      <c r="CZ63" s="82"/>
      <c r="DA63" s="82"/>
      <c r="DB63" s="82"/>
      <c r="DC63" s="187"/>
      <c r="DD63" s="188"/>
      <c r="DE63" s="189"/>
      <c r="DF63" s="188"/>
      <c r="DG63" s="190"/>
      <c r="DH63" s="191"/>
      <c r="DI63" s="82"/>
      <c r="DJ63" s="82"/>
      <c r="DK63" s="82"/>
      <c r="DL63" s="187"/>
      <c r="DM63" s="188"/>
      <c r="DN63" s="189"/>
      <c r="DO63" s="188"/>
      <c r="DP63" s="190"/>
      <c r="DQ63" s="191"/>
      <c r="DR63" s="82"/>
      <c r="DS63" s="82"/>
      <c r="DT63" s="82"/>
      <c r="DU63" s="187"/>
      <c r="DV63" s="188"/>
      <c r="DW63" s="189"/>
      <c r="DX63" s="188"/>
      <c r="DY63" s="190"/>
      <c r="DZ63" s="191"/>
      <c r="EA63" s="82"/>
      <c r="EB63" s="82"/>
      <c r="EC63" s="82"/>
      <c r="ED63" s="187"/>
      <c r="EE63" s="188"/>
      <c r="EF63" s="189"/>
      <c r="EG63" s="188"/>
      <c r="EH63" s="190"/>
      <c r="EI63" s="191"/>
      <c r="EJ63" s="82"/>
      <c r="EK63" s="82"/>
      <c r="EL63" s="82"/>
      <c r="EM63" s="187"/>
      <c r="EN63" s="188"/>
      <c r="EO63" s="189"/>
      <c r="EP63" s="188"/>
      <c r="EQ63" s="190"/>
      <c r="ER63" s="191"/>
      <c r="ES63" s="82"/>
      <c r="ET63" s="82"/>
      <c r="EU63" s="82"/>
      <c r="EV63" s="187"/>
      <c r="EW63" s="188"/>
      <c r="EX63" s="189"/>
      <c r="EY63" s="188"/>
      <c r="EZ63" s="190"/>
      <c r="FA63" s="191"/>
      <c r="FB63" s="82"/>
      <c r="FC63" s="82"/>
      <c r="FD63" s="82"/>
      <c r="FE63" s="187"/>
      <c r="FF63" s="188"/>
      <c r="FG63" s="189"/>
      <c r="FH63" s="188"/>
      <c r="FI63" s="190"/>
      <c r="FJ63" s="191"/>
      <c r="FK63" s="82"/>
      <c r="FL63" s="82"/>
      <c r="FM63" s="82"/>
      <c r="FN63" s="187"/>
      <c r="FO63" s="188"/>
      <c r="FP63" s="189"/>
      <c r="FQ63" s="188"/>
      <c r="FR63" s="190"/>
      <c r="FS63" s="191"/>
      <c r="FT63" s="82"/>
      <c r="FU63" s="82"/>
      <c r="FV63" s="82"/>
      <c r="FW63" s="187"/>
      <c r="FX63" s="188"/>
      <c r="FY63" s="189"/>
      <c r="FZ63" s="188"/>
      <c r="GA63" s="190"/>
      <c r="GB63" s="191"/>
      <c r="GC63" s="82"/>
      <c r="GD63" s="82"/>
      <c r="GE63" s="82"/>
      <c r="GF63" s="187"/>
      <c r="GG63" s="188"/>
      <c r="GH63" s="189"/>
      <c r="GI63" s="188"/>
      <c r="GJ63" s="190"/>
      <c r="GK63" s="191"/>
      <c r="GL63" s="82"/>
      <c r="GM63" s="82"/>
      <c r="GN63" s="82"/>
      <c r="GO63" s="187"/>
      <c r="GP63" s="188"/>
      <c r="GQ63" s="189"/>
      <c r="GR63" s="188"/>
      <c r="GS63" s="190"/>
      <c r="GT63" s="191"/>
      <c r="GU63" s="191"/>
      <c r="GV63" s="77"/>
      <c r="GW63" s="78"/>
      <c r="GX63" s="79"/>
      <c r="GY63" s="79"/>
      <c r="GZ63" s="161"/>
      <c r="HA63" s="102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83"/>
      <c r="L64" s="83"/>
      <c r="M64" s="84"/>
      <c r="N64" s="85"/>
      <c r="O64" s="68"/>
      <c r="P64" s="86"/>
      <c r="Q64" s="133">
        <f t="shared" si="1"/>
        <v>0</v>
      </c>
      <c r="R64" s="137"/>
      <c r="S64" s="137"/>
      <c r="T64" s="137"/>
      <c r="U64" s="39">
        <f t="shared" si="0"/>
        <v>0</v>
      </c>
      <c r="V64" s="158"/>
      <c r="W64" s="192"/>
      <c r="X64" s="102"/>
      <c r="Y64" s="82"/>
      <c r="Z64" s="187"/>
      <c r="AA64" s="188"/>
      <c r="AB64" s="189"/>
      <c r="AC64" s="188"/>
      <c r="AD64" s="190"/>
      <c r="AE64" s="191"/>
      <c r="AF64" s="82"/>
      <c r="AG64" s="82"/>
      <c r="AH64" s="82"/>
      <c r="AI64" s="187"/>
      <c r="AJ64" s="188"/>
      <c r="AK64" s="189"/>
      <c r="AL64" s="188"/>
      <c r="AM64" s="190"/>
      <c r="AN64" s="191"/>
      <c r="AO64" s="82"/>
      <c r="AP64" s="82"/>
      <c r="AQ64" s="82"/>
      <c r="AR64" s="187"/>
      <c r="AS64" s="188"/>
      <c r="AT64" s="189"/>
      <c r="AU64" s="188"/>
      <c r="AV64" s="190"/>
      <c r="AW64" s="191"/>
      <c r="AX64" s="82"/>
      <c r="AY64" s="82"/>
      <c r="AZ64" s="82"/>
      <c r="BA64" s="187"/>
      <c r="BB64" s="188"/>
      <c r="BC64" s="189"/>
      <c r="BD64" s="188"/>
      <c r="BE64" s="190"/>
      <c r="BF64" s="191"/>
      <c r="BG64" s="82"/>
      <c r="BH64" s="82"/>
      <c r="BI64" s="82"/>
      <c r="BJ64" s="187"/>
      <c r="BK64" s="188"/>
      <c r="BL64" s="189"/>
      <c r="BM64" s="188"/>
      <c r="BN64" s="190"/>
      <c r="BO64" s="191"/>
      <c r="BP64" s="82"/>
      <c r="BQ64" s="82"/>
      <c r="BR64" s="82"/>
      <c r="BS64" s="187"/>
      <c r="BT64" s="188"/>
      <c r="BU64" s="189"/>
      <c r="BV64" s="188"/>
      <c r="BW64" s="190"/>
      <c r="BX64" s="191"/>
      <c r="BY64" s="82"/>
      <c r="BZ64" s="82"/>
      <c r="CA64" s="82"/>
      <c r="CB64" s="187"/>
      <c r="CC64" s="188"/>
      <c r="CD64" s="189"/>
      <c r="CE64" s="188"/>
      <c r="CF64" s="190"/>
      <c r="CG64" s="191"/>
      <c r="CH64" s="82"/>
      <c r="CI64" s="82"/>
      <c r="CJ64" s="82"/>
      <c r="CK64" s="187"/>
      <c r="CL64" s="188"/>
      <c r="CM64" s="189"/>
      <c r="CN64" s="188"/>
      <c r="CO64" s="190"/>
      <c r="CP64" s="191"/>
      <c r="CQ64" s="82"/>
      <c r="CR64" s="82"/>
      <c r="CS64" s="82"/>
      <c r="CT64" s="187"/>
      <c r="CU64" s="188"/>
      <c r="CV64" s="189"/>
      <c r="CW64" s="188"/>
      <c r="CX64" s="190"/>
      <c r="CY64" s="191"/>
      <c r="CZ64" s="82"/>
      <c r="DA64" s="82"/>
      <c r="DB64" s="82"/>
      <c r="DC64" s="187"/>
      <c r="DD64" s="188"/>
      <c r="DE64" s="189"/>
      <c r="DF64" s="188"/>
      <c r="DG64" s="190"/>
      <c r="DH64" s="191"/>
      <c r="DI64" s="82"/>
      <c r="DJ64" s="82"/>
      <c r="DK64" s="82"/>
      <c r="DL64" s="187"/>
      <c r="DM64" s="188"/>
      <c r="DN64" s="189"/>
      <c r="DO64" s="188"/>
      <c r="DP64" s="190"/>
      <c r="DQ64" s="191"/>
      <c r="DR64" s="82"/>
      <c r="DS64" s="82"/>
      <c r="DT64" s="82"/>
      <c r="DU64" s="187"/>
      <c r="DV64" s="188"/>
      <c r="DW64" s="189"/>
      <c r="DX64" s="188"/>
      <c r="DY64" s="190"/>
      <c r="DZ64" s="191"/>
      <c r="EA64" s="82"/>
      <c r="EB64" s="82"/>
      <c r="EC64" s="82"/>
      <c r="ED64" s="187"/>
      <c r="EE64" s="188"/>
      <c r="EF64" s="189"/>
      <c r="EG64" s="188"/>
      <c r="EH64" s="190"/>
      <c r="EI64" s="191"/>
      <c r="EJ64" s="82"/>
      <c r="EK64" s="82"/>
      <c r="EL64" s="82"/>
      <c r="EM64" s="187"/>
      <c r="EN64" s="188"/>
      <c r="EO64" s="189"/>
      <c r="EP64" s="188"/>
      <c r="EQ64" s="190"/>
      <c r="ER64" s="191"/>
      <c r="ES64" s="82"/>
      <c r="ET64" s="82"/>
      <c r="EU64" s="82"/>
      <c r="EV64" s="187"/>
      <c r="EW64" s="188"/>
      <c r="EX64" s="189"/>
      <c r="EY64" s="188"/>
      <c r="EZ64" s="190"/>
      <c r="FA64" s="191"/>
      <c r="FB64" s="82"/>
      <c r="FC64" s="82"/>
      <c r="FD64" s="82"/>
      <c r="FE64" s="187"/>
      <c r="FF64" s="188"/>
      <c r="FG64" s="189"/>
      <c r="FH64" s="188"/>
      <c r="FI64" s="190"/>
      <c r="FJ64" s="191"/>
      <c r="FK64" s="82"/>
      <c r="FL64" s="82"/>
      <c r="FM64" s="82"/>
      <c r="FN64" s="187"/>
      <c r="FO64" s="188"/>
      <c r="FP64" s="189"/>
      <c r="FQ64" s="188"/>
      <c r="FR64" s="190"/>
      <c r="FS64" s="191"/>
      <c r="FT64" s="82"/>
      <c r="FU64" s="82"/>
      <c r="FV64" s="82"/>
      <c r="FW64" s="187"/>
      <c r="FX64" s="188"/>
      <c r="FY64" s="189"/>
      <c r="FZ64" s="188"/>
      <c r="GA64" s="190"/>
      <c r="GB64" s="191"/>
      <c r="GC64" s="82"/>
      <c r="GD64" s="82"/>
      <c r="GE64" s="82"/>
      <c r="GF64" s="187"/>
      <c r="GG64" s="188"/>
      <c r="GH64" s="189"/>
      <c r="GI64" s="188"/>
      <c r="GJ64" s="190"/>
      <c r="GK64" s="191"/>
      <c r="GL64" s="82"/>
      <c r="GM64" s="82"/>
      <c r="GN64" s="82"/>
      <c r="GO64" s="187"/>
      <c r="GP64" s="188"/>
      <c r="GQ64" s="189"/>
      <c r="GR64" s="188"/>
      <c r="GS64" s="190"/>
      <c r="GT64" s="191"/>
      <c r="GU64" s="191"/>
      <c r="GV64" s="77"/>
      <c r="GW64" s="78"/>
      <c r="GX64" s="79"/>
      <c r="GY64" s="79"/>
      <c r="GZ64" s="161"/>
      <c r="HA64" s="102"/>
      <c r="HB64" s="91"/>
    </row>
    <row r="65" spans="1:210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3"/>
      <c r="M65" s="84"/>
      <c r="N65" s="85"/>
      <c r="O65" s="193"/>
      <c r="P65" s="86"/>
      <c r="Q65" s="133">
        <f t="shared" si="1"/>
        <v>0</v>
      </c>
      <c r="R65" s="137"/>
      <c r="S65" s="137"/>
      <c r="T65" s="137"/>
      <c r="U65" s="39">
        <f t="shared" si="0"/>
        <v>0</v>
      </c>
      <c r="V65" s="158"/>
      <c r="W65" s="192"/>
      <c r="X65" s="102"/>
      <c r="Y65" s="82"/>
      <c r="Z65" s="187"/>
      <c r="AA65" s="188"/>
      <c r="AB65" s="189"/>
      <c r="AC65" s="188"/>
      <c r="AD65" s="190"/>
      <c r="AE65" s="191"/>
      <c r="AF65" s="82"/>
      <c r="AG65" s="82"/>
      <c r="AH65" s="82"/>
      <c r="AI65" s="187"/>
      <c r="AJ65" s="188"/>
      <c r="AK65" s="189"/>
      <c r="AL65" s="188"/>
      <c r="AM65" s="190"/>
      <c r="AN65" s="191"/>
      <c r="AO65" s="82"/>
      <c r="AP65" s="82"/>
      <c r="AQ65" s="82"/>
      <c r="AR65" s="187"/>
      <c r="AS65" s="188"/>
      <c r="AT65" s="189"/>
      <c r="AU65" s="188"/>
      <c r="AV65" s="190"/>
      <c r="AW65" s="191"/>
      <c r="AX65" s="82"/>
      <c r="AY65" s="82"/>
      <c r="AZ65" s="82"/>
      <c r="BA65" s="187"/>
      <c r="BB65" s="188"/>
      <c r="BC65" s="189"/>
      <c r="BD65" s="188"/>
      <c r="BE65" s="190"/>
      <c r="BF65" s="191"/>
      <c r="BG65" s="82"/>
      <c r="BH65" s="82"/>
      <c r="BI65" s="82"/>
      <c r="BJ65" s="187"/>
      <c r="BK65" s="188"/>
      <c r="BL65" s="189"/>
      <c r="BM65" s="188"/>
      <c r="BN65" s="190"/>
      <c r="BO65" s="191"/>
      <c r="BP65" s="82"/>
      <c r="BQ65" s="82"/>
      <c r="BR65" s="82"/>
      <c r="BS65" s="187"/>
      <c r="BT65" s="188"/>
      <c r="BU65" s="189"/>
      <c r="BV65" s="188"/>
      <c r="BW65" s="190"/>
      <c r="BX65" s="191"/>
      <c r="BY65" s="82"/>
      <c r="BZ65" s="82"/>
      <c r="CA65" s="82"/>
      <c r="CB65" s="187"/>
      <c r="CC65" s="188"/>
      <c r="CD65" s="189"/>
      <c r="CE65" s="188"/>
      <c r="CF65" s="190"/>
      <c r="CG65" s="191"/>
      <c r="CH65" s="82"/>
      <c r="CI65" s="82"/>
      <c r="CJ65" s="82"/>
      <c r="CK65" s="187"/>
      <c r="CL65" s="188"/>
      <c r="CM65" s="189"/>
      <c r="CN65" s="188"/>
      <c r="CO65" s="190"/>
      <c r="CP65" s="191"/>
      <c r="CQ65" s="82"/>
      <c r="CR65" s="82"/>
      <c r="CS65" s="82"/>
      <c r="CT65" s="187"/>
      <c r="CU65" s="188"/>
      <c r="CV65" s="189"/>
      <c r="CW65" s="188"/>
      <c r="CX65" s="190"/>
      <c r="CY65" s="191"/>
      <c r="CZ65" s="82"/>
      <c r="DA65" s="82"/>
      <c r="DB65" s="82"/>
      <c r="DC65" s="187"/>
      <c r="DD65" s="188"/>
      <c r="DE65" s="189"/>
      <c r="DF65" s="188"/>
      <c r="DG65" s="190"/>
      <c r="DH65" s="191"/>
      <c r="DI65" s="82"/>
      <c r="DJ65" s="82"/>
      <c r="DK65" s="82"/>
      <c r="DL65" s="187"/>
      <c r="DM65" s="188"/>
      <c r="DN65" s="189"/>
      <c r="DO65" s="188"/>
      <c r="DP65" s="190"/>
      <c r="DQ65" s="191"/>
      <c r="DR65" s="82"/>
      <c r="DS65" s="82"/>
      <c r="DT65" s="82"/>
      <c r="DU65" s="187"/>
      <c r="DV65" s="188"/>
      <c r="DW65" s="189"/>
      <c r="DX65" s="188"/>
      <c r="DY65" s="190"/>
      <c r="DZ65" s="191"/>
      <c r="EA65" s="82"/>
      <c r="EB65" s="82"/>
      <c r="EC65" s="82"/>
      <c r="ED65" s="187"/>
      <c r="EE65" s="188"/>
      <c r="EF65" s="189"/>
      <c r="EG65" s="188"/>
      <c r="EH65" s="190"/>
      <c r="EI65" s="191"/>
      <c r="EJ65" s="82"/>
      <c r="EK65" s="82"/>
      <c r="EL65" s="82"/>
      <c r="EM65" s="187"/>
      <c r="EN65" s="188"/>
      <c r="EO65" s="189"/>
      <c r="EP65" s="188"/>
      <c r="EQ65" s="190"/>
      <c r="ER65" s="191"/>
      <c r="ES65" s="82"/>
      <c r="ET65" s="82"/>
      <c r="EU65" s="82"/>
      <c r="EV65" s="187"/>
      <c r="EW65" s="188"/>
      <c r="EX65" s="189"/>
      <c r="EY65" s="188"/>
      <c r="EZ65" s="190"/>
      <c r="FA65" s="191"/>
      <c r="FB65" s="82"/>
      <c r="FC65" s="82"/>
      <c r="FD65" s="82"/>
      <c r="FE65" s="187"/>
      <c r="FF65" s="188"/>
      <c r="FG65" s="189"/>
      <c r="FH65" s="188"/>
      <c r="FI65" s="190"/>
      <c r="FJ65" s="191"/>
      <c r="FK65" s="82"/>
      <c r="FL65" s="82"/>
      <c r="FM65" s="82"/>
      <c r="FN65" s="187"/>
      <c r="FO65" s="188"/>
      <c r="FP65" s="189"/>
      <c r="FQ65" s="188"/>
      <c r="FR65" s="190"/>
      <c r="FS65" s="191"/>
      <c r="FT65" s="82"/>
      <c r="FU65" s="82"/>
      <c r="FV65" s="82"/>
      <c r="FW65" s="187"/>
      <c r="FX65" s="188"/>
      <c r="FY65" s="189"/>
      <c r="FZ65" s="188"/>
      <c r="GA65" s="190"/>
      <c r="GB65" s="191"/>
      <c r="GC65" s="82"/>
      <c r="GD65" s="82"/>
      <c r="GE65" s="82"/>
      <c r="GF65" s="187"/>
      <c r="GG65" s="188"/>
      <c r="GH65" s="189"/>
      <c r="GI65" s="188"/>
      <c r="GJ65" s="190"/>
      <c r="GK65" s="191"/>
      <c r="GL65" s="82"/>
      <c r="GM65" s="82"/>
      <c r="GN65" s="82"/>
      <c r="GO65" s="187"/>
      <c r="GP65" s="188"/>
      <c r="GQ65" s="189"/>
      <c r="GR65" s="188"/>
      <c r="GS65" s="190"/>
      <c r="GT65" s="191"/>
      <c r="GU65" s="191"/>
      <c r="GV65" s="77"/>
      <c r="GW65" s="78"/>
      <c r="GX65" s="79"/>
      <c r="GY65" s="79"/>
      <c r="GZ65" s="161"/>
      <c r="HA65" s="102"/>
      <c r="HB65" s="91"/>
    </row>
    <row r="66" spans="1:210" x14ac:dyDescent="0.25">
      <c r="A66"/>
      <c r="B66" s="91"/>
      <c r="C66" s="91"/>
      <c r="D66" s="35"/>
      <c r="E66" s="36"/>
      <c r="F66" s="37"/>
      <c r="G66" s="38"/>
      <c r="H66" s="39"/>
      <c r="I66" s="40"/>
      <c r="J66" s="194"/>
      <c r="K66" s="83"/>
      <c r="L66" s="83"/>
      <c r="M66" s="84"/>
      <c r="N66" s="85"/>
      <c r="O66" s="195"/>
      <c r="P66" s="86"/>
      <c r="Q66" s="133">
        <f t="shared" si="1"/>
        <v>0</v>
      </c>
      <c r="R66" s="137"/>
      <c r="S66" s="137"/>
      <c r="T66" s="137"/>
      <c r="U66" s="39">
        <f t="shared" si="0"/>
        <v>0</v>
      </c>
      <c r="V66" s="158"/>
      <c r="W66" s="192"/>
      <c r="X66" s="102"/>
      <c r="Y66" s="82"/>
      <c r="Z66" s="187"/>
      <c r="AA66" s="188"/>
      <c r="AB66" s="189"/>
      <c r="AC66" s="188"/>
      <c r="AD66" s="190"/>
      <c r="AE66" s="191"/>
      <c r="AF66" s="82"/>
      <c r="AG66" s="82"/>
      <c r="AH66" s="82"/>
      <c r="AI66" s="187"/>
      <c r="AJ66" s="188"/>
      <c r="AK66" s="189"/>
      <c r="AL66" s="188"/>
      <c r="AM66" s="190"/>
      <c r="AN66" s="191"/>
      <c r="AO66" s="82"/>
      <c r="AP66" s="82"/>
      <c r="AQ66" s="82"/>
      <c r="AR66" s="187"/>
      <c r="AS66" s="188"/>
      <c r="AT66" s="189"/>
      <c r="AU66" s="188"/>
      <c r="AV66" s="190"/>
      <c r="AW66" s="191"/>
      <c r="AX66" s="82"/>
      <c r="AY66" s="82"/>
      <c r="AZ66" s="82"/>
      <c r="BA66" s="187"/>
      <c r="BB66" s="188"/>
      <c r="BC66" s="189"/>
      <c r="BD66" s="188"/>
      <c r="BE66" s="190"/>
      <c r="BF66" s="191"/>
      <c r="BG66" s="82"/>
      <c r="BH66" s="82"/>
      <c r="BI66" s="82"/>
      <c r="BJ66" s="187"/>
      <c r="BK66" s="188"/>
      <c r="BL66" s="189"/>
      <c r="BM66" s="188"/>
      <c r="BN66" s="190"/>
      <c r="BO66" s="191"/>
      <c r="BP66" s="82"/>
      <c r="BQ66" s="82"/>
      <c r="BR66" s="82"/>
      <c r="BS66" s="187"/>
      <c r="BT66" s="188"/>
      <c r="BU66" s="189"/>
      <c r="BV66" s="188"/>
      <c r="BW66" s="190"/>
      <c r="BX66" s="191"/>
      <c r="BY66" s="82"/>
      <c r="BZ66" s="82"/>
      <c r="CA66" s="82"/>
      <c r="CB66" s="187"/>
      <c r="CC66" s="188"/>
      <c r="CD66" s="189"/>
      <c r="CE66" s="188"/>
      <c r="CF66" s="190"/>
      <c r="CG66" s="191"/>
      <c r="CH66" s="82"/>
      <c r="CI66" s="82"/>
      <c r="CJ66" s="82"/>
      <c r="CK66" s="187"/>
      <c r="CL66" s="188"/>
      <c r="CM66" s="189"/>
      <c r="CN66" s="188"/>
      <c r="CO66" s="190"/>
      <c r="CP66" s="191"/>
      <c r="CQ66" s="82"/>
      <c r="CR66" s="82"/>
      <c r="CS66" s="82"/>
      <c r="CT66" s="187"/>
      <c r="CU66" s="188"/>
      <c r="CV66" s="189"/>
      <c r="CW66" s="188"/>
      <c r="CX66" s="190"/>
      <c r="CY66" s="191"/>
      <c r="CZ66" s="82"/>
      <c r="DA66" s="82"/>
      <c r="DB66" s="82"/>
      <c r="DC66" s="187"/>
      <c r="DD66" s="188"/>
      <c r="DE66" s="189"/>
      <c r="DF66" s="188"/>
      <c r="DG66" s="190"/>
      <c r="DH66" s="191"/>
      <c r="DI66" s="82"/>
      <c r="DJ66" s="82"/>
      <c r="DK66" s="82"/>
      <c r="DL66" s="187"/>
      <c r="DM66" s="188"/>
      <c r="DN66" s="189"/>
      <c r="DO66" s="188"/>
      <c r="DP66" s="190"/>
      <c r="DQ66" s="191"/>
      <c r="DR66" s="82"/>
      <c r="DS66" s="82"/>
      <c r="DT66" s="82"/>
      <c r="DU66" s="187"/>
      <c r="DV66" s="188"/>
      <c r="DW66" s="189"/>
      <c r="DX66" s="188"/>
      <c r="DY66" s="190"/>
      <c r="DZ66" s="191"/>
      <c r="EA66" s="82"/>
      <c r="EB66" s="82"/>
      <c r="EC66" s="82"/>
      <c r="ED66" s="187"/>
      <c r="EE66" s="188"/>
      <c r="EF66" s="189"/>
      <c r="EG66" s="188"/>
      <c r="EH66" s="190"/>
      <c r="EI66" s="191"/>
      <c r="EJ66" s="82"/>
      <c r="EK66" s="82"/>
      <c r="EL66" s="82"/>
      <c r="EM66" s="187"/>
      <c r="EN66" s="188"/>
      <c r="EO66" s="189"/>
      <c r="EP66" s="188"/>
      <c r="EQ66" s="190"/>
      <c r="ER66" s="191"/>
      <c r="ES66" s="82"/>
      <c r="ET66" s="82"/>
      <c r="EU66" s="82"/>
      <c r="EV66" s="187"/>
      <c r="EW66" s="188"/>
      <c r="EX66" s="189"/>
      <c r="EY66" s="188"/>
      <c r="EZ66" s="190"/>
      <c r="FA66" s="191"/>
      <c r="FB66" s="82"/>
      <c r="FC66" s="82"/>
      <c r="FD66" s="82"/>
      <c r="FE66" s="187"/>
      <c r="FF66" s="188"/>
      <c r="FG66" s="189"/>
      <c r="FH66" s="188"/>
      <c r="FI66" s="190"/>
      <c r="FJ66" s="191"/>
      <c r="FK66" s="82"/>
      <c r="FL66" s="82"/>
      <c r="FM66" s="82"/>
      <c r="FN66" s="187"/>
      <c r="FO66" s="188"/>
      <c r="FP66" s="189"/>
      <c r="FQ66" s="188"/>
      <c r="FR66" s="190"/>
      <c r="FS66" s="191"/>
      <c r="FT66" s="82"/>
      <c r="FU66" s="82"/>
      <c r="FV66" s="82"/>
      <c r="FW66" s="187"/>
      <c r="FX66" s="188"/>
      <c r="FY66" s="189"/>
      <c r="FZ66" s="188"/>
      <c r="GA66" s="190"/>
      <c r="GB66" s="191"/>
      <c r="GC66" s="82"/>
      <c r="GD66" s="82"/>
      <c r="GE66" s="82"/>
      <c r="GF66" s="187"/>
      <c r="GG66" s="188"/>
      <c r="GH66" s="189"/>
      <c r="GI66" s="188"/>
      <c r="GJ66" s="190"/>
      <c r="GK66" s="191"/>
      <c r="GL66" s="82"/>
      <c r="GM66" s="82"/>
      <c r="GN66" s="82"/>
      <c r="GO66" s="187"/>
      <c r="GP66" s="188"/>
      <c r="GQ66" s="189"/>
      <c r="GR66" s="188"/>
      <c r="GS66" s="190"/>
      <c r="GT66" s="191"/>
      <c r="GU66" s="191"/>
      <c r="GV66" s="77"/>
      <c r="GW66" s="78"/>
      <c r="GX66" s="79"/>
      <c r="GY66" s="79"/>
      <c r="GZ66" s="513"/>
      <c r="HA66" s="197"/>
      <c r="HB66" s="91"/>
    </row>
    <row r="67" spans="1:210" x14ac:dyDescent="0.25">
      <c r="A67"/>
      <c r="B67" s="91"/>
      <c r="C67" s="91"/>
      <c r="D67" s="35"/>
      <c r="E67" s="36"/>
      <c r="F67" s="37"/>
      <c r="G67" s="38"/>
      <c r="H67" s="39"/>
      <c r="I67" s="40"/>
      <c r="J67" s="198"/>
      <c r="K67" s="199"/>
      <c r="L67" s="66"/>
      <c r="M67" s="200"/>
      <c r="N67" s="67"/>
      <c r="O67" s="201"/>
      <c r="P67" s="69"/>
      <c r="Q67" s="69"/>
      <c r="R67" s="202"/>
      <c r="S67" s="202"/>
      <c r="T67" s="202"/>
      <c r="U67" s="39">
        <f t="shared" si="0"/>
        <v>0</v>
      </c>
      <c r="V67" s="203"/>
      <c r="W67" s="204"/>
      <c r="X67" s="205"/>
      <c r="Y67" s="206"/>
      <c r="Z67" s="207"/>
      <c r="AA67" s="208"/>
      <c r="AB67" s="209"/>
      <c r="AC67" s="208"/>
      <c r="AD67" s="210"/>
      <c r="AE67" s="211"/>
      <c r="AF67" s="212"/>
      <c r="AG67" s="206"/>
      <c r="AH67" s="213"/>
      <c r="AI67" s="207"/>
      <c r="AJ67" s="208"/>
      <c r="AK67" s="209"/>
      <c r="AL67" s="214"/>
      <c r="AM67" s="210"/>
      <c r="AN67" s="211"/>
      <c r="AO67" s="212"/>
      <c r="AP67" s="206"/>
      <c r="AQ67" s="213"/>
      <c r="AR67" s="207"/>
      <c r="AS67" s="208"/>
      <c r="AT67" s="209"/>
      <c r="AU67" s="208"/>
      <c r="AV67" s="210"/>
      <c r="AW67" s="211"/>
      <c r="AX67" s="212"/>
      <c r="AY67" s="206"/>
      <c r="AZ67" s="213"/>
      <c r="BA67" s="207"/>
      <c r="BB67" s="208"/>
      <c r="BC67" s="209"/>
      <c r="BD67" s="214"/>
      <c r="BE67" s="210"/>
      <c r="BF67" s="211"/>
      <c r="BG67" s="212"/>
      <c r="BH67" s="206"/>
      <c r="BI67" s="213"/>
      <c r="BJ67" s="207"/>
      <c r="BK67" s="208"/>
      <c r="BL67" s="209"/>
      <c r="BM67" s="214"/>
      <c r="BN67" s="210"/>
      <c r="BO67" s="211"/>
      <c r="BP67" s="212"/>
      <c r="BQ67" s="206"/>
      <c r="BR67" s="213"/>
      <c r="BS67" s="207"/>
      <c r="BT67" s="208"/>
      <c r="BU67" s="209"/>
      <c r="BV67" s="208"/>
      <c r="BW67" s="210"/>
      <c r="BX67" s="211"/>
      <c r="BY67" s="212"/>
      <c r="BZ67" s="206"/>
      <c r="CA67" s="213"/>
      <c r="CB67" s="207"/>
      <c r="CC67" s="208"/>
      <c r="CD67" s="209"/>
      <c r="CE67" s="208"/>
      <c r="CF67" s="210"/>
      <c r="CG67" s="211"/>
      <c r="CH67" s="212"/>
      <c r="CI67" s="206"/>
      <c r="CJ67" s="213"/>
      <c r="CK67" s="207"/>
      <c r="CL67" s="208"/>
      <c r="CM67" s="209"/>
      <c r="CN67" s="208"/>
      <c r="CO67" s="210"/>
      <c r="CP67" s="211"/>
      <c r="CQ67" s="212"/>
      <c r="CR67" s="206"/>
      <c r="CS67" s="213"/>
      <c r="CT67" s="207"/>
      <c r="CU67" s="208"/>
      <c r="CV67" s="215"/>
      <c r="CW67" s="214"/>
      <c r="CX67" s="216"/>
      <c r="CY67" s="211"/>
      <c r="CZ67" s="212"/>
      <c r="DA67" s="206"/>
      <c r="DB67" s="213"/>
      <c r="DC67" s="207"/>
      <c r="DD67" s="208"/>
      <c r="DE67" s="209"/>
      <c r="DF67" s="208"/>
      <c r="DG67" s="210"/>
      <c r="DH67" s="211"/>
      <c r="DI67" s="212"/>
      <c r="DJ67" s="206"/>
      <c r="DK67" s="213"/>
      <c r="DL67" s="207"/>
      <c r="DM67" s="208"/>
      <c r="DN67" s="215"/>
      <c r="DO67" s="214"/>
      <c r="DP67" s="216"/>
      <c r="DQ67" s="211"/>
      <c r="DR67" s="212"/>
      <c r="DS67" s="206"/>
      <c r="DT67" s="213"/>
      <c r="DU67" s="207"/>
      <c r="DV67" s="208"/>
      <c r="DW67" s="209"/>
      <c r="DX67" s="208"/>
      <c r="DY67" s="210"/>
      <c r="DZ67" s="211"/>
      <c r="EA67" s="212"/>
      <c r="EB67" s="206"/>
      <c r="EC67" s="213"/>
      <c r="ED67" s="207"/>
      <c r="EE67" s="208"/>
      <c r="EF67" s="215"/>
      <c r="EG67" s="214"/>
      <c r="EH67" s="216"/>
      <c r="EI67" s="211"/>
      <c r="EJ67" s="212"/>
      <c r="EK67" s="206"/>
      <c r="EL67" s="213"/>
      <c r="EM67" s="207"/>
      <c r="EN67" s="208"/>
      <c r="EO67" s="215"/>
      <c r="EP67" s="214"/>
      <c r="EQ67" s="216"/>
      <c r="ER67" s="211"/>
      <c r="ES67" s="212"/>
      <c r="ET67" s="206"/>
      <c r="EU67" s="213"/>
      <c r="EV67" s="207"/>
      <c r="EW67" s="208"/>
      <c r="EX67" s="209"/>
      <c r="EY67" s="208"/>
      <c r="EZ67" s="210"/>
      <c r="FA67" s="211"/>
      <c r="FB67" s="212"/>
      <c r="FC67" s="206"/>
      <c r="FD67" s="213"/>
      <c r="FE67" s="207"/>
      <c r="FF67" s="208"/>
      <c r="FG67" s="209"/>
      <c r="FH67" s="208"/>
      <c r="FI67" s="210"/>
      <c r="FJ67" s="211"/>
      <c r="FK67" s="212"/>
      <c r="FL67" s="206"/>
      <c r="FM67" s="213"/>
      <c r="FN67" s="207"/>
      <c r="FO67" s="208"/>
      <c r="FP67" s="209"/>
      <c r="FQ67" s="208"/>
      <c r="FR67" s="210"/>
      <c r="FS67" s="211"/>
      <c r="FT67" s="212"/>
      <c r="FU67" s="206"/>
      <c r="FV67" s="213"/>
      <c r="FW67" s="207"/>
      <c r="FX67" s="208"/>
      <c r="FY67" s="209"/>
      <c r="FZ67" s="208"/>
      <c r="GA67" s="210"/>
      <c r="GB67" s="211"/>
      <c r="GC67" s="212"/>
      <c r="GD67" s="206"/>
      <c r="GE67" s="213"/>
      <c r="GF67" s="207"/>
      <c r="GG67" s="208"/>
      <c r="GH67" s="209"/>
      <c r="GI67" s="208"/>
      <c r="GJ67" s="210"/>
      <c r="GK67" s="211"/>
      <c r="GL67" s="212"/>
      <c r="GM67" s="206"/>
      <c r="GN67" s="213"/>
      <c r="GO67" s="207"/>
      <c r="GP67" s="208"/>
      <c r="GQ67" s="209"/>
      <c r="GR67" s="208"/>
      <c r="GS67" s="210"/>
      <c r="GT67" s="211"/>
      <c r="GU67" s="211"/>
      <c r="GV67" s="123"/>
      <c r="GW67" s="217"/>
      <c r="GX67" s="218"/>
      <c r="GY67" s="218"/>
      <c r="GZ67" s="514"/>
      <c r="HA67" s="220"/>
      <c r="HB67" s="91"/>
    </row>
    <row r="68" spans="1:210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69"/>
      <c r="Q68" s="69"/>
      <c r="R68" s="202"/>
      <c r="S68" s="202"/>
      <c r="T68" s="202"/>
      <c r="U68" s="39">
        <f t="shared" si="0"/>
        <v>0</v>
      </c>
      <c r="V68" s="203"/>
      <c r="W68" s="204"/>
      <c r="X68" s="205"/>
      <c r="Y68" s="206"/>
      <c r="Z68" s="207"/>
      <c r="AA68" s="208"/>
      <c r="AB68" s="209"/>
      <c r="AC68" s="208"/>
      <c r="AD68" s="210"/>
      <c r="AE68" s="211"/>
      <c r="AF68" s="212"/>
      <c r="AG68" s="206"/>
      <c r="AH68" s="213"/>
      <c r="AI68" s="207"/>
      <c r="AJ68" s="208"/>
      <c r="AK68" s="209"/>
      <c r="AL68" s="214"/>
      <c r="AM68" s="210"/>
      <c r="AN68" s="211"/>
      <c r="AO68" s="212"/>
      <c r="AP68" s="206"/>
      <c r="AQ68" s="213"/>
      <c r="AR68" s="207"/>
      <c r="AS68" s="208"/>
      <c r="AT68" s="209"/>
      <c r="AU68" s="208"/>
      <c r="AV68" s="210"/>
      <c r="AW68" s="211"/>
      <c r="AX68" s="212"/>
      <c r="AY68" s="206"/>
      <c r="AZ68" s="213"/>
      <c r="BA68" s="207"/>
      <c r="BB68" s="208"/>
      <c r="BC68" s="209"/>
      <c r="BD68" s="214"/>
      <c r="BE68" s="210"/>
      <c r="BF68" s="211"/>
      <c r="BG68" s="212"/>
      <c r="BH68" s="206"/>
      <c r="BI68" s="213"/>
      <c r="BJ68" s="207"/>
      <c r="BK68" s="208"/>
      <c r="BL68" s="209"/>
      <c r="BM68" s="214"/>
      <c r="BN68" s="210"/>
      <c r="BO68" s="211"/>
      <c r="BP68" s="212"/>
      <c r="BQ68" s="206"/>
      <c r="BR68" s="213"/>
      <c r="BS68" s="207"/>
      <c r="BT68" s="208"/>
      <c r="BU68" s="209"/>
      <c r="BV68" s="208"/>
      <c r="BW68" s="210"/>
      <c r="BX68" s="211"/>
      <c r="BY68" s="212"/>
      <c r="BZ68" s="206"/>
      <c r="CA68" s="213"/>
      <c r="CB68" s="207"/>
      <c r="CC68" s="208"/>
      <c r="CD68" s="209"/>
      <c r="CE68" s="208"/>
      <c r="CF68" s="210"/>
      <c r="CG68" s="211"/>
      <c r="CH68" s="212"/>
      <c r="CI68" s="206"/>
      <c r="CJ68" s="213"/>
      <c r="CK68" s="207"/>
      <c r="CL68" s="208"/>
      <c r="CM68" s="209"/>
      <c r="CN68" s="208"/>
      <c r="CO68" s="210"/>
      <c r="CP68" s="211"/>
      <c r="CQ68" s="212"/>
      <c r="CR68" s="206"/>
      <c r="CS68" s="213"/>
      <c r="CT68" s="207"/>
      <c r="CU68" s="208"/>
      <c r="CV68" s="215"/>
      <c r="CW68" s="214"/>
      <c r="CX68" s="216"/>
      <c r="CY68" s="211"/>
      <c r="CZ68" s="212"/>
      <c r="DA68" s="206"/>
      <c r="DB68" s="213"/>
      <c r="DC68" s="207"/>
      <c r="DD68" s="208"/>
      <c r="DE68" s="209"/>
      <c r="DF68" s="208"/>
      <c r="DG68" s="210"/>
      <c r="DH68" s="211"/>
      <c r="DI68" s="212"/>
      <c r="DJ68" s="206"/>
      <c r="DK68" s="213"/>
      <c r="DL68" s="207"/>
      <c r="DM68" s="208"/>
      <c r="DN68" s="215"/>
      <c r="DO68" s="214"/>
      <c r="DP68" s="216"/>
      <c r="DQ68" s="211"/>
      <c r="DR68" s="212"/>
      <c r="DS68" s="206"/>
      <c r="DT68" s="213"/>
      <c r="DU68" s="207"/>
      <c r="DV68" s="208"/>
      <c r="DW68" s="209"/>
      <c r="DX68" s="208"/>
      <c r="DY68" s="210"/>
      <c r="DZ68" s="211"/>
      <c r="EA68" s="212"/>
      <c r="EB68" s="206"/>
      <c r="EC68" s="213"/>
      <c r="ED68" s="207"/>
      <c r="EE68" s="208"/>
      <c r="EF68" s="215"/>
      <c r="EG68" s="214"/>
      <c r="EH68" s="216"/>
      <c r="EI68" s="211"/>
      <c r="EJ68" s="212"/>
      <c r="EK68" s="206"/>
      <c r="EL68" s="213"/>
      <c r="EM68" s="207"/>
      <c r="EN68" s="208"/>
      <c r="EO68" s="215"/>
      <c r="EP68" s="214"/>
      <c r="EQ68" s="216"/>
      <c r="ER68" s="211"/>
      <c r="ES68" s="212"/>
      <c r="ET68" s="206"/>
      <c r="EU68" s="213"/>
      <c r="EV68" s="207"/>
      <c r="EW68" s="208"/>
      <c r="EX68" s="209"/>
      <c r="EY68" s="208"/>
      <c r="EZ68" s="210"/>
      <c r="FA68" s="211"/>
      <c r="FB68" s="212"/>
      <c r="FC68" s="206"/>
      <c r="FD68" s="213"/>
      <c r="FE68" s="207"/>
      <c r="FF68" s="208"/>
      <c r="FG68" s="209"/>
      <c r="FH68" s="208"/>
      <c r="FI68" s="210"/>
      <c r="FJ68" s="211"/>
      <c r="FK68" s="212"/>
      <c r="FL68" s="206"/>
      <c r="FM68" s="213"/>
      <c r="FN68" s="207"/>
      <c r="FO68" s="208"/>
      <c r="FP68" s="209"/>
      <c r="FQ68" s="208"/>
      <c r="FR68" s="210"/>
      <c r="FS68" s="211"/>
      <c r="FT68" s="212"/>
      <c r="FU68" s="206"/>
      <c r="FV68" s="213"/>
      <c r="FW68" s="207"/>
      <c r="FX68" s="208"/>
      <c r="FY68" s="209"/>
      <c r="FZ68" s="208"/>
      <c r="GA68" s="210"/>
      <c r="GB68" s="211"/>
      <c r="GC68" s="212"/>
      <c r="GD68" s="206"/>
      <c r="GE68" s="213"/>
      <c r="GF68" s="207"/>
      <c r="GG68" s="208"/>
      <c r="GH68" s="209"/>
      <c r="GI68" s="208"/>
      <c r="GJ68" s="210"/>
      <c r="GK68" s="211"/>
      <c r="GL68" s="212"/>
      <c r="GM68" s="206"/>
      <c r="GN68" s="213"/>
      <c r="GO68" s="207"/>
      <c r="GP68" s="208"/>
      <c r="GQ68" s="209"/>
      <c r="GR68" s="208"/>
      <c r="GS68" s="210"/>
      <c r="GT68" s="211"/>
      <c r="GU68" s="211"/>
      <c r="GV68" s="123"/>
      <c r="GW68" s="217"/>
      <c r="GX68" s="218"/>
      <c r="GY68" s="218"/>
      <c r="GZ68" s="514"/>
      <c r="HA68" s="220"/>
    </row>
    <row r="69" spans="1:210" ht="16.5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22"/>
      <c r="Q69" s="69"/>
      <c r="R69" s="202"/>
      <c r="S69" s="202"/>
      <c r="T69" s="202"/>
      <c r="U69" s="39">
        <f t="shared" si="0"/>
        <v>0</v>
      </c>
      <c r="V69" s="203"/>
      <c r="W69" s="204"/>
      <c r="X69" s="205"/>
      <c r="Y69" s="206"/>
      <c r="Z69" s="207"/>
      <c r="AA69" s="208"/>
      <c r="AB69" s="209"/>
      <c r="AC69" s="208"/>
      <c r="AD69" s="210"/>
      <c r="AE69" s="211"/>
      <c r="AF69" s="212"/>
      <c r="AG69" s="206"/>
      <c r="AH69" s="213"/>
      <c r="AI69" s="207"/>
      <c r="AJ69" s="208"/>
      <c r="AK69" s="209"/>
      <c r="AL69" s="214"/>
      <c r="AM69" s="210"/>
      <c r="AN69" s="211"/>
      <c r="AO69" s="212"/>
      <c r="AP69" s="206"/>
      <c r="AQ69" s="213"/>
      <c r="AR69" s="207"/>
      <c r="AS69" s="208"/>
      <c r="AT69" s="209"/>
      <c r="AU69" s="208"/>
      <c r="AV69" s="210"/>
      <c r="AW69" s="211"/>
      <c r="AX69" s="212"/>
      <c r="AY69" s="206"/>
      <c r="AZ69" s="213"/>
      <c r="BA69" s="207"/>
      <c r="BB69" s="208"/>
      <c r="BC69" s="209"/>
      <c r="BD69" s="214"/>
      <c r="BE69" s="210"/>
      <c r="BF69" s="211"/>
      <c r="BG69" s="212"/>
      <c r="BH69" s="206"/>
      <c r="BI69" s="213"/>
      <c r="BJ69" s="207"/>
      <c r="BK69" s="208"/>
      <c r="BL69" s="209"/>
      <c r="BM69" s="214"/>
      <c r="BN69" s="210"/>
      <c r="BO69" s="211"/>
      <c r="BP69" s="212"/>
      <c r="BQ69" s="206"/>
      <c r="BR69" s="213"/>
      <c r="BS69" s="207"/>
      <c r="BT69" s="208"/>
      <c r="BU69" s="209"/>
      <c r="BV69" s="208"/>
      <c r="BW69" s="210"/>
      <c r="BX69" s="211"/>
      <c r="BY69" s="212"/>
      <c r="BZ69" s="206"/>
      <c r="CA69" s="213"/>
      <c r="CB69" s="207"/>
      <c r="CC69" s="208"/>
      <c r="CD69" s="209"/>
      <c r="CE69" s="208"/>
      <c r="CF69" s="210"/>
      <c r="CG69" s="211"/>
      <c r="CH69" s="212"/>
      <c r="CI69" s="206"/>
      <c r="CJ69" s="213"/>
      <c r="CK69" s="207"/>
      <c r="CL69" s="208"/>
      <c r="CM69" s="209"/>
      <c r="CN69" s="208"/>
      <c r="CO69" s="210"/>
      <c r="CP69" s="211"/>
      <c r="CQ69" s="212"/>
      <c r="CR69" s="206"/>
      <c r="CS69" s="213"/>
      <c r="CT69" s="207"/>
      <c r="CU69" s="208"/>
      <c r="CV69" s="215"/>
      <c r="CW69" s="214"/>
      <c r="CX69" s="216"/>
      <c r="CY69" s="211"/>
      <c r="CZ69" s="212"/>
      <c r="DA69" s="206"/>
      <c r="DB69" s="213"/>
      <c r="DC69" s="207"/>
      <c r="DD69" s="208"/>
      <c r="DE69" s="209"/>
      <c r="DF69" s="208"/>
      <c r="DG69" s="210"/>
      <c r="DH69" s="211"/>
      <c r="DI69" s="212"/>
      <c r="DJ69" s="206"/>
      <c r="DK69" s="213"/>
      <c r="DL69" s="207"/>
      <c r="DM69" s="208"/>
      <c r="DN69" s="215"/>
      <c r="DO69" s="214"/>
      <c r="DP69" s="216"/>
      <c r="DQ69" s="211"/>
      <c r="DR69" s="212"/>
      <c r="DS69" s="206"/>
      <c r="DT69" s="213"/>
      <c r="DU69" s="207"/>
      <c r="DV69" s="208"/>
      <c r="DW69" s="209"/>
      <c r="DX69" s="208"/>
      <c r="DY69" s="210"/>
      <c r="DZ69" s="211"/>
      <c r="EA69" s="212"/>
      <c r="EB69" s="206"/>
      <c r="EC69" s="213"/>
      <c r="ED69" s="207"/>
      <c r="EE69" s="208"/>
      <c r="EF69" s="215"/>
      <c r="EG69" s="214"/>
      <c r="EH69" s="216"/>
      <c r="EI69" s="211"/>
      <c r="EJ69" s="212"/>
      <c r="EK69" s="206"/>
      <c r="EL69" s="213"/>
      <c r="EM69" s="207"/>
      <c r="EN69" s="208"/>
      <c r="EO69" s="215"/>
      <c r="EP69" s="214"/>
      <c r="EQ69" s="216"/>
      <c r="ER69" s="211"/>
      <c r="ES69" s="212"/>
      <c r="ET69" s="206"/>
      <c r="EU69" s="213"/>
      <c r="EV69" s="207"/>
      <c r="EW69" s="208"/>
      <c r="EX69" s="209"/>
      <c r="EY69" s="208"/>
      <c r="EZ69" s="210"/>
      <c r="FA69" s="211"/>
      <c r="FB69" s="212"/>
      <c r="FC69" s="206"/>
      <c r="FD69" s="213"/>
      <c r="FE69" s="207"/>
      <c r="FF69" s="208"/>
      <c r="FG69" s="209"/>
      <c r="FH69" s="208"/>
      <c r="FI69" s="210"/>
      <c r="FJ69" s="211"/>
      <c r="FK69" s="212"/>
      <c r="FL69" s="206"/>
      <c r="FM69" s="213"/>
      <c r="FN69" s="207"/>
      <c r="FO69" s="208"/>
      <c r="FP69" s="209"/>
      <c r="FQ69" s="208"/>
      <c r="FR69" s="210"/>
      <c r="FS69" s="211"/>
      <c r="FT69" s="212"/>
      <c r="FU69" s="206"/>
      <c r="FV69" s="213"/>
      <c r="FW69" s="207"/>
      <c r="FX69" s="208"/>
      <c r="FY69" s="209"/>
      <c r="FZ69" s="208"/>
      <c r="GA69" s="210"/>
      <c r="GB69" s="211"/>
      <c r="GC69" s="212"/>
      <c r="GD69" s="206"/>
      <c r="GE69" s="213"/>
      <c r="GF69" s="207"/>
      <c r="GG69" s="208"/>
      <c r="GH69" s="209"/>
      <c r="GI69" s="208"/>
      <c r="GJ69" s="210"/>
      <c r="GK69" s="211"/>
      <c r="GL69" s="212"/>
      <c r="GM69" s="206"/>
      <c r="GN69" s="213"/>
      <c r="GO69" s="207"/>
      <c r="GP69" s="208"/>
      <c r="GQ69" s="209"/>
      <c r="GR69" s="208"/>
      <c r="GS69" s="210"/>
      <c r="GT69" s="211"/>
      <c r="GU69" s="211"/>
      <c r="GV69" s="123"/>
      <c r="GW69" s="223"/>
      <c r="GX69" s="31"/>
      <c r="GY69" s="31"/>
      <c r="GZ69" s="511"/>
      <c r="HA69" s="33"/>
    </row>
    <row r="70" spans="1:210" ht="20.25" thickTop="1" thickBot="1" x14ac:dyDescent="0.35">
      <c r="A70"/>
      <c r="B70" s="91"/>
      <c r="C70" s="91"/>
      <c r="D70" s="35"/>
      <c r="E70" s="36"/>
      <c r="F70" s="37"/>
      <c r="G70" s="38"/>
      <c r="H70" s="39"/>
      <c r="I70" s="40"/>
      <c r="J70" s="198"/>
      <c r="K70" s="199"/>
      <c r="L70" s="66"/>
      <c r="M70" s="200"/>
      <c r="N70" s="537" t="s">
        <v>28</v>
      </c>
      <c r="O70" s="538"/>
      <c r="P70" s="539">
        <f>SUM(P8:P69)</f>
        <v>603193.51</v>
      </c>
      <c r="Q70" s="224"/>
      <c r="R70" s="202"/>
      <c r="S70" s="225"/>
      <c r="T70" s="202"/>
      <c r="U70" s="39">
        <f t="shared" si="0"/>
        <v>0</v>
      </c>
      <c r="V70" s="203"/>
      <c r="W70" s="204"/>
      <c r="X70" s="205"/>
      <c r="Y70" s="226"/>
      <c r="Z70" s="227"/>
      <c r="AA70" s="228"/>
      <c r="AB70" s="229"/>
      <c r="AC70" s="228"/>
      <c r="AD70" s="230"/>
      <c r="AE70" s="231"/>
      <c r="AF70" s="232"/>
      <c r="AG70" s="226"/>
      <c r="AH70" s="233"/>
      <c r="AI70" s="227"/>
      <c r="AJ70" s="228"/>
      <c r="AK70" s="229"/>
      <c r="AL70" s="234"/>
      <c r="AM70" s="230"/>
      <c r="AN70" s="231"/>
      <c r="AO70" s="232"/>
      <c r="AP70" s="226"/>
      <c r="AQ70" s="233"/>
      <c r="AR70" s="227"/>
      <c r="AS70" s="228"/>
      <c r="AT70" s="229"/>
      <c r="AU70" s="228"/>
      <c r="AV70" s="230"/>
      <c r="AW70" s="231"/>
      <c r="AX70" s="232"/>
      <c r="AY70" s="226"/>
      <c r="AZ70" s="233"/>
      <c r="BA70" s="227"/>
      <c r="BB70" s="228"/>
      <c r="BC70" s="229"/>
      <c r="BD70" s="234"/>
      <c r="BE70" s="230"/>
      <c r="BF70" s="231"/>
      <c r="BG70" s="232"/>
      <c r="BH70" s="226"/>
      <c r="BI70" s="233"/>
      <c r="BJ70" s="227"/>
      <c r="BK70" s="228"/>
      <c r="BL70" s="229"/>
      <c r="BM70" s="234"/>
      <c r="BN70" s="230"/>
      <c r="BO70" s="231"/>
      <c r="BP70" s="232"/>
      <c r="BQ70" s="226"/>
      <c r="BR70" s="233"/>
      <c r="BS70" s="227"/>
      <c r="BT70" s="228"/>
      <c r="BU70" s="229"/>
      <c r="BV70" s="228"/>
      <c r="BW70" s="230"/>
      <c r="BX70" s="231"/>
      <c r="BY70" s="232"/>
      <c r="BZ70" s="226"/>
      <c r="CA70" s="233"/>
      <c r="CB70" s="227"/>
      <c r="CC70" s="228"/>
      <c r="CD70" s="229"/>
      <c r="CE70" s="228"/>
      <c r="CF70" s="230"/>
      <c r="CG70" s="231"/>
      <c r="CH70" s="232"/>
      <c r="CI70" s="226"/>
      <c r="CJ70" s="233"/>
      <c r="CK70" s="227"/>
      <c r="CL70" s="228"/>
      <c r="CM70" s="229"/>
      <c r="CN70" s="228"/>
      <c r="CO70" s="230"/>
      <c r="CP70" s="231"/>
      <c r="CQ70" s="232"/>
      <c r="CR70" s="226"/>
      <c r="CS70" s="233"/>
      <c r="CT70" s="227"/>
      <c r="CU70" s="228"/>
      <c r="CV70" s="235"/>
      <c r="CW70" s="234"/>
      <c r="CX70" s="236"/>
      <c r="CY70" s="231"/>
      <c r="CZ70" s="232"/>
      <c r="DA70" s="226"/>
      <c r="DB70" s="233"/>
      <c r="DC70" s="227"/>
      <c r="DD70" s="228"/>
      <c r="DE70" s="229"/>
      <c r="DF70" s="228"/>
      <c r="DG70" s="230"/>
      <c r="DH70" s="231"/>
      <c r="DI70" s="232"/>
      <c r="DJ70" s="226"/>
      <c r="DK70" s="233"/>
      <c r="DL70" s="227"/>
      <c r="DM70" s="228"/>
      <c r="DN70" s="235"/>
      <c r="DO70" s="234"/>
      <c r="DP70" s="236"/>
      <c r="DQ70" s="231"/>
      <c r="DR70" s="232"/>
      <c r="DS70" s="226"/>
      <c r="DT70" s="233"/>
      <c r="DU70" s="227"/>
      <c r="DV70" s="228"/>
      <c r="DW70" s="229"/>
      <c r="DX70" s="228"/>
      <c r="DY70" s="230"/>
      <c r="DZ70" s="231"/>
      <c r="EA70" s="232"/>
      <c r="EB70" s="226"/>
      <c r="EC70" s="233"/>
      <c r="ED70" s="227"/>
      <c r="EE70" s="228"/>
      <c r="EF70" s="235"/>
      <c r="EG70" s="234"/>
      <c r="EH70" s="236"/>
      <c r="EI70" s="231"/>
      <c r="EJ70" s="232"/>
      <c r="EK70" s="226"/>
      <c r="EL70" s="233"/>
      <c r="EM70" s="227"/>
      <c r="EN70" s="228"/>
      <c r="EO70" s="235"/>
      <c r="EP70" s="234"/>
      <c r="EQ70" s="236"/>
      <c r="ER70" s="231"/>
      <c r="ES70" s="232"/>
      <c r="ET70" s="226"/>
      <c r="EU70" s="233"/>
      <c r="EV70" s="227"/>
      <c r="EW70" s="228"/>
      <c r="EX70" s="229"/>
      <c r="EY70" s="228"/>
      <c r="EZ70" s="230"/>
      <c r="FA70" s="231"/>
      <c r="FB70" s="232"/>
      <c r="FC70" s="226"/>
      <c r="FD70" s="233"/>
      <c r="FE70" s="227"/>
      <c r="FF70" s="228"/>
      <c r="FG70" s="229"/>
      <c r="FH70" s="228"/>
      <c r="FI70" s="230"/>
      <c r="FJ70" s="231"/>
      <c r="FK70" s="232"/>
      <c r="FL70" s="226"/>
      <c r="FM70" s="233"/>
      <c r="FN70" s="227"/>
      <c r="FO70" s="228"/>
      <c r="FP70" s="229"/>
      <c r="FQ70" s="228"/>
      <c r="FR70" s="230"/>
      <c r="FS70" s="231"/>
      <c r="FT70" s="232"/>
      <c r="FU70" s="226"/>
      <c r="FV70" s="233"/>
      <c r="FW70" s="227"/>
      <c r="FX70" s="228"/>
      <c r="FY70" s="229"/>
      <c r="FZ70" s="228"/>
      <c r="GA70" s="230"/>
      <c r="GB70" s="231"/>
      <c r="GC70" s="232"/>
      <c r="GD70" s="226"/>
      <c r="GE70" s="233"/>
      <c r="GF70" s="227"/>
      <c r="GG70" s="228"/>
      <c r="GH70" s="229"/>
      <c r="GI70" s="228"/>
      <c r="GJ70" s="230"/>
      <c r="GK70" s="231"/>
      <c r="GL70" s="232"/>
      <c r="GM70" s="226"/>
      <c r="GN70" s="233"/>
      <c r="GO70" s="227"/>
      <c r="GP70" s="228"/>
      <c r="GQ70" s="229"/>
      <c r="GR70" s="228"/>
      <c r="GS70" s="230"/>
      <c r="GT70" s="231"/>
      <c r="GU70" s="211"/>
      <c r="GV70" s="123"/>
      <c r="GW70" s="237"/>
      <c r="GX70" s="238"/>
      <c r="GY70" s="238"/>
      <c r="GZ70" s="515"/>
      <c r="HA70" s="33"/>
    </row>
    <row r="71" spans="1:210" ht="19.5" thickBot="1" x14ac:dyDescent="0.3">
      <c r="A71"/>
      <c r="B71" s="91"/>
      <c r="C71" s="91"/>
      <c r="D71" s="35"/>
      <c r="E71" s="36"/>
      <c r="F71" s="37"/>
      <c r="G71" s="38"/>
      <c r="H71" s="39"/>
      <c r="I71" s="40"/>
      <c r="J71" s="240"/>
      <c r="K71" s="199"/>
      <c r="L71" s="66"/>
      <c r="M71" s="200"/>
      <c r="N71" s="67"/>
      <c r="O71" s="221"/>
      <c r="P71" s="540"/>
      <c r="Q71" s="224"/>
      <c r="R71" s="202"/>
      <c r="S71" s="225"/>
      <c r="T71" s="202"/>
      <c r="U71" s="241">
        <f t="shared" si="0"/>
        <v>0</v>
      </c>
      <c r="V71" s="203"/>
      <c r="W71" s="204"/>
      <c r="X71" s="205"/>
      <c r="Y71" s="226"/>
      <c r="Z71" s="227"/>
      <c r="AA71" s="228"/>
      <c r="AB71" s="229"/>
      <c r="AC71" s="228"/>
      <c r="AD71" s="230"/>
      <c r="AE71" s="231"/>
      <c r="AF71" s="232"/>
      <c r="AG71" s="226"/>
      <c r="AH71" s="233"/>
      <c r="AI71" s="227"/>
      <c r="AJ71" s="228"/>
      <c r="AK71" s="229"/>
      <c r="AL71" s="234"/>
      <c r="AM71" s="230"/>
      <c r="AN71" s="231"/>
      <c r="AO71" s="232"/>
      <c r="AP71" s="226"/>
      <c r="AQ71" s="233"/>
      <c r="AR71" s="227"/>
      <c r="AS71" s="228"/>
      <c r="AT71" s="229"/>
      <c r="AU71" s="228"/>
      <c r="AV71" s="230"/>
      <c r="AW71" s="231"/>
      <c r="AX71" s="232"/>
      <c r="AY71" s="226"/>
      <c r="AZ71" s="233"/>
      <c r="BA71" s="227"/>
      <c r="BB71" s="228"/>
      <c r="BC71" s="229"/>
      <c r="BD71" s="234"/>
      <c r="BE71" s="230"/>
      <c r="BF71" s="231"/>
      <c r="BG71" s="232"/>
      <c r="BH71" s="226"/>
      <c r="BI71" s="233"/>
      <c r="BJ71" s="227"/>
      <c r="BK71" s="228"/>
      <c r="BL71" s="229"/>
      <c r="BM71" s="234"/>
      <c r="BN71" s="230"/>
      <c r="BO71" s="231"/>
      <c r="BP71" s="232"/>
      <c r="BQ71" s="226"/>
      <c r="BR71" s="233"/>
      <c r="BS71" s="227"/>
      <c r="BT71" s="228"/>
      <c r="BU71" s="229"/>
      <c r="BV71" s="228"/>
      <c r="BW71" s="230"/>
      <c r="BX71" s="231"/>
      <c r="BY71" s="232"/>
      <c r="BZ71" s="226"/>
      <c r="CA71" s="233"/>
      <c r="CB71" s="227"/>
      <c r="CC71" s="228"/>
      <c r="CD71" s="229"/>
      <c r="CE71" s="228"/>
      <c r="CF71" s="230"/>
      <c r="CG71" s="231"/>
      <c r="CH71" s="232"/>
      <c r="CI71" s="226"/>
      <c r="CJ71" s="233"/>
      <c r="CK71" s="227"/>
      <c r="CL71" s="228"/>
      <c r="CM71" s="229"/>
      <c r="CN71" s="228"/>
      <c r="CO71" s="230"/>
      <c r="CP71" s="231"/>
      <c r="CQ71" s="232"/>
      <c r="CR71" s="226"/>
      <c r="CS71" s="233"/>
      <c r="CT71" s="227"/>
      <c r="CU71" s="228"/>
      <c r="CV71" s="235"/>
      <c r="CW71" s="234"/>
      <c r="CX71" s="236"/>
      <c r="CY71" s="231"/>
      <c r="CZ71" s="232"/>
      <c r="DA71" s="226"/>
      <c r="DB71" s="233"/>
      <c r="DC71" s="227"/>
      <c r="DD71" s="228"/>
      <c r="DE71" s="229"/>
      <c r="DF71" s="228"/>
      <c r="DG71" s="230"/>
      <c r="DH71" s="231"/>
      <c r="DI71" s="232"/>
      <c r="DJ71" s="226"/>
      <c r="DK71" s="233"/>
      <c r="DL71" s="227"/>
      <c r="DM71" s="228"/>
      <c r="DN71" s="235"/>
      <c r="DO71" s="234"/>
      <c r="DP71" s="236"/>
      <c r="DQ71" s="231"/>
      <c r="DR71" s="232"/>
      <c r="DS71" s="226"/>
      <c r="DT71" s="233"/>
      <c r="DU71" s="227"/>
      <c r="DV71" s="228"/>
      <c r="DW71" s="229"/>
      <c r="DX71" s="228"/>
      <c r="DY71" s="230"/>
      <c r="DZ71" s="231"/>
      <c r="EA71" s="232"/>
      <c r="EB71" s="226"/>
      <c r="EC71" s="233"/>
      <c r="ED71" s="227"/>
      <c r="EE71" s="228"/>
      <c r="EF71" s="235"/>
      <c r="EG71" s="234"/>
      <c r="EH71" s="236"/>
      <c r="EI71" s="231"/>
      <c r="EJ71" s="232"/>
      <c r="EK71" s="226"/>
      <c r="EL71" s="233"/>
      <c r="EM71" s="227"/>
      <c r="EN71" s="228"/>
      <c r="EO71" s="235"/>
      <c r="EP71" s="234"/>
      <c r="EQ71" s="236"/>
      <c r="ER71" s="231"/>
      <c r="ES71" s="232"/>
      <c r="ET71" s="226"/>
      <c r="EU71" s="233"/>
      <c r="EV71" s="227"/>
      <c r="EW71" s="228"/>
      <c r="EX71" s="229"/>
      <c r="EY71" s="228"/>
      <c r="EZ71" s="230"/>
      <c r="FA71" s="231"/>
      <c r="FB71" s="232"/>
      <c r="FC71" s="226"/>
      <c r="FD71" s="233"/>
      <c r="FE71" s="227"/>
      <c r="FF71" s="228"/>
      <c r="FG71" s="229"/>
      <c r="FH71" s="228"/>
      <c r="FI71" s="230"/>
      <c r="FJ71" s="231"/>
      <c r="FK71" s="232"/>
      <c r="FL71" s="226"/>
      <c r="FM71" s="233"/>
      <c r="FN71" s="227"/>
      <c r="FO71" s="228"/>
      <c r="FP71" s="229"/>
      <c r="FQ71" s="228"/>
      <c r="FR71" s="230"/>
      <c r="FS71" s="231"/>
      <c r="FT71" s="232"/>
      <c r="FU71" s="226"/>
      <c r="FV71" s="233"/>
      <c r="FW71" s="227"/>
      <c r="FX71" s="228"/>
      <c r="FY71" s="229"/>
      <c r="FZ71" s="228"/>
      <c r="GA71" s="230"/>
      <c r="GB71" s="231"/>
      <c r="GC71" s="232"/>
      <c r="GD71" s="226"/>
      <c r="GE71" s="233"/>
      <c r="GF71" s="227"/>
      <c r="GG71" s="228"/>
      <c r="GH71" s="229"/>
      <c r="GI71" s="228"/>
      <c r="GJ71" s="230"/>
      <c r="GK71" s="231"/>
      <c r="GL71" s="232"/>
      <c r="GM71" s="226"/>
      <c r="GN71" s="233"/>
      <c r="GO71" s="227"/>
      <c r="GP71" s="228"/>
      <c r="GQ71" s="229"/>
      <c r="GR71" s="228"/>
      <c r="GS71" s="230"/>
      <c r="GT71" s="231"/>
      <c r="GU71" s="211"/>
      <c r="GV71" s="123"/>
      <c r="GW71" s="237"/>
      <c r="GX71" s="238"/>
      <c r="GY71" s="238"/>
      <c r="GZ71" s="515"/>
      <c r="HA71" s="33"/>
    </row>
    <row r="72" spans="1:210" ht="16.5" thickTop="1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199"/>
      <c r="L72" s="66"/>
      <c r="M72" s="200"/>
      <c r="N72" s="67"/>
      <c r="O72" s="221"/>
      <c r="P72" s="242"/>
      <c r="Q72" s="242"/>
      <c r="R72" s="202"/>
      <c r="S72" s="202"/>
      <c r="T72" s="202"/>
      <c r="U72" s="241">
        <f t="shared" si="0"/>
        <v>0</v>
      </c>
      <c r="V72" s="203"/>
      <c r="W72" s="204"/>
      <c r="X72" s="205"/>
      <c r="Y72" s="226"/>
      <c r="Z72" s="227"/>
      <c r="AA72" s="228"/>
      <c r="AB72" s="229"/>
      <c r="AC72" s="228"/>
      <c r="AD72" s="230"/>
      <c r="AE72" s="231"/>
      <c r="AF72" s="232"/>
      <c r="AG72" s="226"/>
      <c r="AH72" s="233"/>
      <c r="AI72" s="227"/>
      <c r="AJ72" s="228"/>
      <c r="AK72" s="229"/>
      <c r="AL72" s="234"/>
      <c r="AM72" s="230"/>
      <c r="AN72" s="231"/>
      <c r="AO72" s="232"/>
      <c r="AP72" s="226"/>
      <c r="AQ72" s="233"/>
      <c r="AR72" s="227"/>
      <c r="AS72" s="228"/>
      <c r="AT72" s="229"/>
      <c r="AU72" s="228"/>
      <c r="AV72" s="230"/>
      <c r="AW72" s="231"/>
      <c r="AX72" s="232"/>
      <c r="AY72" s="226"/>
      <c r="AZ72" s="233"/>
      <c r="BA72" s="227"/>
      <c r="BB72" s="228"/>
      <c r="BC72" s="229"/>
      <c r="BD72" s="234"/>
      <c r="BE72" s="230"/>
      <c r="BF72" s="231"/>
      <c r="BG72" s="232"/>
      <c r="BH72" s="226"/>
      <c r="BI72" s="233"/>
      <c r="BJ72" s="227"/>
      <c r="BK72" s="228"/>
      <c r="BL72" s="229"/>
      <c r="BM72" s="234"/>
      <c r="BN72" s="230"/>
      <c r="BO72" s="231"/>
      <c r="BP72" s="232"/>
      <c r="BQ72" s="226"/>
      <c r="BR72" s="233"/>
      <c r="BS72" s="227"/>
      <c r="BT72" s="228"/>
      <c r="BU72" s="229"/>
      <c r="BV72" s="228"/>
      <c r="BW72" s="230"/>
      <c r="BX72" s="231"/>
      <c r="BY72" s="232"/>
      <c r="BZ72" s="226"/>
      <c r="CA72" s="233"/>
      <c r="CB72" s="227"/>
      <c r="CC72" s="228"/>
      <c r="CD72" s="229"/>
      <c r="CE72" s="228"/>
      <c r="CF72" s="230"/>
      <c r="CG72" s="231"/>
      <c r="CH72" s="232"/>
      <c r="CI72" s="226"/>
      <c r="CJ72" s="233"/>
      <c r="CK72" s="227"/>
      <c r="CL72" s="228"/>
      <c r="CM72" s="229"/>
      <c r="CN72" s="228"/>
      <c r="CO72" s="230"/>
      <c r="CP72" s="231"/>
      <c r="CQ72" s="232"/>
      <c r="CR72" s="226"/>
      <c r="CS72" s="233"/>
      <c r="CT72" s="227"/>
      <c r="CU72" s="228"/>
      <c r="CV72" s="235"/>
      <c r="CW72" s="234"/>
      <c r="CX72" s="236"/>
      <c r="CY72" s="231"/>
      <c r="CZ72" s="232"/>
      <c r="DA72" s="226"/>
      <c r="DB72" s="233"/>
      <c r="DC72" s="227"/>
      <c r="DD72" s="228"/>
      <c r="DE72" s="229"/>
      <c r="DF72" s="228"/>
      <c r="DG72" s="230"/>
      <c r="DH72" s="231"/>
      <c r="DI72" s="232"/>
      <c r="DJ72" s="226"/>
      <c r="DK72" s="233"/>
      <c r="DL72" s="227"/>
      <c r="DM72" s="228"/>
      <c r="DN72" s="235"/>
      <c r="DO72" s="234"/>
      <c r="DP72" s="236"/>
      <c r="DQ72" s="231"/>
      <c r="DR72" s="232"/>
      <c r="DS72" s="226"/>
      <c r="DT72" s="233"/>
      <c r="DU72" s="227"/>
      <c r="DV72" s="228"/>
      <c r="DW72" s="229"/>
      <c r="DX72" s="228"/>
      <c r="DY72" s="230"/>
      <c r="DZ72" s="231"/>
      <c r="EA72" s="232"/>
      <c r="EB72" s="226"/>
      <c r="EC72" s="233"/>
      <c r="ED72" s="227"/>
      <c r="EE72" s="228"/>
      <c r="EF72" s="235"/>
      <c r="EG72" s="234"/>
      <c r="EH72" s="236"/>
      <c r="EI72" s="231"/>
      <c r="EJ72" s="232"/>
      <c r="EK72" s="226"/>
      <c r="EL72" s="233"/>
      <c r="EM72" s="227"/>
      <c r="EN72" s="228"/>
      <c r="EO72" s="235"/>
      <c r="EP72" s="234"/>
      <c r="EQ72" s="236"/>
      <c r="ER72" s="231"/>
      <c r="ES72" s="232"/>
      <c r="ET72" s="226"/>
      <c r="EU72" s="233"/>
      <c r="EV72" s="227"/>
      <c r="EW72" s="228"/>
      <c r="EX72" s="229"/>
      <c r="EY72" s="228"/>
      <c r="EZ72" s="230"/>
      <c r="FA72" s="231"/>
      <c r="FB72" s="232"/>
      <c r="FC72" s="226"/>
      <c r="FD72" s="233"/>
      <c r="FE72" s="227"/>
      <c r="FF72" s="228"/>
      <c r="FG72" s="229"/>
      <c r="FH72" s="228"/>
      <c r="FI72" s="230"/>
      <c r="FJ72" s="231"/>
      <c r="FK72" s="232"/>
      <c r="FL72" s="226"/>
      <c r="FM72" s="233"/>
      <c r="FN72" s="227"/>
      <c r="FO72" s="228"/>
      <c r="FP72" s="229"/>
      <c r="FQ72" s="228"/>
      <c r="FR72" s="230"/>
      <c r="FS72" s="231"/>
      <c r="FT72" s="232"/>
      <c r="FU72" s="226"/>
      <c r="FV72" s="233"/>
      <c r="FW72" s="227"/>
      <c r="FX72" s="228"/>
      <c r="FY72" s="229"/>
      <c r="FZ72" s="228"/>
      <c r="GA72" s="230"/>
      <c r="GB72" s="231"/>
      <c r="GC72" s="232"/>
      <c r="GD72" s="226"/>
      <c r="GE72" s="233"/>
      <c r="GF72" s="227"/>
      <c r="GG72" s="228"/>
      <c r="GH72" s="229"/>
      <c r="GI72" s="228"/>
      <c r="GJ72" s="230"/>
      <c r="GK72" s="231"/>
      <c r="GL72" s="232"/>
      <c r="GM72" s="226"/>
      <c r="GN72" s="233"/>
      <c r="GO72" s="227"/>
      <c r="GP72" s="228"/>
      <c r="GQ72" s="229"/>
      <c r="GR72" s="228"/>
      <c r="GS72" s="230"/>
      <c r="GT72" s="231"/>
      <c r="GU72" s="211"/>
      <c r="GV72" s="123"/>
      <c r="GW72" s="237"/>
      <c r="GX72" s="238"/>
      <c r="GY72" s="238"/>
      <c r="GZ72" s="515"/>
      <c r="HA72" s="33"/>
    </row>
    <row r="73" spans="1:210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66"/>
      <c r="M73" s="200"/>
      <c r="N73" s="67"/>
      <c r="O73" s="221"/>
      <c r="P73" s="242"/>
      <c r="Q73" s="242"/>
      <c r="R73" s="243"/>
      <c r="S73" s="446"/>
      <c r="T73" s="446"/>
      <c r="U73" s="39">
        <f t="shared" si="0"/>
        <v>0</v>
      </c>
      <c r="V73" s="245"/>
      <c r="W73" s="212"/>
      <c r="X73" s="205"/>
      <c r="Y73" s="226"/>
      <c r="Z73" s="207"/>
      <c r="AA73" s="228"/>
      <c r="AB73" s="229"/>
      <c r="AC73" s="228"/>
      <c r="AD73" s="230"/>
      <c r="AE73" s="231"/>
      <c r="AF73" s="232"/>
      <c r="AG73" s="226"/>
      <c r="AH73" s="246"/>
      <c r="AI73" s="207"/>
      <c r="AJ73" s="228"/>
      <c r="AK73" s="229"/>
      <c r="AL73" s="234"/>
      <c r="AM73" s="230"/>
      <c r="AN73" s="231"/>
      <c r="AO73" s="247"/>
      <c r="AP73" s="248"/>
      <c r="AQ73" s="246"/>
      <c r="AR73" s="207"/>
      <c r="AS73" s="228"/>
      <c r="AT73" s="229"/>
      <c r="AU73" s="228"/>
      <c r="AV73" s="230"/>
      <c r="AW73" s="231"/>
      <c r="AX73" s="247"/>
      <c r="AY73" s="248"/>
      <c r="AZ73" s="246"/>
      <c r="BA73" s="207"/>
      <c r="BB73" s="228"/>
      <c r="BC73" s="229"/>
      <c r="BD73" s="234"/>
      <c r="BE73" s="230"/>
      <c r="BF73" s="231"/>
      <c r="BG73" s="247"/>
      <c r="BH73" s="248"/>
      <c r="BI73" s="246"/>
      <c r="BJ73" s="207"/>
      <c r="BK73" s="228"/>
      <c r="BL73" s="229"/>
      <c r="BM73" s="234"/>
      <c r="BN73" s="230"/>
      <c r="BO73" s="231"/>
      <c r="BP73" s="247"/>
      <c r="BQ73" s="248"/>
      <c r="BR73" s="246"/>
      <c r="BS73" s="207"/>
      <c r="BT73" s="228"/>
      <c r="BU73" s="229"/>
      <c r="BV73" s="228"/>
      <c r="BW73" s="230"/>
      <c r="BX73" s="231"/>
      <c r="BY73" s="247"/>
      <c r="BZ73" s="248"/>
      <c r="CA73" s="246"/>
      <c r="CB73" s="207"/>
      <c r="CC73" s="228"/>
      <c r="CD73" s="229"/>
      <c r="CE73" s="228"/>
      <c r="CF73" s="230"/>
      <c r="CG73" s="231"/>
      <c r="CH73" s="247"/>
      <c r="CI73" s="248"/>
      <c r="CJ73" s="246"/>
      <c r="CK73" s="207"/>
      <c r="CL73" s="228"/>
      <c r="CM73" s="229"/>
      <c r="CN73" s="228"/>
      <c r="CO73" s="230"/>
      <c r="CP73" s="231"/>
      <c r="CQ73" s="247"/>
      <c r="CR73" s="248"/>
      <c r="CS73" s="246"/>
      <c r="CT73" s="207"/>
      <c r="CU73" s="228"/>
      <c r="CV73" s="235"/>
      <c r="CW73" s="234"/>
      <c r="CX73" s="236"/>
      <c r="CY73" s="231"/>
      <c r="CZ73" s="247"/>
      <c r="DA73" s="248"/>
      <c r="DB73" s="246"/>
      <c r="DC73" s="207"/>
      <c r="DD73" s="228"/>
      <c r="DE73" s="229"/>
      <c r="DF73" s="228"/>
      <c r="DG73" s="230"/>
      <c r="DH73" s="231"/>
      <c r="DI73" s="247"/>
      <c r="DJ73" s="248"/>
      <c r="DK73" s="246"/>
      <c r="DL73" s="207"/>
      <c r="DM73" s="228"/>
      <c r="DN73" s="235"/>
      <c r="DO73" s="234"/>
      <c r="DP73" s="236"/>
      <c r="DQ73" s="231"/>
      <c r="DR73" s="247"/>
      <c r="DS73" s="248"/>
      <c r="DT73" s="246"/>
      <c r="DU73" s="207"/>
      <c r="DV73" s="228"/>
      <c r="DW73" s="229"/>
      <c r="DX73" s="228"/>
      <c r="DY73" s="230"/>
      <c r="DZ73" s="231"/>
      <c r="EA73" s="247"/>
      <c r="EB73" s="248"/>
      <c r="EC73" s="246"/>
      <c r="ED73" s="207"/>
      <c r="EE73" s="228"/>
      <c r="EF73" s="235"/>
      <c r="EG73" s="234"/>
      <c r="EH73" s="236"/>
      <c r="EI73" s="231"/>
      <c r="EJ73" s="247"/>
      <c r="EK73" s="248"/>
      <c r="EL73" s="246"/>
      <c r="EM73" s="207"/>
      <c r="EN73" s="228"/>
      <c r="EO73" s="235"/>
      <c r="EP73" s="234"/>
      <c r="EQ73" s="236"/>
      <c r="ER73" s="231"/>
      <c r="ES73" s="247"/>
      <c r="ET73" s="248"/>
      <c r="EU73" s="246"/>
      <c r="EV73" s="207"/>
      <c r="EW73" s="228"/>
      <c r="EX73" s="229"/>
      <c r="EY73" s="228"/>
      <c r="EZ73" s="230"/>
      <c r="FA73" s="231"/>
      <c r="FB73" s="247"/>
      <c r="FC73" s="248"/>
      <c r="FD73" s="246"/>
      <c r="FE73" s="207"/>
      <c r="FF73" s="228"/>
      <c r="FG73" s="229"/>
      <c r="FH73" s="228"/>
      <c r="FI73" s="230"/>
      <c r="FJ73" s="231"/>
      <c r="FK73" s="247"/>
      <c r="FL73" s="248"/>
      <c r="FM73" s="246"/>
      <c r="FN73" s="207"/>
      <c r="FO73" s="228"/>
      <c r="FP73" s="229"/>
      <c r="FQ73" s="228"/>
      <c r="FR73" s="230"/>
      <c r="FS73" s="231"/>
      <c r="FT73" s="247"/>
      <c r="FU73" s="248"/>
      <c r="FV73" s="246"/>
      <c r="FW73" s="207"/>
      <c r="FX73" s="228"/>
      <c r="FY73" s="229"/>
      <c r="FZ73" s="228"/>
      <c r="GA73" s="230"/>
      <c r="GB73" s="231"/>
      <c r="GC73" s="247"/>
      <c r="GD73" s="248"/>
      <c r="GE73" s="246"/>
      <c r="GF73" s="207"/>
      <c r="GG73" s="228"/>
      <c r="GH73" s="229"/>
      <c r="GI73" s="228"/>
      <c r="GJ73" s="230"/>
      <c r="GK73" s="231"/>
      <c r="GL73" s="247"/>
      <c r="GM73" s="248"/>
      <c r="GN73" s="246"/>
      <c r="GO73" s="207"/>
      <c r="GP73" s="228"/>
      <c r="GQ73" s="229"/>
      <c r="GR73" s="228"/>
      <c r="GS73" s="230"/>
      <c r="GT73" s="231"/>
      <c r="GU73" s="211"/>
      <c r="GV73" s="29"/>
      <c r="GW73" s="249"/>
      <c r="GX73" s="238"/>
      <c r="GY73" s="238"/>
      <c r="GZ73" s="515"/>
      <c r="HA73" s="33"/>
    </row>
    <row r="74" spans="1:210" ht="16.5" thickTop="1" thickBot="1" x14ac:dyDescent="0.3">
      <c r="A74"/>
      <c r="B74" s="91"/>
      <c r="C74" s="91"/>
      <c r="D74" s="35"/>
      <c r="E74" s="36"/>
      <c r="F74" s="37"/>
      <c r="G74" s="38"/>
      <c r="H74" s="39"/>
      <c r="I74" s="40"/>
      <c r="J74" s="198"/>
      <c r="K74" s="66"/>
      <c r="L74" s="66"/>
      <c r="M74" s="200"/>
      <c r="N74" s="250"/>
      <c r="O74" s="251"/>
      <c r="P74" s="541" t="s">
        <v>29</v>
      </c>
      <c r="Q74" s="542"/>
      <c r="R74" s="542"/>
      <c r="S74" s="252">
        <f>SUM(S8:S73)</f>
        <v>0</v>
      </c>
      <c r="T74" s="443"/>
      <c r="U74" s="254">
        <f>SUM(U8:U73)</f>
        <v>16719567.385</v>
      </c>
      <c r="V74" s="255"/>
      <c r="W74" s="212"/>
      <c r="X74" s="256">
        <f t="shared" ref="X74:CI74" si="5">SUM(X8:X73)</f>
        <v>359519.96</v>
      </c>
      <c r="Y74" s="257">
        <f t="shared" si="5"/>
        <v>0</v>
      </c>
      <c r="Z74" s="257">
        <f t="shared" si="5"/>
        <v>0</v>
      </c>
      <c r="AA74" s="257">
        <f t="shared" si="5"/>
        <v>0</v>
      </c>
      <c r="AB74" s="257">
        <f t="shared" si="5"/>
        <v>0</v>
      </c>
      <c r="AC74" s="257">
        <f t="shared" si="5"/>
        <v>0</v>
      </c>
      <c r="AD74" s="257">
        <f t="shared" si="5"/>
        <v>0</v>
      </c>
      <c r="AE74" s="257">
        <f t="shared" si="5"/>
        <v>0</v>
      </c>
      <c r="AF74" s="257">
        <f t="shared" si="5"/>
        <v>0</v>
      </c>
      <c r="AG74" s="257">
        <f t="shared" si="5"/>
        <v>0</v>
      </c>
      <c r="AH74" s="257">
        <f t="shared" si="5"/>
        <v>0</v>
      </c>
      <c r="AI74" s="257">
        <f t="shared" si="5"/>
        <v>0</v>
      </c>
      <c r="AJ74" s="257">
        <f t="shared" si="5"/>
        <v>0</v>
      </c>
      <c r="AK74" s="257">
        <f t="shared" si="5"/>
        <v>0</v>
      </c>
      <c r="AL74" s="257">
        <f t="shared" si="5"/>
        <v>0</v>
      </c>
      <c r="AM74" s="257">
        <f t="shared" si="5"/>
        <v>0</v>
      </c>
      <c r="AN74" s="257">
        <f t="shared" si="5"/>
        <v>0</v>
      </c>
      <c r="AO74" s="257">
        <f t="shared" si="5"/>
        <v>0</v>
      </c>
      <c r="AP74" s="257">
        <f t="shared" si="5"/>
        <v>0</v>
      </c>
      <c r="AQ74" s="257">
        <f t="shared" si="5"/>
        <v>0</v>
      </c>
      <c r="AR74" s="257">
        <f t="shared" si="5"/>
        <v>0</v>
      </c>
      <c r="AS74" s="257">
        <f t="shared" si="5"/>
        <v>0</v>
      </c>
      <c r="AT74" s="257">
        <f t="shared" si="5"/>
        <v>0</v>
      </c>
      <c r="AU74" s="257">
        <f t="shared" si="5"/>
        <v>0</v>
      </c>
      <c r="AV74" s="257">
        <f t="shared" si="5"/>
        <v>0</v>
      </c>
      <c r="AW74" s="257">
        <f t="shared" si="5"/>
        <v>0</v>
      </c>
      <c r="AX74" s="257">
        <f t="shared" si="5"/>
        <v>0</v>
      </c>
      <c r="AY74" s="257">
        <f t="shared" si="5"/>
        <v>0</v>
      </c>
      <c r="AZ74" s="257">
        <f t="shared" si="5"/>
        <v>0</v>
      </c>
      <c r="BA74" s="257">
        <f t="shared" si="5"/>
        <v>0</v>
      </c>
      <c r="BB74" s="257">
        <f t="shared" si="5"/>
        <v>0</v>
      </c>
      <c r="BC74" s="257">
        <f t="shared" si="5"/>
        <v>0</v>
      </c>
      <c r="BD74" s="257">
        <f t="shared" si="5"/>
        <v>0</v>
      </c>
      <c r="BE74" s="257">
        <f t="shared" si="5"/>
        <v>0</v>
      </c>
      <c r="BF74" s="257">
        <f t="shared" si="5"/>
        <v>0</v>
      </c>
      <c r="BG74" s="257">
        <f t="shared" si="5"/>
        <v>0</v>
      </c>
      <c r="BH74" s="257">
        <f t="shared" si="5"/>
        <v>0</v>
      </c>
      <c r="BI74" s="257">
        <f t="shared" si="5"/>
        <v>0</v>
      </c>
      <c r="BJ74" s="257">
        <f t="shared" si="5"/>
        <v>0</v>
      </c>
      <c r="BK74" s="257">
        <f t="shared" si="5"/>
        <v>0</v>
      </c>
      <c r="BL74" s="257">
        <f t="shared" si="5"/>
        <v>0</v>
      </c>
      <c r="BM74" s="257">
        <f t="shared" si="5"/>
        <v>0</v>
      </c>
      <c r="BN74" s="257">
        <f t="shared" si="5"/>
        <v>0</v>
      </c>
      <c r="BO74" s="257">
        <f t="shared" si="5"/>
        <v>0</v>
      </c>
      <c r="BP74" s="257">
        <f t="shared" si="5"/>
        <v>0</v>
      </c>
      <c r="BQ74" s="257">
        <f t="shared" si="5"/>
        <v>0</v>
      </c>
      <c r="BR74" s="257">
        <f t="shared" si="5"/>
        <v>0</v>
      </c>
      <c r="BS74" s="257">
        <f t="shared" si="5"/>
        <v>0</v>
      </c>
      <c r="BT74" s="257">
        <f t="shared" si="5"/>
        <v>0</v>
      </c>
      <c r="BU74" s="257">
        <f t="shared" si="5"/>
        <v>0</v>
      </c>
      <c r="BV74" s="257">
        <f t="shared" si="5"/>
        <v>0</v>
      </c>
      <c r="BW74" s="257">
        <f t="shared" si="5"/>
        <v>0</v>
      </c>
      <c r="BX74" s="257">
        <f t="shared" si="5"/>
        <v>0</v>
      </c>
      <c r="BY74" s="257">
        <f t="shared" si="5"/>
        <v>0</v>
      </c>
      <c r="BZ74" s="257">
        <f t="shared" si="5"/>
        <v>0</v>
      </c>
      <c r="CA74" s="257">
        <f t="shared" si="5"/>
        <v>0</v>
      </c>
      <c r="CB74" s="257">
        <f t="shared" si="5"/>
        <v>0</v>
      </c>
      <c r="CC74" s="257">
        <f t="shared" si="5"/>
        <v>0</v>
      </c>
      <c r="CD74" s="257">
        <f t="shared" si="5"/>
        <v>0</v>
      </c>
      <c r="CE74" s="257">
        <f t="shared" si="5"/>
        <v>0</v>
      </c>
      <c r="CF74" s="257">
        <f t="shared" si="5"/>
        <v>0</v>
      </c>
      <c r="CG74" s="257">
        <f t="shared" si="5"/>
        <v>0</v>
      </c>
      <c r="CH74" s="257">
        <f t="shared" si="5"/>
        <v>0</v>
      </c>
      <c r="CI74" s="257">
        <f t="shared" si="5"/>
        <v>0</v>
      </c>
      <c r="CJ74" s="257">
        <f t="shared" ref="CJ74:EU74" si="6">SUM(CJ8:CJ73)</f>
        <v>0</v>
      </c>
      <c r="CK74" s="257">
        <f t="shared" si="6"/>
        <v>0</v>
      </c>
      <c r="CL74" s="257">
        <f t="shared" si="6"/>
        <v>0</v>
      </c>
      <c r="CM74" s="257">
        <f t="shared" si="6"/>
        <v>0</v>
      </c>
      <c r="CN74" s="257">
        <f t="shared" si="6"/>
        <v>0</v>
      </c>
      <c r="CO74" s="257">
        <f t="shared" si="6"/>
        <v>0</v>
      </c>
      <c r="CP74" s="257">
        <f t="shared" si="6"/>
        <v>0</v>
      </c>
      <c r="CQ74" s="257">
        <f t="shared" si="6"/>
        <v>0</v>
      </c>
      <c r="CR74" s="257">
        <f t="shared" si="6"/>
        <v>0</v>
      </c>
      <c r="CS74" s="257">
        <f t="shared" si="6"/>
        <v>0</v>
      </c>
      <c r="CT74" s="257">
        <f t="shared" si="6"/>
        <v>0</v>
      </c>
      <c r="CU74" s="257">
        <f t="shared" si="6"/>
        <v>0</v>
      </c>
      <c r="CV74" s="257">
        <f t="shared" si="6"/>
        <v>0</v>
      </c>
      <c r="CW74" s="257">
        <f t="shared" si="6"/>
        <v>0</v>
      </c>
      <c r="CX74" s="257">
        <f t="shared" si="6"/>
        <v>0</v>
      </c>
      <c r="CY74" s="257">
        <f t="shared" si="6"/>
        <v>0</v>
      </c>
      <c r="CZ74" s="257">
        <f t="shared" si="6"/>
        <v>0</v>
      </c>
      <c r="DA74" s="257">
        <f t="shared" si="6"/>
        <v>0</v>
      </c>
      <c r="DB74" s="257">
        <f t="shared" si="6"/>
        <v>0</v>
      </c>
      <c r="DC74" s="257">
        <f t="shared" si="6"/>
        <v>0</v>
      </c>
      <c r="DD74" s="257">
        <f t="shared" si="6"/>
        <v>0</v>
      </c>
      <c r="DE74" s="257">
        <f t="shared" si="6"/>
        <v>0</v>
      </c>
      <c r="DF74" s="257">
        <f t="shared" si="6"/>
        <v>0</v>
      </c>
      <c r="DG74" s="257">
        <f t="shared" si="6"/>
        <v>0</v>
      </c>
      <c r="DH74" s="257">
        <f t="shared" si="6"/>
        <v>0</v>
      </c>
      <c r="DI74" s="257">
        <f t="shared" si="6"/>
        <v>0</v>
      </c>
      <c r="DJ74" s="257">
        <f t="shared" si="6"/>
        <v>0</v>
      </c>
      <c r="DK74" s="257">
        <f t="shared" si="6"/>
        <v>0</v>
      </c>
      <c r="DL74" s="257">
        <f t="shared" si="6"/>
        <v>0</v>
      </c>
      <c r="DM74" s="257">
        <f t="shared" si="6"/>
        <v>0</v>
      </c>
      <c r="DN74" s="257">
        <f t="shared" si="6"/>
        <v>0</v>
      </c>
      <c r="DO74" s="257">
        <f t="shared" si="6"/>
        <v>0</v>
      </c>
      <c r="DP74" s="257">
        <f t="shared" si="6"/>
        <v>0</v>
      </c>
      <c r="DQ74" s="257">
        <f t="shared" si="6"/>
        <v>0</v>
      </c>
      <c r="DR74" s="257">
        <f t="shared" si="6"/>
        <v>0</v>
      </c>
      <c r="DS74" s="257">
        <f t="shared" si="6"/>
        <v>0</v>
      </c>
      <c r="DT74" s="257">
        <f t="shared" si="6"/>
        <v>0</v>
      </c>
      <c r="DU74" s="257">
        <f t="shared" si="6"/>
        <v>0</v>
      </c>
      <c r="DV74" s="257">
        <f t="shared" si="6"/>
        <v>0</v>
      </c>
      <c r="DW74" s="257">
        <f t="shared" si="6"/>
        <v>0</v>
      </c>
      <c r="DX74" s="257">
        <f t="shared" si="6"/>
        <v>0</v>
      </c>
      <c r="DY74" s="257">
        <f t="shared" si="6"/>
        <v>0</v>
      </c>
      <c r="DZ74" s="257">
        <f t="shared" si="6"/>
        <v>0</v>
      </c>
      <c r="EA74" s="257">
        <f t="shared" si="6"/>
        <v>0</v>
      </c>
      <c r="EB74" s="257">
        <f t="shared" si="6"/>
        <v>0</v>
      </c>
      <c r="EC74" s="257">
        <f t="shared" si="6"/>
        <v>0</v>
      </c>
      <c r="ED74" s="257">
        <f t="shared" si="6"/>
        <v>0</v>
      </c>
      <c r="EE74" s="257">
        <f t="shared" si="6"/>
        <v>0</v>
      </c>
      <c r="EF74" s="257">
        <f t="shared" si="6"/>
        <v>0</v>
      </c>
      <c r="EG74" s="257">
        <f t="shared" si="6"/>
        <v>0</v>
      </c>
      <c r="EH74" s="257">
        <f t="shared" si="6"/>
        <v>0</v>
      </c>
      <c r="EI74" s="257">
        <f t="shared" si="6"/>
        <v>0</v>
      </c>
      <c r="EJ74" s="257">
        <f t="shared" si="6"/>
        <v>0</v>
      </c>
      <c r="EK74" s="257">
        <f t="shared" si="6"/>
        <v>0</v>
      </c>
      <c r="EL74" s="257">
        <f t="shared" si="6"/>
        <v>0</v>
      </c>
      <c r="EM74" s="257">
        <f t="shared" si="6"/>
        <v>0</v>
      </c>
      <c r="EN74" s="257">
        <f t="shared" si="6"/>
        <v>0</v>
      </c>
      <c r="EO74" s="257">
        <f t="shared" si="6"/>
        <v>0</v>
      </c>
      <c r="EP74" s="257">
        <f t="shared" si="6"/>
        <v>0</v>
      </c>
      <c r="EQ74" s="257">
        <f t="shared" si="6"/>
        <v>0</v>
      </c>
      <c r="ER74" s="257">
        <f t="shared" si="6"/>
        <v>0</v>
      </c>
      <c r="ES74" s="257">
        <f t="shared" si="6"/>
        <v>0</v>
      </c>
      <c r="ET74" s="257">
        <f t="shared" si="6"/>
        <v>0</v>
      </c>
      <c r="EU74" s="257">
        <f t="shared" si="6"/>
        <v>0</v>
      </c>
      <c r="EV74" s="257">
        <f t="shared" ref="EV74:GT74" si="7">SUM(EV8:EV73)</f>
        <v>0</v>
      </c>
      <c r="EW74" s="257">
        <f t="shared" si="7"/>
        <v>0</v>
      </c>
      <c r="EX74" s="257">
        <f t="shared" si="7"/>
        <v>0</v>
      </c>
      <c r="EY74" s="257">
        <f t="shared" si="7"/>
        <v>0</v>
      </c>
      <c r="EZ74" s="257">
        <f t="shared" si="7"/>
        <v>0</v>
      </c>
      <c r="FA74" s="257">
        <f t="shared" si="7"/>
        <v>0</v>
      </c>
      <c r="FB74" s="257">
        <f t="shared" si="7"/>
        <v>0</v>
      </c>
      <c r="FC74" s="257">
        <f t="shared" si="7"/>
        <v>0</v>
      </c>
      <c r="FD74" s="257">
        <f t="shared" si="7"/>
        <v>0</v>
      </c>
      <c r="FE74" s="257">
        <f t="shared" si="7"/>
        <v>0</v>
      </c>
      <c r="FF74" s="257">
        <f t="shared" si="7"/>
        <v>0</v>
      </c>
      <c r="FG74" s="257">
        <f t="shared" si="7"/>
        <v>0</v>
      </c>
      <c r="FH74" s="257">
        <f t="shared" si="7"/>
        <v>0</v>
      </c>
      <c r="FI74" s="257">
        <f t="shared" si="7"/>
        <v>0</v>
      </c>
      <c r="FJ74" s="257">
        <f t="shared" si="7"/>
        <v>0</v>
      </c>
      <c r="FK74" s="257">
        <f t="shared" si="7"/>
        <v>0</v>
      </c>
      <c r="FL74" s="257">
        <f t="shared" si="7"/>
        <v>0</v>
      </c>
      <c r="FM74" s="257">
        <f t="shared" si="7"/>
        <v>0</v>
      </c>
      <c r="FN74" s="257">
        <f t="shared" si="7"/>
        <v>0</v>
      </c>
      <c r="FO74" s="257">
        <f t="shared" si="7"/>
        <v>0</v>
      </c>
      <c r="FP74" s="257">
        <f t="shared" si="7"/>
        <v>0</v>
      </c>
      <c r="FQ74" s="257">
        <f t="shared" si="7"/>
        <v>0</v>
      </c>
      <c r="FR74" s="257">
        <f t="shared" si="7"/>
        <v>0</v>
      </c>
      <c r="FS74" s="257">
        <f t="shared" si="7"/>
        <v>0</v>
      </c>
      <c r="FT74" s="257">
        <f t="shared" si="7"/>
        <v>0</v>
      </c>
      <c r="FU74" s="257">
        <f t="shared" si="7"/>
        <v>0</v>
      </c>
      <c r="FV74" s="257">
        <f t="shared" si="7"/>
        <v>0</v>
      </c>
      <c r="FW74" s="257">
        <f t="shared" si="7"/>
        <v>0</v>
      </c>
      <c r="FX74" s="257">
        <f t="shared" si="7"/>
        <v>0</v>
      </c>
      <c r="FY74" s="257">
        <f t="shared" si="7"/>
        <v>0</v>
      </c>
      <c r="FZ74" s="257">
        <f t="shared" si="7"/>
        <v>0</v>
      </c>
      <c r="GA74" s="257">
        <f t="shared" si="7"/>
        <v>0</v>
      </c>
      <c r="GB74" s="257">
        <f t="shared" si="7"/>
        <v>0</v>
      </c>
      <c r="GC74" s="257">
        <f t="shared" si="7"/>
        <v>0</v>
      </c>
      <c r="GD74" s="257">
        <f t="shared" si="7"/>
        <v>0</v>
      </c>
      <c r="GE74" s="257">
        <f t="shared" si="7"/>
        <v>0</v>
      </c>
      <c r="GF74" s="257">
        <f t="shared" si="7"/>
        <v>0</v>
      </c>
      <c r="GG74" s="257">
        <f t="shared" si="7"/>
        <v>0</v>
      </c>
      <c r="GH74" s="257">
        <f t="shared" si="7"/>
        <v>0</v>
      </c>
      <c r="GI74" s="257">
        <f t="shared" si="7"/>
        <v>0</v>
      </c>
      <c r="GJ74" s="257">
        <f t="shared" si="7"/>
        <v>0</v>
      </c>
      <c r="GK74" s="257">
        <f t="shared" si="7"/>
        <v>0</v>
      </c>
      <c r="GL74" s="257">
        <f t="shared" si="7"/>
        <v>0</v>
      </c>
      <c r="GM74" s="257">
        <f t="shared" si="7"/>
        <v>0</v>
      </c>
      <c r="GN74" s="257">
        <f t="shared" si="7"/>
        <v>0</v>
      </c>
      <c r="GO74" s="257">
        <f t="shared" si="7"/>
        <v>0</v>
      </c>
      <c r="GP74" s="257">
        <f t="shared" si="7"/>
        <v>0</v>
      </c>
      <c r="GQ74" s="257">
        <f t="shared" si="7"/>
        <v>0</v>
      </c>
      <c r="GR74" s="257">
        <f t="shared" si="7"/>
        <v>0</v>
      </c>
      <c r="GS74" s="257">
        <f t="shared" si="7"/>
        <v>0</v>
      </c>
      <c r="GT74" s="257">
        <f t="shared" si="7"/>
        <v>0</v>
      </c>
      <c r="GU74" s="257"/>
      <c r="GV74" s="258">
        <f>SUM(GV8:GV73)</f>
        <v>0</v>
      </c>
      <c r="GW74" s="259"/>
      <c r="GX74" s="260"/>
      <c r="GY74" s="260"/>
      <c r="GZ74" s="516"/>
      <c r="HA74" s="262">
        <f>SUM(HA8:HA73)</f>
        <v>84680</v>
      </c>
    </row>
    <row r="75" spans="1:210" x14ac:dyDescent="0.25">
      <c r="B75" s="91"/>
      <c r="C75" s="91"/>
      <c r="D75" s="35"/>
      <c r="E75" s="36"/>
      <c r="F75" s="37"/>
      <c r="G75" s="38"/>
      <c r="H75" s="39"/>
      <c r="I75" s="40"/>
      <c r="J75" s="198"/>
      <c r="K75" s="66"/>
      <c r="L75" s="66"/>
      <c r="M75" s="200"/>
      <c r="N75" s="250"/>
      <c r="O75" s="251"/>
      <c r="P75" s="263"/>
      <c r="Q75" s="264"/>
      <c r="R75" s="265"/>
      <c r="S75" s="265"/>
      <c r="T75" s="265"/>
      <c r="U75" s="39"/>
      <c r="V75" s="255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517"/>
      <c r="HA75"/>
    </row>
    <row r="76" spans="1:210" ht="16.5" thickBot="1" x14ac:dyDescent="0.3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51"/>
      <c r="P76" s="263"/>
      <c r="Q76" s="264"/>
      <c r="R76" s="265"/>
      <c r="S76" s="265"/>
      <c r="T76" s="265"/>
      <c r="U76" s="39"/>
      <c r="V76" s="255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517"/>
      <c r="HA76"/>
    </row>
    <row r="77" spans="1:210" ht="16.5" thickTop="1" x14ac:dyDescent="0.25">
      <c r="B77" s="91"/>
      <c r="C77" s="91"/>
      <c r="D77" s="35"/>
      <c r="E77" s="36"/>
      <c r="F77" s="37"/>
      <c r="G77" s="38"/>
      <c r="H77" s="39"/>
      <c r="I77" s="40"/>
      <c r="J77" s="198"/>
      <c r="K77" s="66"/>
      <c r="L77" s="66"/>
      <c r="M77" s="200"/>
      <c r="N77" s="250"/>
      <c r="O77" s="221"/>
      <c r="P77" s="543" t="s">
        <v>30</v>
      </c>
      <c r="Q77" s="544"/>
      <c r="R77" s="544"/>
      <c r="S77" s="444"/>
      <c r="T77" s="444"/>
      <c r="U77" s="547">
        <f>HA74+GV74+X74+U74+S74</f>
        <v>17163767.344999999</v>
      </c>
      <c r="V77" s="548"/>
      <c r="W77" s="212"/>
      <c r="X77" s="257"/>
      <c r="Y77" s="266"/>
      <c r="Z77" s="267"/>
      <c r="AA77" s="268"/>
      <c r="AB77" s="36"/>
      <c r="AC77" s="268"/>
      <c r="AD77" s="269"/>
      <c r="AE77" s="103"/>
      <c r="AF77" s="91"/>
      <c r="AG77" s="76"/>
      <c r="AH77" s="270"/>
      <c r="AI77" s="267"/>
      <c r="AJ77" s="268"/>
      <c r="AK77" s="36"/>
      <c r="AL77" s="271"/>
      <c r="AM77" s="269"/>
      <c r="AN77" s="103"/>
      <c r="AP77" s="49"/>
      <c r="AQ77" s="270"/>
      <c r="AR77" s="267"/>
      <c r="AS77" s="268"/>
      <c r="AT77" s="36"/>
      <c r="AU77" s="268"/>
      <c r="AV77" s="269"/>
      <c r="AW77" s="103"/>
      <c r="AY77" s="49"/>
      <c r="AZ77" s="270"/>
      <c r="BA77" s="267"/>
      <c r="BB77" s="268"/>
      <c r="BC77" s="36"/>
      <c r="BD77" s="271"/>
      <c r="BE77" s="269"/>
      <c r="BF77" s="103"/>
      <c r="BH77" s="49"/>
      <c r="BI77" s="270"/>
      <c r="BJ77" s="267"/>
      <c r="BK77" s="268"/>
      <c r="BL77" s="36"/>
      <c r="BM77" s="271"/>
      <c r="BN77" s="269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/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/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/>
      <c r="EE77" s="268"/>
      <c r="EF77" s="272"/>
      <c r="EG77" s="271"/>
      <c r="EH77" s="273"/>
      <c r="EI77" s="103"/>
      <c r="EK77" s="49"/>
      <c r="EL77" s="270"/>
      <c r="EM77" s="267"/>
      <c r="EN77" s="268"/>
      <c r="EO77" s="272"/>
      <c r="EP77" s="271"/>
      <c r="EQ77" s="273"/>
      <c r="ER77" s="103"/>
      <c r="ET77" s="49"/>
      <c r="EU77" s="270"/>
      <c r="EV77" s="267"/>
      <c r="EW77" s="268"/>
      <c r="EX77" s="36"/>
      <c r="EY77" s="268"/>
      <c r="EZ77" s="269"/>
      <c r="FA77" s="103"/>
      <c r="FC77" s="49"/>
      <c r="FD77" s="270"/>
      <c r="FE77" s="267"/>
      <c r="FF77" s="268"/>
      <c r="FG77" s="36"/>
      <c r="FH77" s="268"/>
      <c r="FI77" s="269"/>
      <c r="FJ77" s="103"/>
      <c r="FL77" s="49"/>
      <c r="FM77" s="270"/>
      <c r="FN77" s="267"/>
      <c r="FO77" s="268"/>
      <c r="FP77" s="36"/>
      <c r="FQ77" s="268"/>
      <c r="FR77" s="269"/>
      <c r="FS77" s="103"/>
      <c r="FU77" s="49"/>
      <c r="FV77" s="270"/>
      <c r="FW77" s="267"/>
      <c r="FX77" s="268"/>
      <c r="FY77" s="36"/>
      <c r="FZ77" s="268"/>
      <c r="GA77" s="269"/>
      <c r="GB77" s="103"/>
      <c r="GD77" s="49"/>
      <c r="GE77" s="270"/>
      <c r="GF77" s="267"/>
      <c r="GG77" s="268"/>
      <c r="GH77" s="36"/>
      <c r="GI77" s="268"/>
      <c r="GJ77" s="269"/>
      <c r="GK77" s="103"/>
      <c r="GM77" s="49"/>
      <c r="GN77" s="270"/>
      <c r="GO77" s="267"/>
      <c r="GP77" s="268"/>
      <c r="GQ77" s="36"/>
      <c r="GR77" s="268"/>
      <c r="GS77" s="269"/>
      <c r="GT77" s="103"/>
      <c r="GU77" s="211"/>
      <c r="GV77"/>
      <c r="GX77" s="275"/>
      <c r="GY77" s="275"/>
      <c r="GZ77" s="517"/>
      <c r="HA77"/>
    </row>
    <row r="78" spans="1:210" ht="16.5" thickBot="1" x14ac:dyDescent="0.3">
      <c r="B78" s="91"/>
      <c r="C78" s="91"/>
      <c r="D78" s="35"/>
      <c r="E78" s="36"/>
      <c r="F78" s="37"/>
      <c r="G78" s="38"/>
      <c r="H78" s="39"/>
      <c r="I78" s="40"/>
      <c r="J78" s="278"/>
      <c r="K78" s="66"/>
      <c r="L78" s="66"/>
      <c r="M78" s="200"/>
      <c r="N78" s="250"/>
      <c r="O78" s="221"/>
      <c r="P78" s="545"/>
      <c r="Q78" s="546"/>
      <c r="R78" s="546"/>
      <c r="S78" s="445"/>
      <c r="T78" s="445"/>
      <c r="U78" s="549"/>
      <c r="V78" s="550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36"/>
      <c r="AL78" s="271"/>
      <c r="AM78" s="269"/>
      <c r="AN78" s="103"/>
      <c r="AP78" s="49"/>
      <c r="AQ78" s="270"/>
      <c r="AR78" s="267"/>
      <c r="AS78" s="268"/>
      <c r="AT78" s="36"/>
      <c r="AU78" s="268"/>
      <c r="AV78" s="269"/>
      <c r="AW78" s="103"/>
      <c r="AY78" s="49"/>
      <c r="AZ78" s="270"/>
      <c r="BA78" s="267"/>
      <c r="BB78" s="268"/>
      <c r="BC78" s="36"/>
      <c r="BD78" s="271"/>
      <c r="BE78" s="269"/>
      <c r="BF78" s="103"/>
      <c r="BH78" s="49"/>
      <c r="BI78" s="270"/>
      <c r="BJ78" s="267"/>
      <c r="BK78" s="268"/>
      <c r="BL78" s="36"/>
      <c r="BM78" s="271"/>
      <c r="BN78" s="269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/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/>
      <c r="DD78" s="268"/>
      <c r="DE78" s="36"/>
      <c r="DF78" s="268"/>
      <c r="DG78" s="269"/>
      <c r="DH78" s="103"/>
      <c r="DJ78" s="49"/>
      <c r="DK78" s="270"/>
      <c r="DL78" s="267"/>
      <c r="DM78" s="268"/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/>
      <c r="EE78" s="268"/>
      <c r="EF78" s="272"/>
      <c r="EG78" s="271"/>
      <c r="EH78" s="273"/>
      <c r="EI78" s="103"/>
      <c r="EK78" s="49"/>
      <c r="EL78" s="270"/>
      <c r="EM78" s="267"/>
      <c r="EN78" s="268"/>
      <c r="EO78" s="272"/>
      <c r="EP78" s="271"/>
      <c r="EQ78" s="273"/>
      <c r="ER78" s="103"/>
      <c r="ET78" s="49"/>
      <c r="EU78" s="270"/>
      <c r="EV78" s="267"/>
      <c r="EW78" s="268"/>
      <c r="EX78" s="36"/>
      <c r="EY78" s="268"/>
      <c r="EZ78" s="269"/>
      <c r="FA78" s="103"/>
      <c r="FC78" s="49"/>
      <c r="FD78" s="270"/>
      <c r="FE78" s="267"/>
      <c r="FF78" s="268"/>
      <c r="FG78" s="36"/>
      <c r="FH78" s="268"/>
      <c r="FI78" s="269"/>
      <c r="FJ78" s="103"/>
      <c r="FL78" s="49"/>
      <c r="FM78" s="270"/>
      <c r="FN78" s="267"/>
      <c r="FO78" s="268"/>
      <c r="FP78" s="36"/>
      <c r="FQ78" s="268"/>
      <c r="FR78" s="269"/>
      <c r="FS78" s="103"/>
      <c r="FU78" s="49"/>
      <c r="FV78" s="270"/>
      <c r="FW78" s="267"/>
      <c r="FX78" s="268"/>
      <c r="FY78" s="36"/>
      <c r="FZ78" s="268"/>
      <c r="GA78" s="269"/>
      <c r="GB78" s="103"/>
      <c r="GD78" s="49"/>
      <c r="GE78" s="270"/>
      <c r="GF78" s="267"/>
      <c r="GG78" s="268"/>
      <c r="GH78" s="36"/>
      <c r="GI78" s="268"/>
      <c r="GJ78" s="269"/>
      <c r="GK78" s="103"/>
      <c r="GM78" s="49"/>
      <c r="GN78" s="270"/>
      <c r="GO78" s="267"/>
      <c r="GP78" s="268"/>
      <c r="GQ78" s="36"/>
      <c r="GR78" s="268"/>
      <c r="GS78" s="269"/>
      <c r="GT78" s="103"/>
      <c r="GU78" s="211"/>
      <c r="GV78"/>
      <c r="GX78" s="275"/>
      <c r="GY78" s="275"/>
      <c r="GZ78" s="517"/>
      <c r="HA78"/>
    </row>
    <row r="79" spans="1:210" ht="16.5" thickTop="1" x14ac:dyDescent="0.25">
      <c r="B79" s="91"/>
      <c r="C79" s="91"/>
      <c r="D79" s="35"/>
      <c r="E79" s="36"/>
      <c r="F79" s="37"/>
      <c r="G79" s="38"/>
      <c r="H79" s="39"/>
      <c r="I79" s="40"/>
      <c r="J79" s="278"/>
      <c r="K79" s="66"/>
      <c r="L79" s="66"/>
      <c r="M79" s="200"/>
      <c r="N79" s="250"/>
      <c r="O79" s="221"/>
      <c r="P79" s="263"/>
      <c r="Q79" s="264"/>
      <c r="R79" s="265"/>
      <c r="S79" s="265"/>
      <c r="T79" s="265"/>
      <c r="U79" s="241"/>
      <c r="V79" s="280"/>
      <c r="W79" s="212"/>
      <c r="X79" s="257"/>
      <c r="Y79" s="266"/>
      <c r="Z79" s="267"/>
      <c r="AA79" s="268"/>
      <c r="AB79" s="36"/>
      <c r="AC79" s="268"/>
      <c r="AD79" s="269"/>
      <c r="AE79" s="103"/>
      <c r="AF79" s="91"/>
      <c r="AG79" s="76"/>
      <c r="AH79" s="270"/>
      <c r="AI79" s="267"/>
      <c r="AJ79" s="268"/>
      <c r="AK79" s="36"/>
      <c r="AL79" s="271"/>
      <c r="AM79" s="269"/>
      <c r="AN79" s="103"/>
      <c r="AP79" s="49"/>
      <c r="AQ79" s="270"/>
      <c r="AR79" s="267"/>
      <c r="AS79" s="268"/>
      <c r="AT79" s="36"/>
      <c r="AU79" s="268"/>
      <c r="AV79" s="269"/>
      <c r="AW79" s="103"/>
      <c r="AY79" s="49"/>
      <c r="AZ79" s="270"/>
      <c r="BA79" s="267"/>
      <c r="BB79" s="268"/>
      <c r="BC79" s="36"/>
      <c r="BD79" s="271"/>
      <c r="BE79" s="269"/>
      <c r="BF79" s="103"/>
      <c r="BH79" s="49"/>
      <c r="BI79" s="270"/>
      <c r="BJ79" s="267"/>
      <c r="BK79" s="268"/>
      <c r="BL79" s="36"/>
      <c r="BM79" s="271"/>
      <c r="BN79" s="269"/>
      <c r="BO79" s="103"/>
      <c r="BQ79" s="49"/>
      <c r="BR79" s="270"/>
      <c r="BS79" s="267"/>
      <c r="BT79" s="268"/>
      <c r="BU79" s="36"/>
      <c r="BV79" s="268"/>
      <c r="BW79" s="269"/>
      <c r="BX79" s="103"/>
      <c r="BZ79" s="49"/>
      <c r="CA79" s="270"/>
      <c r="CB79" s="267"/>
      <c r="CC79" s="268"/>
      <c r="CD79" s="36"/>
      <c r="CE79" s="268"/>
      <c r="CF79" s="269"/>
      <c r="CG79" s="103"/>
      <c r="CI79" s="49"/>
      <c r="CJ79" s="270"/>
      <c r="CK79" s="267"/>
      <c r="CL79" s="268"/>
      <c r="CM79" s="36"/>
      <c r="CN79" s="268"/>
      <c r="CO79" s="269"/>
      <c r="CP79" s="103"/>
      <c r="CR79" s="49"/>
      <c r="CS79" s="270"/>
      <c r="CT79" s="267"/>
      <c r="CU79" s="268"/>
      <c r="CV79" s="272"/>
      <c r="CW79" s="271"/>
      <c r="CX79" s="273"/>
      <c r="CY79" s="103"/>
      <c r="DA79" s="49"/>
      <c r="DB79" s="270"/>
      <c r="DC79" s="267"/>
      <c r="DD79" s="268"/>
      <c r="DE79" s="36"/>
      <c r="DF79" s="268"/>
      <c r="DG79" s="269"/>
      <c r="DH79" s="103"/>
      <c r="DJ79" s="49"/>
      <c r="DK79" s="270"/>
      <c r="DL79" s="267"/>
      <c r="DM79" s="268"/>
      <c r="DN79" s="272"/>
      <c r="DO79" s="271"/>
      <c r="DP79" s="273"/>
      <c r="DQ79" s="103"/>
      <c r="DS79" s="49"/>
      <c r="DT79" s="270"/>
      <c r="DU79" s="267"/>
      <c r="DV79" s="268"/>
      <c r="DW79" s="36"/>
      <c r="DX79" s="268"/>
      <c r="DY79" s="269"/>
      <c r="DZ79" s="103"/>
      <c r="EB79" s="49"/>
      <c r="EC79" s="270"/>
      <c r="ED79" s="267"/>
      <c r="EE79" s="268"/>
      <c r="EF79" s="272"/>
      <c r="EG79" s="271"/>
      <c r="EH79" s="273"/>
      <c r="EI79" s="103"/>
      <c r="EK79" s="49"/>
      <c r="EL79" s="270"/>
      <c r="EM79" s="267"/>
      <c r="EN79" s="268"/>
      <c r="EO79" s="272"/>
      <c r="EP79" s="271"/>
      <c r="EQ79" s="273"/>
      <c r="ER79" s="103"/>
      <c r="ET79" s="49"/>
      <c r="EU79" s="270"/>
      <c r="EV79" s="267"/>
      <c r="EW79" s="268"/>
      <c r="EX79" s="36"/>
      <c r="EY79" s="268"/>
      <c r="EZ79" s="269"/>
      <c r="FA79" s="103"/>
      <c r="FC79" s="49"/>
      <c r="FD79" s="270"/>
      <c r="FE79" s="267"/>
      <c r="FF79" s="268"/>
      <c r="FG79" s="36"/>
      <c r="FH79" s="268"/>
      <c r="FI79" s="269"/>
      <c r="FJ79" s="103"/>
      <c r="FL79" s="49"/>
      <c r="FM79" s="270"/>
      <c r="FN79" s="267"/>
      <c r="FO79" s="268"/>
      <c r="FP79" s="36"/>
      <c r="FQ79" s="268"/>
      <c r="FR79" s="269"/>
      <c r="FS79" s="103"/>
      <c r="FU79" s="49"/>
      <c r="FV79" s="270"/>
      <c r="FW79" s="267"/>
      <c r="FX79" s="268"/>
      <c r="FY79" s="36"/>
      <c r="FZ79" s="268"/>
      <c r="GA79" s="269"/>
      <c r="GB79" s="103"/>
      <c r="GD79" s="49"/>
      <c r="GE79" s="270"/>
      <c r="GF79" s="267"/>
      <c r="GG79" s="268"/>
      <c r="GH79" s="36"/>
      <c r="GI79" s="268"/>
      <c r="GJ79" s="269"/>
      <c r="GK79" s="103"/>
      <c r="GM79" s="49"/>
      <c r="GN79" s="270"/>
      <c r="GO79" s="267"/>
      <c r="GP79" s="268"/>
      <c r="GQ79" s="36"/>
      <c r="GR79" s="268"/>
      <c r="GS79" s="269"/>
      <c r="GT79" s="103"/>
      <c r="GU79" s="211"/>
      <c r="GV79"/>
      <c r="GX79" s="275"/>
      <c r="GY79" s="275"/>
      <c r="GZ79" s="517"/>
      <c r="HA79"/>
    </row>
    <row r="80" spans="1:210" x14ac:dyDescent="0.25"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66"/>
      <c r="M80" s="200"/>
      <c r="N80" s="250"/>
      <c r="O80" s="221"/>
      <c r="P80" s="263"/>
      <c r="Q80" s="264"/>
      <c r="R80" s="265"/>
      <c r="S80" s="265"/>
      <c r="T80" s="265"/>
      <c r="U80" s="241"/>
      <c r="V80" s="280"/>
      <c r="W80" s="212"/>
      <c r="X80" s="257"/>
      <c r="Y80" s="266"/>
      <c r="Z80" s="267"/>
      <c r="AA80" s="268"/>
      <c r="AB80" s="36"/>
      <c r="AC80" s="268"/>
      <c r="AD80" s="269"/>
      <c r="AE80" s="103"/>
      <c r="AF80" s="91"/>
      <c r="AG80" s="76"/>
      <c r="AH80" s="270"/>
      <c r="AI80" s="267"/>
      <c r="AJ80" s="268"/>
      <c r="AK80" s="36"/>
      <c r="AL80" s="271"/>
      <c r="AM80" s="269"/>
      <c r="AN80" s="103"/>
      <c r="AP80" s="49"/>
      <c r="AQ80" s="270"/>
      <c r="AR80" s="267"/>
      <c r="AS80" s="268"/>
      <c r="AT80" s="36"/>
      <c r="AU80" s="268"/>
      <c r="AV80" s="269"/>
      <c r="AW80" s="103"/>
      <c r="AY80" s="49"/>
      <c r="AZ80" s="270"/>
      <c r="BA80" s="267"/>
      <c r="BB80" s="268"/>
      <c r="BC80" s="36"/>
      <c r="BD80" s="271"/>
      <c r="BE80" s="269"/>
      <c r="BF80" s="103"/>
      <c r="BH80" s="49"/>
      <c r="BI80" s="270"/>
      <c r="BJ80" s="267"/>
      <c r="BK80" s="268"/>
      <c r="BL80" s="36"/>
      <c r="BM80" s="271"/>
      <c r="BN80" s="269"/>
      <c r="BO80" s="103"/>
      <c r="BQ80" s="49"/>
      <c r="BR80" s="270"/>
      <c r="BS80" s="267"/>
      <c r="BT80" s="268"/>
      <c r="BU80" s="36"/>
      <c r="BV80" s="268"/>
      <c r="BW80" s="269"/>
      <c r="BX80" s="103"/>
      <c r="BZ80" s="49"/>
      <c r="CA80" s="270"/>
      <c r="CB80" s="267"/>
      <c r="CC80" s="268"/>
      <c r="CD80" s="36"/>
      <c r="CE80" s="268"/>
      <c r="CF80" s="269"/>
      <c r="CG80" s="103"/>
      <c r="CI80" s="49"/>
      <c r="CJ80" s="270"/>
      <c r="CK80" s="267"/>
      <c r="CL80" s="268"/>
      <c r="CM80" s="36"/>
      <c r="CN80" s="268"/>
      <c r="CO80" s="269"/>
      <c r="CP80" s="103"/>
      <c r="CR80" s="49"/>
      <c r="CS80" s="270"/>
      <c r="CT80" s="267"/>
      <c r="CU80" s="268"/>
      <c r="CV80" s="272"/>
      <c r="CW80" s="271"/>
      <c r="CX80" s="273"/>
      <c r="CY80" s="103"/>
      <c r="DA80" s="49"/>
      <c r="DB80" s="270"/>
      <c r="DC80" s="267"/>
      <c r="DD80" s="268"/>
      <c r="DE80" s="36"/>
      <c r="DF80" s="268"/>
      <c r="DG80" s="269"/>
      <c r="DH80" s="103"/>
      <c r="DJ80" s="49"/>
      <c r="DK80" s="270"/>
      <c r="DL80" s="267"/>
      <c r="DM80" s="268"/>
      <c r="DN80" s="272"/>
      <c r="DO80" s="271"/>
      <c r="DP80" s="273"/>
      <c r="DQ80" s="103"/>
      <c r="DS80" s="49"/>
      <c r="DT80" s="270"/>
      <c r="DU80" s="267"/>
      <c r="DV80" s="268"/>
      <c r="DW80" s="36"/>
      <c r="DX80" s="268"/>
      <c r="DY80" s="269"/>
      <c r="DZ80" s="103"/>
      <c r="EB80" s="49"/>
      <c r="EC80" s="270"/>
      <c r="ED80" s="267"/>
      <c r="EE80" s="268"/>
      <c r="EF80" s="272"/>
      <c r="EG80" s="271"/>
      <c r="EH80" s="273"/>
      <c r="EI80" s="103"/>
      <c r="EK80" s="49"/>
      <c r="EL80" s="270"/>
      <c r="EM80" s="267"/>
      <c r="EN80" s="268"/>
      <c r="EO80" s="272"/>
      <c r="EP80" s="271"/>
      <c r="EQ80" s="273"/>
      <c r="ER80" s="103"/>
      <c r="ET80" s="49"/>
      <c r="EU80" s="270"/>
      <c r="EV80" s="267"/>
      <c r="EW80" s="268"/>
      <c r="EX80" s="36"/>
      <c r="EY80" s="268"/>
      <c r="EZ80" s="269"/>
      <c r="FA80" s="103"/>
      <c r="FC80" s="49"/>
      <c r="FD80" s="270"/>
      <c r="FE80" s="267"/>
      <c r="FF80" s="268"/>
      <c r="FG80" s="36"/>
      <c r="FH80" s="268"/>
      <c r="FI80" s="269"/>
      <c r="FJ80" s="103"/>
      <c r="FL80" s="49"/>
      <c r="FM80" s="270"/>
      <c r="FN80" s="267"/>
      <c r="FO80" s="268"/>
      <c r="FP80" s="36"/>
      <c r="FQ80" s="268"/>
      <c r="FR80" s="269"/>
      <c r="FS80" s="103"/>
      <c r="FU80" s="49"/>
      <c r="FV80" s="270"/>
      <c r="FW80" s="267"/>
      <c r="FX80" s="268"/>
      <c r="FY80" s="36"/>
      <c r="FZ80" s="268"/>
      <c r="GA80" s="269"/>
      <c r="GB80" s="103"/>
      <c r="GD80" s="49"/>
      <c r="GE80" s="270"/>
      <c r="GF80" s="267"/>
      <c r="GG80" s="268"/>
      <c r="GH80" s="36"/>
      <c r="GI80" s="268"/>
      <c r="GJ80" s="269"/>
      <c r="GK80" s="103"/>
      <c r="GM80" s="49"/>
      <c r="GN80" s="270"/>
      <c r="GO80" s="267"/>
      <c r="GP80" s="268"/>
      <c r="GQ80" s="36"/>
      <c r="GR80" s="268"/>
      <c r="GS80" s="269"/>
      <c r="GT80" s="103"/>
      <c r="GU80" s="211"/>
      <c r="GV80"/>
      <c r="GX80" s="275"/>
      <c r="GY80" s="275"/>
      <c r="GZ80" s="517"/>
      <c r="HA80"/>
    </row>
    <row r="81" spans="1:209" x14ac:dyDescent="0.25">
      <c r="A81" s="1">
        <v>25</v>
      </c>
      <c r="B81" s="91" t="e">
        <f>#REF!</f>
        <v>#REF!</v>
      </c>
      <c r="C81" s="91" t="e">
        <f>#REF!</f>
        <v>#REF!</v>
      </c>
      <c r="D81" s="35" t="e">
        <f>#REF!</f>
        <v>#REF!</v>
      </c>
      <c r="E81" s="36" t="e">
        <f>#REF!</f>
        <v>#REF!</v>
      </c>
      <c r="F81" s="37" t="e">
        <f>#REF!</f>
        <v>#REF!</v>
      </c>
      <c r="G81" s="38" t="e">
        <f>#REF!</f>
        <v>#REF!</v>
      </c>
      <c r="H81" s="39" t="e">
        <f>#REF!</f>
        <v>#REF!</v>
      </c>
      <c r="I81" s="40" t="e">
        <f>#REF!</f>
        <v>#REF!</v>
      </c>
      <c r="J81" s="198"/>
      <c r="K81" s="66"/>
      <c r="L81" s="66"/>
      <c r="M81" s="200"/>
      <c r="N81" s="250"/>
      <c r="O81" s="221"/>
      <c r="P81" s="263"/>
      <c r="Q81" s="281"/>
      <c r="R81" s="265"/>
      <c r="S81" s="265"/>
      <c r="T81" s="265"/>
      <c r="U81" s="241"/>
      <c r="V81" s="282"/>
      <c r="W81" s="212"/>
      <c r="X81" s="257"/>
      <c r="Y81" s="266"/>
      <c r="Z81" s="267"/>
      <c r="AA81" s="268"/>
      <c r="AB81" s="229"/>
      <c r="AC81" s="228"/>
      <c r="AD81" s="230"/>
      <c r="AE81" s="231"/>
      <c r="AF81" s="91"/>
      <c r="AG81" s="76"/>
      <c r="AH81" s="270"/>
      <c r="AI81" s="267"/>
      <c r="AJ81" s="268"/>
      <c r="AK81" s="272"/>
      <c r="AL81" s="271"/>
      <c r="AM81" s="273"/>
      <c r="AN81" s="103"/>
      <c r="AP81" s="49"/>
      <c r="AQ81" s="270"/>
      <c r="AR81" s="267">
        <v>21</v>
      </c>
      <c r="AS81" s="268"/>
      <c r="AT81" s="272"/>
      <c r="AU81" s="268"/>
      <c r="AV81" s="273"/>
      <c r="AW81" s="103"/>
      <c r="AY81" s="49"/>
      <c r="AZ81" s="270"/>
      <c r="BA81" s="267">
        <v>21</v>
      </c>
      <c r="BB81" s="268"/>
      <c r="BC81" s="272"/>
      <c r="BD81" s="271"/>
      <c r="BE81" s="273"/>
      <c r="BF81" s="103"/>
      <c r="BH81" s="49"/>
      <c r="BI81" s="270"/>
      <c r="BJ81" s="267"/>
      <c r="BK81" s="268"/>
      <c r="BL81" s="272"/>
      <c r="BM81" s="271"/>
      <c r="BN81" s="273"/>
      <c r="BO81" s="103"/>
      <c r="BQ81" s="49"/>
      <c r="BR81" s="270"/>
      <c r="BS81" s="267"/>
      <c r="BT81" s="268"/>
      <c r="BU81" s="36"/>
      <c r="BV81" s="268"/>
      <c r="BW81" s="269"/>
      <c r="BX81" s="103"/>
      <c r="BZ81" s="49"/>
      <c r="CA81" s="270"/>
      <c r="CB81" s="267"/>
      <c r="CC81" s="268"/>
      <c r="CD81" s="36"/>
      <c r="CE81" s="268"/>
      <c r="CF81" s="269"/>
      <c r="CG81" s="103"/>
      <c r="CI81" s="49"/>
      <c r="CJ81" s="270"/>
      <c r="CK81" s="267">
        <v>21</v>
      </c>
      <c r="CL81" s="268"/>
      <c r="CM81" s="36"/>
      <c r="CN81" s="268"/>
      <c r="CO81" s="269"/>
      <c r="CP81" s="103"/>
      <c r="CR81" s="49"/>
      <c r="CS81" s="270"/>
      <c r="CT81" s="267"/>
      <c r="CU81" s="268"/>
      <c r="CV81" s="272"/>
      <c r="CW81" s="271"/>
      <c r="CX81" s="273"/>
      <c r="CY81" s="103"/>
      <c r="DA81" s="49"/>
      <c r="DB81" s="270"/>
      <c r="DC81" s="267">
        <v>21</v>
      </c>
      <c r="DD81" s="268"/>
      <c r="DE81" s="36"/>
      <c r="DF81" s="268"/>
      <c r="DG81" s="269"/>
      <c r="DH81" s="103"/>
      <c r="DJ81" s="49"/>
      <c r="DK81" s="270"/>
      <c r="DL81" s="267"/>
      <c r="DM81" s="268"/>
      <c r="DN81" s="272"/>
      <c r="DO81" s="271"/>
      <c r="DP81" s="273"/>
      <c r="DQ81" s="103"/>
      <c r="DS81" s="49"/>
      <c r="DT81" s="270"/>
      <c r="DU81" s="267"/>
      <c r="DV81" s="268"/>
      <c r="DW81" s="36"/>
      <c r="DX81" s="268"/>
      <c r="DY81" s="269"/>
      <c r="DZ81" s="103"/>
      <c r="EB81" s="49"/>
      <c r="EC81" s="270"/>
      <c r="ED81" s="267">
        <v>21</v>
      </c>
      <c r="EE81" s="268"/>
      <c r="EF81" s="272"/>
      <c r="EG81" s="271"/>
      <c r="EH81" s="273"/>
      <c r="EI81" s="103"/>
      <c r="EK81" s="49"/>
      <c r="EL81" s="270"/>
      <c r="EM81" s="267">
        <v>21</v>
      </c>
      <c r="EN81" s="268"/>
      <c r="EO81" s="272"/>
      <c r="EP81" s="271"/>
      <c r="EQ81" s="273"/>
      <c r="ER81" s="103"/>
      <c r="ET81" s="49"/>
      <c r="EU81" s="270"/>
      <c r="EV81" s="267">
        <v>21</v>
      </c>
      <c r="EW81" s="268"/>
      <c r="EX81" s="36"/>
      <c r="EY81" s="268"/>
      <c r="EZ81" s="269"/>
      <c r="FA81" s="103"/>
      <c r="FC81" s="49"/>
      <c r="FD81" s="270"/>
      <c r="FE81" s="267">
        <v>21</v>
      </c>
      <c r="FF81" s="268"/>
      <c r="FG81" s="36"/>
      <c r="FH81" s="268"/>
      <c r="FI81" s="269"/>
      <c r="FJ81" s="103"/>
      <c r="FL81" s="49"/>
      <c r="FM81" s="270"/>
      <c r="FN81" s="267">
        <v>21</v>
      </c>
      <c r="FO81" s="268"/>
      <c r="FP81" s="36"/>
      <c r="FQ81" s="268"/>
      <c r="FR81" s="269"/>
      <c r="FS81" s="103"/>
      <c r="FU81" s="49"/>
      <c r="FV81" s="270"/>
      <c r="FW81" s="267">
        <v>21</v>
      </c>
      <c r="FX81" s="268"/>
      <c r="FY81" s="36"/>
      <c r="FZ81" s="268"/>
      <c r="GA81" s="269"/>
      <c r="GB81" s="103"/>
      <c r="GD81" s="49"/>
      <c r="GE81" s="270"/>
      <c r="GF81" s="267">
        <v>21</v>
      </c>
      <c r="GG81" s="268"/>
      <c r="GH81" s="36"/>
      <c r="GI81" s="268"/>
      <c r="GJ81" s="269"/>
      <c r="GK81" s="103"/>
      <c r="GM81" s="49"/>
      <c r="GN81" s="270"/>
      <c r="GO81" s="267">
        <v>21</v>
      </c>
      <c r="GP81" s="268"/>
      <c r="GQ81" s="36"/>
      <c r="GR81" s="268"/>
      <c r="GS81" s="269"/>
      <c r="GT81" s="103"/>
      <c r="GU81" s="211"/>
      <c r="GV81"/>
      <c r="GX81" s="275"/>
      <c r="GY81" s="275"/>
      <c r="GZ81" s="517"/>
      <c r="HA81"/>
    </row>
    <row r="82" spans="1:209" x14ac:dyDescent="0.25">
      <c r="A82" s="1">
        <v>26</v>
      </c>
      <c r="B82" s="91" t="e">
        <f>#REF!</f>
        <v>#REF!</v>
      </c>
      <c r="C82" s="91" t="e">
        <f>#REF!</f>
        <v>#REF!</v>
      </c>
      <c r="D82" s="35" t="e">
        <f>#REF!</f>
        <v>#REF!</v>
      </c>
      <c r="E82" s="36" t="e">
        <f>#REF!</f>
        <v>#REF!</v>
      </c>
      <c r="F82" s="37" t="e">
        <f>#REF!</f>
        <v>#REF!</v>
      </c>
      <c r="G82" s="38" t="e">
        <f>#REF!</f>
        <v>#REF!</v>
      </c>
      <c r="H82" s="39" t="e">
        <f>#REF!</f>
        <v>#REF!</v>
      </c>
      <c r="I82" s="40" t="e">
        <f>#REF!</f>
        <v>#REF!</v>
      </c>
      <c r="J82" s="278"/>
      <c r="K82" s="66"/>
      <c r="L82" s="66"/>
      <c r="M82" s="200"/>
      <c r="N82" s="250"/>
      <c r="O82" s="221"/>
      <c r="P82" s="69"/>
      <c r="Q82" s="214"/>
      <c r="R82" s="446"/>
      <c r="S82" s="446"/>
      <c r="T82" s="446"/>
      <c r="U82" s="241"/>
      <c r="V82" s="283"/>
      <c r="W82" s="212"/>
      <c r="X82" s="257"/>
      <c r="Y82" s="266"/>
      <c r="Z82" s="267"/>
      <c r="AA82" s="268"/>
      <c r="AB82" s="36"/>
      <c r="AC82" s="268"/>
      <c r="AD82" s="269"/>
      <c r="AE82" s="103"/>
      <c r="AF82" s="91"/>
      <c r="AG82" s="76"/>
      <c r="AH82" s="270"/>
      <c r="AI82" s="267"/>
      <c r="AJ82" s="268"/>
      <c r="AK82" s="272"/>
      <c r="AL82" s="271"/>
      <c r="AM82" s="273"/>
      <c r="AN82" s="103"/>
      <c r="AP82" s="49"/>
      <c r="AQ82" s="270"/>
      <c r="AR82" s="267">
        <v>22</v>
      </c>
      <c r="AS82" s="271"/>
      <c r="AT82" s="272"/>
      <c r="AU82" s="268"/>
      <c r="AV82" s="273"/>
      <c r="AW82" s="103"/>
      <c r="AY82" s="49"/>
      <c r="AZ82" s="270"/>
      <c r="BA82" s="267">
        <v>22</v>
      </c>
      <c r="BB82" s="268"/>
      <c r="BC82" s="272"/>
      <c r="BD82" s="271"/>
      <c r="BE82" s="273"/>
      <c r="BF82" s="103"/>
      <c r="BH82" s="49"/>
      <c r="BI82" s="270"/>
      <c r="BJ82" s="267"/>
      <c r="BK82" s="268"/>
      <c r="BL82" s="272"/>
      <c r="BM82" s="271"/>
      <c r="BN82" s="273"/>
      <c r="BO82" s="103"/>
      <c r="BQ82" s="49"/>
      <c r="BR82" s="270"/>
      <c r="BS82" s="267"/>
      <c r="BT82" s="268"/>
      <c r="BU82" s="36"/>
      <c r="BV82" s="268"/>
      <c r="BW82" s="269"/>
      <c r="BX82" s="103"/>
      <c r="BZ82" s="49"/>
      <c r="CA82" s="270"/>
      <c r="CB82" s="267"/>
      <c r="CC82" s="268"/>
      <c r="CD82" s="36"/>
      <c r="CE82" s="268"/>
      <c r="CF82" s="269"/>
      <c r="CG82" s="103"/>
      <c r="CI82" s="49"/>
      <c r="CJ82" s="270"/>
      <c r="CK82" s="267">
        <v>22</v>
      </c>
      <c r="CL82" s="268"/>
      <c r="CM82" s="36"/>
      <c r="CN82" s="268"/>
      <c r="CO82" s="269"/>
      <c r="CP82" s="103"/>
      <c r="CR82" s="49"/>
      <c r="CS82" s="270"/>
      <c r="CT82" s="267"/>
      <c r="CU82" s="268"/>
      <c r="CV82" s="272"/>
      <c r="CW82" s="271"/>
      <c r="CX82" s="273"/>
      <c r="CY82" s="103"/>
      <c r="DA82" s="49"/>
      <c r="DB82" s="270"/>
      <c r="DC82" s="267">
        <v>22</v>
      </c>
      <c r="DD82" s="268"/>
      <c r="DE82" s="272"/>
      <c r="DF82" s="271"/>
      <c r="DG82" s="273"/>
      <c r="DH82" s="103"/>
      <c r="DJ82" s="49"/>
      <c r="DK82" s="270"/>
      <c r="DL82" s="267"/>
      <c r="DM82" s="268">
        <v>0</v>
      </c>
      <c r="DN82" s="272"/>
      <c r="DO82" s="271"/>
      <c r="DP82" s="273"/>
      <c r="DQ82" s="103"/>
      <c r="DS82" s="49"/>
      <c r="DT82" s="270"/>
      <c r="DU82" s="267"/>
      <c r="DV82" s="268"/>
      <c r="DW82" s="36"/>
      <c r="DX82" s="268"/>
      <c r="DY82" s="269"/>
      <c r="DZ82" s="103"/>
      <c r="EB82" s="49"/>
      <c r="EC82" s="270"/>
      <c r="ED82" s="267">
        <v>22</v>
      </c>
      <c r="EE82" s="268"/>
      <c r="EF82" s="272"/>
      <c r="EG82" s="271"/>
      <c r="EH82" s="273"/>
      <c r="EI82" s="103"/>
      <c r="EK82" s="49"/>
      <c r="EL82" s="270"/>
      <c r="EM82" s="267">
        <v>22</v>
      </c>
      <c r="EN82" s="268"/>
      <c r="EO82" s="272"/>
      <c r="EP82" s="271"/>
      <c r="EQ82" s="273"/>
      <c r="ER82" s="103"/>
      <c r="ET82" s="49"/>
      <c r="EU82" s="270"/>
      <c r="EV82" s="267">
        <v>22</v>
      </c>
      <c r="EW82" s="268"/>
      <c r="EX82" s="36"/>
      <c r="EY82" s="268"/>
      <c r="EZ82" s="269"/>
      <c r="FA82" s="103"/>
      <c r="FC82" s="49"/>
      <c r="FD82" s="270"/>
      <c r="FE82" s="267">
        <v>22</v>
      </c>
      <c r="FF82" s="268"/>
      <c r="FG82" s="36"/>
      <c r="FH82" s="268"/>
      <c r="FI82" s="269"/>
      <c r="FJ82" s="103"/>
      <c r="FL82" s="49"/>
      <c r="FM82" s="270"/>
      <c r="FN82" s="267">
        <v>22</v>
      </c>
      <c r="FO82" s="268"/>
      <c r="FP82" s="36"/>
      <c r="FQ82" s="268"/>
      <c r="FR82" s="269"/>
      <c r="FS82" s="103"/>
      <c r="FU82" s="49"/>
      <c r="FV82" s="270"/>
      <c r="FW82" s="267">
        <v>22</v>
      </c>
      <c r="FX82" s="268"/>
      <c r="FY82" s="36"/>
      <c r="FZ82" s="268"/>
      <c r="GA82" s="269"/>
      <c r="GB82" s="103"/>
      <c r="GD82" s="49"/>
      <c r="GE82" s="270"/>
      <c r="GF82" s="267">
        <v>22</v>
      </c>
      <c r="GG82" s="268"/>
      <c r="GH82" s="36"/>
      <c r="GI82" s="268"/>
      <c r="GJ82" s="269"/>
      <c r="GK82" s="103"/>
      <c r="GM82" s="49"/>
      <c r="GN82" s="270"/>
      <c r="GO82" s="267">
        <v>22</v>
      </c>
      <c r="GP82" s="268"/>
      <c r="GQ82" s="36"/>
      <c r="GR82" s="268"/>
      <c r="GS82" s="269"/>
      <c r="GT82" s="103"/>
      <c r="GU82" s="211"/>
      <c r="GV82"/>
      <c r="GX82" s="275"/>
      <c r="GY82" s="275"/>
      <c r="GZ82" s="517"/>
      <c r="HA82"/>
    </row>
    <row r="83" spans="1:209" ht="16.5" thickBot="1" x14ac:dyDescent="0.3">
      <c r="A83" s="1">
        <v>27</v>
      </c>
      <c r="B83" s="91" t="e">
        <f>#REF!</f>
        <v>#REF!</v>
      </c>
      <c r="C83" s="91" t="e">
        <f>#REF!</f>
        <v>#REF!</v>
      </c>
      <c r="D83" s="35" t="e">
        <f>#REF!</f>
        <v>#REF!</v>
      </c>
      <c r="E83" s="36" t="e">
        <f>#REF!</f>
        <v>#REF!</v>
      </c>
      <c r="F83" s="37" t="e">
        <f>#REF!</f>
        <v>#REF!</v>
      </c>
      <c r="G83" s="38" t="e">
        <f>#REF!</f>
        <v>#REF!</v>
      </c>
      <c r="H83" s="39" t="e">
        <f>#REF!</f>
        <v>#REF!</v>
      </c>
      <c r="I83" s="40" t="e">
        <f>#REF!</f>
        <v>#REF!</v>
      </c>
      <c r="J83" s="278"/>
      <c r="K83" s="66"/>
      <c r="L83" s="66"/>
      <c r="M83" s="200"/>
      <c r="P83" s="284"/>
      <c r="Q83" s="285"/>
      <c r="R83" s="59"/>
      <c r="S83" s="59"/>
      <c r="T83" s="59"/>
      <c r="U83" s="49"/>
      <c r="V83" s="283"/>
      <c r="W83" s="212"/>
      <c r="X83" s="257"/>
      <c r="Y83" s="266"/>
      <c r="Z83" s="267"/>
      <c r="AA83" s="271"/>
      <c r="AB83" s="36"/>
      <c r="AC83" s="268"/>
      <c r="AD83" s="269"/>
      <c r="AE83" s="103"/>
      <c r="AF83" s="91"/>
      <c r="AG83" s="76"/>
      <c r="AH83" s="286"/>
      <c r="AI83" s="287"/>
      <c r="AJ83" s="288"/>
      <c r="AK83" s="289"/>
      <c r="AL83" s="290"/>
      <c r="AM83" s="291"/>
      <c r="AP83" s="49"/>
      <c r="AQ83" s="270"/>
      <c r="AR83" s="267">
        <v>23</v>
      </c>
      <c r="AS83" s="292"/>
      <c r="AT83" s="293"/>
      <c r="AU83" s="268"/>
      <c r="AV83" s="294"/>
      <c r="AW83" s="295"/>
      <c r="AY83" s="49"/>
      <c r="AZ83" s="270"/>
      <c r="BA83" s="267"/>
      <c r="BB83" s="292"/>
      <c r="BC83" s="272"/>
      <c r="BD83" s="296"/>
      <c r="BE83" s="297"/>
      <c r="BF83" s="298"/>
      <c r="BH83" s="49"/>
      <c r="BI83" s="286"/>
      <c r="BJ83" s="299"/>
      <c r="BK83" s="288"/>
      <c r="BL83" s="300"/>
      <c r="BM83" s="290"/>
      <c r="BN83" s="301"/>
      <c r="BO83" s="298"/>
      <c r="BQ83" s="49"/>
      <c r="BR83" s="49"/>
      <c r="BS83" s="267"/>
      <c r="BT83" s="292"/>
      <c r="BU83" s="36"/>
      <c r="BV83" s="292"/>
      <c r="BW83" s="269"/>
      <c r="BX83" s="103"/>
      <c r="BZ83" s="49"/>
      <c r="CA83" s="286"/>
      <c r="CB83" s="302"/>
      <c r="CC83" s="288"/>
      <c r="CD83" s="289"/>
      <c r="CE83" s="290"/>
      <c r="CF83" s="291"/>
      <c r="CI83" s="49"/>
      <c r="CJ83" s="270"/>
      <c r="CK83" s="267">
        <v>23</v>
      </c>
      <c r="CL83" s="271"/>
      <c r="CM83" s="76"/>
      <c r="CN83" s="271"/>
      <c r="CO83" s="76"/>
      <c r="CP83" s="91"/>
      <c r="CR83" s="49"/>
      <c r="CS83" s="286"/>
      <c r="CT83" s="302"/>
      <c r="CU83" s="288">
        <v>0</v>
      </c>
      <c r="CV83" s="289"/>
      <c r="CW83" s="290">
        <v>0</v>
      </c>
      <c r="CX83" s="291"/>
      <c r="DA83" s="49"/>
      <c r="DB83" s="286"/>
      <c r="DC83" s="302"/>
      <c r="DD83" s="288">
        <v>0</v>
      </c>
      <c r="DE83" s="289"/>
      <c r="DF83" s="290">
        <v>0</v>
      </c>
      <c r="DG83" s="291"/>
      <c r="DJ83" s="49"/>
      <c r="DK83" s="286"/>
      <c r="DL83" s="302"/>
      <c r="DM83" s="288">
        <v>0</v>
      </c>
      <c r="DN83" s="289"/>
      <c r="DO83" s="290">
        <v>0</v>
      </c>
      <c r="DP83" s="291"/>
      <c r="DS83" s="49"/>
      <c r="DT83" s="286"/>
      <c r="DU83" s="302"/>
      <c r="DV83" s="288">
        <v>0</v>
      </c>
      <c r="DW83" s="289"/>
      <c r="DX83" s="290">
        <v>0</v>
      </c>
      <c r="DY83" s="291"/>
      <c r="EB83" s="49"/>
      <c r="EC83" s="286"/>
      <c r="ED83" s="302"/>
      <c r="EE83" s="288">
        <v>0</v>
      </c>
      <c r="EF83" s="289"/>
      <c r="EG83" s="290">
        <v>0</v>
      </c>
      <c r="EH83" s="291"/>
      <c r="EK83" s="49"/>
      <c r="EL83" s="286"/>
      <c r="EM83" s="302"/>
      <c r="EN83" s="288">
        <v>0</v>
      </c>
      <c r="EO83" s="289"/>
      <c r="EP83" s="290">
        <v>0</v>
      </c>
      <c r="EQ83" s="291"/>
      <c r="ET83" s="49"/>
      <c r="EU83" s="286"/>
      <c r="EV83" s="302"/>
      <c r="EW83" s="288">
        <v>0</v>
      </c>
      <c r="EX83" s="289"/>
      <c r="EY83" s="290">
        <v>0</v>
      </c>
      <c r="EZ83" s="291"/>
      <c r="FC83" s="49"/>
      <c r="FD83" s="286"/>
      <c r="FE83" s="302"/>
      <c r="FF83" s="288">
        <v>0</v>
      </c>
      <c r="FG83" s="289"/>
      <c r="FH83" s="290">
        <v>0</v>
      </c>
      <c r="FI83" s="291"/>
      <c r="FL83" s="49"/>
      <c r="FM83" s="286"/>
      <c r="FN83" s="302"/>
      <c r="FO83" s="288">
        <v>0</v>
      </c>
      <c r="FP83" s="289"/>
      <c r="FQ83" s="290">
        <v>0</v>
      </c>
      <c r="FR83" s="291"/>
      <c r="FU83" s="49"/>
      <c r="FV83" s="286"/>
      <c r="FW83" s="302"/>
      <c r="FX83" s="288">
        <v>0</v>
      </c>
      <c r="FY83" s="289"/>
      <c r="FZ83" s="290">
        <v>0</v>
      </c>
      <c r="GA83" s="291"/>
      <c r="GD83" s="49"/>
      <c r="GE83" s="286"/>
      <c r="GF83" s="302"/>
      <c r="GG83" s="288">
        <v>0</v>
      </c>
      <c r="GH83" s="289"/>
      <c r="GI83" s="290">
        <v>0</v>
      </c>
      <c r="GJ83" s="291"/>
      <c r="GM83" s="49"/>
      <c r="GN83" s="286"/>
      <c r="GO83" s="302"/>
      <c r="GP83" s="288">
        <v>0</v>
      </c>
      <c r="GQ83" s="289"/>
      <c r="GR83" s="290">
        <v>0</v>
      </c>
      <c r="GS83" s="291"/>
      <c r="GV83"/>
      <c r="GX83" s="275"/>
      <c r="GY83" s="275"/>
      <c r="GZ83" s="517"/>
      <c r="HA83"/>
    </row>
    <row r="84" spans="1:209" x14ac:dyDescent="0.25">
      <c r="J84" s="198"/>
      <c r="K84" s="199"/>
      <c r="L84" s="66"/>
      <c r="M84" s="200"/>
      <c r="N84" s="67"/>
      <c r="O84" s="221"/>
      <c r="P84" s="69"/>
      <c r="Q84" s="214"/>
      <c r="R84" s="446"/>
      <c r="S84" s="446"/>
      <c r="T84" s="446"/>
      <c r="U84" s="241"/>
      <c r="V84" s="280"/>
      <c r="GV84"/>
      <c r="GX84" s="275"/>
      <c r="GY84" s="275"/>
      <c r="GZ84" s="517"/>
      <c r="HA84"/>
    </row>
    <row r="85" spans="1:209" x14ac:dyDescent="0.25">
      <c r="J85" s="278"/>
      <c r="K85" s="199"/>
      <c r="L85" s="66"/>
      <c r="M85" s="200"/>
      <c r="N85" s="67"/>
      <c r="O85" s="221"/>
      <c r="P85" s="69"/>
      <c r="Q85" s="214"/>
      <c r="R85" s="446"/>
      <c r="S85" s="446"/>
      <c r="T85" s="446"/>
      <c r="U85" s="241"/>
      <c r="V85" s="280"/>
      <c r="GV85"/>
      <c r="GX85" s="275"/>
      <c r="GY85" s="275"/>
      <c r="GZ85" s="517"/>
      <c r="HA85"/>
    </row>
    <row r="86" spans="1:209" x14ac:dyDescent="0.25">
      <c r="J86" s="198"/>
      <c r="K86" s="199"/>
      <c r="L86" s="66"/>
      <c r="M86" s="200"/>
      <c r="N86" s="67"/>
      <c r="O86" s="221"/>
      <c r="P86" s="263"/>
      <c r="Q86" s="264"/>
      <c r="R86" s="265"/>
      <c r="S86" s="265"/>
      <c r="T86" s="265"/>
      <c r="U86" s="241"/>
      <c r="V86" s="280"/>
      <c r="GV86"/>
      <c r="GX86" s="275"/>
      <c r="GY86" s="275"/>
      <c r="GZ86" s="517"/>
      <c r="HA86"/>
    </row>
    <row r="87" spans="1:209" x14ac:dyDescent="0.25">
      <c r="J87" s="278"/>
      <c r="K87" s="199"/>
      <c r="L87" s="66"/>
      <c r="M87" s="200"/>
      <c r="N87" s="250"/>
      <c r="O87" s="221"/>
      <c r="P87" s="263"/>
      <c r="Q87" s="264"/>
      <c r="R87" s="265"/>
      <c r="S87" s="265"/>
      <c r="T87" s="265"/>
      <c r="U87" s="241"/>
      <c r="V87" s="280"/>
      <c r="GV87"/>
      <c r="GX87" s="275"/>
      <c r="GY87" s="275"/>
      <c r="GZ87" s="517"/>
      <c r="HA87"/>
    </row>
    <row r="88" spans="1:209" x14ac:dyDescent="0.25">
      <c r="J88" s="198"/>
      <c r="K88" s="199"/>
      <c r="L88" s="66"/>
      <c r="M88" s="200"/>
      <c r="N88" s="250"/>
      <c r="O88" s="221"/>
      <c r="P88" s="551"/>
      <c r="Q88" s="551"/>
      <c r="R88" s="551"/>
      <c r="S88" s="446"/>
      <c r="T88" s="446"/>
      <c r="U88" s="241"/>
      <c r="V88" s="280"/>
      <c r="GV88"/>
      <c r="GX88" s="275"/>
      <c r="GY88" s="275"/>
      <c r="GZ88" s="517"/>
      <c r="HA88"/>
    </row>
    <row r="89" spans="1:209" x14ac:dyDescent="0.25">
      <c r="J89" s="278"/>
      <c r="P89" s="284"/>
      <c r="Q89" s="285"/>
      <c r="R89" s="59"/>
      <c r="S89" s="59"/>
      <c r="T89" s="59"/>
      <c r="U89" s="49"/>
      <c r="V89" s="57"/>
      <c r="GV89"/>
      <c r="GX89" s="275"/>
      <c r="GY89" s="275"/>
      <c r="GZ89" s="517"/>
      <c r="HA89"/>
    </row>
    <row r="90" spans="1:209" x14ac:dyDescent="0.25">
      <c r="J90" s="198"/>
      <c r="P90" s="284"/>
      <c r="Q90" s="285"/>
      <c r="R90" s="59"/>
      <c r="S90" s="59"/>
      <c r="T90" s="59"/>
      <c r="U90" s="49"/>
      <c r="V90" s="57"/>
      <c r="GV90"/>
      <c r="GX90" s="275"/>
      <c r="GY90" s="275"/>
      <c r="GZ90" s="517"/>
      <c r="HA90"/>
    </row>
    <row r="91" spans="1:209" ht="15" x14ac:dyDescent="0.25">
      <c r="A91"/>
      <c r="F91"/>
      <c r="J91" s="198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517"/>
      <c r="HA91"/>
    </row>
    <row r="92" spans="1:209" ht="15" x14ac:dyDescent="0.25">
      <c r="A92"/>
      <c r="F92"/>
      <c r="J92" s="278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517"/>
      <c r="HA92"/>
    </row>
    <row r="93" spans="1:209" ht="15" x14ac:dyDescent="0.25">
      <c r="A93"/>
      <c r="F93"/>
      <c r="J93" s="27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517"/>
      <c r="HA93"/>
    </row>
    <row r="94" spans="1:209" ht="15" x14ac:dyDescent="0.25">
      <c r="A94"/>
      <c r="F94"/>
      <c r="J94" s="27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517"/>
      <c r="HA94"/>
    </row>
    <row r="95" spans="1:209" ht="15" x14ac:dyDescent="0.25">
      <c r="A95"/>
      <c r="F95"/>
      <c r="J95" s="307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517"/>
      <c r="HA95"/>
    </row>
    <row r="96" spans="1:209" ht="15" x14ac:dyDescent="0.25">
      <c r="A96"/>
      <c r="F96"/>
      <c r="J96" s="240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517"/>
      <c r="HA96"/>
    </row>
    <row r="97" spans="1:209" ht="15" x14ac:dyDescent="0.25">
      <c r="A97"/>
      <c r="F97"/>
      <c r="J97" s="30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517"/>
      <c r="HA97"/>
    </row>
    <row r="98" spans="1:209" ht="15" x14ac:dyDescent="0.25">
      <c r="A98"/>
      <c r="F98"/>
      <c r="J98" s="30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51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517"/>
      <c r="HA99"/>
    </row>
    <row r="100" spans="1:209" ht="15" x14ac:dyDescent="0.25">
      <c r="A100"/>
      <c r="F100"/>
      <c r="J100" s="198"/>
      <c r="K100" s="305"/>
      <c r="L100" s="305"/>
      <c r="M100"/>
      <c r="N100"/>
      <c r="O100"/>
      <c r="P100" s="306"/>
      <c r="Q100"/>
      <c r="R100"/>
      <c r="S100"/>
      <c r="T100"/>
      <c r="W100"/>
      <c r="X100"/>
      <c r="GV100"/>
      <c r="GX100" s="275"/>
      <c r="GY100" s="275"/>
      <c r="GZ100" s="517"/>
      <c r="HA100"/>
    </row>
    <row r="101" spans="1:209" ht="15" x14ac:dyDescent="0.25">
      <c r="A101"/>
      <c r="F101"/>
      <c r="J101" s="198"/>
      <c r="K101" s="305"/>
      <c r="L101" s="305"/>
      <c r="M101"/>
      <c r="N101"/>
      <c r="O101"/>
      <c r="P101" s="306"/>
      <c r="Q101"/>
      <c r="R101"/>
      <c r="S101"/>
      <c r="T101"/>
      <c r="W101"/>
      <c r="X101"/>
      <c r="GV101"/>
      <c r="GX101" s="275"/>
      <c r="GY101" s="275"/>
      <c r="GZ101" s="517"/>
      <c r="HA101"/>
    </row>
    <row r="102" spans="1:209" ht="15" x14ac:dyDescent="0.25">
      <c r="A102"/>
      <c r="F102"/>
      <c r="J102" s="198"/>
      <c r="K102" s="305"/>
      <c r="L102" s="305"/>
      <c r="M102"/>
      <c r="N102"/>
      <c r="O102"/>
      <c r="P102" s="306"/>
      <c r="Q102"/>
      <c r="R102"/>
      <c r="S102"/>
      <c r="T102"/>
      <c r="W102"/>
      <c r="X102"/>
      <c r="GV102"/>
      <c r="GX102" s="275"/>
      <c r="GY102" s="275"/>
      <c r="GZ102" s="517"/>
      <c r="HA102"/>
    </row>
    <row r="103" spans="1:209" ht="15" x14ac:dyDescent="0.25">
      <c r="A103"/>
      <c r="F103"/>
      <c r="J103" s="198"/>
      <c r="K103" s="305"/>
      <c r="L103" s="305"/>
      <c r="M103"/>
      <c r="N103"/>
      <c r="O103"/>
      <c r="P103" s="306"/>
      <c r="Q103"/>
      <c r="R103"/>
      <c r="S103"/>
      <c r="T103"/>
      <c r="W103"/>
      <c r="X103"/>
      <c r="GV103"/>
      <c r="GX103" s="275"/>
      <c r="GY103" s="275"/>
      <c r="GZ103" s="517"/>
      <c r="HA103"/>
    </row>
  </sheetData>
  <mergeCells count="28">
    <mergeCell ref="GD1:GJ1"/>
    <mergeCell ref="GM1:GS1"/>
    <mergeCell ref="S39:T39"/>
    <mergeCell ref="N70:O70"/>
    <mergeCell ref="P70:P71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P74:R74"/>
    <mergeCell ref="P77:R78"/>
    <mergeCell ref="U77:V78"/>
    <mergeCell ref="P88:R88"/>
    <mergeCell ref="FU1:GA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J10" sqref="J10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552" t="s">
        <v>32</v>
      </c>
      <c r="B1" s="552"/>
      <c r="C1" s="552"/>
      <c r="D1" s="552"/>
      <c r="E1" s="552"/>
      <c r="F1" s="552"/>
      <c r="G1" s="55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46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46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243</v>
      </c>
      <c r="B6" s="330" t="s">
        <v>244</v>
      </c>
      <c r="C6" s="326">
        <v>42779</v>
      </c>
      <c r="D6" s="327">
        <v>4076</v>
      </c>
      <c r="E6" s="328"/>
      <c r="F6" s="446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240</v>
      </c>
      <c r="B7" s="325" t="s">
        <v>207</v>
      </c>
      <c r="C7" s="332">
        <v>42790</v>
      </c>
      <c r="D7" s="327">
        <v>4090</v>
      </c>
      <c r="E7" s="328">
        <v>569</v>
      </c>
      <c r="F7" s="446">
        <v>66</v>
      </c>
      <c r="G7" s="241">
        <f t="shared" si="0"/>
        <v>37554</v>
      </c>
      <c r="H7" s="333">
        <v>42816</v>
      </c>
      <c r="I7" s="212" t="s">
        <v>241</v>
      </c>
      <c r="K7" s="232"/>
      <c r="L7" s="247"/>
      <c r="M7" s="247"/>
      <c r="N7" s="247"/>
    </row>
    <row r="8" spans="1:14" x14ac:dyDescent="0.25">
      <c r="A8" s="331" t="s">
        <v>240</v>
      </c>
      <c r="B8" s="325" t="s">
        <v>208</v>
      </c>
      <c r="C8" s="332">
        <v>42790</v>
      </c>
      <c r="D8" s="327">
        <v>4090</v>
      </c>
      <c r="E8" s="328">
        <v>385.4</v>
      </c>
      <c r="F8" s="446">
        <v>71</v>
      </c>
      <c r="G8" s="241">
        <f t="shared" si="0"/>
        <v>27363.399999999998</v>
      </c>
      <c r="H8" s="333">
        <v>42809</v>
      </c>
      <c r="I8" s="212" t="s">
        <v>241</v>
      </c>
      <c r="K8" s="232"/>
      <c r="L8" s="247"/>
      <c r="M8" s="247"/>
      <c r="N8" s="247"/>
    </row>
    <row r="9" spans="1:14" x14ac:dyDescent="0.25">
      <c r="A9" s="331" t="s">
        <v>240</v>
      </c>
      <c r="B9" s="325" t="s">
        <v>242</v>
      </c>
      <c r="C9" s="332">
        <v>42790</v>
      </c>
      <c r="D9" s="327">
        <v>4091</v>
      </c>
      <c r="E9" s="328">
        <v>506.8</v>
      </c>
      <c r="F9" s="446">
        <v>15</v>
      </c>
      <c r="G9" s="241">
        <f t="shared" si="0"/>
        <v>7602</v>
      </c>
      <c r="H9" s="333">
        <v>42816</v>
      </c>
      <c r="I9" s="212" t="s">
        <v>241</v>
      </c>
      <c r="K9" s="232"/>
      <c r="L9" s="247"/>
      <c r="M9" s="247"/>
      <c r="N9" s="247"/>
    </row>
    <row r="10" spans="1:14" x14ac:dyDescent="0.25">
      <c r="A10" s="331"/>
      <c r="B10" s="325"/>
      <c r="C10" s="533"/>
      <c r="D10" s="327"/>
      <c r="E10" s="328"/>
      <c r="F10" s="446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46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46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46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46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46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46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46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46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46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558" t="s">
        <v>30</v>
      </c>
      <c r="F223" s="55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B107"/>
  <sheetViews>
    <sheetView tabSelected="1" topLeftCell="J1" workbookViewId="0">
      <pane xSplit="4" ySplit="2" topLeftCell="O3" activePane="bottomRight" state="frozen"/>
      <selection activeCell="J1" sqref="J1"/>
      <selection pane="topRight" activeCell="N1" sqref="N1"/>
      <selection pane="bottomLeft" activeCell="J3" sqref="J3"/>
      <selection pane="bottomRight" activeCell="T9" sqref="T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52" t="s">
        <v>177</v>
      </c>
      <c r="K1" s="552"/>
      <c r="L1" s="552"/>
      <c r="M1" s="552"/>
      <c r="N1" s="552"/>
      <c r="O1" s="552"/>
      <c r="P1" s="552"/>
      <c r="Q1" s="552"/>
      <c r="R1" s="6"/>
      <c r="S1" s="6"/>
      <c r="T1" s="6"/>
      <c r="U1" s="7">
        <v>1</v>
      </c>
      <c r="W1" s="420" t="s">
        <v>1</v>
      </c>
      <c r="X1" s="553"/>
      <c r="Y1" s="553"/>
      <c r="Z1" s="553"/>
      <c r="AA1" s="553"/>
      <c r="AB1" s="553"/>
      <c r="AC1" s="553"/>
      <c r="AD1" s="9" t="e">
        <f>#REF!+1</f>
        <v>#REF!</v>
      </c>
      <c r="AF1" s="536" t="e">
        <f>#REF!</f>
        <v>#REF!</v>
      </c>
      <c r="AG1" s="536"/>
      <c r="AH1" s="536"/>
      <c r="AI1" s="536"/>
      <c r="AJ1" s="536"/>
      <c r="AK1" s="536"/>
      <c r="AL1" s="536"/>
      <c r="AM1" s="9" t="e">
        <f>AD1+1</f>
        <v>#REF!</v>
      </c>
      <c r="AO1" s="536" t="e">
        <f>AF1</f>
        <v>#REF!</v>
      </c>
      <c r="AP1" s="536"/>
      <c r="AQ1" s="536"/>
      <c r="AR1" s="536"/>
      <c r="AS1" s="536"/>
      <c r="AT1" s="536"/>
      <c r="AU1" s="536"/>
      <c r="AV1" s="9" t="e">
        <f>AM1+1</f>
        <v>#REF!</v>
      </c>
      <c r="AX1" s="536" t="e">
        <f>AO1</f>
        <v>#REF!</v>
      </c>
      <c r="AY1" s="536"/>
      <c r="AZ1" s="536"/>
      <c r="BA1" s="536"/>
      <c r="BB1" s="536"/>
      <c r="BC1" s="536"/>
      <c r="BD1" s="536"/>
      <c r="BE1" s="9" t="e">
        <f>AV1+1</f>
        <v>#REF!</v>
      </c>
      <c r="BG1" s="536" t="e">
        <f>AX1</f>
        <v>#REF!</v>
      </c>
      <c r="BH1" s="536"/>
      <c r="BI1" s="536"/>
      <c r="BJ1" s="536"/>
      <c r="BK1" s="536"/>
      <c r="BL1" s="536"/>
      <c r="BM1" s="536"/>
      <c r="BN1" s="9" t="e">
        <f>BE1+1</f>
        <v>#REF!</v>
      </c>
      <c r="BP1" s="536" t="e">
        <f>BG1</f>
        <v>#REF!</v>
      </c>
      <c r="BQ1" s="536"/>
      <c r="BR1" s="536"/>
      <c r="BS1" s="536"/>
      <c r="BT1" s="536"/>
      <c r="BU1" s="536"/>
      <c r="BV1" s="536"/>
      <c r="BW1" s="9" t="e">
        <f>BN1+1</f>
        <v>#REF!</v>
      </c>
      <c r="BY1" s="536" t="e">
        <f>BP1</f>
        <v>#REF!</v>
      </c>
      <c r="BZ1" s="536"/>
      <c r="CA1" s="536"/>
      <c r="CB1" s="536"/>
      <c r="CC1" s="536"/>
      <c r="CD1" s="536"/>
      <c r="CE1" s="536"/>
      <c r="CF1" s="9" t="e">
        <f>BW1+1</f>
        <v>#REF!</v>
      </c>
      <c r="CH1" s="536" t="e">
        <f>BY1</f>
        <v>#REF!</v>
      </c>
      <c r="CI1" s="536"/>
      <c r="CJ1" s="536"/>
      <c r="CK1" s="536"/>
      <c r="CL1" s="536"/>
      <c r="CM1" s="536"/>
      <c r="CN1" s="536"/>
      <c r="CO1" s="9" t="e">
        <f>CF1+1</f>
        <v>#REF!</v>
      </c>
      <c r="CQ1" s="536" t="e">
        <f>CH1</f>
        <v>#REF!</v>
      </c>
      <c r="CR1" s="536"/>
      <c r="CS1" s="536"/>
      <c r="CT1" s="536"/>
      <c r="CU1" s="536"/>
      <c r="CV1" s="536"/>
      <c r="CW1" s="536"/>
      <c r="CX1" s="9" t="e">
        <f>CO1+1</f>
        <v>#REF!</v>
      </c>
      <c r="CZ1" s="536" t="e">
        <f>CQ1</f>
        <v>#REF!</v>
      </c>
      <c r="DA1" s="536"/>
      <c r="DB1" s="536"/>
      <c r="DC1" s="536"/>
      <c r="DD1" s="536"/>
      <c r="DE1" s="536"/>
      <c r="DF1" s="536"/>
      <c r="DG1" s="9" t="e">
        <f>CX1+1</f>
        <v>#REF!</v>
      </c>
      <c r="DI1" s="536" t="e">
        <f>CZ1</f>
        <v>#REF!</v>
      </c>
      <c r="DJ1" s="536"/>
      <c r="DK1" s="536"/>
      <c r="DL1" s="536"/>
      <c r="DM1" s="536"/>
      <c r="DN1" s="536"/>
      <c r="DO1" s="536"/>
      <c r="DP1" s="9" t="e">
        <f>DG1+1</f>
        <v>#REF!</v>
      </c>
      <c r="DR1" s="536" t="e">
        <f>DI1</f>
        <v>#REF!</v>
      </c>
      <c r="DS1" s="536"/>
      <c r="DT1" s="536"/>
      <c r="DU1" s="536"/>
      <c r="DV1" s="536"/>
      <c r="DW1" s="536"/>
      <c r="DX1" s="536"/>
      <c r="DY1" s="9" t="e">
        <f>DP1+1</f>
        <v>#REF!</v>
      </c>
      <c r="EA1" s="536" t="e">
        <f>DR1</f>
        <v>#REF!</v>
      </c>
      <c r="EB1" s="536"/>
      <c r="EC1" s="536"/>
      <c r="ED1" s="536"/>
      <c r="EE1" s="536"/>
      <c r="EF1" s="536"/>
      <c r="EG1" s="536"/>
      <c r="EH1" s="9" t="e">
        <f>DY1+1</f>
        <v>#REF!</v>
      </c>
      <c r="EJ1" s="536" t="e">
        <f>EA1</f>
        <v>#REF!</v>
      </c>
      <c r="EK1" s="536"/>
      <c r="EL1" s="536"/>
      <c r="EM1" s="536"/>
      <c r="EN1" s="536"/>
      <c r="EO1" s="536"/>
      <c r="EP1" s="536"/>
      <c r="EQ1" s="9" t="e">
        <f>EH1+1</f>
        <v>#REF!</v>
      </c>
      <c r="ES1" s="536" t="e">
        <f>EJ1</f>
        <v>#REF!</v>
      </c>
      <c r="ET1" s="536"/>
      <c r="EU1" s="536"/>
      <c r="EV1" s="536"/>
      <c r="EW1" s="536"/>
      <c r="EX1" s="536"/>
      <c r="EY1" s="536"/>
      <c r="EZ1" s="9" t="e">
        <f>EQ1+1</f>
        <v>#REF!</v>
      </c>
      <c r="FB1" s="536" t="e">
        <f>ES1</f>
        <v>#REF!</v>
      </c>
      <c r="FC1" s="536"/>
      <c r="FD1" s="536"/>
      <c r="FE1" s="536"/>
      <c r="FF1" s="536"/>
      <c r="FG1" s="536"/>
      <c r="FH1" s="536"/>
      <c r="FI1" s="9" t="e">
        <f>EZ1+1</f>
        <v>#REF!</v>
      </c>
      <c r="FK1" s="536" t="e">
        <f>FB1</f>
        <v>#REF!</v>
      </c>
      <c r="FL1" s="536"/>
      <c r="FM1" s="536"/>
      <c r="FN1" s="536"/>
      <c r="FO1" s="536"/>
      <c r="FP1" s="536"/>
      <c r="FQ1" s="536"/>
      <c r="FR1" s="9" t="e">
        <f>FI1+1</f>
        <v>#REF!</v>
      </c>
      <c r="FT1" s="536" t="e">
        <f>FK1</f>
        <v>#REF!</v>
      </c>
      <c r="FU1" s="536"/>
      <c r="FV1" s="536"/>
      <c r="FW1" s="536"/>
      <c r="FX1" s="536"/>
      <c r="FY1" s="536"/>
      <c r="FZ1" s="536"/>
      <c r="GA1" s="9" t="e">
        <f>FR1+1</f>
        <v>#REF!</v>
      </c>
      <c r="GC1" s="536" t="e">
        <f>FT1</f>
        <v>#REF!</v>
      </c>
      <c r="GD1" s="536"/>
      <c r="GE1" s="536"/>
      <c r="GF1" s="536"/>
      <c r="GG1" s="536"/>
      <c r="GH1" s="536"/>
      <c r="GI1" s="536"/>
      <c r="GJ1" s="9" t="e">
        <f>GA1+1</f>
        <v>#REF!</v>
      </c>
      <c r="GL1" s="536" t="e">
        <f>GC1</f>
        <v>#REF!</v>
      </c>
      <c r="GM1" s="536"/>
      <c r="GN1" s="536"/>
      <c r="GO1" s="536"/>
      <c r="GP1" s="536"/>
      <c r="GQ1" s="536"/>
      <c r="GR1" s="536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5"/>
      <c r="GZ3" s="56"/>
    </row>
    <row r="4" spans="1:210" ht="16.5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96</v>
      </c>
      <c r="K4" s="83" t="s">
        <v>35</v>
      </c>
      <c r="L4" s="93">
        <v>12640</v>
      </c>
      <c r="M4" s="85">
        <v>42795</v>
      </c>
      <c r="N4" s="68" t="s">
        <v>250</v>
      </c>
      <c r="O4" s="495">
        <v>15595</v>
      </c>
      <c r="P4" s="70">
        <f t="shared" ref="P4:P11" si="0">O4-L4</f>
        <v>2955</v>
      </c>
      <c r="Q4" s="447">
        <v>26</v>
      </c>
      <c r="R4" s="60"/>
      <c r="S4" s="60"/>
      <c r="T4" s="39">
        <f>Q4*O4</f>
        <v>405470</v>
      </c>
      <c r="U4" s="71" t="s">
        <v>72</v>
      </c>
      <c r="V4" s="72">
        <v>42817</v>
      </c>
      <c r="W4" s="73">
        <v>9802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>
        <v>42817</v>
      </c>
      <c r="GU4" s="265"/>
      <c r="GV4" s="313">
        <v>17584</v>
      </c>
      <c r="GW4" s="218" t="s">
        <v>222</v>
      </c>
      <c r="GX4" s="31"/>
      <c r="GY4" s="32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38</v>
      </c>
      <c r="K5" s="83" t="s">
        <v>178</v>
      </c>
      <c r="L5" s="93">
        <v>16580</v>
      </c>
      <c r="M5" s="85">
        <v>42796</v>
      </c>
      <c r="N5" s="68" t="s">
        <v>268</v>
      </c>
      <c r="O5" s="69">
        <v>20900</v>
      </c>
      <c r="P5" s="70">
        <f t="shared" si="0"/>
        <v>4320</v>
      </c>
      <c r="Q5" s="490">
        <v>26</v>
      </c>
      <c r="R5" s="60"/>
      <c r="S5" s="60"/>
      <c r="T5" s="39">
        <f>Q5*O5</f>
        <v>543400</v>
      </c>
      <c r="U5" s="404" t="s">
        <v>72</v>
      </c>
      <c r="V5" s="186">
        <v>42821</v>
      </c>
      <c r="W5" s="102">
        <v>15155.4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42821</v>
      </c>
      <c r="GU5" s="77"/>
      <c r="GV5" s="78"/>
      <c r="GW5" s="79"/>
      <c r="GX5" s="79"/>
      <c r="GY5" s="8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477" t="s">
        <v>210</v>
      </c>
      <c r="K6" s="83" t="s">
        <v>207</v>
      </c>
      <c r="L6" s="93">
        <v>794</v>
      </c>
      <c r="M6" s="85">
        <v>42797</v>
      </c>
      <c r="N6" s="508">
        <v>5474</v>
      </c>
      <c r="O6" s="69">
        <v>794</v>
      </c>
      <c r="P6" s="70">
        <f t="shared" si="0"/>
        <v>0</v>
      </c>
      <c r="Q6" s="507">
        <v>66</v>
      </c>
      <c r="R6" s="60"/>
      <c r="S6" s="60"/>
      <c r="T6" s="39">
        <f t="shared" ref="T6:T7" si="1">Q6*O6</f>
        <v>52404</v>
      </c>
      <c r="U6" s="404" t="s">
        <v>72</v>
      </c>
      <c r="V6" s="186">
        <v>42809</v>
      </c>
      <c r="W6" s="102"/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/>
      <c r="GU6" s="77"/>
      <c r="GV6" s="78"/>
      <c r="GW6" s="79"/>
      <c r="GX6" s="79"/>
      <c r="GY6" s="80"/>
      <c r="GZ6" s="81"/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153</v>
      </c>
      <c r="K7" s="83" t="s">
        <v>35</v>
      </c>
      <c r="L7" s="84">
        <v>13140</v>
      </c>
      <c r="M7" s="85">
        <v>42797</v>
      </c>
      <c r="N7" s="68" t="s">
        <v>271</v>
      </c>
      <c r="O7" s="86">
        <v>15725</v>
      </c>
      <c r="P7" s="70">
        <f t="shared" si="0"/>
        <v>2585</v>
      </c>
      <c r="Q7" s="77">
        <v>25.5</v>
      </c>
      <c r="R7" s="60"/>
      <c r="S7" s="60"/>
      <c r="T7" s="39">
        <f t="shared" si="1"/>
        <v>400987.5</v>
      </c>
      <c r="U7" s="98" t="s">
        <v>72</v>
      </c>
      <c r="V7" s="410">
        <v>42822</v>
      </c>
      <c r="W7" s="411">
        <v>9802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42822</v>
      </c>
      <c r="GU7" s="87"/>
      <c r="GV7" s="78">
        <v>17584</v>
      </c>
      <c r="GW7" s="88" t="s">
        <v>224</v>
      </c>
      <c r="GX7" s="88"/>
      <c r="GY7" s="89"/>
      <c r="GZ7" s="90"/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44</v>
      </c>
      <c r="K8" s="83" t="s">
        <v>37</v>
      </c>
      <c r="L8" s="93">
        <v>19820</v>
      </c>
      <c r="M8" s="85">
        <v>42797</v>
      </c>
      <c r="N8" s="68" t="s">
        <v>270</v>
      </c>
      <c r="O8" s="94">
        <v>24985</v>
      </c>
      <c r="P8" s="70">
        <f t="shared" si="0"/>
        <v>5165</v>
      </c>
      <c r="Q8" s="95">
        <v>25.5</v>
      </c>
      <c r="R8" s="96"/>
      <c r="S8" s="97"/>
      <c r="T8" s="39">
        <f t="shared" ref="T8:T77" si="2">Q8*O8</f>
        <v>637117.5</v>
      </c>
      <c r="U8" s="98" t="s">
        <v>72</v>
      </c>
      <c r="V8" s="410">
        <v>42821</v>
      </c>
      <c r="W8" s="411">
        <v>15080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413">
        <v>42821</v>
      </c>
      <c r="GU8" s="87"/>
      <c r="GV8" s="100">
        <v>22176</v>
      </c>
      <c r="GW8" s="88" t="s">
        <v>223</v>
      </c>
      <c r="GX8" s="88"/>
      <c r="GY8" s="101"/>
      <c r="GZ8" s="102"/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152</v>
      </c>
      <c r="K9" s="83" t="s">
        <v>40</v>
      </c>
      <c r="L9" s="93">
        <v>26000</v>
      </c>
      <c r="M9" s="85">
        <v>42799</v>
      </c>
      <c r="N9" s="68" t="s">
        <v>284</v>
      </c>
      <c r="O9" s="94">
        <v>27275</v>
      </c>
      <c r="P9" s="70">
        <f t="shared" si="0"/>
        <v>1275</v>
      </c>
      <c r="Q9" s="95">
        <v>25</v>
      </c>
      <c r="R9" s="77"/>
      <c r="S9" s="105"/>
      <c r="T9" s="39">
        <f t="shared" si="2"/>
        <v>681875</v>
      </c>
      <c r="U9" s="106" t="s">
        <v>72</v>
      </c>
      <c r="V9" s="99">
        <v>42825</v>
      </c>
      <c r="W9" s="107">
        <v>16588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42825</v>
      </c>
      <c r="GU9" s="116"/>
      <c r="GV9" s="78"/>
      <c r="GW9" s="88"/>
      <c r="GX9" s="88"/>
      <c r="GY9" s="101"/>
      <c r="GZ9" s="102"/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83" t="s">
        <v>283</v>
      </c>
      <c r="L10" s="93"/>
      <c r="M10" s="85">
        <v>42799</v>
      </c>
      <c r="N10" s="68"/>
      <c r="O10" s="94">
        <v>4870</v>
      </c>
      <c r="P10" s="70">
        <f t="shared" si="0"/>
        <v>4870</v>
      </c>
      <c r="Q10" s="95">
        <v>25</v>
      </c>
      <c r="R10" s="77"/>
      <c r="S10" s="105"/>
      <c r="T10" s="39">
        <f t="shared" si="2"/>
        <v>121750</v>
      </c>
      <c r="U10" s="106"/>
      <c r="V10" s="99"/>
      <c r="W10" s="107"/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/>
      <c r="GU10" s="116"/>
      <c r="GV10" s="78"/>
      <c r="GW10" s="88"/>
      <c r="GX10" s="88"/>
      <c r="GY10" s="101"/>
      <c r="GZ10" s="102"/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83" t="s">
        <v>178</v>
      </c>
      <c r="L11" s="84">
        <v>18760</v>
      </c>
      <c r="M11" s="85">
        <v>42800</v>
      </c>
      <c r="N11" s="68"/>
      <c r="O11" s="86">
        <v>23355</v>
      </c>
      <c r="P11" s="70">
        <f t="shared" si="0"/>
        <v>4595</v>
      </c>
      <c r="Q11" s="77">
        <v>25</v>
      </c>
      <c r="R11" s="77"/>
      <c r="S11" s="117"/>
      <c r="T11" s="39">
        <f t="shared" si="2"/>
        <v>583875</v>
      </c>
      <c r="U11" s="106"/>
      <c r="V11" s="99"/>
      <c r="W11" s="107"/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/>
      <c r="GU11" s="116"/>
      <c r="GV11" s="78">
        <v>22176</v>
      </c>
      <c r="GW11" s="88" t="s">
        <v>229</v>
      </c>
      <c r="GX11" s="88"/>
      <c r="GY11" s="101"/>
      <c r="GZ11" s="102"/>
      <c r="HA11" s="91"/>
      <c r="HB11" s="91"/>
    </row>
    <row r="12" spans="1:210" ht="30" x14ac:dyDescent="0.25">
      <c r="B12" s="91"/>
      <c r="C12" s="103"/>
      <c r="D12" s="35"/>
      <c r="E12" s="36"/>
      <c r="F12" s="37"/>
      <c r="G12" s="38"/>
      <c r="H12" s="39"/>
      <c r="I12" s="40"/>
      <c r="J12" s="82" t="s">
        <v>153</v>
      </c>
      <c r="K12" s="118" t="s">
        <v>179</v>
      </c>
      <c r="L12" s="119">
        <v>18470</v>
      </c>
      <c r="M12" s="120">
        <v>42801</v>
      </c>
      <c r="N12" s="121" t="s">
        <v>272</v>
      </c>
      <c r="O12" s="122">
        <f>23020-115</f>
        <v>22905</v>
      </c>
      <c r="P12" s="70">
        <f t="shared" ref="P12:P70" si="3">O12-L12</f>
        <v>4435</v>
      </c>
      <c r="Q12" s="123">
        <v>25</v>
      </c>
      <c r="R12" s="124"/>
      <c r="S12" s="125"/>
      <c r="T12" s="39">
        <f t="shared" si="2"/>
        <v>572625</v>
      </c>
      <c r="U12" s="126" t="s">
        <v>72</v>
      </c>
      <c r="V12" s="127">
        <v>42823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42823</v>
      </c>
      <c r="GU12" s="116"/>
      <c r="GV12" s="78"/>
      <c r="GW12" s="88"/>
      <c r="GX12" s="88"/>
      <c r="GY12" s="101"/>
      <c r="GZ12" s="102"/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33</v>
      </c>
      <c r="K13" s="83" t="s">
        <v>37</v>
      </c>
      <c r="L13" s="129">
        <v>18160</v>
      </c>
      <c r="M13" s="85">
        <v>42802</v>
      </c>
      <c r="N13" s="68"/>
      <c r="O13" s="86">
        <v>22450</v>
      </c>
      <c r="P13" s="70">
        <f t="shared" si="3"/>
        <v>4290</v>
      </c>
      <c r="Q13" s="77">
        <v>25</v>
      </c>
      <c r="R13" s="77"/>
      <c r="S13" s="130"/>
      <c r="T13" s="39">
        <f t="shared" si="2"/>
        <v>561250</v>
      </c>
      <c r="U13" s="106"/>
      <c r="V13" s="131"/>
      <c r="W13" s="128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/>
      <c r="GV13" s="78">
        <v>22176</v>
      </c>
      <c r="GW13" s="88" t="s">
        <v>230</v>
      </c>
      <c r="GX13" s="88"/>
      <c r="GY13" s="132"/>
      <c r="GZ13" s="102"/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104</v>
      </c>
      <c r="K14" s="83" t="s">
        <v>41</v>
      </c>
      <c r="L14" s="129">
        <v>24710</v>
      </c>
      <c r="M14" s="85">
        <v>42803</v>
      </c>
      <c r="N14" s="68"/>
      <c r="O14" s="86">
        <v>30245</v>
      </c>
      <c r="P14" s="133">
        <f t="shared" si="3"/>
        <v>5535</v>
      </c>
      <c r="Q14" s="77">
        <v>25</v>
      </c>
      <c r="R14" s="77"/>
      <c r="S14" s="77"/>
      <c r="T14" s="39">
        <f t="shared" si="2"/>
        <v>756125</v>
      </c>
      <c r="U14" s="448"/>
      <c r="V14" s="164"/>
      <c r="W14" s="449"/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/>
      <c r="GU14" s="134"/>
      <c r="GV14" s="78"/>
      <c r="GW14" s="88"/>
      <c r="GX14" s="88"/>
      <c r="GY14" s="101"/>
      <c r="GZ14" s="102"/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96</v>
      </c>
      <c r="K15" s="83" t="s">
        <v>35</v>
      </c>
      <c r="L15" s="129">
        <v>12950</v>
      </c>
      <c r="M15" s="85">
        <v>42803</v>
      </c>
      <c r="N15" s="68" t="s">
        <v>279</v>
      </c>
      <c r="O15" s="86">
        <v>16680</v>
      </c>
      <c r="P15" s="133">
        <f t="shared" si="3"/>
        <v>3730</v>
      </c>
      <c r="Q15" s="77">
        <v>25</v>
      </c>
      <c r="R15" s="77"/>
      <c r="S15" s="77"/>
      <c r="T15" s="39">
        <f t="shared" si="2"/>
        <v>417000</v>
      </c>
      <c r="U15" s="106" t="s">
        <v>72</v>
      </c>
      <c r="V15" s="131">
        <v>42824</v>
      </c>
      <c r="W15" s="128">
        <v>9802</v>
      </c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>
        <v>42824</v>
      </c>
      <c r="GU15" s="116"/>
      <c r="GV15" s="78">
        <v>17584</v>
      </c>
      <c r="GW15" s="88" t="s">
        <v>231</v>
      </c>
      <c r="GX15" s="88"/>
      <c r="GY15" s="101"/>
      <c r="GZ15" s="102"/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82" t="s">
        <v>181</v>
      </c>
      <c r="K16" s="496" t="s">
        <v>180</v>
      </c>
      <c r="L16" s="129">
        <v>18720</v>
      </c>
      <c r="M16" s="85">
        <v>42804</v>
      </c>
      <c r="N16" s="68"/>
      <c r="O16" s="86">
        <v>23380</v>
      </c>
      <c r="P16" s="133">
        <f t="shared" si="3"/>
        <v>4660</v>
      </c>
      <c r="Q16" s="77">
        <v>25</v>
      </c>
      <c r="R16" s="77"/>
      <c r="S16" s="77"/>
      <c r="T16" s="39">
        <f t="shared" si="2"/>
        <v>584500</v>
      </c>
      <c r="U16" s="448"/>
      <c r="V16" s="164"/>
      <c r="W16" s="449"/>
      <c r="X16" s="166"/>
      <c r="Y16" s="167"/>
      <c r="Z16" s="168"/>
      <c r="AA16" s="169"/>
      <c r="AB16" s="168"/>
      <c r="AC16" s="170"/>
      <c r="AD16" s="171"/>
      <c r="AE16" s="166"/>
      <c r="AF16" s="166"/>
      <c r="AG16" s="166"/>
      <c r="AH16" s="167"/>
      <c r="AI16" s="168"/>
      <c r="AJ16" s="169"/>
      <c r="AK16" s="168"/>
      <c r="AL16" s="170"/>
      <c r="AM16" s="171"/>
      <c r="AN16" s="166"/>
      <c r="AO16" s="166"/>
      <c r="AP16" s="166"/>
      <c r="AQ16" s="167"/>
      <c r="AR16" s="168"/>
      <c r="AS16" s="169"/>
      <c r="AT16" s="168"/>
      <c r="AU16" s="170"/>
      <c r="AV16" s="171"/>
      <c r="AW16" s="166"/>
      <c r="AX16" s="166"/>
      <c r="AY16" s="166"/>
      <c r="AZ16" s="167"/>
      <c r="BA16" s="168"/>
      <c r="BB16" s="169"/>
      <c r="BC16" s="168"/>
      <c r="BD16" s="170"/>
      <c r="BE16" s="171"/>
      <c r="BF16" s="166"/>
      <c r="BG16" s="166"/>
      <c r="BH16" s="166"/>
      <c r="BI16" s="167"/>
      <c r="BJ16" s="168"/>
      <c r="BK16" s="169"/>
      <c r="BL16" s="168"/>
      <c r="BM16" s="170"/>
      <c r="BN16" s="171"/>
      <c r="BO16" s="166"/>
      <c r="BP16" s="166"/>
      <c r="BQ16" s="166"/>
      <c r="BR16" s="167"/>
      <c r="BS16" s="168"/>
      <c r="BT16" s="169"/>
      <c r="BU16" s="168"/>
      <c r="BV16" s="170"/>
      <c r="BW16" s="171"/>
      <c r="BX16" s="166"/>
      <c r="BY16" s="166"/>
      <c r="BZ16" s="166"/>
      <c r="CA16" s="167"/>
      <c r="CB16" s="168"/>
      <c r="CC16" s="169"/>
      <c r="CD16" s="168"/>
      <c r="CE16" s="170"/>
      <c r="CF16" s="171"/>
      <c r="CG16" s="166"/>
      <c r="CH16" s="166"/>
      <c r="CI16" s="166"/>
      <c r="CJ16" s="167"/>
      <c r="CK16" s="168"/>
      <c r="CL16" s="169"/>
      <c r="CM16" s="168"/>
      <c r="CN16" s="170"/>
      <c r="CO16" s="171"/>
      <c r="CP16" s="166"/>
      <c r="CQ16" s="166"/>
      <c r="CR16" s="166"/>
      <c r="CS16" s="167"/>
      <c r="CT16" s="168"/>
      <c r="CU16" s="169"/>
      <c r="CV16" s="450"/>
      <c r="CW16" s="170"/>
      <c r="CX16" s="171"/>
      <c r="CY16" s="166"/>
      <c r="CZ16" s="166"/>
      <c r="DA16" s="166"/>
      <c r="DB16" s="167"/>
      <c r="DC16" s="168"/>
      <c r="DD16" s="169"/>
      <c r="DE16" s="168"/>
      <c r="DF16" s="170"/>
      <c r="DG16" s="171"/>
      <c r="DH16" s="166"/>
      <c r="DI16" s="166"/>
      <c r="DJ16" s="166"/>
      <c r="DK16" s="167"/>
      <c r="DL16" s="168"/>
      <c r="DM16" s="169"/>
      <c r="DN16" s="168"/>
      <c r="DO16" s="170"/>
      <c r="DP16" s="171"/>
      <c r="DQ16" s="166"/>
      <c r="DR16" s="166"/>
      <c r="DS16" s="166"/>
      <c r="DT16" s="167"/>
      <c r="DU16" s="168"/>
      <c r="DV16" s="169"/>
      <c r="DW16" s="168"/>
      <c r="DX16" s="170"/>
      <c r="DY16" s="171"/>
      <c r="DZ16" s="166"/>
      <c r="EA16" s="166"/>
      <c r="EB16" s="166"/>
      <c r="EC16" s="167"/>
      <c r="ED16" s="168"/>
      <c r="EE16" s="169"/>
      <c r="EF16" s="168"/>
      <c r="EG16" s="170"/>
      <c r="EH16" s="171"/>
      <c r="EI16" s="166"/>
      <c r="EJ16" s="166"/>
      <c r="EK16" s="166"/>
      <c r="EL16" s="167"/>
      <c r="EM16" s="168"/>
      <c r="EN16" s="169"/>
      <c r="EO16" s="168"/>
      <c r="EP16" s="170"/>
      <c r="EQ16" s="171"/>
      <c r="ER16" s="166"/>
      <c r="ES16" s="166"/>
      <c r="ET16" s="166"/>
      <c r="EU16" s="167"/>
      <c r="EV16" s="168"/>
      <c r="EW16" s="169"/>
      <c r="EX16" s="168"/>
      <c r="EY16" s="170"/>
      <c r="EZ16" s="171"/>
      <c r="FA16" s="166"/>
      <c r="FB16" s="166"/>
      <c r="FC16" s="166"/>
      <c r="FD16" s="167"/>
      <c r="FE16" s="168"/>
      <c r="FF16" s="169"/>
      <c r="FG16" s="168"/>
      <c r="FH16" s="170"/>
      <c r="FI16" s="171"/>
      <c r="FJ16" s="166"/>
      <c r="FK16" s="166"/>
      <c r="FL16" s="166"/>
      <c r="FM16" s="167"/>
      <c r="FN16" s="168"/>
      <c r="FO16" s="169"/>
      <c r="FP16" s="168"/>
      <c r="FQ16" s="170"/>
      <c r="FR16" s="171"/>
      <c r="FS16" s="166"/>
      <c r="FT16" s="166"/>
      <c r="FU16" s="166"/>
      <c r="FV16" s="167"/>
      <c r="FW16" s="168"/>
      <c r="FX16" s="169"/>
      <c r="FY16" s="168"/>
      <c r="FZ16" s="170"/>
      <c r="GA16" s="171"/>
      <c r="GB16" s="166"/>
      <c r="GC16" s="166"/>
      <c r="GD16" s="166"/>
      <c r="GE16" s="167"/>
      <c r="GF16" s="168"/>
      <c r="GG16" s="169"/>
      <c r="GH16" s="168"/>
      <c r="GI16" s="170"/>
      <c r="GJ16" s="171"/>
      <c r="GK16" s="166"/>
      <c r="GL16" s="166"/>
      <c r="GM16" s="166"/>
      <c r="GN16" s="167"/>
      <c r="GO16" s="168"/>
      <c r="GP16" s="169"/>
      <c r="GQ16" s="168"/>
      <c r="GR16" s="170"/>
      <c r="GS16" s="171"/>
      <c r="GT16" s="172"/>
      <c r="GU16" s="116"/>
      <c r="GV16" s="78">
        <v>22176</v>
      </c>
      <c r="GW16" s="88" t="s">
        <v>233</v>
      </c>
      <c r="GX16" s="88"/>
      <c r="GY16" s="101"/>
      <c r="GZ16" s="102"/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182</v>
      </c>
      <c r="K17" s="83" t="s">
        <v>183</v>
      </c>
      <c r="L17" s="84">
        <v>13230</v>
      </c>
      <c r="M17" s="85">
        <v>42804</v>
      </c>
      <c r="N17" s="68"/>
      <c r="O17" s="86">
        <v>13680</v>
      </c>
      <c r="P17" s="133">
        <f t="shared" si="3"/>
        <v>450</v>
      </c>
      <c r="Q17" s="77">
        <v>25</v>
      </c>
      <c r="R17" s="77"/>
      <c r="S17" s="77"/>
      <c r="T17" s="39">
        <f t="shared" si="2"/>
        <v>342000</v>
      </c>
      <c r="U17" s="135"/>
      <c r="V17" s="131"/>
      <c r="W17" s="452"/>
      <c r="X17" s="166"/>
      <c r="Y17" s="167"/>
      <c r="Z17" s="168"/>
      <c r="AA17" s="169"/>
      <c r="AB17" s="168"/>
      <c r="AC17" s="170"/>
      <c r="AD17" s="171"/>
      <c r="AE17" s="166"/>
      <c r="AF17" s="166"/>
      <c r="AG17" s="166"/>
      <c r="AH17" s="167"/>
      <c r="AI17" s="168"/>
      <c r="AJ17" s="169"/>
      <c r="AK17" s="168"/>
      <c r="AL17" s="170"/>
      <c r="AM17" s="171"/>
      <c r="AN17" s="166"/>
      <c r="AO17" s="166"/>
      <c r="AP17" s="166"/>
      <c r="AQ17" s="167"/>
      <c r="AR17" s="168"/>
      <c r="AS17" s="169"/>
      <c r="AT17" s="168"/>
      <c r="AU17" s="170"/>
      <c r="AV17" s="171"/>
      <c r="AW17" s="166"/>
      <c r="AX17" s="166"/>
      <c r="AY17" s="166"/>
      <c r="AZ17" s="167"/>
      <c r="BA17" s="168"/>
      <c r="BB17" s="169"/>
      <c r="BC17" s="168"/>
      <c r="BD17" s="170"/>
      <c r="BE17" s="171"/>
      <c r="BF17" s="166"/>
      <c r="BG17" s="166"/>
      <c r="BH17" s="166"/>
      <c r="BI17" s="167"/>
      <c r="BJ17" s="168"/>
      <c r="BK17" s="169"/>
      <c r="BL17" s="168"/>
      <c r="BM17" s="170"/>
      <c r="BN17" s="171"/>
      <c r="BO17" s="166"/>
      <c r="BP17" s="166"/>
      <c r="BQ17" s="166"/>
      <c r="BR17" s="167"/>
      <c r="BS17" s="168"/>
      <c r="BT17" s="169"/>
      <c r="BU17" s="168"/>
      <c r="BV17" s="170"/>
      <c r="BW17" s="171"/>
      <c r="BX17" s="166"/>
      <c r="BY17" s="166"/>
      <c r="BZ17" s="166"/>
      <c r="CA17" s="167"/>
      <c r="CB17" s="168"/>
      <c r="CC17" s="169"/>
      <c r="CD17" s="168"/>
      <c r="CE17" s="170"/>
      <c r="CF17" s="171"/>
      <c r="CG17" s="166"/>
      <c r="CH17" s="166"/>
      <c r="CI17" s="166"/>
      <c r="CJ17" s="167"/>
      <c r="CK17" s="168"/>
      <c r="CL17" s="169"/>
      <c r="CM17" s="168"/>
      <c r="CN17" s="170"/>
      <c r="CO17" s="171"/>
      <c r="CP17" s="166"/>
      <c r="CQ17" s="166"/>
      <c r="CR17" s="166"/>
      <c r="CS17" s="167"/>
      <c r="CT17" s="168"/>
      <c r="CU17" s="169"/>
      <c r="CV17" s="450"/>
      <c r="CW17" s="170"/>
      <c r="CX17" s="171"/>
      <c r="CY17" s="166"/>
      <c r="CZ17" s="166"/>
      <c r="DA17" s="166"/>
      <c r="DB17" s="167"/>
      <c r="DC17" s="168"/>
      <c r="DD17" s="169"/>
      <c r="DE17" s="168"/>
      <c r="DF17" s="170"/>
      <c r="DG17" s="171"/>
      <c r="DH17" s="166"/>
      <c r="DI17" s="166"/>
      <c r="DJ17" s="166"/>
      <c r="DK17" s="167"/>
      <c r="DL17" s="168"/>
      <c r="DM17" s="169"/>
      <c r="DN17" s="168"/>
      <c r="DO17" s="170"/>
      <c r="DP17" s="171"/>
      <c r="DQ17" s="166"/>
      <c r="DR17" s="166"/>
      <c r="DS17" s="166"/>
      <c r="DT17" s="167"/>
      <c r="DU17" s="168"/>
      <c r="DV17" s="169"/>
      <c r="DW17" s="168"/>
      <c r="DX17" s="170"/>
      <c r="DY17" s="171"/>
      <c r="DZ17" s="166"/>
      <c r="EA17" s="166"/>
      <c r="EB17" s="166"/>
      <c r="EC17" s="167"/>
      <c r="ED17" s="168"/>
      <c r="EE17" s="169"/>
      <c r="EF17" s="168"/>
      <c r="EG17" s="170"/>
      <c r="EH17" s="171"/>
      <c r="EI17" s="166"/>
      <c r="EJ17" s="166"/>
      <c r="EK17" s="166"/>
      <c r="EL17" s="167"/>
      <c r="EM17" s="168"/>
      <c r="EN17" s="169"/>
      <c r="EO17" s="168"/>
      <c r="EP17" s="170"/>
      <c r="EQ17" s="171"/>
      <c r="ER17" s="166"/>
      <c r="ES17" s="166"/>
      <c r="ET17" s="166"/>
      <c r="EU17" s="167"/>
      <c r="EV17" s="168"/>
      <c r="EW17" s="169"/>
      <c r="EX17" s="168"/>
      <c r="EY17" s="170"/>
      <c r="EZ17" s="171"/>
      <c r="FA17" s="166"/>
      <c r="FB17" s="166"/>
      <c r="FC17" s="166"/>
      <c r="FD17" s="167"/>
      <c r="FE17" s="168"/>
      <c r="FF17" s="169"/>
      <c r="FG17" s="168"/>
      <c r="FH17" s="170"/>
      <c r="FI17" s="171"/>
      <c r="FJ17" s="166"/>
      <c r="FK17" s="166"/>
      <c r="FL17" s="166"/>
      <c r="FM17" s="167"/>
      <c r="FN17" s="168"/>
      <c r="FO17" s="169"/>
      <c r="FP17" s="168"/>
      <c r="FQ17" s="170"/>
      <c r="FR17" s="171"/>
      <c r="FS17" s="166"/>
      <c r="FT17" s="166"/>
      <c r="FU17" s="166"/>
      <c r="FV17" s="167"/>
      <c r="FW17" s="168"/>
      <c r="FX17" s="169"/>
      <c r="FY17" s="168"/>
      <c r="FZ17" s="170"/>
      <c r="GA17" s="171"/>
      <c r="GB17" s="166"/>
      <c r="GC17" s="166"/>
      <c r="GD17" s="166"/>
      <c r="GE17" s="167"/>
      <c r="GF17" s="168"/>
      <c r="GG17" s="169"/>
      <c r="GH17" s="168"/>
      <c r="GI17" s="170"/>
      <c r="GJ17" s="171"/>
      <c r="GK17" s="166"/>
      <c r="GL17" s="166"/>
      <c r="GM17" s="166"/>
      <c r="GN17" s="167"/>
      <c r="GO17" s="168"/>
      <c r="GP17" s="169"/>
      <c r="GQ17" s="168"/>
      <c r="GR17" s="170"/>
      <c r="GS17" s="171"/>
      <c r="GT17" s="172"/>
      <c r="GU17" s="116"/>
      <c r="GV17" s="78">
        <v>17584</v>
      </c>
      <c r="GW17" s="88" t="s">
        <v>232</v>
      </c>
      <c r="GX17" s="88"/>
      <c r="GY17" s="101"/>
      <c r="GZ17" s="102"/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184</v>
      </c>
      <c r="K18" s="83" t="s">
        <v>185</v>
      </c>
      <c r="L18" s="84">
        <v>0</v>
      </c>
      <c r="M18" s="85">
        <v>42804</v>
      </c>
      <c r="N18" s="68" t="s">
        <v>282</v>
      </c>
      <c r="O18" s="86">
        <v>2550</v>
      </c>
      <c r="P18" s="133">
        <f t="shared" si="3"/>
        <v>2550</v>
      </c>
      <c r="Q18" s="77">
        <v>25</v>
      </c>
      <c r="R18" s="77"/>
      <c r="S18" s="77"/>
      <c r="T18" s="39">
        <f t="shared" si="2"/>
        <v>63750</v>
      </c>
      <c r="U18" s="135" t="s">
        <v>72</v>
      </c>
      <c r="V18" s="131">
        <v>42824</v>
      </c>
      <c r="W18" s="535">
        <v>1508</v>
      </c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>
        <v>42824</v>
      </c>
      <c r="GU18" s="116"/>
      <c r="GV18" s="100">
        <v>0</v>
      </c>
      <c r="GW18" s="88" t="s">
        <v>176</v>
      </c>
      <c r="GX18" s="88"/>
      <c r="GY18" s="132"/>
      <c r="GZ18" s="102"/>
      <c r="HA18" s="91"/>
      <c r="HB18" s="91"/>
    </row>
    <row r="19" spans="1:210" ht="30" x14ac:dyDescent="0.25">
      <c r="B19" s="91"/>
      <c r="C19" s="103"/>
      <c r="D19" s="35"/>
      <c r="E19" s="36"/>
      <c r="F19" s="37"/>
      <c r="G19" s="38"/>
      <c r="H19" s="39"/>
      <c r="I19" s="40"/>
      <c r="J19" s="534" t="s">
        <v>210</v>
      </c>
      <c r="K19" s="83" t="s">
        <v>207</v>
      </c>
      <c r="L19" s="84">
        <v>1065</v>
      </c>
      <c r="M19" s="85">
        <v>42804</v>
      </c>
      <c r="N19" s="68" t="s">
        <v>280</v>
      </c>
      <c r="O19" s="86">
        <v>1065</v>
      </c>
      <c r="P19" s="133">
        <f t="shared" si="3"/>
        <v>0</v>
      </c>
      <c r="Q19" s="77">
        <v>65</v>
      </c>
      <c r="R19" s="77"/>
      <c r="S19" s="77"/>
      <c r="T19" s="39">
        <f t="shared" si="2"/>
        <v>69225</v>
      </c>
      <c r="U19" s="135" t="s">
        <v>72</v>
      </c>
      <c r="V19" s="131">
        <v>42824</v>
      </c>
      <c r="W19" s="452"/>
      <c r="X19" s="166"/>
      <c r="Y19" s="167"/>
      <c r="Z19" s="168"/>
      <c r="AA19" s="169"/>
      <c r="AB19" s="168"/>
      <c r="AC19" s="170"/>
      <c r="AD19" s="171"/>
      <c r="AE19" s="166"/>
      <c r="AF19" s="166"/>
      <c r="AG19" s="166"/>
      <c r="AH19" s="167"/>
      <c r="AI19" s="168"/>
      <c r="AJ19" s="169"/>
      <c r="AK19" s="168"/>
      <c r="AL19" s="170"/>
      <c r="AM19" s="171"/>
      <c r="AN19" s="166"/>
      <c r="AO19" s="166"/>
      <c r="AP19" s="166"/>
      <c r="AQ19" s="167"/>
      <c r="AR19" s="168"/>
      <c r="AS19" s="169"/>
      <c r="AT19" s="168"/>
      <c r="AU19" s="170"/>
      <c r="AV19" s="171"/>
      <c r="AW19" s="166"/>
      <c r="AX19" s="166"/>
      <c r="AY19" s="166"/>
      <c r="AZ19" s="167"/>
      <c r="BA19" s="168"/>
      <c r="BB19" s="169"/>
      <c r="BC19" s="168"/>
      <c r="BD19" s="170"/>
      <c r="BE19" s="171"/>
      <c r="BF19" s="166"/>
      <c r="BG19" s="166"/>
      <c r="BH19" s="166"/>
      <c r="BI19" s="167"/>
      <c r="BJ19" s="168"/>
      <c r="BK19" s="169"/>
      <c r="BL19" s="168"/>
      <c r="BM19" s="170"/>
      <c r="BN19" s="171"/>
      <c r="BO19" s="166"/>
      <c r="BP19" s="166"/>
      <c r="BQ19" s="166"/>
      <c r="BR19" s="167"/>
      <c r="BS19" s="168"/>
      <c r="BT19" s="169"/>
      <c r="BU19" s="168"/>
      <c r="BV19" s="170"/>
      <c r="BW19" s="171"/>
      <c r="BX19" s="166"/>
      <c r="BY19" s="166"/>
      <c r="BZ19" s="166"/>
      <c r="CA19" s="167"/>
      <c r="CB19" s="168"/>
      <c r="CC19" s="169"/>
      <c r="CD19" s="168"/>
      <c r="CE19" s="170"/>
      <c r="CF19" s="171"/>
      <c r="CG19" s="166"/>
      <c r="CH19" s="166"/>
      <c r="CI19" s="166"/>
      <c r="CJ19" s="167"/>
      <c r="CK19" s="168"/>
      <c r="CL19" s="169"/>
      <c r="CM19" s="168"/>
      <c r="CN19" s="170"/>
      <c r="CO19" s="171"/>
      <c r="CP19" s="166"/>
      <c r="CQ19" s="166"/>
      <c r="CR19" s="166"/>
      <c r="CS19" s="167"/>
      <c r="CT19" s="168"/>
      <c r="CU19" s="169"/>
      <c r="CV19" s="450"/>
      <c r="CW19" s="170"/>
      <c r="CX19" s="171"/>
      <c r="CY19" s="166"/>
      <c r="CZ19" s="166"/>
      <c r="DA19" s="166"/>
      <c r="DB19" s="167"/>
      <c r="DC19" s="168"/>
      <c r="DD19" s="169"/>
      <c r="DE19" s="168"/>
      <c r="DF19" s="170"/>
      <c r="DG19" s="171"/>
      <c r="DH19" s="166"/>
      <c r="DI19" s="166"/>
      <c r="DJ19" s="166"/>
      <c r="DK19" s="167"/>
      <c r="DL19" s="168"/>
      <c r="DM19" s="169"/>
      <c r="DN19" s="168"/>
      <c r="DO19" s="170"/>
      <c r="DP19" s="171"/>
      <c r="DQ19" s="166"/>
      <c r="DR19" s="166"/>
      <c r="DS19" s="166"/>
      <c r="DT19" s="167"/>
      <c r="DU19" s="168"/>
      <c r="DV19" s="169"/>
      <c r="DW19" s="168"/>
      <c r="DX19" s="170"/>
      <c r="DY19" s="171"/>
      <c r="DZ19" s="166"/>
      <c r="EA19" s="166"/>
      <c r="EB19" s="166"/>
      <c r="EC19" s="167"/>
      <c r="ED19" s="168"/>
      <c r="EE19" s="169"/>
      <c r="EF19" s="168"/>
      <c r="EG19" s="170"/>
      <c r="EH19" s="171"/>
      <c r="EI19" s="166"/>
      <c r="EJ19" s="166"/>
      <c r="EK19" s="166"/>
      <c r="EL19" s="167"/>
      <c r="EM19" s="168"/>
      <c r="EN19" s="169"/>
      <c r="EO19" s="168"/>
      <c r="EP19" s="170"/>
      <c r="EQ19" s="171"/>
      <c r="ER19" s="166"/>
      <c r="ES19" s="166"/>
      <c r="ET19" s="166"/>
      <c r="EU19" s="167"/>
      <c r="EV19" s="168"/>
      <c r="EW19" s="169"/>
      <c r="EX19" s="168"/>
      <c r="EY19" s="170"/>
      <c r="EZ19" s="171"/>
      <c r="FA19" s="166"/>
      <c r="FB19" s="166"/>
      <c r="FC19" s="166"/>
      <c r="FD19" s="167"/>
      <c r="FE19" s="168"/>
      <c r="FF19" s="169"/>
      <c r="FG19" s="168"/>
      <c r="FH19" s="170"/>
      <c r="FI19" s="171"/>
      <c r="FJ19" s="166"/>
      <c r="FK19" s="166"/>
      <c r="FL19" s="166"/>
      <c r="FM19" s="167"/>
      <c r="FN19" s="168"/>
      <c r="FO19" s="169"/>
      <c r="FP19" s="168"/>
      <c r="FQ19" s="170"/>
      <c r="FR19" s="171"/>
      <c r="FS19" s="166"/>
      <c r="FT19" s="166"/>
      <c r="FU19" s="166"/>
      <c r="FV19" s="167"/>
      <c r="FW19" s="168"/>
      <c r="FX19" s="169"/>
      <c r="FY19" s="168"/>
      <c r="FZ19" s="170"/>
      <c r="GA19" s="171"/>
      <c r="GB19" s="166"/>
      <c r="GC19" s="166"/>
      <c r="GD19" s="166"/>
      <c r="GE19" s="167"/>
      <c r="GF19" s="168"/>
      <c r="GG19" s="169"/>
      <c r="GH19" s="168"/>
      <c r="GI19" s="170"/>
      <c r="GJ19" s="171"/>
      <c r="GK19" s="166"/>
      <c r="GL19" s="166"/>
      <c r="GM19" s="166"/>
      <c r="GN19" s="167"/>
      <c r="GO19" s="168"/>
      <c r="GP19" s="169"/>
      <c r="GQ19" s="168"/>
      <c r="GR19" s="170"/>
      <c r="GS19" s="171"/>
      <c r="GT19" s="172"/>
      <c r="GU19" s="116"/>
      <c r="GV19" s="100"/>
      <c r="GW19" s="88"/>
      <c r="GX19" s="88"/>
      <c r="GY19" s="132"/>
      <c r="GZ19" s="102"/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82" t="s">
        <v>96</v>
      </c>
      <c r="K20" s="83" t="s">
        <v>211</v>
      </c>
      <c r="L20" s="84">
        <v>24910</v>
      </c>
      <c r="M20" s="85">
        <v>42806</v>
      </c>
      <c r="N20" s="68"/>
      <c r="O20" s="86">
        <v>30740</v>
      </c>
      <c r="P20" s="133">
        <f t="shared" si="3"/>
        <v>5830</v>
      </c>
      <c r="Q20" s="77">
        <v>24.5</v>
      </c>
      <c r="R20" s="77"/>
      <c r="S20" s="77"/>
      <c r="T20" s="39">
        <f t="shared" si="2"/>
        <v>753130</v>
      </c>
      <c r="U20" s="451"/>
      <c r="V20" s="164"/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78"/>
      <c r="GW20" s="88"/>
      <c r="GX20" s="88"/>
      <c r="GY20" s="132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96</v>
      </c>
      <c r="K21" s="136" t="s">
        <v>35</v>
      </c>
      <c r="L21" s="84">
        <v>12640</v>
      </c>
      <c r="M21" s="85">
        <v>42807</v>
      </c>
      <c r="N21" s="68"/>
      <c r="O21" s="86">
        <v>15515</v>
      </c>
      <c r="P21" s="133">
        <f t="shared" si="3"/>
        <v>2875</v>
      </c>
      <c r="Q21" s="77">
        <v>24.5</v>
      </c>
      <c r="R21" s="77"/>
      <c r="S21" s="77"/>
      <c r="T21" s="39">
        <f t="shared" si="2"/>
        <v>380117.5</v>
      </c>
      <c r="U21" s="451"/>
      <c r="V21" s="164"/>
      <c r="W21" s="452"/>
      <c r="X21" s="166"/>
      <c r="Y21" s="167"/>
      <c r="Z21" s="168"/>
      <c r="AA21" s="169"/>
      <c r="AB21" s="168"/>
      <c r="AC21" s="170"/>
      <c r="AD21" s="171"/>
      <c r="AE21" s="166"/>
      <c r="AF21" s="166"/>
      <c r="AG21" s="166"/>
      <c r="AH21" s="167"/>
      <c r="AI21" s="168"/>
      <c r="AJ21" s="169"/>
      <c r="AK21" s="168"/>
      <c r="AL21" s="170"/>
      <c r="AM21" s="171"/>
      <c r="AN21" s="166"/>
      <c r="AO21" s="166"/>
      <c r="AP21" s="166"/>
      <c r="AQ21" s="167"/>
      <c r="AR21" s="168"/>
      <c r="AS21" s="169"/>
      <c r="AT21" s="168"/>
      <c r="AU21" s="170"/>
      <c r="AV21" s="171"/>
      <c r="AW21" s="166"/>
      <c r="AX21" s="166"/>
      <c r="AY21" s="166"/>
      <c r="AZ21" s="167"/>
      <c r="BA21" s="168"/>
      <c r="BB21" s="169"/>
      <c r="BC21" s="168"/>
      <c r="BD21" s="170"/>
      <c r="BE21" s="171"/>
      <c r="BF21" s="166"/>
      <c r="BG21" s="166"/>
      <c r="BH21" s="166"/>
      <c r="BI21" s="167"/>
      <c r="BJ21" s="168"/>
      <c r="BK21" s="169"/>
      <c r="BL21" s="168"/>
      <c r="BM21" s="170"/>
      <c r="BN21" s="171"/>
      <c r="BO21" s="166"/>
      <c r="BP21" s="166"/>
      <c r="BQ21" s="166"/>
      <c r="BR21" s="167"/>
      <c r="BS21" s="168"/>
      <c r="BT21" s="169"/>
      <c r="BU21" s="168"/>
      <c r="BV21" s="170"/>
      <c r="BW21" s="171"/>
      <c r="BX21" s="166"/>
      <c r="BY21" s="166"/>
      <c r="BZ21" s="166"/>
      <c r="CA21" s="167"/>
      <c r="CB21" s="168"/>
      <c r="CC21" s="169"/>
      <c r="CD21" s="168"/>
      <c r="CE21" s="170"/>
      <c r="CF21" s="171"/>
      <c r="CG21" s="166"/>
      <c r="CH21" s="166"/>
      <c r="CI21" s="166"/>
      <c r="CJ21" s="167"/>
      <c r="CK21" s="168"/>
      <c r="CL21" s="169"/>
      <c r="CM21" s="168"/>
      <c r="CN21" s="170"/>
      <c r="CO21" s="171"/>
      <c r="CP21" s="166"/>
      <c r="CQ21" s="166"/>
      <c r="CR21" s="166"/>
      <c r="CS21" s="167"/>
      <c r="CT21" s="168"/>
      <c r="CU21" s="169"/>
      <c r="CV21" s="450"/>
      <c r="CW21" s="170"/>
      <c r="CX21" s="171"/>
      <c r="CY21" s="166"/>
      <c r="CZ21" s="166"/>
      <c r="DA21" s="166"/>
      <c r="DB21" s="167"/>
      <c r="DC21" s="168"/>
      <c r="DD21" s="169"/>
      <c r="DE21" s="168"/>
      <c r="DF21" s="170"/>
      <c r="DG21" s="171"/>
      <c r="DH21" s="166"/>
      <c r="DI21" s="166"/>
      <c r="DJ21" s="166"/>
      <c r="DK21" s="167"/>
      <c r="DL21" s="168"/>
      <c r="DM21" s="169"/>
      <c r="DN21" s="168"/>
      <c r="DO21" s="170"/>
      <c r="DP21" s="171"/>
      <c r="DQ21" s="166"/>
      <c r="DR21" s="166"/>
      <c r="DS21" s="166"/>
      <c r="DT21" s="167"/>
      <c r="DU21" s="168"/>
      <c r="DV21" s="169"/>
      <c r="DW21" s="168"/>
      <c r="DX21" s="170"/>
      <c r="DY21" s="171"/>
      <c r="DZ21" s="166"/>
      <c r="EA21" s="166"/>
      <c r="EB21" s="166"/>
      <c r="EC21" s="167"/>
      <c r="ED21" s="168"/>
      <c r="EE21" s="169"/>
      <c r="EF21" s="168"/>
      <c r="EG21" s="170"/>
      <c r="EH21" s="171"/>
      <c r="EI21" s="166"/>
      <c r="EJ21" s="166"/>
      <c r="EK21" s="166"/>
      <c r="EL21" s="167"/>
      <c r="EM21" s="168"/>
      <c r="EN21" s="169"/>
      <c r="EO21" s="168"/>
      <c r="EP21" s="170"/>
      <c r="EQ21" s="171"/>
      <c r="ER21" s="166"/>
      <c r="ES21" s="166"/>
      <c r="ET21" s="166"/>
      <c r="EU21" s="167"/>
      <c r="EV21" s="168"/>
      <c r="EW21" s="169"/>
      <c r="EX21" s="168"/>
      <c r="EY21" s="170"/>
      <c r="EZ21" s="171"/>
      <c r="FA21" s="166"/>
      <c r="FB21" s="166"/>
      <c r="FC21" s="166"/>
      <c r="FD21" s="167"/>
      <c r="FE21" s="168"/>
      <c r="FF21" s="169"/>
      <c r="FG21" s="168"/>
      <c r="FH21" s="170"/>
      <c r="FI21" s="171"/>
      <c r="FJ21" s="166"/>
      <c r="FK21" s="166"/>
      <c r="FL21" s="166"/>
      <c r="FM21" s="167"/>
      <c r="FN21" s="168"/>
      <c r="FO21" s="169"/>
      <c r="FP21" s="168"/>
      <c r="FQ21" s="170"/>
      <c r="FR21" s="171"/>
      <c r="FS21" s="166"/>
      <c r="FT21" s="166"/>
      <c r="FU21" s="166"/>
      <c r="FV21" s="167"/>
      <c r="FW21" s="168"/>
      <c r="FX21" s="169"/>
      <c r="FY21" s="168"/>
      <c r="FZ21" s="170"/>
      <c r="GA21" s="171"/>
      <c r="GB21" s="166"/>
      <c r="GC21" s="166"/>
      <c r="GD21" s="166"/>
      <c r="GE21" s="167"/>
      <c r="GF21" s="168"/>
      <c r="GG21" s="169"/>
      <c r="GH21" s="168"/>
      <c r="GI21" s="170"/>
      <c r="GJ21" s="171"/>
      <c r="GK21" s="166"/>
      <c r="GL21" s="166"/>
      <c r="GM21" s="166"/>
      <c r="GN21" s="167"/>
      <c r="GO21" s="168"/>
      <c r="GP21" s="169"/>
      <c r="GQ21" s="168"/>
      <c r="GR21" s="170"/>
      <c r="GS21" s="171"/>
      <c r="GT21" s="172"/>
      <c r="GU21" s="116"/>
      <c r="GV21" s="78">
        <v>17584</v>
      </c>
      <c r="GW21" s="88" t="s">
        <v>273</v>
      </c>
      <c r="GX21" s="88"/>
      <c r="GY21" s="132"/>
      <c r="GZ21" s="102"/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153</v>
      </c>
      <c r="K22" s="83" t="s">
        <v>37</v>
      </c>
      <c r="L22" s="84">
        <v>20720</v>
      </c>
      <c r="M22" s="85">
        <v>42808</v>
      </c>
      <c r="N22" s="68"/>
      <c r="O22" s="86">
        <v>25430</v>
      </c>
      <c r="P22" s="133">
        <f t="shared" si="3"/>
        <v>4710</v>
      </c>
      <c r="Q22" s="77">
        <v>24.5</v>
      </c>
      <c r="R22" s="77"/>
      <c r="S22" s="77"/>
      <c r="T22" s="39">
        <f t="shared" si="2"/>
        <v>623035</v>
      </c>
      <c r="U22" s="451"/>
      <c r="V22" s="164"/>
      <c r="W22" s="452"/>
      <c r="X22" s="166"/>
      <c r="Y22" s="167"/>
      <c r="Z22" s="168"/>
      <c r="AA22" s="169"/>
      <c r="AB22" s="168"/>
      <c r="AC22" s="170"/>
      <c r="AD22" s="171"/>
      <c r="AE22" s="166"/>
      <c r="AF22" s="166"/>
      <c r="AG22" s="166"/>
      <c r="AH22" s="167"/>
      <c r="AI22" s="168"/>
      <c r="AJ22" s="169"/>
      <c r="AK22" s="168"/>
      <c r="AL22" s="170"/>
      <c r="AM22" s="171"/>
      <c r="AN22" s="166"/>
      <c r="AO22" s="166"/>
      <c r="AP22" s="166"/>
      <c r="AQ22" s="167"/>
      <c r="AR22" s="168"/>
      <c r="AS22" s="169"/>
      <c r="AT22" s="168"/>
      <c r="AU22" s="170"/>
      <c r="AV22" s="171"/>
      <c r="AW22" s="166"/>
      <c r="AX22" s="166"/>
      <c r="AY22" s="166"/>
      <c r="AZ22" s="167"/>
      <c r="BA22" s="168"/>
      <c r="BB22" s="169"/>
      <c r="BC22" s="168"/>
      <c r="BD22" s="170"/>
      <c r="BE22" s="171"/>
      <c r="BF22" s="166"/>
      <c r="BG22" s="166"/>
      <c r="BH22" s="166"/>
      <c r="BI22" s="167"/>
      <c r="BJ22" s="168"/>
      <c r="BK22" s="169"/>
      <c r="BL22" s="168"/>
      <c r="BM22" s="170"/>
      <c r="BN22" s="171"/>
      <c r="BO22" s="166"/>
      <c r="BP22" s="166"/>
      <c r="BQ22" s="166"/>
      <c r="BR22" s="167"/>
      <c r="BS22" s="168"/>
      <c r="BT22" s="169"/>
      <c r="BU22" s="168"/>
      <c r="BV22" s="170"/>
      <c r="BW22" s="171"/>
      <c r="BX22" s="166"/>
      <c r="BY22" s="166"/>
      <c r="BZ22" s="166"/>
      <c r="CA22" s="167"/>
      <c r="CB22" s="168"/>
      <c r="CC22" s="169"/>
      <c r="CD22" s="168"/>
      <c r="CE22" s="170"/>
      <c r="CF22" s="171"/>
      <c r="CG22" s="166"/>
      <c r="CH22" s="166"/>
      <c r="CI22" s="166"/>
      <c r="CJ22" s="167"/>
      <c r="CK22" s="168"/>
      <c r="CL22" s="169"/>
      <c r="CM22" s="168"/>
      <c r="CN22" s="170"/>
      <c r="CO22" s="171"/>
      <c r="CP22" s="166"/>
      <c r="CQ22" s="166"/>
      <c r="CR22" s="166"/>
      <c r="CS22" s="167"/>
      <c r="CT22" s="168"/>
      <c r="CU22" s="169"/>
      <c r="CV22" s="450"/>
      <c r="CW22" s="170"/>
      <c r="CX22" s="171"/>
      <c r="CY22" s="166"/>
      <c r="CZ22" s="166"/>
      <c r="DA22" s="166"/>
      <c r="DB22" s="167"/>
      <c r="DC22" s="168"/>
      <c r="DD22" s="169"/>
      <c r="DE22" s="168"/>
      <c r="DF22" s="170"/>
      <c r="DG22" s="171"/>
      <c r="DH22" s="166"/>
      <c r="DI22" s="166"/>
      <c r="DJ22" s="166"/>
      <c r="DK22" s="167"/>
      <c r="DL22" s="168"/>
      <c r="DM22" s="169"/>
      <c r="DN22" s="168"/>
      <c r="DO22" s="170"/>
      <c r="DP22" s="171"/>
      <c r="DQ22" s="166"/>
      <c r="DR22" s="166"/>
      <c r="DS22" s="166"/>
      <c r="DT22" s="167"/>
      <c r="DU22" s="168"/>
      <c r="DV22" s="169"/>
      <c r="DW22" s="168"/>
      <c r="DX22" s="170"/>
      <c r="DY22" s="171"/>
      <c r="DZ22" s="166"/>
      <c r="EA22" s="166"/>
      <c r="EB22" s="166"/>
      <c r="EC22" s="167"/>
      <c r="ED22" s="168"/>
      <c r="EE22" s="169"/>
      <c r="EF22" s="168"/>
      <c r="EG22" s="170"/>
      <c r="EH22" s="171"/>
      <c r="EI22" s="166"/>
      <c r="EJ22" s="166"/>
      <c r="EK22" s="166"/>
      <c r="EL22" s="167"/>
      <c r="EM22" s="168"/>
      <c r="EN22" s="169"/>
      <c r="EO22" s="168"/>
      <c r="EP22" s="170"/>
      <c r="EQ22" s="171"/>
      <c r="ER22" s="166"/>
      <c r="ES22" s="166"/>
      <c r="ET22" s="166"/>
      <c r="EU22" s="167"/>
      <c r="EV22" s="168"/>
      <c r="EW22" s="169"/>
      <c r="EX22" s="168"/>
      <c r="EY22" s="170"/>
      <c r="EZ22" s="171"/>
      <c r="FA22" s="166"/>
      <c r="FB22" s="166"/>
      <c r="FC22" s="166"/>
      <c r="FD22" s="167"/>
      <c r="FE22" s="168"/>
      <c r="FF22" s="169"/>
      <c r="FG22" s="168"/>
      <c r="FH22" s="170"/>
      <c r="FI22" s="171"/>
      <c r="FJ22" s="166"/>
      <c r="FK22" s="166"/>
      <c r="FL22" s="166"/>
      <c r="FM22" s="167"/>
      <c r="FN22" s="168"/>
      <c r="FO22" s="169"/>
      <c r="FP22" s="168"/>
      <c r="FQ22" s="170"/>
      <c r="FR22" s="171"/>
      <c r="FS22" s="166"/>
      <c r="FT22" s="166"/>
      <c r="FU22" s="166"/>
      <c r="FV22" s="167"/>
      <c r="FW22" s="168"/>
      <c r="FX22" s="169"/>
      <c r="FY22" s="168"/>
      <c r="FZ22" s="170"/>
      <c r="GA22" s="171"/>
      <c r="GB22" s="166"/>
      <c r="GC22" s="166"/>
      <c r="GD22" s="166"/>
      <c r="GE22" s="167"/>
      <c r="GF22" s="168"/>
      <c r="GG22" s="169"/>
      <c r="GH22" s="168"/>
      <c r="GI22" s="170"/>
      <c r="GJ22" s="171"/>
      <c r="GK22" s="166"/>
      <c r="GL22" s="166"/>
      <c r="GM22" s="166"/>
      <c r="GN22" s="167"/>
      <c r="GO22" s="168"/>
      <c r="GP22" s="169"/>
      <c r="GQ22" s="168"/>
      <c r="GR22" s="170"/>
      <c r="GS22" s="171"/>
      <c r="GT22" s="453"/>
      <c r="GU22" s="116"/>
      <c r="GV22" s="78"/>
      <c r="GW22" s="88"/>
      <c r="GX22" s="88"/>
      <c r="GY22" s="132"/>
      <c r="GZ22" s="102"/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96</v>
      </c>
      <c r="K23" s="83" t="s">
        <v>35</v>
      </c>
      <c r="L23" s="84">
        <v>11970</v>
      </c>
      <c r="M23" s="85">
        <v>42809</v>
      </c>
      <c r="N23" s="68"/>
      <c r="O23" s="86">
        <v>14865</v>
      </c>
      <c r="P23" s="133">
        <f t="shared" si="3"/>
        <v>2895</v>
      </c>
      <c r="Q23" s="77">
        <v>24.5</v>
      </c>
      <c r="R23" s="77"/>
      <c r="S23" s="77"/>
      <c r="T23" s="39">
        <f t="shared" si="2"/>
        <v>364192.5</v>
      </c>
      <c r="U23" s="451"/>
      <c r="V23" s="164"/>
      <c r="W23" s="452"/>
      <c r="X23" s="166"/>
      <c r="Y23" s="167"/>
      <c r="Z23" s="168"/>
      <c r="AA23" s="169"/>
      <c r="AB23" s="168"/>
      <c r="AC23" s="170"/>
      <c r="AD23" s="171"/>
      <c r="AE23" s="166"/>
      <c r="AF23" s="166"/>
      <c r="AG23" s="166"/>
      <c r="AH23" s="167"/>
      <c r="AI23" s="168"/>
      <c r="AJ23" s="169"/>
      <c r="AK23" s="168"/>
      <c r="AL23" s="170"/>
      <c r="AM23" s="171"/>
      <c r="AN23" s="166"/>
      <c r="AO23" s="166"/>
      <c r="AP23" s="166"/>
      <c r="AQ23" s="167"/>
      <c r="AR23" s="168"/>
      <c r="AS23" s="169"/>
      <c r="AT23" s="168"/>
      <c r="AU23" s="170"/>
      <c r="AV23" s="171"/>
      <c r="AW23" s="166"/>
      <c r="AX23" s="166"/>
      <c r="AY23" s="166"/>
      <c r="AZ23" s="167"/>
      <c r="BA23" s="168"/>
      <c r="BB23" s="169"/>
      <c r="BC23" s="168"/>
      <c r="BD23" s="170"/>
      <c r="BE23" s="171"/>
      <c r="BF23" s="166"/>
      <c r="BG23" s="166"/>
      <c r="BH23" s="166"/>
      <c r="BI23" s="167"/>
      <c r="BJ23" s="168"/>
      <c r="BK23" s="169"/>
      <c r="BL23" s="168"/>
      <c r="BM23" s="170"/>
      <c r="BN23" s="171"/>
      <c r="BO23" s="166"/>
      <c r="BP23" s="166"/>
      <c r="BQ23" s="166"/>
      <c r="BR23" s="167"/>
      <c r="BS23" s="168"/>
      <c r="BT23" s="169"/>
      <c r="BU23" s="168"/>
      <c r="BV23" s="170"/>
      <c r="BW23" s="171"/>
      <c r="BX23" s="166"/>
      <c r="BY23" s="166"/>
      <c r="BZ23" s="166"/>
      <c r="CA23" s="167"/>
      <c r="CB23" s="168"/>
      <c r="CC23" s="169"/>
      <c r="CD23" s="168"/>
      <c r="CE23" s="170"/>
      <c r="CF23" s="171"/>
      <c r="CG23" s="166"/>
      <c r="CH23" s="166"/>
      <c r="CI23" s="166"/>
      <c r="CJ23" s="167"/>
      <c r="CK23" s="168"/>
      <c r="CL23" s="169"/>
      <c r="CM23" s="168"/>
      <c r="CN23" s="170"/>
      <c r="CO23" s="171"/>
      <c r="CP23" s="166"/>
      <c r="CQ23" s="166"/>
      <c r="CR23" s="166"/>
      <c r="CS23" s="167"/>
      <c r="CT23" s="168"/>
      <c r="CU23" s="169"/>
      <c r="CV23" s="450"/>
      <c r="CW23" s="170"/>
      <c r="CX23" s="171"/>
      <c r="CY23" s="166"/>
      <c r="CZ23" s="166"/>
      <c r="DA23" s="166"/>
      <c r="DB23" s="167"/>
      <c r="DC23" s="168"/>
      <c r="DD23" s="169"/>
      <c r="DE23" s="168"/>
      <c r="DF23" s="170"/>
      <c r="DG23" s="171"/>
      <c r="DH23" s="166"/>
      <c r="DI23" s="166"/>
      <c r="DJ23" s="166"/>
      <c r="DK23" s="167"/>
      <c r="DL23" s="168"/>
      <c r="DM23" s="169"/>
      <c r="DN23" s="168"/>
      <c r="DO23" s="170"/>
      <c r="DP23" s="171"/>
      <c r="DQ23" s="166"/>
      <c r="DR23" s="166"/>
      <c r="DS23" s="166"/>
      <c r="DT23" s="167"/>
      <c r="DU23" s="168"/>
      <c r="DV23" s="169"/>
      <c r="DW23" s="168"/>
      <c r="DX23" s="170"/>
      <c r="DY23" s="171"/>
      <c r="DZ23" s="166"/>
      <c r="EA23" s="166"/>
      <c r="EB23" s="166"/>
      <c r="EC23" s="167"/>
      <c r="ED23" s="168"/>
      <c r="EE23" s="169"/>
      <c r="EF23" s="168"/>
      <c r="EG23" s="170"/>
      <c r="EH23" s="171"/>
      <c r="EI23" s="166"/>
      <c r="EJ23" s="166"/>
      <c r="EK23" s="166"/>
      <c r="EL23" s="167"/>
      <c r="EM23" s="168"/>
      <c r="EN23" s="169"/>
      <c r="EO23" s="168"/>
      <c r="EP23" s="170"/>
      <c r="EQ23" s="171"/>
      <c r="ER23" s="166"/>
      <c r="ES23" s="166"/>
      <c r="ET23" s="166"/>
      <c r="EU23" s="167"/>
      <c r="EV23" s="168"/>
      <c r="EW23" s="169"/>
      <c r="EX23" s="168"/>
      <c r="EY23" s="170"/>
      <c r="EZ23" s="171"/>
      <c r="FA23" s="166"/>
      <c r="FB23" s="166"/>
      <c r="FC23" s="166"/>
      <c r="FD23" s="167"/>
      <c r="FE23" s="168"/>
      <c r="FF23" s="169"/>
      <c r="FG23" s="168"/>
      <c r="FH23" s="170"/>
      <c r="FI23" s="171"/>
      <c r="FJ23" s="166"/>
      <c r="FK23" s="166"/>
      <c r="FL23" s="166"/>
      <c r="FM23" s="167"/>
      <c r="FN23" s="168"/>
      <c r="FO23" s="169"/>
      <c r="FP23" s="168"/>
      <c r="FQ23" s="170"/>
      <c r="FR23" s="171"/>
      <c r="FS23" s="166"/>
      <c r="FT23" s="166"/>
      <c r="FU23" s="166"/>
      <c r="FV23" s="167"/>
      <c r="FW23" s="168"/>
      <c r="FX23" s="169"/>
      <c r="FY23" s="168"/>
      <c r="FZ23" s="170"/>
      <c r="GA23" s="171"/>
      <c r="GB23" s="166"/>
      <c r="GC23" s="166"/>
      <c r="GD23" s="166"/>
      <c r="GE23" s="167"/>
      <c r="GF23" s="168"/>
      <c r="GG23" s="169"/>
      <c r="GH23" s="168"/>
      <c r="GI23" s="170"/>
      <c r="GJ23" s="171"/>
      <c r="GK23" s="166"/>
      <c r="GL23" s="166"/>
      <c r="GM23" s="166"/>
      <c r="GN23" s="167"/>
      <c r="GO23" s="168"/>
      <c r="GP23" s="169"/>
      <c r="GQ23" s="168"/>
      <c r="GR23" s="170"/>
      <c r="GS23" s="171"/>
      <c r="GT23" s="172"/>
      <c r="GU23" s="116"/>
      <c r="GV23" s="78">
        <v>17584</v>
      </c>
      <c r="GW23" s="88" t="s">
        <v>274</v>
      </c>
      <c r="GX23" s="88"/>
      <c r="GY23" s="132"/>
      <c r="GZ23" s="102"/>
      <c r="HA23" s="91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213</v>
      </c>
      <c r="K24" s="83" t="s">
        <v>212</v>
      </c>
      <c r="L24" s="84">
        <v>11760</v>
      </c>
      <c r="M24" s="85">
        <v>42810</v>
      </c>
      <c r="N24" s="68"/>
      <c r="O24" s="86">
        <v>12170</v>
      </c>
      <c r="P24" s="133">
        <f t="shared" si="3"/>
        <v>410</v>
      </c>
      <c r="Q24" s="77">
        <v>24.5</v>
      </c>
      <c r="R24" s="77"/>
      <c r="S24" s="77"/>
      <c r="T24" s="39">
        <f t="shared" si="2"/>
        <v>298165</v>
      </c>
      <c r="U24" s="451"/>
      <c r="V24" s="454"/>
      <c r="W24" s="455"/>
      <c r="X24" s="166"/>
      <c r="Y24" s="167"/>
      <c r="Z24" s="168"/>
      <c r="AA24" s="169"/>
      <c r="AB24" s="168"/>
      <c r="AC24" s="170"/>
      <c r="AD24" s="171"/>
      <c r="AE24" s="166"/>
      <c r="AF24" s="166"/>
      <c r="AG24" s="166"/>
      <c r="AH24" s="167"/>
      <c r="AI24" s="168"/>
      <c r="AJ24" s="169"/>
      <c r="AK24" s="168"/>
      <c r="AL24" s="170"/>
      <c r="AM24" s="171"/>
      <c r="AN24" s="166"/>
      <c r="AO24" s="166"/>
      <c r="AP24" s="166"/>
      <c r="AQ24" s="167"/>
      <c r="AR24" s="168"/>
      <c r="AS24" s="169"/>
      <c r="AT24" s="168"/>
      <c r="AU24" s="170"/>
      <c r="AV24" s="171"/>
      <c r="AW24" s="166"/>
      <c r="AX24" s="166"/>
      <c r="AY24" s="166"/>
      <c r="AZ24" s="167"/>
      <c r="BA24" s="168"/>
      <c r="BB24" s="169"/>
      <c r="BC24" s="168"/>
      <c r="BD24" s="170"/>
      <c r="BE24" s="171"/>
      <c r="BF24" s="166"/>
      <c r="BG24" s="166"/>
      <c r="BH24" s="166"/>
      <c r="BI24" s="167"/>
      <c r="BJ24" s="168"/>
      <c r="BK24" s="169"/>
      <c r="BL24" s="168"/>
      <c r="BM24" s="170"/>
      <c r="BN24" s="171"/>
      <c r="BO24" s="166"/>
      <c r="BP24" s="166"/>
      <c r="BQ24" s="166"/>
      <c r="BR24" s="167"/>
      <c r="BS24" s="168"/>
      <c r="BT24" s="169"/>
      <c r="BU24" s="168"/>
      <c r="BV24" s="170"/>
      <c r="BW24" s="171"/>
      <c r="BX24" s="166"/>
      <c r="BY24" s="166"/>
      <c r="BZ24" s="166"/>
      <c r="CA24" s="167"/>
      <c r="CB24" s="168"/>
      <c r="CC24" s="169"/>
      <c r="CD24" s="168"/>
      <c r="CE24" s="170"/>
      <c r="CF24" s="171"/>
      <c r="CG24" s="166"/>
      <c r="CH24" s="166"/>
      <c r="CI24" s="166"/>
      <c r="CJ24" s="167"/>
      <c r="CK24" s="168"/>
      <c r="CL24" s="169"/>
      <c r="CM24" s="168"/>
      <c r="CN24" s="170"/>
      <c r="CO24" s="171"/>
      <c r="CP24" s="166"/>
      <c r="CQ24" s="166"/>
      <c r="CR24" s="166"/>
      <c r="CS24" s="167"/>
      <c r="CT24" s="168"/>
      <c r="CU24" s="169"/>
      <c r="CV24" s="168"/>
      <c r="CW24" s="170"/>
      <c r="CX24" s="171"/>
      <c r="CY24" s="166"/>
      <c r="CZ24" s="166"/>
      <c r="DA24" s="166"/>
      <c r="DB24" s="167"/>
      <c r="DC24" s="168"/>
      <c r="DD24" s="169"/>
      <c r="DE24" s="168"/>
      <c r="DF24" s="170"/>
      <c r="DG24" s="171"/>
      <c r="DH24" s="166"/>
      <c r="DI24" s="166"/>
      <c r="DJ24" s="166"/>
      <c r="DK24" s="167"/>
      <c r="DL24" s="168"/>
      <c r="DM24" s="169"/>
      <c r="DN24" s="168"/>
      <c r="DO24" s="170"/>
      <c r="DP24" s="171"/>
      <c r="DQ24" s="166"/>
      <c r="DR24" s="166"/>
      <c r="DS24" s="166"/>
      <c r="DT24" s="167"/>
      <c r="DU24" s="168"/>
      <c r="DV24" s="169"/>
      <c r="DW24" s="168"/>
      <c r="DX24" s="170"/>
      <c r="DY24" s="171"/>
      <c r="DZ24" s="166"/>
      <c r="EA24" s="166"/>
      <c r="EB24" s="166"/>
      <c r="EC24" s="167"/>
      <c r="ED24" s="168"/>
      <c r="EE24" s="169"/>
      <c r="EF24" s="168"/>
      <c r="EG24" s="170"/>
      <c r="EH24" s="171"/>
      <c r="EI24" s="166"/>
      <c r="EJ24" s="166"/>
      <c r="EK24" s="166"/>
      <c r="EL24" s="167"/>
      <c r="EM24" s="168"/>
      <c r="EN24" s="169"/>
      <c r="EO24" s="168"/>
      <c r="EP24" s="170"/>
      <c r="EQ24" s="171"/>
      <c r="ER24" s="166"/>
      <c r="ES24" s="166"/>
      <c r="ET24" s="166"/>
      <c r="EU24" s="167"/>
      <c r="EV24" s="168"/>
      <c r="EW24" s="169"/>
      <c r="EX24" s="168"/>
      <c r="EY24" s="170"/>
      <c r="EZ24" s="171"/>
      <c r="FA24" s="166"/>
      <c r="FB24" s="166"/>
      <c r="FC24" s="166"/>
      <c r="FD24" s="167"/>
      <c r="FE24" s="168"/>
      <c r="FF24" s="169"/>
      <c r="FG24" s="168"/>
      <c r="FH24" s="170"/>
      <c r="FI24" s="171"/>
      <c r="FJ24" s="166"/>
      <c r="FK24" s="166"/>
      <c r="FL24" s="166"/>
      <c r="FM24" s="167"/>
      <c r="FN24" s="168"/>
      <c r="FO24" s="169"/>
      <c r="FP24" s="168"/>
      <c r="FQ24" s="170"/>
      <c r="FR24" s="171"/>
      <c r="FS24" s="166"/>
      <c r="FT24" s="166"/>
      <c r="FU24" s="166"/>
      <c r="FV24" s="167"/>
      <c r="FW24" s="168"/>
      <c r="FX24" s="169"/>
      <c r="FY24" s="168"/>
      <c r="FZ24" s="170"/>
      <c r="GA24" s="171"/>
      <c r="GB24" s="166"/>
      <c r="GC24" s="166"/>
      <c r="GD24" s="166"/>
      <c r="GE24" s="167"/>
      <c r="GF24" s="168"/>
      <c r="GG24" s="169"/>
      <c r="GH24" s="168"/>
      <c r="GI24" s="170"/>
      <c r="GJ24" s="171"/>
      <c r="GK24" s="166"/>
      <c r="GL24" s="166"/>
      <c r="GM24" s="166"/>
      <c r="GN24" s="167"/>
      <c r="GO24" s="168"/>
      <c r="GP24" s="169"/>
      <c r="GQ24" s="168"/>
      <c r="GR24" s="170"/>
      <c r="GS24" s="171"/>
      <c r="GT24" s="172"/>
      <c r="GU24" s="116"/>
      <c r="GV24" s="100">
        <v>17584</v>
      </c>
      <c r="GW24" s="88" t="s">
        <v>276</v>
      </c>
      <c r="GX24" s="88"/>
      <c r="GY24" s="101"/>
      <c r="GZ24" s="102"/>
      <c r="HA24" s="91"/>
      <c r="HB24" s="91"/>
    </row>
    <row r="25" spans="1:210" x14ac:dyDescent="0.25">
      <c r="B25" s="91"/>
      <c r="C25" s="91"/>
      <c r="D25" s="35"/>
      <c r="E25" s="36"/>
      <c r="F25" s="37"/>
      <c r="G25" s="38"/>
      <c r="H25" s="39"/>
      <c r="I25" s="40"/>
      <c r="J25" s="82" t="s">
        <v>214</v>
      </c>
      <c r="K25" s="83" t="s">
        <v>106</v>
      </c>
      <c r="L25" s="84">
        <v>18960</v>
      </c>
      <c r="M25" s="85">
        <v>42810</v>
      </c>
      <c r="N25" s="68"/>
      <c r="O25" s="86">
        <v>26235</v>
      </c>
      <c r="P25" s="133">
        <f t="shared" si="3"/>
        <v>7275</v>
      </c>
      <c r="Q25" s="137">
        <v>24.5</v>
      </c>
      <c r="R25" s="137"/>
      <c r="S25" s="137"/>
      <c r="T25" s="39">
        <f t="shared" si="2"/>
        <v>642757.5</v>
      </c>
      <c r="U25" s="451"/>
      <c r="V25" s="164"/>
      <c r="W25" s="456"/>
      <c r="X25" s="166"/>
      <c r="Y25" s="167"/>
      <c r="Z25" s="168"/>
      <c r="AA25" s="169"/>
      <c r="AB25" s="168"/>
      <c r="AC25" s="170"/>
      <c r="AD25" s="171"/>
      <c r="AE25" s="166"/>
      <c r="AF25" s="166"/>
      <c r="AG25" s="166"/>
      <c r="AH25" s="167"/>
      <c r="AI25" s="168"/>
      <c r="AJ25" s="169"/>
      <c r="AK25" s="168"/>
      <c r="AL25" s="170"/>
      <c r="AM25" s="171"/>
      <c r="AN25" s="166"/>
      <c r="AO25" s="166"/>
      <c r="AP25" s="166"/>
      <c r="AQ25" s="167"/>
      <c r="AR25" s="168"/>
      <c r="AS25" s="169"/>
      <c r="AT25" s="168"/>
      <c r="AU25" s="170"/>
      <c r="AV25" s="171"/>
      <c r="AW25" s="166"/>
      <c r="AX25" s="166"/>
      <c r="AY25" s="166"/>
      <c r="AZ25" s="167"/>
      <c r="BA25" s="168"/>
      <c r="BB25" s="169"/>
      <c r="BC25" s="168"/>
      <c r="BD25" s="170"/>
      <c r="BE25" s="171"/>
      <c r="BF25" s="166"/>
      <c r="BG25" s="166"/>
      <c r="BH25" s="166"/>
      <c r="BI25" s="167"/>
      <c r="BJ25" s="168"/>
      <c r="BK25" s="169"/>
      <c r="BL25" s="168"/>
      <c r="BM25" s="170"/>
      <c r="BN25" s="171"/>
      <c r="BO25" s="166"/>
      <c r="BP25" s="166"/>
      <c r="BQ25" s="166"/>
      <c r="BR25" s="167"/>
      <c r="BS25" s="168"/>
      <c r="BT25" s="169"/>
      <c r="BU25" s="168"/>
      <c r="BV25" s="170"/>
      <c r="BW25" s="171"/>
      <c r="BX25" s="166"/>
      <c r="BY25" s="166"/>
      <c r="BZ25" s="166"/>
      <c r="CA25" s="167"/>
      <c r="CB25" s="168"/>
      <c r="CC25" s="169"/>
      <c r="CD25" s="168"/>
      <c r="CE25" s="170"/>
      <c r="CF25" s="171"/>
      <c r="CG25" s="166"/>
      <c r="CH25" s="166"/>
      <c r="CI25" s="166"/>
      <c r="CJ25" s="167"/>
      <c r="CK25" s="168"/>
      <c r="CL25" s="169"/>
      <c r="CM25" s="168"/>
      <c r="CN25" s="170"/>
      <c r="CO25" s="171"/>
      <c r="CP25" s="166"/>
      <c r="CQ25" s="166"/>
      <c r="CR25" s="166"/>
      <c r="CS25" s="167"/>
      <c r="CT25" s="168"/>
      <c r="CU25" s="169"/>
      <c r="CV25" s="168"/>
      <c r="CW25" s="170"/>
      <c r="CX25" s="171"/>
      <c r="CY25" s="166"/>
      <c r="CZ25" s="166"/>
      <c r="DA25" s="166"/>
      <c r="DB25" s="167"/>
      <c r="DC25" s="168"/>
      <c r="DD25" s="169"/>
      <c r="DE25" s="168"/>
      <c r="DF25" s="170"/>
      <c r="DG25" s="171"/>
      <c r="DH25" s="166"/>
      <c r="DI25" s="166"/>
      <c r="DJ25" s="166"/>
      <c r="DK25" s="167"/>
      <c r="DL25" s="168"/>
      <c r="DM25" s="169"/>
      <c r="DN25" s="168"/>
      <c r="DO25" s="170"/>
      <c r="DP25" s="171"/>
      <c r="DQ25" s="166"/>
      <c r="DR25" s="166"/>
      <c r="DS25" s="166"/>
      <c r="DT25" s="167"/>
      <c r="DU25" s="168"/>
      <c r="DV25" s="169"/>
      <c r="DW25" s="168"/>
      <c r="DX25" s="170"/>
      <c r="DY25" s="171"/>
      <c r="DZ25" s="166"/>
      <c r="EA25" s="166"/>
      <c r="EB25" s="166"/>
      <c r="EC25" s="167"/>
      <c r="ED25" s="168"/>
      <c r="EE25" s="169"/>
      <c r="EF25" s="168"/>
      <c r="EG25" s="170"/>
      <c r="EH25" s="171"/>
      <c r="EI25" s="166"/>
      <c r="EJ25" s="166"/>
      <c r="EK25" s="166"/>
      <c r="EL25" s="167"/>
      <c r="EM25" s="168"/>
      <c r="EN25" s="169"/>
      <c r="EO25" s="168"/>
      <c r="EP25" s="170"/>
      <c r="EQ25" s="171"/>
      <c r="ER25" s="166"/>
      <c r="ES25" s="166"/>
      <c r="ET25" s="166"/>
      <c r="EU25" s="167"/>
      <c r="EV25" s="168"/>
      <c r="EW25" s="169"/>
      <c r="EX25" s="168"/>
      <c r="EY25" s="170"/>
      <c r="EZ25" s="171"/>
      <c r="FA25" s="166"/>
      <c r="FB25" s="166"/>
      <c r="FC25" s="166"/>
      <c r="FD25" s="167"/>
      <c r="FE25" s="168"/>
      <c r="FF25" s="169"/>
      <c r="FG25" s="168"/>
      <c r="FH25" s="170"/>
      <c r="FI25" s="171"/>
      <c r="FJ25" s="166"/>
      <c r="FK25" s="166"/>
      <c r="FL25" s="166"/>
      <c r="FM25" s="167"/>
      <c r="FN25" s="168"/>
      <c r="FO25" s="169"/>
      <c r="FP25" s="168"/>
      <c r="FQ25" s="170"/>
      <c r="FR25" s="171"/>
      <c r="FS25" s="166"/>
      <c r="FT25" s="166"/>
      <c r="FU25" s="166"/>
      <c r="FV25" s="167"/>
      <c r="FW25" s="168"/>
      <c r="FX25" s="169"/>
      <c r="FY25" s="168"/>
      <c r="FZ25" s="170"/>
      <c r="GA25" s="171"/>
      <c r="GB25" s="166"/>
      <c r="GC25" s="166"/>
      <c r="GD25" s="166"/>
      <c r="GE25" s="167"/>
      <c r="GF25" s="168"/>
      <c r="GG25" s="169"/>
      <c r="GH25" s="168"/>
      <c r="GI25" s="170"/>
      <c r="GJ25" s="171"/>
      <c r="GK25" s="166"/>
      <c r="GL25" s="166"/>
      <c r="GM25" s="166"/>
      <c r="GN25" s="167"/>
      <c r="GO25" s="168"/>
      <c r="GP25" s="169"/>
      <c r="GQ25" s="168"/>
      <c r="GR25" s="170"/>
      <c r="GS25" s="171"/>
      <c r="GT25" s="172"/>
      <c r="GU25" s="116"/>
      <c r="GV25" s="78">
        <v>22176</v>
      </c>
      <c r="GW25" s="88" t="s">
        <v>275</v>
      </c>
      <c r="GX25" s="88"/>
      <c r="GY25" s="132"/>
      <c r="GZ25" s="102"/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215</v>
      </c>
      <c r="K26" s="83" t="s">
        <v>37</v>
      </c>
      <c r="L26" s="84">
        <v>18400</v>
      </c>
      <c r="M26" s="85">
        <v>42811</v>
      </c>
      <c r="N26" s="68"/>
      <c r="O26" s="86">
        <v>23805</v>
      </c>
      <c r="P26" s="133">
        <f t="shared" si="3"/>
        <v>5405</v>
      </c>
      <c r="Q26" s="77">
        <v>24.5</v>
      </c>
      <c r="R26" s="77"/>
      <c r="S26" s="77"/>
      <c r="T26" s="39">
        <f t="shared" si="2"/>
        <v>583222.5</v>
      </c>
      <c r="U26" s="451"/>
      <c r="V26" s="164"/>
      <c r="W26" s="456"/>
      <c r="X26" s="166"/>
      <c r="Y26" s="167"/>
      <c r="Z26" s="168"/>
      <c r="AA26" s="169"/>
      <c r="AB26" s="168"/>
      <c r="AC26" s="170"/>
      <c r="AD26" s="171"/>
      <c r="AE26" s="166"/>
      <c r="AF26" s="166"/>
      <c r="AG26" s="166"/>
      <c r="AH26" s="167"/>
      <c r="AI26" s="168"/>
      <c r="AJ26" s="169"/>
      <c r="AK26" s="168"/>
      <c r="AL26" s="170"/>
      <c r="AM26" s="171"/>
      <c r="AN26" s="166"/>
      <c r="AO26" s="166"/>
      <c r="AP26" s="166"/>
      <c r="AQ26" s="167"/>
      <c r="AR26" s="168"/>
      <c r="AS26" s="169"/>
      <c r="AT26" s="168"/>
      <c r="AU26" s="170"/>
      <c r="AV26" s="171"/>
      <c r="AW26" s="166"/>
      <c r="AX26" s="166"/>
      <c r="AY26" s="166"/>
      <c r="AZ26" s="167"/>
      <c r="BA26" s="168"/>
      <c r="BB26" s="169"/>
      <c r="BC26" s="168"/>
      <c r="BD26" s="170"/>
      <c r="BE26" s="171"/>
      <c r="BF26" s="166"/>
      <c r="BG26" s="166"/>
      <c r="BH26" s="166"/>
      <c r="BI26" s="167"/>
      <c r="BJ26" s="168"/>
      <c r="BK26" s="169"/>
      <c r="BL26" s="168"/>
      <c r="BM26" s="170"/>
      <c r="BN26" s="171"/>
      <c r="BO26" s="166"/>
      <c r="BP26" s="166"/>
      <c r="BQ26" s="166"/>
      <c r="BR26" s="167"/>
      <c r="BS26" s="168"/>
      <c r="BT26" s="169"/>
      <c r="BU26" s="168"/>
      <c r="BV26" s="170"/>
      <c r="BW26" s="171"/>
      <c r="BX26" s="166"/>
      <c r="BY26" s="166"/>
      <c r="BZ26" s="166"/>
      <c r="CA26" s="167"/>
      <c r="CB26" s="168"/>
      <c r="CC26" s="169"/>
      <c r="CD26" s="168"/>
      <c r="CE26" s="170"/>
      <c r="CF26" s="171"/>
      <c r="CG26" s="166"/>
      <c r="CH26" s="166"/>
      <c r="CI26" s="166"/>
      <c r="CJ26" s="167"/>
      <c r="CK26" s="168"/>
      <c r="CL26" s="169"/>
      <c r="CM26" s="168"/>
      <c r="CN26" s="170"/>
      <c r="CO26" s="171"/>
      <c r="CP26" s="166"/>
      <c r="CQ26" s="166"/>
      <c r="CR26" s="166"/>
      <c r="CS26" s="167"/>
      <c r="CT26" s="168"/>
      <c r="CU26" s="169"/>
      <c r="CV26" s="168"/>
      <c r="CW26" s="170"/>
      <c r="CX26" s="171"/>
      <c r="CY26" s="166"/>
      <c r="CZ26" s="166"/>
      <c r="DA26" s="166"/>
      <c r="DB26" s="167"/>
      <c r="DC26" s="168"/>
      <c r="DD26" s="169"/>
      <c r="DE26" s="168"/>
      <c r="DF26" s="170"/>
      <c r="DG26" s="171"/>
      <c r="DH26" s="166"/>
      <c r="DI26" s="166"/>
      <c r="DJ26" s="166"/>
      <c r="DK26" s="167"/>
      <c r="DL26" s="168"/>
      <c r="DM26" s="169"/>
      <c r="DN26" s="168"/>
      <c r="DO26" s="170"/>
      <c r="DP26" s="171"/>
      <c r="DQ26" s="166"/>
      <c r="DR26" s="166"/>
      <c r="DS26" s="166"/>
      <c r="DT26" s="167"/>
      <c r="DU26" s="168"/>
      <c r="DV26" s="169"/>
      <c r="DW26" s="168"/>
      <c r="DX26" s="170"/>
      <c r="DY26" s="171"/>
      <c r="DZ26" s="166"/>
      <c r="EA26" s="166"/>
      <c r="EB26" s="166"/>
      <c r="EC26" s="167"/>
      <c r="ED26" s="168"/>
      <c r="EE26" s="169"/>
      <c r="EF26" s="168"/>
      <c r="EG26" s="170"/>
      <c r="EH26" s="171"/>
      <c r="EI26" s="166"/>
      <c r="EJ26" s="166"/>
      <c r="EK26" s="166"/>
      <c r="EL26" s="167"/>
      <c r="EM26" s="168"/>
      <c r="EN26" s="169"/>
      <c r="EO26" s="168"/>
      <c r="EP26" s="170"/>
      <c r="EQ26" s="171"/>
      <c r="ER26" s="166"/>
      <c r="ES26" s="166"/>
      <c r="ET26" s="166"/>
      <c r="EU26" s="167"/>
      <c r="EV26" s="168"/>
      <c r="EW26" s="169"/>
      <c r="EX26" s="168"/>
      <c r="EY26" s="170"/>
      <c r="EZ26" s="171"/>
      <c r="FA26" s="166"/>
      <c r="FB26" s="166"/>
      <c r="FC26" s="166"/>
      <c r="FD26" s="167"/>
      <c r="FE26" s="168"/>
      <c r="FF26" s="169"/>
      <c r="FG26" s="168"/>
      <c r="FH26" s="170"/>
      <c r="FI26" s="171"/>
      <c r="FJ26" s="166"/>
      <c r="FK26" s="166"/>
      <c r="FL26" s="166"/>
      <c r="FM26" s="167"/>
      <c r="FN26" s="168"/>
      <c r="FO26" s="169"/>
      <c r="FP26" s="168"/>
      <c r="FQ26" s="170"/>
      <c r="FR26" s="171"/>
      <c r="FS26" s="166"/>
      <c r="FT26" s="166"/>
      <c r="FU26" s="166"/>
      <c r="FV26" s="167"/>
      <c r="FW26" s="168"/>
      <c r="FX26" s="169"/>
      <c r="FY26" s="168"/>
      <c r="FZ26" s="170"/>
      <c r="GA26" s="171"/>
      <c r="GB26" s="166"/>
      <c r="GC26" s="166"/>
      <c r="GD26" s="166"/>
      <c r="GE26" s="167"/>
      <c r="GF26" s="168"/>
      <c r="GG26" s="169"/>
      <c r="GH26" s="168"/>
      <c r="GI26" s="170"/>
      <c r="GJ26" s="171"/>
      <c r="GK26" s="166"/>
      <c r="GL26" s="166"/>
      <c r="GM26" s="166"/>
      <c r="GN26" s="167"/>
      <c r="GO26" s="168"/>
      <c r="GP26" s="169"/>
      <c r="GQ26" s="168"/>
      <c r="GR26" s="170"/>
      <c r="GS26" s="171"/>
      <c r="GT26" s="172"/>
      <c r="GU26" s="116"/>
      <c r="GV26" s="78">
        <v>22176</v>
      </c>
      <c r="GW26" s="88" t="s">
        <v>278</v>
      </c>
      <c r="GX26" s="88"/>
      <c r="GY26" s="101"/>
      <c r="GZ26" s="102"/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38</v>
      </c>
      <c r="K27" s="83" t="s">
        <v>35</v>
      </c>
      <c r="L27" s="84">
        <v>12150</v>
      </c>
      <c r="M27" s="85">
        <v>42811</v>
      </c>
      <c r="N27" s="139"/>
      <c r="O27" s="86">
        <v>14605</v>
      </c>
      <c r="P27" s="133">
        <f t="shared" si="3"/>
        <v>2455</v>
      </c>
      <c r="Q27" s="137">
        <v>24.5</v>
      </c>
      <c r="R27" s="77"/>
      <c r="S27" s="140"/>
      <c r="T27" s="39">
        <f t="shared" si="2"/>
        <v>357822.5</v>
      </c>
      <c r="U27" s="135"/>
      <c r="V27" s="131"/>
      <c r="W27" s="165"/>
      <c r="X27" s="166"/>
      <c r="Y27" s="167"/>
      <c r="Z27" s="168"/>
      <c r="AA27" s="169"/>
      <c r="AB27" s="168"/>
      <c r="AC27" s="170"/>
      <c r="AD27" s="171"/>
      <c r="AE27" s="166"/>
      <c r="AF27" s="166"/>
      <c r="AG27" s="166"/>
      <c r="AH27" s="167"/>
      <c r="AI27" s="168"/>
      <c r="AJ27" s="169"/>
      <c r="AK27" s="168"/>
      <c r="AL27" s="170"/>
      <c r="AM27" s="171"/>
      <c r="AN27" s="166"/>
      <c r="AO27" s="166"/>
      <c r="AP27" s="166"/>
      <c r="AQ27" s="167"/>
      <c r="AR27" s="168"/>
      <c r="AS27" s="169"/>
      <c r="AT27" s="168"/>
      <c r="AU27" s="170"/>
      <c r="AV27" s="171"/>
      <c r="AW27" s="166"/>
      <c r="AX27" s="166"/>
      <c r="AY27" s="166"/>
      <c r="AZ27" s="167"/>
      <c r="BA27" s="168"/>
      <c r="BB27" s="169"/>
      <c r="BC27" s="168"/>
      <c r="BD27" s="170"/>
      <c r="BE27" s="171"/>
      <c r="BF27" s="166"/>
      <c r="BG27" s="166"/>
      <c r="BH27" s="166"/>
      <c r="BI27" s="167"/>
      <c r="BJ27" s="168"/>
      <c r="BK27" s="169"/>
      <c r="BL27" s="168"/>
      <c r="BM27" s="170"/>
      <c r="BN27" s="171"/>
      <c r="BO27" s="166"/>
      <c r="BP27" s="166"/>
      <c r="BQ27" s="166"/>
      <c r="BR27" s="167"/>
      <c r="BS27" s="168"/>
      <c r="BT27" s="169"/>
      <c r="BU27" s="168"/>
      <c r="BV27" s="170"/>
      <c r="BW27" s="171"/>
      <c r="BX27" s="166"/>
      <c r="BY27" s="166"/>
      <c r="BZ27" s="166"/>
      <c r="CA27" s="167"/>
      <c r="CB27" s="168"/>
      <c r="CC27" s="169"/>
      <c r="CD27" s="168"/>
      <c r="CE27" s="170"/>
      <c r="CF27" s="171"/>
      <c r="CG27" s="166"/>
      <c r="CH27" s="166"/>
      <c r="CI27" s="166"/>
      <c r="CJ27" s="167"/>
      <c r="CK27" s="168"/>
      <c r="CL27" s="169"/>
      <c r="CM27" s="168"/>
      <c r="CN27" s="170"/>
      <c r="CO27" s="171"/>
      <c r="CP27" s="166"/>
      <c r="CQ27" s="166"/>
      <c r="CR27" s="166"/>
      <c r="CS27" s="167"/>
      <c r="CT27" s="168"/>
      <c r="CU27" s="169"/>
      <c r="CV27" s="168"/>
      <c r="CW27" s="170"/>
      <c r="CX27" s="171"/>
      <c r="CY27" s="166"/>
      <c r="CZ27" s="166"/>
      <c r="DA27" s="166"/>
      <c r="DB27" s="167"/>
      <c r="DC27" s="168"/>
      <c r="DD27" s="169"/>
      <c r="DE27" s="168"/>
      <c r="DF27" s="170"/>
      <c r="DG27" s="171"/>
      <c r="DH27" s="166"/>
      <c r="DI27" s="166"/>
      <c r="DJ27" s="166"/>
      <c r="DK27" s="167"/>
      <c r="DL27" s="168"/>
      <c r="DM27" s="169"/>
      <c r="DN27" s="168"/>
      <c r="DO27" s="170"/>
      <c r="DP27" s="171"/>
      <c r="DQ27" s="166"/>
      <c r="DR27" s="166"/>
      <c r="DS27" s="166"/>
      <c r="DT27" s="167"/>
      <c r="DU27" s="168"/>
      <c r="DV27" s="169"/>
      <c r="DW27" s="168"/>
      <c r="DX27" s="170"/>
      <c r="DY27" s="171"/>
      <c r="DZ27" s="166"/>
      <c r="EA27" s="166"/>
      <c r="EB27" s="166"/>
      <c r="EC27" s="167"/>
      <c r="ED27" s="168"/>
      <c r="EE27" s="169"/>
      <c r="EF27" s="168"/>
      <c r="EG27" s="170"/>
      <c r="EH27" s="171"/>
      <c r="EI27" s="166"/>
      <c r="EJ27" s="166"/>
      <c r="EK27" s="166"/>
      <c r="EL27" s="167"/>
      <c r="EM27" s="168"/>
      <c r="EN27" s="169"/>
      <c r="EO27" s="168"/>
      <c r="EP27" s="170"/>
      <c r="EQ27" s="171"/>
      <c r="ER27" s="166"/>
      <c r="ES27" s="166"/>
      <c r="ET27" s="166"/>
      <c r="EU27" s="167"/>
      <c r="EV27" s="168"/>
      <c r="EW27" s="169"/>
      <c r="EX27" s="168"/>
      <c r="EY27" s="170"/>
      <c r="EZ27" s="171"/>
      <c r="FA27" s="166"/>
      <c r="FB27" s="166"/>
      <c r="FC27" s="166"/>
      <c r="FD27" s="167"/>
      <c r="FE27" s="168"/>
      <c r="FF27" s="169"/>
      <c r="FG27" s="168"/>
      <c r="FH27" s="170"/>
      <c r="FI27" s="171"/>
      <c r="FJ27" s="166"/>
      <c r="FK27" s="166"/>
      <c r="FL27" s="166"/>
      <c r="FM27" s="167"/>
      <c r="FN27" s="168"/>
      <c r="FO27" s="169"/>
      <c r="FP27" s="168"/>
      <c r="FQ27" s="170"/>
      <c r="FR27" s="171"/>
      <c r="FS27" s="166"/>
      <c r="FT27" s="166"/>
      <c r="FU27" s="166"/>
      <c r="FV27" s="167"/>
      <c r="FW27" s="168"/>
      <c r="FX27" s="169"/>
      <c r="FY27" s="168"/>
      <c r="FZ27" s="170"/>
      <c r="GA27" s="171"/>
      <c r="GB27" s="166"/>
      <c r="GC27" s="166"/>
      <c r="GD27" s="166"/>
      <c r="GE27" s="167"/>
      <c r="GF27" s="168"/>
      <c r="GG27" s="169"/>
      <c r="GH27" s="168"/>
      <c r="GI27" s="170"/>
      <c r="GJ27" s="171"/>
      <c r="GK27" s="166"/>
      <c r="GL27" s="166"/>
      <c r="GM27" s="166"/>
      <c r="GN27" s="167"/>
      <c r="GO27" s="168"/>
      <c r="GP27" s="169"/>
      <c r="GQ27" s="168"/>
      <c r="GR27" s="170"/>
      <c r="GS27" s="171"/>
      <c r="GT27" s="457"/>
      <c r="GU27" s="116"/>
      <c r="GV27" s="100">
        <v>17584</v>
      </c>
      <c r="GW27" s="88" t="s">
        <v>277</v>
      </c>
      <c r="GX27" s="88"/>
      <c r="GY27" s="101"/>
      <c r="GZ27" s="102"/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215</v>
      </c>
      <c r="K28" s="143" t="s">
        <v>216</v>
      </c>
      <c r="L28" s="84">
        <v>11920</v>
      </c>
      <c r="M28" s="85">
        <v>42813</v>
      </c>
      <c r="N28" s="68"/>
      <c r="O28" s="86">
        <v>14830</v>
      </c>
      <c r="P28" s="133">
        <f t="shared" si="3"/>
        <v>2910</v>
      </c>
      <c r="Q28" s="137">
        <v>24</v>
      </c>
      <c r="R28" s="137"/>
      <c r="S28" s="105"/>
      <c r="T28" s="39">
        <f t="shared" si="2"/>
        <v>355920</v>
      </c>
      <c r="U28" s="135"/>
      <c r="V28" s="131"/>
      <c r="W28" s="138"/>
      <c r="X28" s="108"/>
      <c r="Y28" s="109"/>
      <c r="Z28" s="110"/>
      <c r="AA28" s="111"/>
      <c r="AB28" s="110"/>
      <c r="AC28" s="112"/>
      <c r="AD28" s="113"/>
      <c r="AE28" s="108"/>
      <c r="AF28" s="108"/>
      <c r="AG28" s="108"/>
      <c r="AH28" s="109"/>
      <c r="AI28" s="110"/>
      <c r="AJ28" s="111"/>
      <c r="AK28" s="110"/>
      <c r="AL28" s="112"/>
      <c r="AM28" s="113"/>
      <c r="AN28" s="108"/>
      <c r="AO28" s="108"/>
      <c r="AP28" s="108"/>
      <c r="AQ28" s="109"/>
      <c r="AR28" s="110"/>
      <c r="AS28" s="111"/>
      <c r="AT28" s="110"/>
      <c r="AU28" s="112"/>
      <c r="AV28" s="113"/>
      <c r="AW28" s="108"/>
      <c r="AX28" s="108"/>
      <c r="AY28" s="108"/>
      <c r="AZ28" s="109"/>
      <c r="BA28" s="110"/>
      <c r="BB28" s="111"/>
      <c r="BC28" s="110"/>
      <c r="BD28" s="112"/>
      <c r="BE28" s="113"/>
      <c r="BF28" s="108"/>
      <c r="BG28" s="108"/>
      <c r="BH28" s="108"/>
      <c r="BI28" s="109"/>
      <c r="BJ28" s="110"/>
      <c r="BK28" s="111"/>
      <c r="BL28" s="110"/>
      <c r="BM28" s="112"/>
      <c r="BN28" s="113"/>
      <c r="BO28" s="108"/>
      <c r="BP28" s="108"/>
      <c r="BQ28" s="108"/>
      <c r="BR28" s="109"/>
      <c r="BS28" s="110"/>
      <c r="BT28" s="111"/>
      <c r="BU28" s="110"/>
      <c r="BV28" s="112"/>
      <c r="BW28" s="113"/>
      <c r="BX28" s="108"/>
      <c r="BY28" s="108"/>
      <c r="BZ28" s="108"/>
      <c r="CA28" s="109"/>
      <c r="CB28" s="110"/>
      <c r="CC28" s="111"/>
      <c r="CD28" s="110"/>
      <c r="CE28" s="112"/>
      <c r="CF28" s="113"/>
      <c r="CG28" s="108"/>
      <c r="CH28" s="108"/>
      <c r="CI28" s="108"/>
      <c r="CJ28" s="109"/>
      <c r="CK28" s="110"/>
      <c r="CL28" s="111"/>
      <c r="CM28" s="110"/>
      <c r="CN28" s="112"/>
      <c r="CO28" s="113"/>
      <c r="CP28" s="108"/>
      <c r="CQ28" s="108"/>
      <c r="CR28" s="108"/>
      <c r="CS28" s="109"/>
      <c r="CT28" s="110"/>
      <c r="CU28" s="111"/>
      <c r="CV28" s="110"/>
      <c r="CW28" s="112"/>
      <c r="CX28" s="113"/>
      <c r="CY28" s="108"/>
      <c r="CZ28" s="108"/>
      <c r="DA28" s="108"/>
      <c r="DB28" s="109"/>
      <c r="DC28" s="110"/>
      <c r="DD28" s="111"/>
      <c r="DE28" s="110"/>
      <c r="DF28" s="112"/>
      <c r="DG28" s="113"/>
      <c r="DH28" s="108"/>
      <c r="DI28" s="108"/>
      <c r="DJ28" s="108"/>
      <c r="DK28" s="109"/>
      <c r="DL28" s="110"/>
      <c r="DM28" s="111"/>
      <c r="DN28" s="110"/>
      <c r="DO28" s="112"/>
      <c r="DP28" s="113"/>
      <c r="DQ28" s="108"/>
      <c r="DR28" s="108"/>
      <c r="DS28" s="108"/>
      <c r="DT28" s="109"/>
      <c r="DU28" s="110"/>
      <c r="DV28" s="111"/>
      <c r="DW28" s="110"/>
      <c r="DX28" s="112"/>
      <c r="DY28" s="113"/>
      <c r="DZ28" s="108"/>
      <c r="EA28" s="108"/>
      <c r="EB28" s="108"/>
      <c r="EC28" s="109"/>
      <c r="ED28" s="110"/>
      <c r="EE28" s="111"/>
      <c r="EF28" s="110"/>
      <c r="EG28" s="112"/>
      <c r="EH28" s="113"/>
      <c r="EI28" s="108"/>
      <c r="EJ28" s="108"/>
      <c r="EK28" s="108"/>
      <c r="EL28" s="109"/>
      <c r="EM28" s="110"/>
      <c r="EN28" s="111"/>
      <c r="EO28" s="110"/>
      <c r="EP28" s="112"/>
      <c r="EQ28" s="113"/>
      <c r="ER28" s="108"/>
      <c r="ES28" s="108"/>
      <c r="ET28" s="108"/>
      <c r="EU28" s="109"/>
      <c r="EV28" s="110"/>
      <c r="EW28" s="111"/>
      <c r="EX28" s="110"/>
      <c r="EY28" s="112"/>
      <c r="EZ28" s="113"/>
      <c r="FA28" s="108"/>
      <c r="FB28" s="108"/>
      <c r="FC28" s="108"/>
      <c r="FD28" s="109"/>
      <c r="FE28" s="110"/>
      <c r="FF28" s="111"/>
      <c r="FG28" s="110"/>
      <c r="FH28" s="112"/>
      <c r="FI28" s="113"/>
      <c r="FJ28" s="108"/>
      <c r="FK28" s="108"/>
      <c r="FL28" s="108"/>
      <c r="FM28" s="109"/>
      <c r="FN28" s="110"/>
      <c r="FO28" s="111"/>
      <c r="FP28" s="110"/>
      <c r="FQ28" s="112"/>
      <c r="FR28" s="113"/>
      <c r="FS28" s="108"/>
      <c r="FT28" s="108"/>
      <c r="FU28" s="108"/>
      <c r="FV28" s="109"/>
      <c r="FW28" s="110"/>
      <c r="FX28" s="111"/>
      <c r="FY28" s="110"/>
      <c r="FZ28" s="112"/>
      <c r="GA28" s="113"/>
      <c r="GB28" s="108"/>
      <c r="GC28" s="108"/>
      <c r="GD28" s="108"/>
      <c r="GE28" s="109"/>
      <c r="GF28" s="110"/>
      <c r="GG28" s="111"/>
      <c r="GH28" s="110"/>
      <c r="GI28" s="112"/>
      <c r="GJ28" s="113"/>
      <c r="GK28" s="108"/>
      <c r="GL28" s="108"/>
      <c r="GM28" s="108"/>
      <c r="GN28" s="109"/>
      <c r="GO28" s="110"/>
      <c r="GP28" s="111"/>
      <c r="GQ28" s="110"/>
      <c r="GR28" s="112"/>
      <c r="GS28" s="113"/>
      <c r="GT28" s="115"/>
      <c r="GU28" s="116"/>
      <c r="GV28" s="78"/>
      <c r="GW28" s="88"/>
      <c r="GX28" s="88"/>
      <c r="GY28" s="101"/>
      <c r="GZ28" s="102"/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254</v>
      </c>
      <c r="K29" s="530" t="s">
        <v>143</v>
      </c>
      <c r="L29" s="84"/>
      <c r="M29" s="85">
        <v>42813</v>
      </c>
      <c r="N29" s="68" t="s">
        <v>255</v>
      </c>
      <c r="O29" s="86">
        <v>120</v>
      </c>
      <c r="P29" s="133">
        <f t="shared" si="3"/>
        <v>120</v>
      </c>
      <c r="Q29" s="137">
        <v>165</v>
      </c>
      <c r="R29" s="137" t="s">
        <v>253</v>
      </c>
      <c r="S29" s="105"/>
      <c r="T29" s="39">
        <f t="shared" si="2"/>
        <v>19800</v>
      </c>
      <c r="U29" s="135" t="s">
        <v>72</v>
      </c>
      <c r="V29" s="131">
        <v>42825</v>
      </c>
      <c r="W29" s="138"/>
      <c r="X29" s="108"/>
      <c r="Y29" s="109"/>
      <c r="Z29" s="110"/>
      <c r="AA29" s="111"/>
      <c r="AB29" s="110"/>
      <c r="AC29" s="112"/>
      <c r="AD29" s="113"/>
      <c r="AE29" s="108"/>
      <c r="AF29" s="108"/>
      <c r="AG29" s="108"/>
      <c r="AH29" s="109"/>
      <c r="AI29" s="110"/>
      <c r="AJ29" s="111"/>
      <c r="AK29" s="110"/>
      <c r="AL29" s="112"/>
      <c r="AM29" s="113"/>
      <c r="AN29" s="108"/>
      <c r="AO29" s="108"/>
      <c r="AP29" s="108"/>
      <c r="AQ29" s="109"/>
      <c r="AR29" s="110"/>
      <c r="AS29" s="111"/>
      <c r="AT29" s="110"/>
      <c r="AU29" s="112"/>
      <c r="AV29" s="113"/>
      <c r="AW29" s="108"/>
      <c r="AX29" s="108"/>
      <c r="AY29" s="108"/>
      <c r="AZ29" s="109"/>
      <c r="BA29" s="110"/>
      <c r="BB29" s="111"/>
      <c r="BC29" s="110"/>
      <c r="BD29" s="112"/>
      <c r="BE29" s="113"/>
      <c r="BF29" s="108"/>
      <c r="BG29" s="108"/>
      <c r="BH29" s="108"/>
      <c r="BI29" s="109"/>
      <c r="BJ29" s="110"/>
      <c r="BK29" s="111"/>
      <c r="BL29" s="110"/>
      <c r="BM29" s="112"/>
      <c r="BN29" s="113"/>
      <c r="BO29" s="108"/>
      <c r="BP29" s="108"/>
      <c r="BQ29" s="108"/>
      <c r="BR29" s="109"/>
      <c r="BS29" s="110"/>
      <c r="BT29" s="111"/>
      <c r="BU29" s="110"/>
      <c r="BV29" s="112"/>
      <c r="BW29" s="113"/>
      <c r="BX29" s="108"/>
      <c r="BY29" s="108"/>
      <c r="BZ29" s="108"/>
      <c r="CA29" s="109"/>
      <c r="CB29" s="110"/>
      <c r="CC29" s="111"/>
      <c r="CD29" s="110"/>
      <c r="CE29" s="112"/>
      <c r="CF29" s="113"/>
      <c r="CG29" s="108"/>
      <c r="CH29" s="108"/>
      <c r="CI29" s="108"/>
      <c r="CJ29" s="109"/>
      <c r="CK29" s="110"/>
      <c r="CL29" s="111"/>
      <c r="CM29" s="110"/>
      <c r="CN29" s="112"/>
      <c r="CO29" s="113"/>
      <c r="CP29" s="108"/>
      <c r="CQ29" s="108"/>
      <c r="CR29" s="108"/>
      <c r="CS29" s="109"/>
      <c r="CT29" s="110"/>
      <c r="CU29" s="111"/>
      <c r="CV29" s="110"/>
      <c r="CW29" s="112"/>
      <c r="CX29" s="113"/>
      <c r="CY29" s="108"/>
      <c r="CZ29" s="108"/>
      <c r="DA29" s="108"/>
      <c r="DB29" s="109"/>
      <c r="DC29" s="110"/>
      <c r="DD29" s="111"/>
      <c r="DE29" s="110"/>
      <c r="DF29" s="112"/>
      <c r="DG29" s="113"/>
      <c r="DH29" s="108"/>
      <c r="DI29" s="108"/>
      <c r="DJ29" s="108"/>
      <c r="DK29" s="109"/>
      <c r="DL29" s="110"/>
      <c r="DM29" s="111"/>
      <c r="DN29" s="110"/>
      <c r="DO29" s="112"/>
      <c r="DP29" s="113"/>
      <c r="DQ29" s="108"/>
      <c r="DR29" s="108"/>
      <c r="DS29" s="108"/>
      <c r="DT29" s="109"/>
      <c r="DU29" s="110"/>
      <c r="DV29" s="111"/>
      <c r="DW29" s="110"/>
      <c r="DX29" s="112"/>
      <c r="DY29" s="113"/>
      <c r="DZ29" s="108"/>
      <c r="EA29" s="108"/>
      <c r="EB29" s="108"/>
      <c r="EC29" s="109"/>
      <c r="ED29" s="110"/>
      <c r="EE29" s="111"/>
      <c r="EF29" s="110"/>
      <c r="EG29" s="112"/>
      <c r="EH29" s="113"/>
      <c r="EI29" s="108"/>
      <c r="EJ29" s="108"/>
      <c r="EK29" s="108"/>
      <c r="EL29" s="109"/>
      <c r="EM29" s="110"/>
      <c r="EN29" s="111"/>
      <c r="EO29" s="110"/>
      <c r="EP29" s="112"/>
      <c r="EQ29" s="113"/>
      <c r="ER29" s="108"/>
      <c r="ES29" s="108"/>
      <c r="ET29" s="108"/>
      <c r="EU29" s="109"/>
      <c r="EV29" s="110"/>
      <c r="EW29" s="111"/>
      <c r="EX29" s="110"/>
      <c r="EY29" s="112"/>
      <c r="EZ29" s="113"/>
      <c r="FA29" s="108"/>
      <c r="FB29" s="108"/>
      <c r="FC29" s="108"/>
      <c r="FD29" s="109"/>
      <c r="FE29" s="110"/>
      <c r="FF29" s="111"/>
      <c r="FG29" s="110"/>
      <c r="FH29" s="112"/>
      <c r="FI29" s="113"/>
      <c r="FJ29" s="108"/>
      <c r="FK29" s="108"/>
      <c r="FL29" s="108"/>
      <c r="FM29" s="109"/>
      <c r="FN29" s="110"/>
      <c r="FO29" s="111"/>
      <c r="FP29" s="110"/>
      <c r="FQ29" s="112"/>
      <c r="FR29" s="113"/>
      <c r="FS29" s="108"/>
      <c r="FT29" s="108"/>
      <c r="FU29" s="108"/>
      <c r="FV29" s="109"/>
      <c r="FW29" s="110"/>
      <c r="FX29" s="111"/>
      <c r="FY29" s="110"/>
      <c r="FZ29" s="112"/>
      <c r="GA29" s="113"/>
      <c r="GB29" s="108"/>
      <c r="GC29" s="108"/>
      <c r="GD29" s="108"/>
      <c r="GE29" s="109"/>
      <c r="GF29" s="110"/>
      <c r="GG29" s="111"/>
      <c r="GH29" s="110"/>
      <c r="GI29" s="112"/>
      <c r="GJ29" s="113"/>
      <c r="GK29" s="108"/>
      <c r="GL29" s="108"/>
      <c r="GM29" s="108"/>
      <c r="GN29" s="109"/>
      <c r="GO29" s="110"/>
      <c r="GP29" s="111"/>
      <c r="GQ29" s="110"/>
      <c r="GR29" s="112"/>
      <c r="GS29" s="113"/>
      <c r="GT29" s="115"/>
      <c r="GU29" s="116"/>
      <c r="GV29" s="78"/>
      <c r="GW29" s="88"/>
      <c r="GX29" s="88"/>
      <c r="GY29" s="101"/>
      <c r="GZ29" s="102"/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214</v>
      </c>
      <c r="K30" s="83" t="s">
        <v>37</v>
      </c>
      <c r="L30" s="84">
        <v>19550</v>
      </c>
      <c r="M30" s="85">
        <v>42814</v>
      </c>
      <c r="N30" s="68"/>
      <c r="O30" s="86">
        <v>24175</v>
      </c>
      <c r="P30" s="133">
        <f t="shared" si="3"/>
        <v>4625</v>
      </c>
      <c r="Q30" s="77">
        <v>24</v>
      </c>
      <c r="R30" s="144"/>
      <c r="S30" s="137"/>
      <c r="T30" s="39">
        <f t="shared" si="2"/>
        <v>580200</v>
      </c>
      <c r="U30" s="451"/>
      <c r="V30" s="164"/>
      <c r="W30" s="458"/>
      <c r="X30" s="166"/>
      <c r="Y30" s="167"/>
      <c r="Z30" s="168"/>
      <c r="AA30" s="169"/>
      <c r="AB30" s="168"/>
      <c r="AC30" s="170"/>
      <c r="AD30" s="171"/>
      <c r="AE30" s="166"/>
      <c r="AF30" s="166"/>
      <c r="AG30" s="166"/>
      <c r="AH30" s="167"/>
      <c r="AI30" s="168"/>
      <c r="AJ30" s="169"/>
      <c r="AK30" s="168"/>
      <c r="AL30" s="170"/>
      <c r="AM30" s="171"/>
      <c r="AN30" s="166"/>
      <c r="AO30" s="166"/>
      <c r="AP30" s="166"/>
      <c r="AQ30" s="167"/>
      <c r="AR30" s="168"/>
      <c r="AS30" s="169"/>
      <c r="AT30" s="168"/>
      <c r="AU30" s="170"/>
      <c r="AV30" s="171"/>
      <c r="AW30" s="166"/>
      <c r="AX30" s="166"/>
      <c r="AY30" s="166"/>
      <c r="AZ30" s="167"/>
      <c r="BA30" s="168"/>
      <c r="BB30" s="169"/>
      <c r="BC30" s="168"/>
      <c r="BD30" s="170"/>
      <c r="BE30" s="171"/>
      <c r="BF30" s="166"/>
      <c r="BG30" s="166"/>
      <c r="BH30" s="166"/>
      <c r="BI30" s="167"/>
      <c r="BJ30" s="168"/>
      <c r="BK30" s="169"/>
      <c r="BL30" s="168"/>
      <c r="BM30" s="170"/>
      <c r="BN30" s="171"/>
      <c r="BO30" s="166"/>
      <c r="BP30" s="166"/>
      <c r="BQ30" s="166"/>
      <c r="BR30" s="167"/>
      <c r="BS30" s="168"/>
      <c r="BT30" s="169"/>
      <c r="BU30" s="168"/>
      <c r="BV30" s="170"/>
      <c r="BW30" s="171"/>
      <c r="BX30" s="166"/>
      <c r="BY30" s="166"/>
      <c r="BZ30" s="166"/>
      <c r="CA30" s="167"/>
      <c r="CB30" s="168"/>
      <c r="CC30" s="169"/>
      <c r="CD30" s="168"/>
      <c r="CE30" s="170"/>
      <c r="CF30" s="171"/>
      <c r="CG30" s="166"/>
      <c r="CH30" s="166"/>
      <c r="CI30" s="166"/>
      <c r="CJ30" s="167"/>
      <c r="CK30" s="168"/>
      <c r="CL30" s="169"/>
      <c r="CM30" s="168"/>
      <c r="CN30" s="170"/>
      <c r="CO30" s="171"/>
      <c r="CP30" s="166"/>
      <c r="CQ30" s="166"/>
      <c r="CR30" s="166"/>
      <c r="CS30" s="167"/>
      <c r="CT30" s="168"/>
      <c r="CU30" s="169"/>
      <c r="CV30" s="168"/>
      <c r="CW30" s="170"/>
      <c r="CX30" s="171"/>
      <c r="CY30" s="166"/>
      <c r="CZ30" s="166"/>
      <c r="DA30" s="166"/>
      <c r="DB30" s="167"/>
      <c r="DC30" s="168"/>
      <c r="DD30" s="169"/>
      <c r="DE30" s="168"/>
      <c r="DF30" s="170"/>
      <c r="DG30" s="171"/>
      <c r="DH30" s="166"/>
      <c r="DI30" s="166"/>
      <c r="DJ30" s="166"/>
      <c r="DK30" s="167"/>
      <c r="DL30" s="168"/>
      <c r="DM30" s="169"/>
      <c r="DN30" s="168"/>
      <c r="DO30" s="170"/>
      <c r="DP30" s="171"/>
      <c r="DQ30" s="166"/>
      <c r="DR30" s="166"/>
      <c r="DS30" s="166"/>
      <c r="DT30" s="167"/>
      <c r="DU30" s="168"/>
      <c r="DV30" s="169"/>
      <c r="DW30" s="168"/>
      <c r="DX30" s="170"/>
      <c r="DY30" s="171"/>
      <c r="DZ30" s="166"/>
      <c r="EA30" s="166"/>
      <c r="EB30" s="166"/>
      <c r="EC30" s="167"/>
      <c r="ED30" s="168"/>
      <c r="EE30" s="169"/>
      <c r="EF30" s="168"/>
      <c r="EG30" s="170"/>
      <c r="EH30" s="171"/>
      <c r="EI30" s="166"/>
      <c r="EJ30" s="166"/>
      <c r="EK30" s="166"/>
      <c r="EL30" s="167"/>
      <c r="EM30" s="168"/>
      <c r="EN30" s="169"/>
      <c r="EO30" s="168"/>
      <c r="EP30" s="170"/>
      <c r="EQ30" s="171"/>
      <c r="ER30" s="166"/>
      <c r="ES30" s="166"/>
      <c r="ET30" s="166"/>
      <c r="EU30" s="167"/>
      <c r="EV30" s="168"/>
      <c r="EW30" s="169"/>
      <c r="EX30" s="168"/>
      <c r="EY30" s="170"/>
      <c r="EZ30" s="171"/>
      <c r="FA30" s="166"/>
      <c r="FB30" s="166"/>
      <c r="FC30" s="166"/>
      <c r="FD30" s="167"/>
      <c r="FE30" s="168"/>
      <c r="FF30" s="169"/>
      <c r="FG30" s="168"/>
      <c r="FH30" s="170"/>
      <c r="FI30" s="171"/>
      <c r="FJ30" s="166"/>
      <c r="FK30" s="166"/>
      <c r="FL30" s="166"/>
      <c r="FM30" s="167"/>
      <c r="FN30" s="168"/>
      <c r="FO30" s="169"/>
      <c r="FP30" s="168"/>
      <c r="FQ30" s="170"/>
      <c r="FR30" s="171"/>
      <c r="FS30" s="166"/>
      <c r="FT30" s="166"/>
      <c r="FU30" s="166"/>
      <c r="FV30" s="167"/>
      <c r="FW30" s="168"/>
      <c r="FX30" s="169"/>
      <c r="FY30" s="168"/>
      <c r="FZ30" s="170"/>
      <c r="GA30" s="171"/>
      <c r="GB30" s="166"/>
      <c r="GC30" s="166"/>
      <c r="GD30" s="166"/>
      <c r="GE30" s="167"/>
      <c r="GF30" s="168"/>
      <c r="GG30" s="169"/>
      <c r="GH30" s="168"/>
      <c r="GI30" s="170"/>
      <c r="GJ30" s="171"/>
      <c r="GK30" s="166"/>
      <c r="GL30" s="166"/>
      <c r="GM30" s="166"/>
      <c r="GN30" s="167"/>
      <c r="GO30" s="168"/>
      <c r="GP30" s="169"/>
      <c r="GQ30" s="168"/>
      <c r="GR30" s="170"/>
      <c r="GS30" s="171"/>
      <c r="GT30" s="457"/>
      <c r="GU30" s="116"/>
      <c r="GV30" s="78"/>
      <c r="GW30" s="88"/>
      <c r="GX30" s="88"/>
      <c r="GY30" s="101"/>
      <c r="GZ30" s="102"/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96</v>
      </c>
      <c r="K31" s="83" t="s">
        <v>35</v>
      </c>
      <c r="L31" s="84">
        <v>13160</v>
      </c>
      <c r="M31" s="85">
        <v>42815</v>
      </c>
      <c r="N31" s="68"/>
      <c r="O31" s="86">
        <v>16230</v>
      </c>
      <c r="P31" s="133">
        <f t="shared" si="3"/>
        <v>3070</v>
      </c>
      <c r="Q31" s="77">
        <v>24</v>
      </c>
      <c r="R31" s="144"/>
      <c r="S31" s="145"/>
      <c r="T31" s="39">
        <f t="shared" si="2"/>
        <v>389520</v>
      </c>
      <c r="U31" s="451"/>
      <c r="V31" s="164"/>
      <c r="W31" s="458"/>
      <c r="X31" s="166"/>
      <c r="Y31" s="167"/>
      <c r="Z31" s="168"/>
      <c r="AA31" s="169"/>
      <c r="AB31" s="168"/>
      <c r="AC31" s="170"/>
      <c r="AD31" s="171"/>
      <c r="AE31" s="166"/>
      <c r="AF31" s="166"/>
      <c r="AG31" s="166"/>
      <c r="AH31" s="167"/>
      <c r="AI31" s="168"/>
      <c r="AJ31" s="169"/>
      <c r="AK31" s="168"/>
      <c r="AL31" s="170"/>
      <c r="AM31" s="171"/>
      <c r="AN31" s="166"/>
      <c r="AO31" s="166"/>
      <c r="AP31" s="166"/>
      <c r="AQ31" s="167"/>
      <c r="AR31" s="168"/>
      <c r="AS31" s="169"/>
      <c r="AT31" s="168"/>
      <c r="AU31" s="170"/>
      <c r="AV31" s="171"/>
      <c r="AW31" s="166"/>
      <c r="AX31" s="166"/>
      <c r="AY31" s="166"/>
      <c r="AZ31" s="167"/>
      <c r="BA31" s="168"/>
      <c r="BB31" s="169"/>
      <c r="BC31" s="168"/>
      <c r="BD31" s="170"/>
      <c r="BE31" s="171"/>
      <c r="BF31" s="166"/>
      <c r="BG31" s="166"/>
      <c r="BH31" s="166"/>
      <c r="BI31" s="167"/>
      <c r="BJ31" s="168"/>
      <c r="BK31" s="169"/>
      <c r="BL31" s="168"/>
      <c r="BM31" s="170"/>
      <c r="BN31" s="171"/>
      <c r="BO31" s="166"/>
      <c r="BP31" s="166"/>
      <c r="BQ31" s="166"/>
      <c r="BR31" s="167"/>
      <c r="BS31" s="168"/>
      <c r="BT31" s="169"/>
      <c r="BU31" s="168"/>
      <c r="BV31" s="170"/>
      <c r="BW31" s="171"/>
      <c r="BX31" s="166"/>
      <c r="BY31" s="166"/>
      <c r="BZ31" s="166"/>
      <c r="CA31" s="167"/>
      <c r="CB31" s="168"/>
      <c r="CC31" s="169"/>
      <c r="CD31" s="168"/>
      <c r="CE31" s="170"/>
      <c r="CF31" s="171"/>
      <c r="CG31" s="166"/>
      <c r="CH31" s="166"/>
      <c r="CI31" s="166"/>
      <c r="CJ31" s="167"/>
      <c r="CK31" s="168"/>
      <c r="CL31" s="169"/>
      <c r="CM31" s="168"/>
      <c r="CN31" s="170"/>
      <c r="CO31" s="171"/>
      <c r="CP31" s="166"/>
      <c r="CQ31" s="166"/>
      <c r="CR31" s="166"/>
      <c r="CS31" s="167"/>
      <c r="CT31" s="168"/>
      <c r="CU31" s="169"/>
      <c r="CV31" s="168"/>
      <c r="CW31" s="170"/>
      <c r="CX31" s="171"/>
      <c r="CY31" s="166"/>
      <c r="CZ31" s="166"/>
      <c r="DA31" s="166"/>
      <c r="DB31" s="167"/>
      <c r="DC31" s="168"/>
      <c r="DD31" s="169"/>
      <c r="DE31" s="168"/>
      <c r="DF31" s="170"/>
      <c r="DG31" s="171"/>
      <c r="DH31" s="166"/>
      <c r="DI31" s="166"/>
      <c r="DJ31" s="166"/>
      <c r="DK31" s="167"/>
      <c r="DL31" s="168"/>
      <c r="DM31" s="169"/>
      <c r="DN31" s="168"/>
      <c r="DO31" s="170"/>
      <c r="DP31" s="171"/>
      <c r="DQ31" s="166"/>
      <c r="DR31" s="166"/>
      <c r="DS31" s="166"/>
      <c r="DT31" s="167"/>
      <c r="DU31" s="168"/>
      <c r="DV31" s="169"/>
      <c r="DW31" s="168"/>
      <c r="DX31" s="170"/>
      <c r="DY31" s="171"/>
      <c r="DZ31" s="166"/>
      <c r="EA31" s="166"/>
      <c r="EB31" s="166"/>
      <c r="EC31" s="167"/>
      <c r="ED31" s="168"/>
      <c r="EE31" s="169"/>
      <c r="EF31" s="168"/>
      <c r="EG31" s="170"/>
      <c r="EH31" s="171"/>
      <c r="EI31" s="166"/>
      <c r="EJ31" s="166"/>
      <c r="EK31" s="166"/>
      <c r="EL31" s="167"/>
      <c r="EM31" s="168"/>
      <c r="EN31" s="169"/>
      <c r="EO31" s="168"/>
      <c r="EP31" s="170"/>
      <c r="EQ31" s="171"/>
      <c r="ER31" s="166"/>
      <c r="ES31" s="166"/>
      <c r="ET31" s="166"/>
      <c r="EU31" s="167"/>
      <c r="EV31" s="168"/>
      <c r="EW31" s="169"/>
      <c r="EX31" s="168"/>
      <c r="EY31" s="170"/>
      <c r="EZ31" s="171"/>
      <c r="FA31" s="166"/>
      <c r="FB31" s="166"/>
      <c r="FC31" s="166"/>
      <c r="FD31" s="167"/>
      <c r="FE31" s="168"/>
      <c r="FF31" s="169"/>
      <c r="FG31" s="168"/>
      <c r="FH31" s="170"/>
      <c r="FI31" s="171"/>
      <c r="FJ31" s="166"/>
      <c r="FK31" s="166"/>
      <c r="FL31" s="166"/>
      <c r="FM31" s="167"/>
      <c r="FN31" s="168"/>
      <c r="FO31" s="169"/>
      <c r="FP31" s="168"/>
      <c r="FQ31" s="170"/>
      <c r="FR31" s="171"/>
      <c r="FS31" s="166"/>
      <c r="FT31" s="166"/>
      <c r="FU31" s="166"/>
      <c r="FV31" s="167"/>
      <c r="FW31" s="168"/>
      <c r="FX31" s="169"/>
      <c r="FY31" s="168"/>
      <c r="FZ31" s="170"/>
      <c r="GA31" s="171"/>
      <c r="GB31" s="166"/>
      <c r="GC31" s="166"/>
      <c r="GD31" s="166"/>
      <c r="GE31" s="167"/>
      <c r="GF31" s="168"/>
      <c r="GG31" s="169"/>
      <c r="GH31" s="168"/>
      <c r="GI31" s="170"/>
      <c r="GJ31" s="171"/>
      <c r="GK31" s="166"/>
      <c r="GL31" s="166"/>
      <c r="GM31" s="166"/>
      <c r="GN31" s="167"/>
      <c r="GO31" s="168"/>
      <c r="GP31" s="169"/>
      <c r="GQ31" s="168"/>
      <c r="GR31" s="170"/>
      <c r="GS31" s="171"/>
      <c r="GT31" s="457"/>
      <c r="GU31" s="116"/>
      <c r="GV31" s="78"/>
      <c r="GW31" s="88"/>
      <c r="GX31" s="88"/>
      <c r="GY31" s="101"/>
      <c r="GZ31" s="102"/>
      <c r="HA31" s="91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259</v>
      </c>
      <c r="K32" s="83" t="s">
        <v>217</v>
      </c>
      <c r="L32" s="84">
        <v>18310</v>
      </c>
      <c r="M32" s="85">
        <v>42816</v>
      </c>
      <c r="N32" s="68"/>
      <c r="O32" s="86">
        <v>22630</v>
      </c>
      <c r="P32" s="133">
        <f t="shared" si="3"/>
        <v>4320</v>
      </c>
      <c r="Q32" s="146">
        <v>24</v>
      </c>
      <c r="R32" s="147"/>
      <c r="S32" s="147"/>
      <c r="T32" s="39">
        <f t="shared" si="2"/>
        <v>543120</v>
      </c>
      <c r="U32" s="451"/>
      <c r="V32" s="164"/>
      <c r="W32" s="456"/>
      <c r="X32" s="166"/>
      <c r="Y32" s="167"/>
      <c r="Z32" s="168"/>
      <c r="AA32" s="169"/>
      <c r="AB32" s="168"/>
      <c r="AC32" s="170"/>
      <c r="AD32" s="171"/>
      <c r="AE32" s="166"/>
      <c r="AF32" s="166"/>
      <c r="AG32" s="166"/>
      <c r="AH32" s="167"/>
      <c r="AI32" s="168"/>
      <c r="AJ32" s="169"/>
      <c r="AK32" s="168"/>
      <c r="AL32" s="170"/>
      <c r="AM32" s="171"/>
      <c r="AN32" s="166"/>
      <c r="AO32" s="166"/>
      <c r="AP32" s="166"/>
      <c r="AQ32" s="167"/>
      <c r="AR32" s="168"/>
      <c r="AS32" s="169"/>
      <c r="AT32" s="168"/>
      <c r="AU32" s="170"/>
      <c r="AV32" s="171"/>
      <c r="AW32" s="166"/>
      <c r="AX32" s="166"/>
      <c r="AY32" s="166"/>
      <c r="AZ32" s="167"/>
      <c r="BA32" s="168"/>
      <c r="BB32" s="169"/>
      <c r="BC32" s="168"/>
      <c r="BD32" s="170"/>
      <c r="BE32" s="171"/>
      <c r="BF32" s="166"/>
      <c r="BG32" s="166"/>
      <c r="BH32" s="166"/>
      <c r="BI32" s="167"/>
      <c r="BJ32" s="168"/>
      <c r="BK32" s="169"/>
      <c r="BL32" s="168"/>
      <c r="BM32" s="170"/>
      <c r="BN32" s="171"/>
      <c r="BO32" s="166"/>
      <c r="BP32" s="166"/>
      <c r="BQ32" s="166"/>
      <c r="BR32" s="167"/>
      <c r="BS32" s="168"/>
      <c r="BT32" s="169"/>
      <c r="BU32" s="168"/>
      <c r="BV32" s="170"/>
      <c r="BW32" s="171"/>
      <c r="BX32" s="166"/>
      <c r="BY32" s="166"/>
      <c r="BZ32" s="166"/>
      <c r="CA32" s="167"/>
      <c r="CB32" s="168"/>
      <c r="CC32" s="169"/>
      <c r="CD32" s="168"/>
      <c r="CE32" s="170"/>
      <c r="CF32" s="171"/>
      <c r="CG32" s="166"/>
      <c r="CH32" s="166"/>
      <c r="CI32" s="166"/>
      <c r="CJ32" s="167"/>
      <c r="CK32" s="168"/>
      <c r="CL32" s="169"/>
      <c r="CM32" s="168"/>
      <c r="CN32" s="170"/>
      <c r="CO32" s="171"/>
      <c r="CP32" s="166"/>
      <c r="CQ32" s="166"/>
      <c r="CR32" s="166"/>
      <c r="CS32" s="167"/>
      <c r="CT32" s="168"/>
      <c r="CU32" s="169"/>
      <c r="CV32" s="168"/>
      <c r="CW32" s="170"/>
      <c r="CX32" s="171"/>
      <c r="CY32" s="166"/>
      <c r="CZ32" s="166"/>
      <c r="DA32" s="166"/>
      <c r="DB32" s="167"/>
      <c r="DC32" s="168"/>
      <c r="DD32" s="169"/>
      <c r="DE32" s="168"/>
      <c r="DF32" s="170"/>
      <c r="DG32" s="171"/>
      <c r="DH32" s="166"/>
      <c r="DI32" s="166"/>
      <c r="DJ32" s="166"/>
      <c r="DK32" s="167"/>
      <c r="DL32" s="168"/>
      <c r="DM32" s="169"/>
      <c r="DN32" s="168"/>
      <c r="DO32" s="170"/>
      <c r="DP32" s="171"/>
      <c r="DQ32" s="166"/>
      <c r="DR32" s="166"/>
      <c r="DS32" s="166"/>
      <c r="DT32" s="167"/>
      <c r="DU32" s="168"/>
      <c r="DV32" s="169"/>
      <c r="DW32" s="168"/>
      <c r="DX32" s="170"/>
      <c r="DY32" s="171"/>
      <c r="DZ32" s="166"/>
      <c r="EA32" s="166"/>
      <c r="EB32" s="166"/>
      <c r="EC32" s="167"/>
      <c r="ED32" s="168"/>
      <c r="EE32" s="169"/>
      <c r="EF32" s="168"/>
      <c r="EG32" s="170"/>
      <c r="EH32" s="171"/>
      <c r="EI32" s="166"/>
      <c r="EJ32" s="166"/>
      <c r="EK32" s="166"/>
      <c r="EL32" s="167"/>
      <c r="EM32" s="168"/>
      <c r="EN32" s="169"/>
      <c r="EO32" s="168"/>
      <c r="EP32" s="170"/>
      <c r="EQ32" s="171"/>
      <c r="ER32" s="166"/>
      <c r="ES32" s="166"/>
      <c r="ET32" s="166"/>
      <c r="EU32" s="167"/>
      <c r="EV32" s="168"/>
      <c r="EW32" s="169"/>
      <c r="EX32" s="168"/>
      <c r="EY32" s="170"/>
      <c r="EZ32" s="171"/>
      <c r="FA32" s="166"/>
      <c r="FB32" s="166"/>
      <c r="FC32" s="166"/>
      <c r="FD32" s="167"/>
      <c r="FE32" s="168"/>
      <c r="FF32" s="169"/>
      <c r="FG32" s="168"/>
      <c r="FH32" s="170"/>
      <c r="FI32" s="171"/>
      <c r="FJ32" s="166"/>
      <c r="FK32" s="166"/>
      <c r="FL32" s="166"/>
      <c r="FM32" s="167"/>
      <c r="FN32" s="168"/>
      <c r="FO32" s="169"/>
      <c r="FP32" s="168"/>
      <c r="FQ32" s="170"/>
      <c r="FR32" s="171"/>
      <c r="FS32" s="166"/>
      <c r="FT32" s="166"/>
      <c r="FU32" s="166"/>
      <c r="FV32" s="167"/>
      <c r="FW32" s="168"/>
      <c r="FX32" s="169"/>
      <c r="FY32" s="168"/>
      <c r="FZ32" s="170"/>
      <c r="GA32" s="171"/>
      <c r="GB32" s="166"/>
      <c r="GC32" s="166"/>
      <c r="GD32" s="166"/>
      <c r="GE32" s="167"/>
      <c r="GF32" s="168"/>
      <c r="GG32" s="169"/>
      <c r="GH32" s="168"/>
      <c r="GI32" s="170"/>
      <c r="GJ32" s="171"/>
      <c r="GK32" s="166"/>
      <c r="GL32" s="166"/>
      <c r="GM32" s="166"/>
      <c r="GN32" s="167"/>
      <c r="GO32" s="168"/>
      <c r="GP32" s="169"/>
      <c r="GQ32" s="168"/>
      <c r="GR32" s="170"/>
      <c r="GS32" s="171"/>
      <c r="GT32" s="459"/>
      <c r="GU32" s="116"/>
      <c r="GV32" s="78"/>
      <c r="GW32" s="88"/>
      <c r="GX32" s="88"/>
      <c r="GY32" s="101"/>
      <c r="GZ32" s="102"/>
      <c r="HA32" s="91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259</v>
      </c>
      <c r="K33" s="83" t="s">
        <v>37</v>
      </c>
      <c r="L33" s="84">
        <v>19040</v>
      </c>
      <c r="M33" s="85">
        <v>42817</v>
      </c>
      <c r="N33" s="68"/>
      <c r="O33" s="86">
        <v>27515</v>
      </c>
      <c r="P33" s="133">
        <f t="shared" si="3"/>
        <v>8475</v>
      </c>
      <c r="Q33" s="137">
        <v>24</v>
      </c>
      <c r="R33" s="147"/>
      <c r="S33" s="147"/>
      <c r="T33" s="39">
        <f t="shared" si="2"/>
        <v>660360</v>
      </c>
      <c r="U33" s="451"/>
      <c r="V33" s="164"/>
      <c r="W33" s="456"/>
      <c r="X33" s="166"/>
      <c r="Y33" s="167"/>
      <c r="Z33" s="168"/>
      <c r="AA33" s="169"/>
      <c r="AB33" s="168"/>
      <c r="AC33" s="170"/>
      <c r="AD33" s="171"/>
      <c r="AE33" s="166"/>
      <c r="AF33" s="166"/>
      <c r="AG33" s="166"/>
      <c r="AH33" s="167"/>
      <c r="AI33" s="168"/>
      <c r="AJ33" s="169"/>
      <c r="AK33" s="168"/>
      <c r="AL33" s="170"/>
      <c r="AM33" s="171"/>
      <c r="AN33" s="166"/>
      <c r="AO33" s="166"/>
      <c r="AP33" s="166"/>
      <c r="AQ33" s="167"/>
      <c r="AR33" s="168"/>
      <c r="AS33" s="169"/>
      <c r="AT33" s="168"/>
      <c r="AU33" s="170"/>
      <c r="AV33" s="171"/>
      <c r="AW33" s="166"/>
      <c r="AX33" s="166"/>
      <c r="AY33" s="166"/>
      <c r="AZ33" s="167"/>
      <c r="BA33" s="168"/>
      <c r="BB33" s="169"/>
      <c r="BC33" s="168"/>
      <c r="BD33" s="170"/>
      <c r="BE33" s="171"/>
      <c r="BF33" s="166"/>
      <c r="BG33" s="166"/>
      <c r="BH33" s="166"/>
      <c r="BI33" s="167"/>
      <c r="BJ33" s="168"/>
      <c r="BK33" s="169"/>
      <c r="BL33" s="168"/>
      <c r="BM33" s="170"/>
      <c r="BN33" s="171"/>
      <c r="BO33" s="166"/>
      <c r="BP33" s="166"/>
      <c r="BQ33" s="166"/>
      <c r="BR33" s="167"/>
      <c r="BS33" s="168"/>
      <c r="BT33" s="169"/>
      <c r="BU33" s="168"/>
      <c r="BV33" s="170"/>
      <c r="BW33" s="171"/>
      <c r="BX33" s="166"/>
      <c r="BY33" s="166"/>
      <c r="BZ33" s="166"/>
      <c r="CA33" s="167"/>
      <c r="CB33" s="168"/>
      <c r="CC33" s="169"/>
      <c r="CD33" s="168"/>
      <c r="CE33" s="170"/>
      <c r="CF33" s="171"/>
      <c r="CG33" s="166"/>
      <c r="CH33" s="166"/>
      <c r="CI33" s="166"/>
      <c r="CJ33" s="167"/>
      <c r="CK33" s="168"/>
      <c r="CL33" s="169"/>
      <c r="CM33" s="168"/>
      <c r="CN33" s="170"/>
      <c r="CO33" s="171"/>
      <c r="CP33" s="166"/>
      <c r="CQ33" s="166"/>
      <c r="CR33" s="166"/>
      <c r="CS33" s="167"/>
      <c r="CT33" s="168"/>
      <c r="CU33" s="169"/>
      <c r="CV33" s="168"/>
      <c r="CW33" s="170"/>
      <c r="CX33" s="171"/>
      <c r="CY33" s="166"/>
      <c r="CZ33" s="166"/>
      <c r="DA33" s="166"/>
      <c r="DB33" s="167"/>
      <c r="DC33" s="168"/>
      <c r="DD33" s="169"/>
      <c r="DE33" s="168"/>
      <c r="DF33" s="170"/>
      <c r="DG33" s="171"/>
      <c r="DH33" s="166"/>
      <c r="DI33" s="166"/>
      <c r="DJ33" s="166"/>
      <c r="DK33" s="167"/>
      <c r="DL33" s="168"/>
      <c r="DM33" s="169"/>
      <c r="DN33" s="168"/>
      <c r="DO33" s="170"/>
      <c r="DP33" s="171"/>
      <c r="DQ33" s="166"/>
      <c r="DR33" s="166"/>
      <c r="DS33" s="166"/>
      <c r="DT33" s="167"/>
      <c r="DU33" s="168"/>
      <c r="DV33" s="169"/>
      <c r="DW33" s="168"/>
      <c r="DX33" s="170"/>
      <c r="DY33" s="171"/>
      <c r="DZ33" s="166"/>
      <c r="EA33" s="166"/>
      <c r="EB33" s="166"/>
      <c r="EC33" s="167"/>
      <c r="ED33" s="168"/>
      <c r="EE33" s="169"/>
      <c r="EF33" s="168"/>
      <c r="EG33" s="170"/>
      <c r="EH33" s="171"/>
      <c r="EI33" s="166"/>
      <c r="EJ33" s="166"/>
      <c r="EK33" s="166"/>
      <c r="EL33" s="167"/>
      <c r="EM33" s="168"/>
      <c r="EN33" s="169"/>
      <c r="EO33" s="168"/>
      <c r="EP33" s="170"/>
      <c r="EQ33" s="171"/>
      <c r="ER33" s="166"/>
      <c r="ES33" s="166"/>
      <c r="ET33" s="166"/>
      <c r="EU33" s="167"/>
      <c r="EV33" s="168"/>
      <c r="EW33" s="169"/>
      <c r="EX33" s="168"/>
      <c r="EY33" s="170"/>
      <c r="EZ33" s="171"/>
      <c r="FA33" s="166"/>
      <c r="FB33" s="166"/>
      <c r="FC33" s="166"/>
      <c r="FD33" s="167"/>
      <c r="FE33" s="168"/>
      <c r="FF33" s="169"/>
      <c r="FG33" s="168"/>
      <c r="FH33" s="170"/>
      <c r="FI33" s="171"/>
      <c r="FJ33" s="166"/>
      <c r="FK33" s="166"/>
      <c r="FL33" s="166"/>
      <c r="FM33" s="167"/>
      <c r="FN33" s="168"/>
      <c r="FO33" s="169"/>
      <c r="FP33" s="168"/>
      <c r="FQ33" s="170"/>
      <c r="FR33" s="171"/>
      <c r="FS33" s="166"/>
      <c r="FT33" s="166"/>
      <c r="FU33" s="166"/>
      <c r="FV33" s="167"/>
      <c r="FW33" s="168"/>
      <c r="FX33" s="169"/>
      <c r="FY33" s="168"/>
      <c r="FZ33" s="170"/>
      <c r="GA33" s="171"/>
      <c r="GB33" s="166"/>
      <c r="GC33" s="166"/>
      <c r="GD33" s="166"/>
      <c r="GE33" s="167"/>
      <c r="GF33" s="168"/>
      <c r="GG33" s="169"/>
      <c r="GH33" s="168"/>
      <c r="GI33" s="170"/>
      <c r="GJ33" s="171"/>
      <c r="GK33" s="166"/>
      <c r="GL33" s="166"/>
      <c r="GM33" s="166"/>
      <c r="GN33" s="167"/>
      <c r="GO33" s="168"/>
      <c r="GP33" s="169"/>
      <c r="GQ33" s="168"/>
      <c r="GR33" s="170"/>
      <c r="GS33" s="171"/>
      <c r="GT33" s="172"/>
      <c r="GU33" s="116"/>
      <c r="GV33" s="78"/>
      <c r="GW33" s="88"/>
      <c r="GX33" s="88"/>
      <c r="GY33" s="101"/>
      <c r="GZ33" s="102"/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260</v>
      </c>
      <c r="K34" s="83" t="s">
        <v>37</v>
      </c>
      <c r="L34" s="84">
        <v>18670</v>
      </c>
      <c r="M34" s="85">
        <v>42818</v>
      </c>
      <c r="N34" s="68"/>
      <c r="O34" s="86">
        <v>26605</v>
      </c>
      <c r="P34" s="133">
        <f t="shared" si="3"/>
        <v>7935</v>
      </c>
      <c r="Q34" s="137">
        <v>24</v>
      </c>
      <c r="R34" s="137"/>
      <c r="S34" s="137"/>
      <c r="T34" s="39">
        <f>Q34*O34</f>
        <v>638520</v>
      </c>
      <c r="U34" s="451"/>
      <c r="V34" s="164"/>
      <c r="W34" s="456"/>
      <c r="X34" s="166"/>
      <c r="Y34" s="167"/>
      <c r="Z34" s="168"/>
      <c r="AA34" s="169"/>
      <c r="AB34" s="168"/>
      <c r="AC34" s="170"/>
      <c r="AD34" s="171"/>
      <c r="AE34" s="166"/>
      <c r="AF34" s="166"/>
      <c r="AG34" s="166"/>
      <c r="AH34" s="167"/>
      <c r="AI34" s="168"/>
      <c r="AJ34" s="169"/>
      <c r="AK34" s="168"/>
      <c r="AL34" s="170"/>
      <c r="AM34" s="171"/>
      <c r="AN34" s="166"/>
      <c r="AO34" s="166"/>
      <c r="AP34" s="166"/>
      <c r="AQ34" s="167"/>
      <c r="AR34" s="168"/>
      <c r="AS34" s="169"/>
      <c r="AT34" s="168"/>
      <c r="AU34" s="170"/>
      <c r="AV34" s="171"/>
      <c r="AW34" s="166"/>
      <c r="AX34" s="166"/>
      <c r="AY34" s="166"/>
      <c r="AZ34" s="167"/>
      <c r="BA34" s="168"/>
      <c r="BB34" s="169"/>
      <c r="BC34" s="168"/>
      <c r="BD34" s="170"/>
      <c r="BE34" s="171"/>
      <c r="BF34" s="166"/>
      <c r="BG34" s="166"/>
      <c r="BH34" s="166"/>
      <c r="BI34" s="167"/>
      <c r="BJ34" s="168"/>
      <c r="BK34" s="169"/>
      <c r="BL34" s="168"/>
      <c r="BM34" s="170"/>
      <c r="BN34" s="171"/>
      <c r="BO34" s="166"/>
      <c r="BP34" s="166"/>
      <c r="BQ34" s="166"/>
      <c r="BR34" s="167"/>
      <c r="BS34" s="168"/>
      <c r="BT34" s="169"/>
      <c r="BU34" s="168"/>
      <c r="BV34" s="170"/>
      <c r="BW34" s="171"/>
      <c r="BX34" s="166"/>
      <c r="BY34" s="166"/>
      <c r="BZ34" s="166"/>
      <c r="CA34" s="167"/>
      <c r="CB34" s="168"/>
      <c r="CC34" s="169"/>
      <c r="CD34" s="168"/>
      <c r="CE34" s="170"/>
      <c r="CF34" s="171"/>
      <c r="CG34" s="166"/>
      <c r="CH34" s="166"/>
      <c r="CI34" s="166"/>
      <c r="CJ34" s="167"/>
      <c r="CK34" s="168"/>
      <c r="CL34" s="169"/>
      <c r="CM34" s="168"/>
      <c r="CN34" s="170"/>
      <c r="CO34" s="171"/>
      <c r="CP34" s="166"/>
      <c r="CQ34" s="166"/>
      <c r="CR34" s="166"/>
      <c r="CS34" s="167"/>
      <c r="CT34" s="168"/>
      <c r="CU34" s="169"/>
      <c r="CV34" s="168"/>
      <c r="CW34" s="170"/>
      <c r="CX34" s="171"/>
      <c r="CY34" s="166"/>
      <c r="CZ34" s="166"/>
      <c r="DA34" s="166"/>
      <c r="DB34" s="167"/>
      <c r="DC34" s="168"/>
      <c r="DD34" s="169"/>
      <c r="DE34" s="168"/>
      <c r="DF34" s="170"/>
      <c r="DG34" s="171"/>
      <c r="DH34" s="166"/>
      <c r="DI34" s="166"/>
      <c r="DJ34" s="166"/>
      <c r="DK34" s="167"/>
      <c r="DL34" s="168"/>
      <c r="DM34" s="169"/>
      <c r="DN34" s="168"/>
      <c r="DO34" s="170"/>
      <c r="DP34" s="171"/>
      <c r="DQ34" s="166"/>
      <c r="DR34" s="166"/>
      <c r="DS34" s="166"/>
      <c r="DT34" s="167"/>
      <c r="DU34" s="168"/>
      <c r="DV34" s="169"/>
      <c r="DW34" s="168"/>
      <c r="DX34" s="170"/>
      <c r="DY34" s="171"/>
      <c r="DZ34" s="166"/>
      <c r="EA34" s="166"/>
      <c r="EB34" s="166"/>
      <c r="EC34" s="167"/>
      <c r="ED34" s="168"/>
      <c r="EE34" s="169"/>
      <c r="EF34" s="168"/>
      <c r="EG34" s="170"/>
      <c r="EH34" s="171"/>
      <c r="EI34" s="166"/>
      <c r="EJ34" s="166"/>
      <c r="EK34" s="166"/>
      <c r="EL34" s="167"/>
      <c r="EM34" s="168"/>
      <c r="EN34" s="169"/>
      <c r="EO34" s="168"/>
      <c r="EP34" s="170"/>
      <c r="EQ34" s="171"/>
      <c r="ER34" s="166"/>
      <c r="ES34" s="166"/>
      <c r="ET34" s="166"/>
      <c r="EU34" s="167"/>
      <c r="EV34" s="168"/>
      <c r="EW34" s="169"/>
      <c r="EX34" s="168"/>
      <c r="EY34" s="170"/>
      <c r="EZ34" s="171"/>
      <c r="FA34" s="166"/>
      <c r="FB34" s="166"/>
      <c r="FC34" s="166"/>
      <c r="FD34" s="167"/>
      <c r="FE34" s="168"/>
      <c r="FF34" s="169"/>
      <c r="FG34" s="168"/>
      <c r="FH34" s="170"/>
      <c r="FI34" s="171"/>
      <c r="FJ34" s="166"/>
      <c r="FK34" s="166"/>
      <c r="FL34" s="166"/>
      <c r="FM34" s="167"/>
      <c r="FN34" s="168"/>
      <c r="FO34" s="169"/>
      <c r="FP34" s="168"/>
      <c r="FQ34" s="170"/>
      <c r="FR34" s="171"/>
      <c r="FS34" s="166"/>
      <c r="FT34" s="166"/>
      <c r="FU34" s="166"/>
      <c r="FV34" s="167"/>
      <c r="FW34" s="168"/>
      <c r="FX34" s="169"/>
      <c r="FY34" s="168"/>
      <c r="FZ34" s="170"/>
      <c r="GA34" s="171"/>
      <c r="GB34" s="166"/>
      <c r="GC34" s="166"/>
      <c r="GD34" s="166"/>
      <c r="GE34" s="167"/>
      <c r="GF34" s="168"/>
      <c r="GG34" s="169"/>
      <c r="GH34" s="168"/>
      <c r="GI34" s="170"/>
      <c r="GJ34" s="171"/>
      <c r="GK34" s="166"/>
      <c r="GL34" s="166"/>
      <c r="GM34" s="166"/>
      <c r="GN34" s="167"/>
      <c r="GO34" s="168"/>
      <c r="GP34" s="169"/>
      <c r="GQ34" s="168"/>
      <c r="GR34" s="170"/>
      <c r="GS34" s="171"/>
      <c r="GT34" s="460"/>
      <c r="GU34" s="116"/>
      <c r="GV34" s="78"/>
      <c r="GW34" s="88"/>
      <c r="GX34" s="88"/>
      <c r="GY34" s="101"/>
      <c r="GZ34" s="102"/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104</v>
      </c>
      <c r="K35" s="83" t="s">
        <v>35</v>
      </c>
      <c r="L35" s="84">
        <v>11920</v>
      </c>
      <c r="M35" s="85">
        <v>42818</v>
      </c>
      <c r="N35" s="68"/>
      <c r="O35" s="86">
        <v>11920</v>
      </c>
      <c r="P35" s="133">
        <f t="shared" si="3"/>
        <v>0</v>
      </c>
      <c r="Q35" s="137">
        <v>24</v>
      </c>
      <c r="R35" s="137"/>
      <c r="S35" s="137"/>
      <c r="T35" s="39">
        <f>Q35*O35</f>
        <v>286080</v>
      </c>
      <c r="U35" s="451"/>
      <c r="V35" s="164"/>
      <c r="W35" s="456"/>
      <c r="X35" s="166"/>
      <c r="Y35" s="167"/>
      <c r="Z35" s="168"/>
      <c r="AA35" s="169"/>
      <c r="AB35" s="168"/>
      <c r="AC35" s="170"/>
      <c r="AD35" s="171"/>
      <c r="AE35" s="166"/>
      <c r="AF35" s="166"/>
      <c r="AG35" s="166"/>
      <c r="AH35" s="167"/>
      <c r="AI35" s="168"/>
      <c r="AJ35" s="169"/>
      <c r="AK35" s="168"/>
      <c r="AL35" s="170"/>
      <c r="AM35" s="171"/>
      <c r="AN35" s="166"/>
      <c r="AO35" s="166"/>
      <c r="AP35" s="166"/>
      <c r="AQ35" s="167"/>
      <c r="AR35" s="168"/>
      <c r="AS35" s="169"/>
      <c r="AT35" s="168"/>
      <c r="AU35" s="170"/>
      <c r="AV35" s="171"/>
      <c r="AW35" s="166"/>
      <c r="AX35" s="166"/>
      <c r="AY35" s="166"/>
      <c r="AZ35" s="167"/>
      <c r="BA35" s="168"/>
      <c r="BB35" s="169"/>
      <c r="BC35" s="168"/>
      <c r="BD35" s="170"/>
      <c r="BE35" s="171"/>
      <c r="BF35" s="166"/>
      <c r="BG35" s="166"/>
      <c r="BH35" s="166"/>
      <c r="BI35" s="167"/>
      <c r="BJ35" s="168"/>
      <c r="BK35" s="169"/>
      <c r="BL35" s="168"/>
      <c r="BM35" s="170"/>
      <c r="BN35" s="171"/>
      <c r="BO35" s="166"/>
      <c r="BP35" s="166"/>
      <c r="BQ35" s="166"/>
      <c r="BR35" s="167"/>
      <c r="BS35" s="168"/>
      <c r="BT35" s="169"/>
      <c r="BU35" s="168"/>
      <c r="BV35" s="170"/>
      <c r="BW35" s="171"/>
      <c r="BX35" s="166"/>
      <c r="BY35" s="166"/>
      <c r="BZ35" s="166"/>
      <c r="CA35" s="167"/>
      <c r="CB35" s="168"/>
      <c r="CC35" s="169"/>
      <c r="CD35" s="168"/>
      <c r="CE35" s="170"/>
      <c r="CF35" s="171"/>
      <c r="CG35" s="166"/>
      <c r="CH35" s="166"/>
      <c r="CI35" s="166"/>
      <c r="CJ35" s="167"/>
      <c r="CK35" s="168"/>
      <c r="CL35" s="169"/>
      <c r="CM35" s="168"/>
      <c r="CN35" s="170"/>
      <c r="CO35" s="171"/>
      <c r="CP35" s="166"/>
      <c r="CQ35" s="166"/>
      <c r="CR35" s="166"/>
      <c r="CS35" s="167"/>
      <c r="CT35" s="168"/>
      <c r="CU35" s="169"/>
      <c r="CV35" s="168"/>
      <c r="CW35" s="170"/>
      <c r="CX35" s="171"/>
      <c r="CY35" s="166"/>
      <c r="CZ35" s="166"/>
      <c r="DA35" s="166"/>
      <c r="DB35" s="167"/>
      <c r="DC35" s="168"/>
      <c r="DD35" s="169"/>
      <c r="DE35" s="168"/>
      <c r="DF35" s="170"/>
      <c r="DG35" s="171"/>
      <c r="DH35" s="166"/>
      <c r="DI35" s="166"/>
      <c r="DJ35" s="166"/>
      <c r="DK35" s="167"/>
      <c r="DL35" s="168"/>
      <c r="DM35" s="169"/>
      <c r="DN35" s="168"/>
      <c r="DO35" s="170"/>
      <c r="DP35" s="171"/>
      <c r="DQ35" s="166"/>
      <c r="DR35" s="166"/>
      <c r="DS35" s="166"/>
      <c r="DT35" s="167"/>
      <c r="DU35" s="168"/>
      <c r="DV35" s="169"/>
      <c r="DW35" s="168"/>
      <c r="DX35" s="170"/>
      <c r="DY35" s="171"/>
      <c r="DZ35" s="166"/>
      <c r="EA35" s="166"/>
      <c r="EB35" s="166"/>
      <c r="EC35" s="167"/>
      <c r="ED35" s="168"/>
      <c r="EE35" s="169"/>
      <c r="EF35" s="168"/>
      <c r="EG35" s="170"/>
      <c r="EH35" s="171"/>
      <c r="EI35" s="166"/>
      <c r="EJ35" s="166"/>
      <c r="EK35" s="166"/>
      <c r="EL35" s="167"/>
      <c r="EM35" s="168"/>
      <c r="EN35" s="169"/>
      <c r="EO35" s="168"/>
      <c r="EP35" s="170"/>
      <c r="EQ35" s="171"/>
      <c r="ER35" s="166"/>
      <c r="ES35" s="166"/>
      <c r="ET35" s="166"/>
      <c r="EU35" s="167"/>
      <c r="EV35" s="168"/>
      <c r="EW35" s="169"/>
      <c r="EX35" s="168"/>
      <c r="EY35" s="170"/>
      <c r="EZ35" s="171"/>
      <c r="FA35" s="166"/>
      <c r="FB35" s="166"/>
      <c r="FC35" s="166"/>
      <c r="FD35" s="167"/>
      <c r="FE35" s="168"/>
      <c r="FF35" s="169"/>
      <c r="FG35" s="168"/>
      <c r="FH35" s="170"/>
      <c r="FI35" s="171"/>
      <c r="FJ35" s="166"/>
      <c r="FK35" s="166"/>
      <c r="FL35" s="166"/>
      <c r="FM35" s="167"/>
      <c r="FN35" s="168"/>
      <c r="FO35" s="169"/>
      <c r="FP35" s="168"/>
      <c r="FQ35" s="170"/>
      <c r="FR35" s="171"/>
      <c r="FS35" s="166"/>
      <c r="FT35" s="166"/>
      <c r="FU35" s="166"/>
      <c r="FV35" s="167"/>
      <c r="FW35" s="168"/>
      <c r="FX35" s="169"/>
      <c r="FY35" s="168"/>
      <c r="FZ35" s="170"/>
      <c r="GA35" s="171"/>
      <c r="GB35" s="166"/>
      <c r="GC35" s="166"/>
      <c r="GD35" s="166"/>
      <c r="GE35" s="167"/>
      <c r="GF35" s="168"/>
      <c r="GG35" s="169"/>
      <c r="GH35" s="168"/>
      <c r="GI35" s="170"/>
      <c r="GJ35" s="171"/>
      <c r="GK35" s="166"/>
      <c r="GL35" s="166"/>
      <c r="GM35" s="166"/>
      <c r="GN35" s="167"/>
      <c r="GO35" s="168"/>
      <c r="GP35" s="169"/>
      <c r="GQ35" s="168"/>
      <c r="GR35" s="170"/>
      <c r="GS35" s="171"/>
      <c r="GT35" s="172"/>
      <c r="GU35" s="116"/>
      <c r="GV35" s="78"/>
      <c r="GW35" s="88"/>
      <c r="GX35" s="88"/>
      <c r="GY35" s="101"/>
      <c r="GZ35" s="102"/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218</v>
      </c>
      <c r="K36" s="143" t="s">
        <v>46</v>
      </c>
      <c r="L36" s="84">
        <v>12000</v>
      </c>
      <c r="M36" s="85">
        <v>42818</v>
      </c>
      <c r="N36" s="68"/>
      <c r="O36" s="86">
        <v>11575</v>
      </c>
      <c r="P36" s="133">
        <f t="shared" si="3"/>
        <v>-425</v>
      </c>
      <c r="Q36" s="77">
        <v>24</v>
      </c>
      <c r="R36" s="137"/>
      <c r="S36" s="137"/>
      <c r="T36" s="39">
        <f>Q36*O36</f>
        <v>277800</v>
      </c>
      <c r="U36" s="135"/>
      <c r="V36" s="131"/>
      <c r="W36" s="138"/>
      <c r="X36" s="108"/>
      <c r="Y36" s="109"/>
      <c r="Z36" s="110"/>
      <c r="AA36" s="111"/>
      <c r="AB36" s="110"/>
      <c r="AC36" s="112"/>
      <c r="AD36" s="113"/>
      <c r="AE36" s="108"/>
      <c r="AF36" s="108"/>
      <c r="AG36" s="108"/>
      <c r="AH36" s="109"/>
      <c r="AI36" s="110"/>
      <c r="AJ36" s="111"/>
      <c r="AK36" s="110"/>
      <c r="AL36" s="112"/>
      <c r="AM36" s="113"/>
      <c r="AN36" s="108"/>
      <c r="AO36" s="108"/>
      <c r="AP36" s="108"/>
      <c r="AQ36" s="109"/>
      <c r="AR36" s="110"/>
      <c r="AS36" s="111"/>
      <c r="AT36" s="110"/>
      <c r="AU36" s="112"/>
      <c r="AV36" s="113"/>
      <c r="AW36" s="108"/>
      <c r="AX36" s="108"/>
      <c r="AY36" s="108"/>
      <c r="AZ36" s="109"/>
      <c r="BA36" s="110"/>
      <c r="BB36" s="111"/>
      <c r="BC36" s="110"/>
      <c r="BD36" s="112"/>
      <c r="BE36" s="113"/>
      <c r="BF36" s="108"/>
      <c r="BG36" s="108"/>
      <c r="BH36" s="108"/>
      <c r="BI36" s="109"/>
      <c r="BJ36" s="110"/>
      <c r="BK36" s="111"/>
      <c r="BL36" s="110"/>
      <c r="BM36" s="112"/>
      <c r="BN36" s="113"/>
      <c r="BO36" s="108"/>
      <c r="BP36" s="108"/>
      <c r="BQ36" s="108"/>
      <c r="BR36" s="109"/>
      <c r="BS36" s="110"/>
      <c r="BT36" s="111"/>
      <c r="BU36" s="110"/>
      <c r="BV36" s="112"/>
      <c r="BW36" s="113"/>
      <c r="BX36" s="108"/>
      <c r="BY36" s="108"/>
      <c r="BZ36" s="108"/>
      <c r="CA36" s="109"/>
      <c r="CB36" s="110"/>
      <c r="CC36" s="111"/>
      <c r="CD36" s="110"/>
      <c r="CE36" s="112"/>
      <c r="CF36" s="113"/>
      <c r="CG36" s="108"/>
      <c r="CH36" s="108"/>
      <c r="CI36" s="108"/>
      <c r="CJ36" s="109"/>
      <c r="CK36" s="110"/>
      <c r="CL36" s="111"/>
      <c r="CM36" s="110"/>
      <c r="CN36" s="112"/>
      <c r="CO36" s="113"/>
      <c r="CP36" s="108"/>
      <c r="CQ36" s="108"/>
      <c r="CR36" s="108"/>
      <c r="CS36" s="109"/>
      <c r="CT36" s="110"/>
      <c r="CU36" s="111"/>
      <c r="CV36" s="110"/>
      <c r="CW36" s="112"/>
      <c r="CX36" s="113"/>
      <c r="CY36" s="108"/>
      <c r="CZ36" s="108"/>
      <c r="DA36" s="108"/>
      <c r="DB36" s="109"/>
      <c r="DC36" s="110"/>
      <c r="DD36" s="111"/>
      <c r="DE36" s="110"/>
      <c r="DF36" s="112"/>
      <c r="DG36" s="113"/>
      <c r="DH36" s="108"/>
      <c r="DI36" s="108"/>
      <c r="DJ36" s="108"/>
      <c r="DK36" s="109"/>
      <c r="DL36" s="110"/>
      <c r="DM36" s="111"/>
      <c r="DN36" s="110"/>
      <c r="DO36" s="112"/>
      <c r="DP36" s="113"/>
      <c r="DQ36" s="108"/>
      <c r="DR36" s="108"/>
      <c r="DS36" s="108"/>
      <c r="DT36" s="109"/>
      <c r="DU36" s="110"/>
      <c r="DV36" s="111"/>
      <c r="DW36" s="110"/>
      <c r="DX36" s="112"/>
      <c r="DY36" s="113"/>
      <c r="DZ36" s="108"/>
      <c r="EA36" s="108"/>
      <c r="EB36" s="108"/>
      <c r="EC36" s="109"/>
      <c r="ED36" s="110"/>
      <c r="EE36" s="111"/>
      <c r="EF36" s="110"/>
      <c r="EG36" s="112"/>
      <c r="EH36" s="113"/>
      <c r="EI36" s="108"/>
      <c r="EJ36" s="108"/>
      <c r="EK36" s="108"/>
      <c r="EL36" s="109"/>
      <c r="EM36" s="110"/>
      <c r="EN36" s="111"/>
      <c r="EO36" s="110"/>
      <c r="EP36" s="112"/>
      <c r="EQ36" s="113"/>
      <c r="ER36" s="108"/>
      <c r="ES36" s="108"/>
      <c r="ET36" s="108"/>
      <c r="EU36" s="109"/>
      <c r="EV36" s="110"/>
      <c r="EW36" s="111"/>
      <c r="EX36" s="110"/>
      <c r="EY36" s="112"/>
      <c r="EZ36" s="113"/>
      <c r="FA36" s="108"/>
      <c r="FB36" s="108"/>
      <c r="FC36" s="108"/>
      <c r="FD36" s="109"/>
      <c r="FE36" s="110"/>
      <c r="FF36" s="111"/>
      <c r="FG36" s="110"/>
      <c r="FH36" s="112"/>
      <c r="FI36" s="113"/>
      <c r="FJ36" s="108"/>
      <c r="FK36" s="108"/>
      <c r="FL36" s="108"/>
      <c r="FM36" s="109"/>
      <c r="FN36" s="110"/>
      <c r="FO36" s="111"/>
      <c r="FP36" s="110"/>
      <c r="FQ36" s="112"/>
      <c r="FR36" s="113"/>
      <c r="FS36" s="108"/>
      <c r="FT36" s="108"/>
      <c r="FU36" s="108"/>
      <c r="FV36" s="109"/>
      <c r="FW36" s="110"/>
      <c r="FX36" s="111"/>
      <c r="FY36" s="110"/>
      <c r="FZ36" s="112"/>
      <c r="GA36" s="113"/>
      <c r="GB36" s="108"/>
      <c r="GC36" s="108"/>
      <c r="GD36" s="108"/>
      <c r="GE36" s="109"/>
      <c r="GF36" s="110"/>
      <c r="GG36" s="111"/>
      <c r="GH36" s="110"/>
      <c r="GI36" s="112"/>
      <c r="GJ36" s="113"/>
      <c r="GK36" s="108"/>
      <c r="GL36" s="108"/>
      <c r="GM36" s="108"/>
      <c r="GN36" s="109"/>
      <c r="GO36" s="110"/>
      <c r="GP36" s="111"/>
      <c r="GQ36" s="110"/>
      <c r="GR36" s="112"/>
      <c r="GS36" s="113"/>
      <c r="GT36" s="148"/>
      <c r="GU36" s="116"/>
      <c r="GV36" s="149"/>
      <c r="GW36" s="88"/>
      <c r="GX36" s="88"/>
      <c r="GY36" s="101"/>
      <c r="GZ36" s="102"/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259</v>
      </c>
      <c r="K37" s="83" t="s">
        <v>256</v>
      </c>
      <c r="L37" s="84">
        <v>25510</v>
      </c>
      <c r="M37" s="85">
        <v>42820</v>
      </c>
      <c r="N37" s="139"/>
      <c r="O37" s="86">
        <v>31405</v>
      </c>
      <c r="P37" s="133">
        <f t="shared" si="3"/>
        <v>5895</v>
      </c>
      <c r="Q37" s="137">
        <v>23.8</v>
      </c>
      <c r="R37" s="137"/>
      <c r="S37" s="130"/>
      <c r="T37" s="39">
        <f>Q37*O37+S37+0</f>
        <v>747439</v>
      </c>
      <c r="U37" s="451"/>
      <c r="V37" s="164"/>
      <c r="W37" s="456"/>
      <c r="X37" s="166"/>
      <c r="Y37" s="167"/>
      <c r="Z37" s="168"/>
      <c r="AA37" s="169"/>
      <c r="AB37" s="168"/>
      <c r="AC37" s="170"/>
      <c r="AD37" s="171"/>
      <c r="AE37" s="166"/>
      <c r="AF37" s="166"/>
      <c r="AG37" s="166"/>
      <c r="AH37" s="167"/>
      <c r="AI37" s="168"/>
      <c r="AJ37" s="169"/>
      <c r="AK37" s="168"/>
      <c r="AL37" s="170"/>
      <c r="AM37" s="171"/>
      <c r="AN37" s="166"/>
      <c r="AO37" s="166"/>
      <c r="AP37" s="166"/>
      <c r="AQ37" s="167"/>
      <c r="AR37" s="168"/>
      <c r="AS37" s="169"/>
      <c r="AT37" s="168"/>
      <c r="AU37" s="170"/>
      <c r="AV37" s="171"/>
      <c r="AW37" s="166"/>
      <c r="AX37" s="166"/>
      <c r="AY37" s="166"/>
      <c r="AZ37" s="167"/>
      <c r="BA37" s="168"/>
      <c r="BB37" s="169"/>
      <c r="BC37" s="168"/>
      <c r="BD37" s="170"/>
      <c r="BE37" s="171"/>
      <c r="BF37" s="166"/>
      <c r="BG37" s="166"/>
      <c r="BH37" s="166"/>
      <c r="BI37" s="167"/>
      <c r="BJ37" s="168"/>
      <c r="BK37" s="169"/>
      <c r="BL37" s="168"/>
      <c r="BM37" s="170"/>
      <c r="BN37" s="171"/>
      <c r="BO37" s="166"/>
      <c r="BP37" s="166"/>
      <c r="BQ37" s="166"/>
      <c r="BR37" s="167"/>
      <c r="BS37" s="168"/>
      <c r="BT37" s="169"/>
      <c r="BU37" s="168"/>
      <c r="BV37" s="170"/>
      <c r="BW37" s="171"/>
      <c r="BX37" s="166"/>
      <c r="BY37" s="166"/>
      <c r="BZ37" s="166"/>
      <c r="CA37" s="167"/>
      <c r="CB37" s="168"/>
      <c r="CC37" s="169"/>
      <c r="CD37" s="168"/>
      <c r="CE37" s="170"/>
      <c r="CF37" s="171"/>
      <c r="CG37" s="166"/>
      <c r="CH37" s="166"/>
      <c r="CI37" s="166"/>
      <c r="CJ37" s="167"/>
      <c r="CK37" s="168"/>
      <c r="CL37" s="169"/>
      <c r="CM37" s="168"/>
      <c r="CN37" s="170"/>
      <c r="CO37" s="171"/>
      <c r="CP37" s="166"/>
      <c r="CQ37" s="166"/>
      <c r="CR37" s="166"/>
      <c r="CS37" s="167"/>
      <c r="CT37" s="168"/>
      <c r="CU37" s="169"/>
      <c r="CV37" s="168"/>
      <c r="CW37" s="170"/>
      <c r="CX37" s="171"/>
      <c r="CY37" s="166"/>
      <c r="CZ37" s="166"/>
      <c r="DA37" s="166"/>
      <c r="DB37" s="167"/>
      <c r="DC37" s="168"/>
      <c r="DD37" s="169"/>
      <c r="DE37" s="168"/>
      <c r="DF37" s="170"/>
      <c r="DG37" s="171"/>
      <c r="DH37" s="166"/>
      <c r="DI37" s="166"/>
      <c r="DJ37" s="166"/>
      <c r="DK37" s="167"/>
      <c r="DL37" s="168"/>
      <c r="DM37" s="169"/>
      <c r="DN37" s="168"/>
      <c r="DO37" s="170"/>
      <c r="DP37" s="171"/>
      <c r="DQ37" s="166"/>
      <c r="DR37" s="166"/>
      <c r="DS37" s="166"/>
      <c r="DT37" s="167"/>
      <c r="DU37" s="168"/>
      <c r="DV37" s="169"/>
      <c r="DW37" s="168"/>
      <c r="DX37" s="170"/>
      <c r="DY37" s="171"/>
      <c r="DZ37" s="166"/>
      <c r="EA37" s="166"/>
      <c r="EB37" s="166"/>
      <c r="EC37" s="167"/>
      <c r="ED37" s="168"/>
      <c r="EE37" s="169"/>
      <c r="EF37" s="168"/>
      <c r="EG37" s="170"/>
      <c r="EH37" s="171"/>
      <c r="EI37" s="166"/>
      <c r="EJ37" s="166"/>
      <c r="EK37" s="166"/>
      <c r="EL37" s="167"/>
      <c r="EM37" s="168"/>
      <c r="EN37" s="169"/>
      <c r="EO37" s="168"/>
      <c r="EP37" s="170"/>
      <c r="EQ37" s="171"/>
      <c r="ER37" s="166"/>
      <c r="ES37" s="166"/>
      <c r="ET37" s="166"/>
      <c r="EU37" s="167"/>
      <c r="EV37" s="168"/>
      <c r="EW37" s="169"/>
      <c r="EX37" s="168"/>
      <c r="EY37" s="170"/>
      <c r="EZ37" s="171"/>
      <c r="FA37" s="166"/>
      <c r="FB37" s="166"/>
      <c r="FC37" s="166"/>
      <c r="FD37" s="167"/>
      <c r="FE37" s="168"/>
      <c r="FF37" s="169"/>
      <c r="FG37" s="168"/>
      <c r="FH37" s="170"/>
      <c r="FI37" s="171"/>
      <c r="FJ37" s="166"/>
      <c r="FK37" s="166"/>
      <c r="FL37" s="166"/>
      <c r="FM37" s="167"/>
      <c r="FN37" s="168"/>
      <c r="FO37" s="169"/>
      <c r="FP37" s="168"/>
      <c r="FQ37" s="170"/>
      <c r="FR37" s="171"/>
      <c r="FS37" s="166"/>
      <c r="FT37" s="166"/>
      <c r="FU37" s="166"/>
      <c r="FV37" s="167"/>
      <c r="FW37" s="168"/>
      <c r="FX37" s="169"/>
      <c r="FY37" s="168"/>
      <c r="FZ37" s="170"/>
      <c r="GA37" s="171"/>
      <c r="GB37" s="166"/>
      <c r="GC37" s="166"/>
      <c r="GD37" s="166"/>
      <c r="GE37" s="167"/>
      <c r="GF37" s="168"/>
      <c r="GG37" s="169"/>
      <c r="GH37" s="168"/>
      <c r="GI37" s="170"/>
      <c r="GJ37" s="171"/>
      <c r="GK37" s="166"/>
      <c r="GL37" s="166"/>
      <c r="GM37" s="166"/>
      <c r="GN37" s="167"/>
      <c r="GO37" s="168"/>
      <c r="GP37" s="169"/>
      <c r="GQ37" s="168"/>
      <c r="GR37" s="170"/>
      <c r="GS37" s="171"/>
      <c r="GT37" s="172"/>
      <c r="GU37" s="116"/>
      <c r="GV37" s="150"/>
      <c r="GW37" s="88"/>
      <c r="GX37" s="88"/>
      <c r="GY37" s="101"/>
      <c r="GZ37" s="102"/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257</v>
      </c>
      <c r="K38" s="83" t="s">
        <v>37</v>
      </c>
      <c r="L38" s="84">
        <v>20850</v>
      </c>
      <c r="M38" s="85">
        <v>42821</v>
      </c>
      <c r="N38" s="139"/>
      <c r="O38" s="86">
        <v>25895</v>
      </c>
      <c r="P38" s="133">
        <f t="shared" si="3"/>
        <v>5045</v>
      </c>
      <c r="Q38" s="137">
        <v>23.8</v>
      </c>
      <c r="R38" s="137"/>
      <c r="S38" s="130"/>
      <c r="T38" s="39">
        <f>Q38*O38+S38+0</f>
        <v>616301</v>
      </c>
      <c r="U38" s="451"/>
      <c r="V38" s="164"/>
      <c r="W38" s="456"/>
      <c r="X38" s="166"/>
      <c r="Y38" s="167"/>
      <c r="Z38" s="168"/>
      <c r="AA38" s="169"/>
      <c r="AB38" s="168"/>
      <c r="AC38" s="170"/>
      <c r="AD38" s="171"/>
      <c r="AE38" s="166"/>
      <c r="AF38" s="166"/>
      <c r="AG38" s="166"/>
      <c r="AH38" s="167"/>
      <c r="AI38" s="168"/>
      <c r="AJ38" s="169"/>
      <c r="AK38" s="168"/>
      <c r="AL38" s="170"/>
      <c r="AM38" s="171"/>
      <c r="AN38" s="166"/>
      <c r="AO38" s="166"/>
      <c r="AP38" s="166"/>
      <c r="AQ38" s="167"/>
      <c r="AR38" s="168"/>
      <c r="AS38" s="169"/>
      <c r="AT38" s="168"/>
      <c r="AU38" s="170"/>
      <c r="AV38" s="171"/>
      <c r="AW38" s="166"/>
      <c r="AX38" s="166"/>
      <c r="AY38" s="166"/>
      <c r="AZ38" s="167"/>
      <c r="BA38" s="168"/>
      <c r="BB38" s="169"/>
      <c r="BC38" s="168"/>
      <c r="BD38" s="170"/>
      <c r="BE38" s="171"/>
      <c r="BF38" s="166"/>
      <c r="BG38" s="166"/>
      <c r="BH38" s="166"/>
      <c r="BI38" s="167"/>
      <c r="BJ38" s="168"/>
      <c r="BK38" s="169"/>
      <c r="BL38" s="168"/>
      <c r="BM38" s="170"/>
      <c r="BN38" s="171"/>
      <c r="BO38" s="166"/>
      <c r="BP38" s="166"/>
      <c r="BQ38" s="166"/>
      <c r="BR38" s="167"/>
      <c r="BS38" s="168"/>
      <c r="BT38" s="169"/>
      <c r="BU38" s="168"/>
      <c r="BV38" s="170"/>
      <c r="BW38" s="171"/>
      <c r="BX38" s="166"/>
      <c r="BY38" s="166"/>
      <c r="BZ38" s="166"/>
      <c r="CA38" s="167"/>
      <c r="CB38" s="168"/>
      <c r="CC38" s="169"/>
      <c r="CD38" s="168"/>
      <c r="CE38" s="170"/>
      <c r="CF38" s="171"/>
      <c r="CG38" s="166"/>
      <c r="CH38" s="166"/>
      <c r="CI38" s="166"/>
      <c r="CJ38" s="167"/>
      <c r="CK38" s="168"/>
      <c r="CL38" s="169"/>
      <c r="CM38" s="168"/>
      <c r="CN38" s="170"/>
      <c r="CO38" s="171"/>
      <c r="CP38" s="166"/>
      <c r="CQ38" s="166"/>
      <c r="CR38" s="166"/>
      <c r="CS38" s="167"/>
      <c r="CT38" s="168"/>
      <c r="CU38" s="169"/>
      <c r="CV38" s="168"/>
      <c r="CW38" s="170"/>
      <c r="CX38" s="171"/>
      <c r="CY38" s="166"/>
      <c r="CZ38" s="166"/>
      <c r="DA38" s="166"/>
      <c r="DB38" s="167"/>
      <c r="DC38" s="168"/>
      <c r="DD38" s="169"/>
      <c r="DE38" s="168"/>
      <c r="DF38" s="170"/>
      <c r="DG38" s="171"/>
      <c r="DH38" s="166"/>
      <c r="DI38" s="166"/>
      <c r="DJ38" s="166"/>
      <c r="DK38" s="167"/>
      <c r="DL38" s="168"/>
      <c r="DM38" s="169"/>
      <c r="DN38" s="168"/>
      <c r="DO38" s="170"/>
      <c r="DP38" s="171"/>
      <c r="DQ38" s="166"/>
      <c r="DR38" s="166"/>
      <c r="DS38" s="166"/>
      <c r="DT38" s="167"/>
      <c r="DU38" s="168"/>
      <c r="DV38" s="169"/>
      <c r="DW38" s="168"/>
      <c r="DX38" s="170"/>
      <c r="DY38" s="171"/>
      <c r="DZ38" s="166"/>
      <c r="EA38" s="166"/>
      <c r="EB38" s="166"/>
      <c r="EC38" s="167"/>
      <c r="ED38" s="168"/>
      <c r="EE38" s="169"/>
      <c r="EF38" s="168"/>
      <c r="EG38" s="170"/>
      <c r="EH38" s="171"/>
      <c r="EI38" s="166"/>
      <c r="EJ38" s="166"/>
      <c r="EK38" s="166"/>
      <c r="EL38" s="167"/>
      <c r="EM38" s="168"/>
      <c r="EN38" s="169"/>
      <c r="EO38" s="168"/>
      <c r="EP38" s="170"/>
      <c r="EQ38" s="171"/>
      <c r="ER38" s="166"/>
      <c r="ES38" s="166"/>
      <c r="ET38" s="166"/>
      <c r="EU38" s="167"/>
      <c r="EV38" s="168"/>
      <c r="EW38" s="169"/>
      <c r="EX38" s="168"/>
      <c r="EY38" s="170"/>
      <c r="EZ38" s="171"/>
      <c r="FA38" s="166"/>
      <c r="FB38" s="166"/>
      <c r="FC38" s="166"/>
      <c r="FD38" s="167"/>
      <c r="FE38" s="168"/>
      <c r="FF38" s="169"/>
      <c r="FG38" s="168"/>
      <c r="FH38" s="170"/>
      <c r="FI38" s="171"/>
      <c r="FJ38" s="166"/>
      <c r="FK38" s="166"/>
      <c r="FL38" s="166"/>
      <c r="FM38" s="167"/>
      <c r="FN38" s="168"/>
      <c r="FO38" s="169"/>
      <c r="FP38" s="168"/>
      <c r="FQ38" s="170"/>
      <c r="FR38" s="171"/>
      <c r="FS38" s="166"/>
      <c r="FT38" s="166"/>
      <c r="FU38" s="166"/>
      <c r="FV38" s="167"/>
      <c r="FW38" s="168"/>
      <c r="FX38" s="169"/>
      <c r="FY38" s="168"/>
      <c r="FZ38" s="170"/>
      <c r="GA38" s="171"/>
      <c r="GB38" s="166"/>
      <c r="GC38" s="166"/>
      <c r="GD38" s="166"/>
      <c r="GE38" s="167"/>
      <c r="GF38" s="168"/>
      <c r="GG38" s="169"/>
      <c r="GH38" s="168"/>
      <c r="GI38" s="170"/>
      <c r="GJ38" s="171"/>
      <c r="GK38" s="166"/>
      <c r="GL38" s="166"/>
      <c r="GM38" s="166"/>
      <c r="GN38" s="167"/>
      <c r="GO38" s="168"/>
      <c r="GP38" s="169"/>
      <c r="GQ38" s="168"/>
      <c r="GR38" s="170"/>
      <c r="GS38" s="171"/>
      <c r="GT38" s="172"/>
      <c r="GU38" s="151"/>
      <c r="GV38" s="150"/>
      <c r="GW38" s="88"/>
      <c r="GX38" s="88"/>
      <c r="GY38" s="101"/>
      <c r="GZ38" s="102"/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42</v>
      </c>
      <c r="K39" s="83" t="s">
        <v>37</v>
      </c>
      <c r="L39" s="84">
        <v>18830</v>
      </c>
      <c r="M39" s="85">
        <v>42822</v>
      </c>
      <c r="N39" s="139"/>
      <c r="O39" s="86">
        <v>23700</v>
      </c>
      <c r="P39" s="133">
        <f t="shared" si="3"/>
        <v>4870</v>
      </c>
      <c r="Q39" s="137">
        <v>23.8</v>
      </c>
      <c r="R39" s="560"/>
      <c r="S39" s="561"/>
      <c r="T39" s="39">
        <f>Q39*O39</f>
        <v>564060</v>
      </c>
      <c r="U39" s="451"/>
      <c r="V39" s="164"/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51"/>
      <c r="GV39" s="150"/>
      <c r="GW39" s="88"/>
      <c r="GX39" s="88"/>
      <c r="GY39" s="101"/>
      <c r="GZ39" s="10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42</v>
      </c>
      <c r="K40" s="83" t="s">
        <v>37</v>
      </c>
      <c r="L40" s="84">
        <v>18300</v>
      </c>
      <c r="M40" s="85">
        <v>42823</v>
      </c>
      <c r="N40" s="68"/>
      <c r="O40" s="86">
        <v>23130</v>
      </c>
      <c r="P40" s="133">
        <f t="shared" si="3"/>
        <v>4830</v>
      </c>
      <c r="Q40" s="137">
        <v>23.8</v>
      </c>
      <c r="R40" s="137"/>
      <c r="S40" s="137"/>
      <c r="T40" s="39">
        <f t="shared" ref="T40:T47" si="4">Q40*O40+S40+0</f>
        <v>550494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16"/>
      <c r="GV40" s="150"/>
      <c r="GW40" s="88"/>
      <c r="GX40" s="152"/>
      <c r="GY40" s="101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531" t="s">
        <v>263</v>
      </c>
      <c r="K41" s="83" t="s">
        <v>264</v>
      </c>
      <c r="L41" s="84"/>
      <c r="M41" s="85">
        <v>42823</v>
      </c>
      <c r="N41" s="68"/>
      <c r="O41" s="86">
        <v>2298.8000000000002</v>
      </c>
      <c r="P41" s="133">
        <f t="shared" si="3"/>
        <v>2298.8000000000002</v>
      </c>
      <c r="Q41" s="137">
        <v>70</v>
      </c>
      <c r="R41" s="137" t="s">
        <v>253</v>
      </c>
      <c r="S41" s="137"/>
      <c r="T41" s="532">
        <f t="shared" si="4"/>
        <v>160916</v>
      </c>
      <c r="U41" s="135" t="s">
        <v>72</v>
      </c>
      <c r="V41" s="131">
        <v>42823</v>
      </c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16"/>
      <c r="GV41" s="150"/>
      <c r="GW41" s="88"/>
      <c r="GX41" s="152"/>
      <c r="GY41" s="101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531" t="s">
        <v>263</v>
      </c>
      <c r="K42" s="83" t="s">
        <v>265</v>
      </c>
      <c r="L42" s="84"/>
      <c r="M42" s="85">
        <v>42823</v>
      </c>
      <c r="N42" s="68"/>
      <c r="O42" s="86">
        <v>346.4</v>
      </c>
      <c r="P42" s="133">
        <f t="shared" si="3"/>
        <v>346.4</v>
      </c>
      <c r="Q42" s="137">
        <v>64</v>
      </c>
      <c r="R42" s="137" t="s">
        <v>253</v>
      </c>
      <c r="S42" s="137"/>
      <c r="T42" s="532">
        <f t="shared" si="4"/>
        <v>22169.599999999999</v>
      </c>
      <c r="U42" s="135" t="s">
        <v>72</v>
      </c>
      <c r="V42" s="131">
        <v>42823</v>
      </c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01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531" t="s">
        <v>263</v>
      </c>
      <c r="K43" s="83" t="s">
        <v>266</v>
      </c>
      <c r="L43" s="84"/>
      <c r="M43" s="85">
        <v>42823</v>
      </c>
      <c r="N43" s="68"/>
      <c r="O43" s="86">
        <v>105</v>
      </c>
      <c r="P43" s="133">
        <f t="shared" si="3"/>
        <v>105</v>
      </c>
      <c r="Q43" s="137">
        <v>139</v>
      </c>
      <c r="R43" s="137" t="s">
        <v>253</v>
      </c>
      <c r="S43" s="137"/>
      <c r="T43" s="532">
        <f t="shared" si="4"/>
        <v>14595</v>
      </c>
      <c r="U43" s="135" t="s">
        <v>72</v>
      </c>
      <c r="V43" s="131">
        <v>42823</v>
      </c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01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531" t="s">
        <v>263</v>
      </c>
      <c r="K44" s="83" t="s">
        <v>267</v>
      </c>
      <c r="L44" s="84"/>
      <c r="M44" s="85">
        <v>42823</v>
      </c>
      <c r="N44" s="68"/>
      <c r="O44" s="86">
        <v>2007</v>
      </c>
      <c r="P44" s="133">
        <f t="shared" si="3"/>
        <v>2007</v>
      </c>
      <c r="Q44" s="137">
        <v>23</v>
      </c>
      <c r="R44" s="137" t="s">
        <v>253</v>
      </c>
      <c r="S44" s="137"/>
      <c r="T44" s="532">
        <f t="shared" si="4"/>
        <v>46161</v>
      </c>
      <c r="U44" s="135" t="s">
        <v>72</v>
      </c>
      <c r="V44" s="131">
        <v>42823</v>
      </c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01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 t="s">
        <v>42</v>
      </c>
      <c r="K45" s="83" t="s">
        <v>37</v>
      </c>
      <c r="L45" s="84">
        <v>18400</v>
      </c>
      <c r="M45" s="85">
        <v>42824</v>
      </c>
      <c r="N45" s="139"/>
      <c r="O45" s="86">
        <v>25185</v>
      </c>
      <c r="P45" s="133">
        <f t="shared" si="3"/>
        <v>6785</v>
      </c>
      <c r="Q45" s="137">
        <v>23.8</v>
      </c>
      <c r="R45" s="137"/>
      <c r="S45" s="137"/>
      <c r="T45" s="39">
        <f t="shared" si="4"/>
        <v>599403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01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 t="s">
        <v>258</v>
      </c>
      <c r="K46" s="143" t="s">
        <v>159</v>
      </c>
      <c r="L46" s="84">
        <v>10780</v>
      </c>
      <c r="M46" s="85">
        <v>42824</v>
      </c>
      <c r="N46" s="139"/>
      <c r="O46" s="86">
        <v>11965</v>
      </c>
      <c r="P46" s="133">
        <f t="shared" si="3"/>
        <v>1185</v>
      </c>
      <c r="Q46" s="137">
        <v>23.8</v>
      </c>
      <c r="R46" s="137"/>
      <c r="S46" s="137"/>
      <c r="T46" s="39">
        <f t="shared" si="4"/>
        <v>284767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01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 t="s">
        <v>258</v>
      </c>
      <c r="K47" s="83" t="s">
        <v>41</v>
      </c>
      <c r="L47" s="84">
        <v>23290</v>
      </c>
      <c r="M47" s="85">
        <v>42825</v>
      </c>
      <c r="N47" s="139"/>
      <c r="O47" s="86">
        <v>28690</v>
      </c>
      <c r="P47" s="133">
        <f t="shared" si="3"/>
        <v>5400</v>
      </c>
      <c r="Q47" s="137">
        <v>23.8</v>
      </c>
      <c r="R47" s="137"/>
      <c r="S47" s="137"/>
      <c r="T47" s="39">
        <f t="shared" si="4"/>
        <v>682822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01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 t="s">
        <v>261</v>
      </c>
      <c r="K48" s="83" t="s">
        <v>262</v>
      </c>
      <c r="L48" s="84">
        <v>11630</v>
      </c>
      <c r="M48" s="85">
        <v>42825</v>
      </c>
      <c r="N48" s="68"/>
      <c r="O48" s="86">
        <v>14980</v>
      </c>
      <c r="P48" s="133">
        <f t="shared" si="3"/>
        <v>3350</v>
      </c>
      <c r="Q48" s="137">
        <v>23.8</v>
      </c>
      <c r="R48" s="137"/>
      <c r="S48" s="137"/>
      <c r="T48" s="39">
        <f t="shared" ref="T48" si="5">Q48*O48</f>
        <v>356524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01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4"/>
      <c r="M49" s="85"/>
      <c r="N49" s="68"/>
      <c r="O49" s="86"/>
      <c r="P49" s="133">
        <f t="shared" si="3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01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4"/>
      <c r="M50" s="85"/>
      <c r="N50" s="68"/>
      <c r="O50" s="86"/>
      <c r="P50" s="133">
        <f t="shared" si="3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01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4" t="s">
        <v>15</v>
      </c>
      <c r="M51" s="85"/>
      <c r="N51" s="68"/>
      <c r="O51" s="86"/>
      <c r="P51" s="133" t="e">
        <f t="shared" si="3"/>
        <v>#VALUE!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01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4"/>
      <c r="M52" s="85"/>
      <c r="N52" s="68"/>
      <c r="O52" s="86"/>
      <c r="P52" s="133">
        <f t="shared" si="3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01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4"/>
      <c r="M53" s="85"/>
      <c r="N53" s="68"/>
      <c r="O53" s="86"/>
      <c r="P53" s="133">
        <f t="shared" si="3"/>
        <v>0</v>
      </c>
      <c r="Q53" s="137"/>
      <c r="R53" s="137"/>
      <c r="S53" s="160"/>
      <c r="T53" s="39">
        <f t="shared" si="2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01"/>
      <c r="GZ53" s="102"/>
      <c r="HA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4"/>
      <c r="M54" s="85"/>
      <c r="N54" s="68"/>
      <c r="O54" s="86"/>
      <c r="P54" s="133">
        <f t="shared" si="3"/>
        <v>0</v>
      </c>
      <c r="Q54" s="137"/>
      <c r="R54" s="137"/>
      <c r="S54" s="137"/>
      <c r="T54" s="39">
        <f t="shared" si="2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01"/>
      <c r="GZ54" s="102"/>
      <c r="HA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4"/>
      <c r="M55" s="85"/>
      <c r="N55" s="68"/>
      <c r="O55" s="86"/>
      <c r="P55" s="133">
        <f t="shared" si="3"/>
        <v>0</v>
      </c>
      <c r="Q55" s="137"/>
      <c r="R55" s="137"/>
      <c r="S55" s="137"/>
      <c r="T55" s="39">
        <f t="shared" si="2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01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83"/>
      <c r="L56" s="84"/>
      <c r="M56" s="85"/>
      <c r="N56" s="162"/>
      <c r="O56" s="86"/>
      <c r="P56" s="133">
        <f t="shared" si="3"/>
        <v>0</v>
      </c>
      <c r="Q56" s="137"/>
      <c r="R56" s="137"/>
      <c r="S56" s="137"/>
      <c r="T56" s="39">
        <f t="shared" si="2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01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4"/>
      <c r="M57" s="85"/>
      <c r="N57" s="162"/>
      <c r="O57" s="86"/>
      <c r="P57" s="133">
        <f t="shared" si="3"/>
        <v>0</v>
      </c>
      <c r="Q57" s="137"/>
      <c r="R57" s="137"/>
      <c r="S57" s="137"/>
      <c r="T57" s="39">
        <f t="shared" si="2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01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83"/>
      <c r="L58" s="84"/>
      <c r="M58" s="85"/>
      <c r="N58" s="162"/>
      <c r="O58" s="86"/>
      <c r="P58" s="133">
        <f t="shared" si="3"/>
        <v>0</v>
      </c>
      <c r="Q58" s="137"/>
      <c r="R58" s="137"/>
      <c r="S58" s="137"/>
      <c r="T58" s="39">
        <f t="shared" si="2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01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4"/>
      <c r="M59" s="85"/>
      <c r="N59" s="162"/>
      <c r="O59" s="86"/>
      <c r="P59" s="133">
        <f t="shared" si="3"/>
        <v>0</v>
      </c>
      <c r="Q59" s="137"/>
      <c r="R59" s="137"/>
      <c r="S59" s="137"/>
      <c r="T59" s="39">
        <f t="shared" si="2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01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4"/>
      <c r="M60" s="85"/>
      <c r="N60" s="162"/>
      <c r="O60" s="86"/>
      <c r="P60" s="133">
        <f t="shared" si="3"/>
        <v>0</v>
      </c>
      <c r="Q60" s="137"/>
      <c r="R60" s="137"/>
      <c r="S60" s="137"/>
      <c r="T60" s="39">
        <f t="shared" si="2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01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4"/>
      <c r="M61" s="85"/>
      <c r="N61" s="184"/>
      <c r="O61" s="86"/>
      <c r="P61" s="133">
        <f t="shared" si="3"/>
        <v>0</v>
      </c>
      <c r="Q61" s="137"/>
      <c r="R61" s="137"/>
      <c r="S61" s="137"/>
      <c r="T61" s="39">
        <f t="shared" si="2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01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98"/>
      <c r="L62" s="84"/>
      <c r="M62" s="85"/>
      <c r="N62" s="68"/>
      <c r="O62" s="86"/>
      <c r="P62" s="133">
        <f t="shared" si="3"/>
        <v>0</v>
      </c>
      <c r="Q62" s="137"/>
      <c r="R62" s="137"/>
      <c r="S62" s="137"/>
      <c r="T62" s="39">
        <f t="shared" si="2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01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4"/>
      <c r="M63" s="85"/>
      <c r="N63" s="68"/>
      <c r="O63" s="86"/>
      <c r="P63" s="133">
        <f t="shared" si="3"/>
        <v>0</v>
      </c>
      <c r="Q63" s="137"/>
      <c r="R63" s="137"/>
      <c r="S63" s="137"/>
      <c r="T63" s="39">
        <f t="shared" si="2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01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83"/>
      <c r="L64" s="84"/>
      <c r="M64" s="85"/>
      <c r="N64" s="68"/>
      <c r="O64" s="86"/>
      <c r="P64" s="133">
        <f t="shared" si="3"/>
        <v>0</v>
      </c>
      <c r="Q64" s="137"/>
      <c r="R64" s="137"/>
      <c r="S64" s="137"/>
      <c r="T64" s="39">
        <f t="shared" si="2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01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4"/>
      <c r="M65" s="85"/>
      <c r="N65" s="68"/>
      <c r="O65" s="86"/>
      <c r="P65" s="133">
        <f t="shared" si="3"/>
        <v>0</v>
      </c>
      <c r="Q65" s="137"/>
      <c r="R65" s="137"/>
      <c r="S65" s="137"/>
      <c r="T65" s="39">
        <f t="shared" si="2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01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83"/>
      <c r="L66" s="84"/>
      <c r="M66" s="85"/>
      <c r="N66" s="68"/>
      <c r="O66" s="86"/>
      <c r="P66" s="133">
        <f t="shared" si="3"/>
        <v>0</v>
      </c>
      <c r="Q66" s="137"/>
      <c r="R66" s="137"/>
      <c r="S66" s="137"/>
      <c r="T66" s="39">
        <f t="shared" si="2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01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83"/>
      <c r="L67" s="84"/>
      <c r="M67" s="85"/>
      <c r="N67" s="68"/>
      <c r="O67" s="86"/>
      <c r="P67" s="133">
        <f t="shared" si="3"/>
        <v>0</v>
      </c>
      <c r="Q67" s="137"/>
      <c r="R67" s="137"/>
      <c r="S67" s="137"/>
      <c r="T67" s="39">
        <f t="shared" si="2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01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83"/>
      <c r="L68" s="84"/>
      <c r="M68" s="85"/>
      <c r="N68" s="68"/>
      <c r="O68" s="86"/>
      <c r="P68" s="133">
        <f t="shared" si="3"/>
        <v>0</v>
      </c>
      <c r="Q68" s="137"/>
      <c r="R68" s="137"/>
      <c r="S68" s="137"/>
      <c r="T68" s="39">
        <f t="shared" si="2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01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83"/>
      <c r="L69" s="84"/>
      <c r="M69" s="85"/>
      <c r="N69" s="193"/>
      <c r="O69" s="86"/>
      <c r="P69" s="133">
        <f t="shared" si="3"/>
        <v>0</v>
      </c>
      <c r="Q69" s="137"/>
      <c r="R69" s="137"/>
      <c r="S69" s="137"/>
      <c r="T69" s="39">
        <f t="shared" si="2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01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83"/>
      <c r="L70" s="84"/>
      <c r="M70" s="85"/>
      <c r="N70" s="195"/>
      <c r="O70" s="86"/>
      <c r="P70" s="133">
        <f t="shared" si="3"/>
        <v>0</v>
      </c>
      <c r="Q70" s="137"/>
      <c r="R70" s="137"/>
      <c r="S70" s="137"/>
      <c r="T70" s="39">
        <f t="shared" si="2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96"/>
      <c r="GZ70" s="197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199"/>
      <c r="L71" s="200"/>
      <c r="M71" s="67"/>
      <c r="N71" s="201"/>
      <c r="O71" s="69"/>
      <c r="P71" s="69"/>
      <c r="Q71" s="202"/>
      <c r="R71" s="202"/>
      <c r="S71" s="202"/>
      <c r="T71" s="39">
        <f t="shared" si="2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219"/>
      <c r="GZ71" s="220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199"/>
      <c r="L72" s="200"/>
      <c r="M72" s="67"/>
      <c r="N72" s="221"/>
      <c r="O72" s="69"/>
      <c r="P72" s="69"/>
      <c r="Q72" s="202"/>
      <c r="R72" s="202"/>
      <c r="S72" s="202"/>
      <c r="T72" s="39">
        <f t="shared" si="2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219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200"/>
      <c r="M73" s="67"/>
      <c r="N73" s="221"/>
      <c r="O73" s="222"/>
      <c r="P73" s="69"/>
      <c r="Q73" s="202"/>
      <c r="R73" s="202"/>
      <c r="S73" s="202"/>
      <c r="T73" s="39">
        <f t="shared" si="2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32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199"/>
      <c r="L74" s="200"/>
      <c r="M74" s="537" t="s">
        <v>28</v>
      </c>
      <c r="N74" s="538"/>
      <c r="O74" s="539">
        <f>SUM(O9:O73)</f>
        <v>697127.20000000007</v>
      </c>
      <c r="P74" s="224"/>
      <c r="Q74" s="202"/>
      <c r="R74" s="225"/>
      <c r="S74" s="202"/>
      <c r="T74" s="39">
        <f t="shared" si="2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239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199"/>
      <c r="L75" s="200"/>
      <c r="M75" s="67"/>
      <c r="N75" s="221"/>
      <c r="O75" s="540"/>
      <c r="P75" s="224"/>
      <c r="Q75" s="202"/>
      <c r="R75" s="225"/>
      <c r="S75" s="202"/>
      <c r="T75" s="241">
        <f t="shared" si="2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239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199"/>
      <c r="L76" s="200"/>
      <c r="M76" s="67"/>
      <c r="N76" s="221"/>
      <c r="O76" s="242"/>
      <c r="P76" s="242"/>
      <c r="Q76" s="202"/>
      <c r="R76" s="202"/>
      <c r="S76" s="202"/>
      <c r="T76" s="241">
        <f t="shared" si="2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9"/>
      <c r="GZ76" s="33"/>
    </row>
    <row r="77" spans="1:209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199"/>
      <c r="L77" s="200"/>
      <c r="M77" s="67"/>
      <c r="N77" s="221"/>
      <c r="O77" s="242"/>
      <c r="P77" s="242"/>
      <c r="Q77" s="243"/>
      <c r="R77" s="490"/>
      <c r="S77" s="490"/>
      <c r="T77" s="39">
        <f t="shared" si="2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239"/>
      <c r="GZ77" s="33"/>
    </row>
    <row r="78" spans="1:209" ht="16.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66"/>
      <c r="L78" s="200"/>
      <c r="M78" s="250"/>
      <c r="N78" s="251"/>
      <c r="O78" s="541" t="s">
        <v>29</v>
      </c>
      <c r="P78" s="542"/>
      <c r="Q78" s="542"/>
      <c r="R78" s="252">
        <f>SUM(R9:R77)</f>
        <v>0</v>
      </c>
      <c r="S78" s="487"/>
      <c r="T78" s="254">
        <f>SUM(T9:T77)</f>
        <v>17153389.100000001</v>
      </c>
      <c r="U78" s="255"/>
      <c r="V78" s="212"/>
      <c r="W78" s="256">
        <f t="shared" ref="W78:CH78" si="6">SUM(W9:W77)</f>
        <v>42978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61"/>
      <c r="GZ78" s="262">
        <f>SUM(GZ9:GZ77)</f>
        <v>0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66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76"/>
      <c r="GZ79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76"/>
      <c r="GZ80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66"/>
      <c r="L81" s="200"/>
      <c r="M81" s="250"/>
      <c r="N81" s="221"/>
      <c r="O81" s="543" t="s">
        <v>30</v>
      </c>
      <c r="P81" s="544"/>
      <c r="Q81" s="544"/>
      <c r="R81" s="488"/>
      <c r="S81" s="488"/>
      <c r="T81" s="547">
        <f>GZ78+GU78+W78+T78+R78</f>
        <v>17196367.100000001</v>
      </c>
      <c r="U81" s="548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6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66"/>
      <c r="L82" s="200"/>
      <c r="M82" s="250"/>
      <c r="N82" s="221"/>
      <c r="O82" s="545"/>
      <c r="P82" s="546"/>
      <c r="Q82" s="546"/>
      <c r="R82" s="489"/>
      <c r="S82" s="489"/>
      <c r="T82" s="549"/>
      <c r="U82" s="550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6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66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6"/>
      <c r="GZ83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66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6"/>
      <c r="GZ84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66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76"/>
      <c r="GZ85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66"/>
      <c r="L86" s="200"/>
      <c r="M86" s="250"/>
      <c r="N86" s="221"/>
      <c r="O86" s="69"/>
      <c r="P86" s="214"/>
      <c r="Q86" s="490"/>
      <c r="R86" s="490"/>
      <c r="S86" s="490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76"/>
      <c r="GZ86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66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76"/>
      <c r="GZ87"/>
    </row>
    <row r="88" spans="1:208" x14ac:dyDescent="0.25">
      <c r="J88" s="198"/>
      <c r="K88" s="199"/>
      <c r="L88" s="200"/>
      <c r="M88" s="67"/>
      <c r="N88" s="221"/>
      <c r="O88" s="69"/>
      <c r="P88" s="214"/>
      <c r="Q88" s="490"/>
      <c r="R88" s="490"/>
      <c r="S88" s="490"/>
      <c r="T88" s="241"/>
      <c r="U88" s="280"/>
      <c r="GU88"/>
      <c r="GW88" s="275"/>
      <c r="GX88" s="275"/>
      <c r="GY88" s="276"/>
      <c r="GZ88"/>
    </row>
    <row r="89" spans="1:208" x14ac:dyDescent="0.25">
      <c r="J89" s="278"/>
      <c r="K89" s="199"/>
      <c r="L89" s="200"/>
      <c r="M89" s="67"/>
      <c r="N89" s="221"/>
      <c r="O89" s="69"/>
      <c r="P89" s="214"/>
      <c r="Q89" s="490"/>
      <c r="R89" s="490"/>
      <c r="S89" s="490"/>
      <c r="T89" s="241"/>
      <c r="U89" s="280"/>
      <c r="GU89"/>
      <c r="GW89" s="275"/>
      <c r="GX89" s="275"/>
      <c r="GY89" s="276"/>
      <c r="GZ89"/>
    </row>
    <row r="90" spans="1:208" x14ac:dyDescent="0.25">
      <c r="J90" s="198"/>
      <c r="K90" s="199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76"/>
      <c r="GZ90"/>
    </row>
    <row r="91" spans="1:208" x14ac:dyDescent="0.25">
      <c r="J91" s="278"/>
      <c r="K91" s="199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76"/>
      <c r="GZ91"/>
    </row>
    <row r="92" spans="1:208" x14ac:dyDescent="0.25">
      <c r="J92" s="198"/>
      <c r="K92" s="199"/>
      <c r="L92" s="200"/>
      <c r="M92" s="250"/>
      <c r="N92" s="221"/>
      <c r="O92" s="551"/>
      <c r="P92" s="551"/>
      <c r="Q92" s="551"/>
      <c r="R92" s="490"/>
      <c r="S92" s="490"/>
      <c r="T92" s="241"/>
      <c r="U92" s="280"/>
      <c r="GU92"/>
      <c r="GW92" s="275"/>
      <c r="GX92" s="275"/>
      <c r="GY92" s="276"/>
      <c r="GZ92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76"/>
      <c r="GZ93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76"/>
      <c r="GZ94"/>
    </row>
    <row r="95" spans="1:208" ht="15" x14ac:dyDescent="0.25">
      <c r="A95"/>
      <c r="F95"/>
      <c r="J95" s="198"/>
      <c r="K95" s="305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76"/>
      <c r="GZ95"/>
    </row>
    <row r="96" spans="1:208" ht="15" x14ac:dyDescent="0.25">
      <c r="A96"/>
      <c r="F96"/>
      <c r="J96" s="278"/>
      <c r="K96" s="305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76"/>
      <c r="GZ96"/>
    </row>
    <row r="97" spans="1:208" ht="15" x14ac:dyDescent="0.25">
      <c r="A97"/>
      <c r="F97"/>
      <c r="J97" s="278"/>
      <c r="K97" s="305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6"/>
      <c r="GZ97"/>
    </row>
    <row r="98" spans="1:208" ht="15" x14ac:dyDescent="0.25">
      <c r="A98"/>
      <c r="F98"/>
      <c r="J98" s="278"/>
      <c r="K98" s="305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6"/>
      <c r="GZ98"/>
    </row>
    <row r="99" spans="1:208" ht="15" x14ac:dyDescent="0.25">
      <c r="A99"/>
      <c r="F99"/>
      <c r="J99" s="307"/>
      <c r="K99" s="305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6"/>
      <c r="GZ99"/>
    </row>
    <row r="100" spans="1:208" ht="15" x14ac:dyDescent="0.25">
      <c r="A100"/>
      <c r="F100"/>
      <c r="J100" s="240"/>
      <c r="K100" s="305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6"/>
      <c r="GZ100"/>
    </row>
    <row r="101" spans="1:208" ht="15" x14ac:dyDescent="0.25">
      <c r="A101"/>
      <c r="F101"/>
      <c r="J101" s="308"/>
      <c r="K101" s="305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6"/>
      <c r="GZ101"/>
    </row>
    <row r="102" spans="1:208" ht="15" x14ac:dyDescent="0.25">
      <c r="A102"/>
      <c r="F102"/>
      <c r="J102" s="308"/>
      <c r="K102" s="305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6"/>
      <c r="GZ102"/>
    </row>
    <row r="103" spans="1:208" ht="15" x14ac:dyDescent="0.25">
      <c r="A103"/>
      <c r="F103"/>
      <c r="J103" s="198"/>
      <c r="K103" s="305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6"/>
      <c r="GZ103"/>
    </row>
    <row r="104" spans="1:208" ht="15" x14ac:dyDescent="0.25">
      <c r="A104"/>
      <c r="F104"/>
      <c r="J104" s="198"/>
      <c r="K104" s="305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6"/>
      <c r="GZ104"/>
    </row>
    <row r="105" spans="1:208" ht="15" x14ac:dyDescent="0.25">
      <c r="A105"/>
      <c r="F105"/>
      <c r="J105" s="198"/>
      <c r="K105" s="305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6"/>
      <c r="GZ105"/>
    </row>
    <row r="106" spans="1:208" ht="15" x14ac:dyDescent="0.25">
      <c r="A106"/>
      <c r="F106"/>
      <c r="J106" s="198"/>
      <c r="K106" s="305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6"/>
      <c r="GZ106"/>
    </row>
    <row r="107" spans="1:208" ht="15" x14ac:dyDescent="0.25">
      <c r="A107"/>
      <c r="F107"/>
      <c r="J107" s="198"/>
      <c r="K107" s="305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6"/>
      <c r="GZ107"/>
    </row>
  </sheetData>
  <mergeCells count="28">
    <mergeCell ref="GC1:GI1"/>
    <mergeCell ref="GL1:GR1"/>
    <mergeCell ref="R39:S39"/>
    <mergeCell ref="M74:N74"/>
    <mergeCell ref="O74:O75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78:Q78"/>
    <mergeCell ref="O81:Q82"/>
    <mergeCell ref="T81:U82"/>
    <mergeCell ref="O92:Q92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260"/>
  <sheetViews>
    <sheetView workbookViewId="0">
      <selection activeCell="F19" sqref="F19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552" t="s">
        <v>32</v>
      </c>
      <c r="B1" s="552"/>
      <c r="C1" s="552"/>
      <c r="D1" s="552"/>
      <c r="E1" s="552"/>
      <c r="F1" s="552"/>
      <c r="G1" s="55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90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90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490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240</v>
      </c>
      <c r="B7" s="325" t="s">
        <v>281</v>
      </c>
      <c r="C7" s="533">
        <v>42804</v>
      </c>
      <c r="D7" s="327">
        <v>4152</v>
      </c>
      <c r="E7" s="328">
        <v>1065</v>
      </c>
      <c r="F7" s="529">
        <v>65</v>
      </c>
      <c r="G7" s="241">
        <f t="shared" si="0"/>
        <v>69225</v>
      </c>
      <c r="H7" s="333">
        <v>42824</v>
      </c>
      <c r="I7" s="212" t="s">
        <v>241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490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490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490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90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90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90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90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90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90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90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90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90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558" t="s">
        <v>30</v>
      </c>
      <c r="F223" s="55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ENERO 2017</vt:lpstr>
      <vt:lpstr>FOLIOS ENERO 2017</vt:lpstr>
      <vt:lpstr>CANALES FEBRERO 2017   </vt:lpstr>
      <vt:lpstr>FOLIOS FEBRERO 2017   </vt:lpstr>
      <vt:lpstr>CANALES MARZO 2017     </vt:lpstr>
      <vt:lpstr>FOLIOS MARZO   2017  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2017-01-23T14:29:16Z</dcterms:created>
  <dcterms:modified xsi:type="dcterms:W3CDTF">2017-04-10T15:10:13Z</dcterms:modified>
</cp:coreProperties>
</file>