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firstSheet="6" activeTab="9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Hoja3" sheetId="11" r:id="rId11"/>
    <sheet name="Hoja4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0" l="1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6" i="10" l="1"/>
  <c r="E46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<sst xmlns="http://schemas.openxmlformats.org/spreadsheetml/2006/main" count="946" uniqueCount="507">
  <si>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</si>
  <si>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</si>
  <si>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</si>
  <si>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</si>
  <si>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</si>
  <si>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</si>
  <si>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</si>
  <si>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</si>
  <si>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</si>
  <si>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</si>
  <si>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</si>
  <si>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</si>
  <si>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</si>
  <si>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</si>
  <si>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</si>
  <si>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</si>
  <si>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</si>
  <si>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</si>
  <si>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</si>
  <si>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</si>
  <si>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</si>
  <si>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</si>
  <si>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</si>
  <si>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</si>
  <si>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</si>
  <si>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</si>
  <si>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</si>
  <si>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</si>
  <si>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</si>
  <si>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</si>
  <si>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</si>
  <si>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</si>
  <si>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</si>
  <si>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</si>
  <si>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</si>
  <si>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</si>
  <si>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</si>
  <si>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</si>
  <si>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</si>
  <si>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</si>
  <si>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</si>
  <si>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</si>
  <si>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</si>
  <si>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</si>
  <si>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</si>
  <si>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</si>
  <si>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</si>
  <si>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</si>
  <si>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</si>
  <si>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</si>
  <si>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</si>
  <si>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</si>
  <si>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</si>
  <si>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</si>
  <si>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</si>
  <si>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</si>
  <si>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</si>
  <si>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</si>
  <si>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</si>
  <si>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</si>
  <si>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</si>
  <si>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</si>
  <si>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</si>
  <si>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</si>
  <si>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</si>
  <si>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</si>
  <si>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</si>
  <si>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</si>
  <si>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</si>
  <si>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</si>
  <si>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</si>
  <si>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</si>
  <si>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</si>
  <si>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</si>
  <si>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</si>
  <si>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</si>
  <si>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</si>
  <si>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</si>
  <si>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</si>
  <si>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</si>
  <si>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</si>
  <si>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</si>
  <si>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</si>
  <si>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</si>
  <si>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</si>
  <si>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</si>
  <si>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</si>
  <si>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</si>
  <si>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</si>
  <si>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</si>
  <si>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</si>
  <si>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</si>
  <si>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</si>
  <si>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</si>
  <si>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</si>
  <si>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</si>
  <si>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</si>
  <si>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</si>
  <si>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</si>
  <si>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</si>
  <si>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</si>
  <si>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</si>
  <si>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</si>
  <si>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</si>
  <si>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</si>
  <si>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</si>
  <si>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</si>
  <si>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</si>
  <si>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</si>
  <si>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</si>
  <si>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</si>
  <si>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</si>
  <si>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</si>
  <si>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</si>
  <si>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</si>
  <si>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</si>
  <si>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</si>
  <si>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</si>
  <si>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</si>
  <si>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</si>
  <si>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</si>
  <si>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</si>
  <si>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</si>
  <si>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</si>
  <si>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</si>
  <si>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</si>
  <si>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</si>
  <si>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</si>
  <si>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</si>
  <si>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</si>
  <si>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</si>
  <si>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</si>
  <si>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</si>
  <si>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</si>
  <si>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</si>
  <si>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</si>
  <si>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</si>
  <si>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</si>
  <si>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</si>
  <si>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</si>
  <si>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</si>
  <si>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</si>
  <si>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</si>
  <si>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</si>
  <si>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</si>
  <si>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</si>
  <si>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</si>
  <si>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</si>
  <si>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</si>
  <si>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</si>
  <si>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</si>
  <si>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</si>
  <si>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</si>
  <si>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</si>
  <si>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</si>
  <si>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</si>
  <si>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</si>
  <si>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</si>
  <si>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</si>
  <si>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</si>
  <si>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</si>
  <si>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</si>
  <si>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</si>
  <si>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</si>
  <si>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</si>
  <si>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</si>
  <si>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</si>
  <si>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</si>
  <si>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</si>
  <si>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</si>
  <si>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</si>
  <si>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</si>
  <si>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</si>
  <si>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</si>
  <si>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</si>
  <si>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</si>
  <si>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</si>
  <si>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</si>
  <si>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</si>
  <si>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</si>
  <si>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</si>
  <si>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</si>
  <si>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</si>
  <si>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</si>
  <si>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</si>
  <si>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</si>
  <si>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</si>
  <si>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</si>
  <si>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</si>
  <si>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</si>
  <si>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</si>
  <si>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</si>
  <si>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</si>
  <si>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</si>
  <si>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</si>
  <si>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</si>
  <si>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</si>
  <si>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</si>
  <si>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</si>
  <si>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</si>
  <si>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</si>
  <si>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</si>
  <si>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</si>
  <si>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</si>
  <si>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</si>
  <si>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</si>
  <si>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</si>
  <si>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</si>
  <si>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</si>
  <si>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</si>
  <si>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</si>
  <si>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</si>
  <si>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</si>
  <si>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</si>
  <si>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</si>
  <si>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</si>
  <si>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</si>
  <si>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</si>
  <si>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</si>
  <si>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</si>
  <si>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</si>
  <si>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</si>
  <si>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</si>
  <si>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</si>
  <si>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</si>
  <si>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</si>
  <si>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</si>
  <si>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</si>
  <si>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</si>
  <si>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</si>
  <si>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</si>
  <si>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</si>
  <si>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</si>
  <si>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</si>
  <si>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</si>
  <si>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</si>
  <si>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</si>
  <si>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</si>
  <si>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</si>
  <si>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</si>
  <si>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</si>
  <si>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</si>
  <si>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</si>
  <si>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</si>
  <si>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</si>
  <si>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</si>
  <si>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</si>
  <si>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</si>
  <si>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</si>
  <si>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</si>
  <si>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</si>
  <si>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</si>
  <si>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</si>
  <si>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</si>
  <si>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</si>
  <si>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</si>
  <si>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</si>
  <si>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</si>
  <si>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</si>
  <si>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</si>
  <si>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</si>
  <si>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</si>
  <si>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</si>
  <si>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</si>
  <si>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</si>
  <si>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</si>
  <si>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</si>
  <si>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</si>
  <si>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</si>
  <si>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</si>
  <si>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</si>
  <si>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</si>
  <si>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</si>
  <si>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</si>
  <si>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</si>
  <si>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</si>
  <si>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</si>
  <si>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</si>
  <si>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</si>
  <si>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</si>
  <si>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</si>
  <si>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</si>
  <si>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</si>
  <si>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</si>
  <si>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</si>
  <si>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</si>
  <si>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</si>
  <si>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</si>
  <si>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</si>
  <si>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</si>
  <si>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</si>
  <si>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</si>
  <si>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</si>
  <si>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</si>
  <si>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</si>
  <si>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</si>
  <si>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</si>
  <si>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</si>
  <si>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</si>
  <si>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</si>
  <si>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</si>
  <si>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</si>
  <si>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</si>
  <si>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</si>
  <si>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</si>
  <si>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</si>
  <si>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</si>
  <si>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</si>
  <si>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</si>
  <si>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</si>
  <si>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</si>
  <si>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</si>
  <si>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</si>
  <si>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</si>
  <si>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</si>
  <si>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</si>
  <si>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</si>
  <si>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</si>
  <si>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</si>
  <si>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</si>
  <si>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</si>
  <si>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</si>
  <si>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</si>
  <si>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</si>
  <si>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</si>
  <si>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</si>
  <si>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</si>
  <si>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</si>
  <si>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</si>
  <si>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</si>
  <si>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</si>
  <si>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</si>
  <si>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</si>
  <si>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</si>
  <si>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</si>
  <si>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</si>
  <si>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</si>
  <si>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</si>
  <si>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</si>
  <si>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</si>
  <si>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</si>
  <si>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</si>
  <si>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</si>
  <si>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</si>
  <si>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</si>
  <si>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</si>
  <si>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</si>
  <si>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</si>
  <si>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</si>
  <si>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</si>
  <si>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</si>
  <si>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</si>
  <si>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</si>
  <si>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</si>
  <si>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</si>
  <si>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</si>
  <si>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</si>
  <si>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</si>
  <si>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</si>
  <si>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</si>
  <si>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</si>
  <si>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</si>
  <si>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</si>
  <si>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</si>
  <si>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</si>
  <si>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</si>
  <si>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</si>
  <si>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</si>
  <si>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</si>
  <si>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</si>
  <si>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</si>
  <si>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</si>
  <si>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</si>
  <si>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</si>
  <si>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</si>
  <si>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</si>
  <si>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</si>
  <si>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</si>
  <si>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</si>
  <si>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</si>
  <si>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</si>
  <si>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</si>
  <si>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</si>
  <si>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</si>
  <si>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</si>
  <si>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</si>
  <si>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</si>
  <si>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</si>
  <si>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</si>
  <si>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DEBO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</si>
  <si>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</si>
  <si>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</si>
  <si>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</si>
  <si>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</si>
  <si>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</si>
  <si>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</si>
  <si>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</si>
  <si>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</si>
  <si>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</si>
  <si>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</si>
  <si>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</si>
  <si>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</si>
  <si>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</si>
  <si>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</si>
  <si>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</si>
  <si>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</si>
  <si>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</si>
  <si>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</si>
  <si>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</si>
  <si>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</si>
  <si>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</si>
  <si>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</si>
  <si>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</si>
  <si>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</si>
  <si>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</si>
  <si>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</si>
  <si>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</si>
  <si>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</si>
  <si>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</si>
  <si>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</si>
  <si>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</si>
  <si>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</si>
  <si>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</si>
  <si>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</si>
  <si>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</si>
  <si>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</si>
  <si>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</si>
  <si>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</si>
  <si>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</si>
  <si>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</si>
  <si>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</si>
  <si>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</si>
  <si>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</si>
  <si>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</si>
  <si>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</si>
  <si>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</si>
  <si>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</si>
  <si>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</si>
  <si>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</si>
  <si>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</si>
  <si>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</si>
  <si>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</si>
  <si>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</si>
  <si>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</si>
  <si>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</si>
  <si>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</si>
  <si>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</si>
  <si>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</si>
  <si>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</si>
  <si>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</si>
  <si>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</si>
  <si>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</si>
  <si>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</si>
  <si>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</si>
  <si>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</si>
  <si>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</si>
  <si>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</si>
  <si>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</si>
  <si>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</si>
  <si>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</si>
  <si>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</si>
  <si>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</si>
  <si>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</si>
  <si>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</si>
  <si>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</si>
  <si>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</si>
  <si>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</si>
  <si>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</si>
  <si>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</si>
  <si>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</si>
  <si>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</si>
  <si>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</si>
  <si>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</si>
  <si>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</si>
  <si>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</si>
  <si>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</si>
  <si>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</si>
  <si>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</si>
  <si>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</si>
  <si>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</si>
  <si>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</si>
  <si>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</si>
  <si>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</si>
  <si>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</si>
  <si>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</si>
  <si>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20.,ABRIL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</si>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</sst>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0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43" fillId="12" borderId="25" xfId="0" applyFont="1" applyFill="1" applyBorder="1" applyAlignment="1">
      <alignment horizontal="center"/>
    </xf>
    <xf numFmtId="44" fontId="2" fillId="12" borderId="25" xfId="1" applyFont="1" applyFill="1" applyBorder="1"/>
    <xf numFmtId="0" fontId="7" fillId="12" borderId="0" xfId="0" applyFont="1" applyFill="1" applyAlignment="1">
      <alignment horizontal="center"/>
    </xf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44" fontId="2" fillId="4" borderId="24" xfId="1" applyFont="1" applyFill="1" applyBorder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4" borderId="44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44" fontId="28" fillId="4" borderId="55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66FFFF"/>
      <color rgb="FF0000FF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topLeftCell="A31"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405" t="s">
        <v>0</v>
      </c>
      <c r="C1" s="405"/>
      <c r="D1" s="405"/>
      <c r="E1" s="405"/>
      <c r="F1" s="405"/>
      <c r="G1" s="405"/>
      <c r="H1" s="405"/>
      <c r="I1" s="405"/>
      <c r="J1" s="405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406" t="s">
        <v>2</v>
      </c>
      <c r="H2" s="406"/>
      <c r="I2" s="406"/>
      <c r="J2" s="407">
        <v>2000</v>
      </c>
      <c r="K2" s="407"/>
      <c r="L2" s="9"/>
      <c r="M2" s="3"/>
    </row>
    <row r="3" spans="1:21" ht="16.5" customHeight="1" thickBot="1" x14ac:dyDescent="0.3">
      <c r="A3" s="392" t="s">
        <v>3</v>
      </c>
      <c r="B3" s="10" t="s">
        <v>4</v>
      </c>
      <c r="C3" s="11"/>
      <c r="E3" s="5"/>
      <c r="I3" s="5"/>
      <c r="L3" s="9"/>
      <c r="M3" s="3"/>
      <c r="Q3" s="394" t="s">
        <v>5</v>
      </c>
      <c r="R3" s="396" t="s">
        <v>6</v>
      </c>
      <c r="S3" s="408" t="s">
        <v>7</v>
      </c>
      <c r="T3" s="409"/>
      <c r="U3" s="12"/>
    </row>
    <row r="4" spans="1:21" ht="20.25" thickTop="1" thickBot="1" x14ac:dyDescent="0.35">
      <c r="A4" s="393"/>
      <c r="B4" s="13">
        <v>129301.16</v>
      </c>
      <c r="C4" s="14"/>
      <c r="D4" s="410" t="s">
        <v>8</v>
      </c>
      <c r="E4" s="411"/>
      <c r="H4" s="412" t="s">
        <v>9</v>
      </c>
      <c r="I4" s="413"/>
      <c r="J4" s="413"/>
      <c r="K4" s="413"/>
      <c r="L4" s="15" t="s">
        <v>10</v>
      </c>
      <c r="M4" s="16" t="s">
        <v>11</v>
      </c>
      <c r="Q4" s="395"/>
      <c r="R4" s="397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402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402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403" t="s">
        <v>71</v>
      </c>
      <c r="S25" s="404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98" t="s">
        <v>86</v>
      </c>
      <c r="H40" s="399"/>
      <c r="I40" s="107"/>
      <c r="J40" s="400">
        <f>H38+K38</f>
        <v>66589.87000000001</v>
      </c>
      <c r="K40" s="401"/>
      <c r="L40" s="108"/>
      <c r="M40" s="108"/>
    </row>
    <row r="41" spans="1:13" ht="15.75" x14ac:dyDescent="0.25">
      <c r="A41" s="1"/>
      <c r="B41" s="5"/>
      <c r="C41" s="420" t="s">
        <v>87</v>
      </c>
      <c r="D41" s="420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419"/>
      <c r="I43" s="419"/>
      <c r="J43" s="41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421" t="s">
        <v>91</v>
      </c>
      <c r="I44" s="421"/>
      <c r="J44" s="422">
        <f>E46</f>
        <v>129048.47</v>
      </c>
      <c r="K44" s="42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424" t="s">
        <v>3</v>
      </c>
      <c r="I45" s="424"/>
      <c r="J45" s="409">
        <v>-129301.16</v>
      </c>
      <c r="K45" s="40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414">
        <v>0</v>
      </c>
      <c r="K46" s="414"/>
      <c r="L46" s="108"/>
      <c r="M46" s="108"/>
    </row>
    <row r="47" spans="1:13" ht="19.5" thickBot="1" x14ac:dyDescent="0.3">
      <c r="A47" s="1"/>
      <c r="B47" s="5"/>
      <c r="E47" s="109"/>
      <c r="H47" s="415" t="s">
        <v>270</v>
      </c>
      <c r="I47" s="416"/>
      <c r="J47" s="417">
        <f>SUM(J44:K46)</f>
        <v>-252.69000000000233</v>
      </c>
      <c r="K47" s="418"/>
      <c r="L47" s="108"/>
      <c r="M47" s="108"/>
    </row>
    <row r="48" spans="1:13" x14ac:dyDescent="0.25">
      <c r="A48" s="1"/>
      <c r="B48" s="5"/>
      <c r="C48" s="419"/>
      <c r="D48" s="41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F46"/>
  <sheetViews>
    <sheetView tabSelected="1" workbookViewId="0">
      <selection activeCell="I26" sqref="I26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</cols>
  <sheetData>
    <row r="1" spans="1:6" ht="19.5" thickBot="1" x14ac:dyDescent="0.35">
      <c r="A1" s="1"/>
      <c r="B1" s="118"/>
      <c r="C1" s="425" t="s">
        <v>95</v>
      </c>
      <c r="D1" s="426"/>
      <c r="E1" s="427"/>
      <c r="F1" s="119"/>
    </row>
    <row r="2" spans="1: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</row>
    <row r="3" spans="1:6" x14ac:dyDescent="0.25">
      <c r="A3" s="125">
        <v>42856</v>
      </c>
      <c r="B3" s="126" t="s">
        <v>505</v>
      </c>
      <c r="C3" s="127">
        <v>41256.550000000003</v>
      </c>
      <c r="D3" s="128"/>
      <c r="E3" s="127"/>
      <c r="F3" s="129">
        <f t="shared" ref="F3:F45" si="0">C3-E3</f>
        <v>41256.550000000003</v>
      </c>
    </row>
    <row r="4" spans="1:6" x14ac:dyDescent="0.25">
      <c r="A4" s="131">
        <v>42857</v>
      </c>
      <c r="B4" s="132" t="s">
        <v>506</v>
      </c>
      <c r="C4" s="133">
        <v>743.4</v>
      </c>
      <c r="D4" s="128"/>
      <c r="E4" s="133"/>
      <c r="F4" s="134">
        <f t="shared" si="0"/>
        <v>743.4</v>
      </c>
    </row>
    <row r="5" spans="1:6" x14ac:dyDescent="0.25">
      <c r="A5" s="131"/>
      <c r="B5" s="132"/>
      <c r="C5" s="133"/>
      <c r="D5" s="128"/>
      <c r="E5" s="133"/>
      <c r="F5" s="134">
        <f t="shared" si="0"/>
        <v>0</v>
      </c>
    </row>
    <row r="6" spans="1:6" x14ac:dyDescent="0.25">
      <c r="A6" s="131"/>
      <c r="B6" s="132"/>
      <c r="C6" s="133"/>
      <c r="D6" s="128"/>
      <c r="E6" s="133"/>
      <c r="F6" s="135">
        <f t="shared" si="0"/>
        <v>0</v>
      </c>
    </row>
    <row r="7" spans="1:6" x14ac:dyDescent="0.25">
      <c r="A7" s="131"/>
      <c r="B7" s="132"/>
      <c r="C7" s="133"/>
      <c r="D7" s="128"/>
      <c r="E7" s="133"/>
      <c r="F7" s="135">
        <f t="shared" si="0"/>
        <v>0</v>
      </c>
    </row>
    <row r="8" spans="1:6" x14ac:dyDescent="0.25">
      <c r="A8" s="131"/>
      <c r="B8" s="132"/>
      <c r="C8" s="133"/>
      <c r="D8" s="128"/>
      <c r="E8" s="133"/>
      <c r="F8" s="135">
        <f t="shared" si="0"/>
        <v>0</v>
      </c>
    </row>
    <row r="9" spans="1:6" x14ac:dyDescent="0.25">
      <c r="A9" s="131"/>
      <c r="B9" s="132"/>
      <c r="C9" s="133"/>
      <c r="D9" s="128"/>
      <c r="E9" s="133"/>
      <c r="F9" s="135">
        <f t="shared" si="0"/>
        <v>0</v>
      </c>
    </row>
    <row r="10" spans="1:6" x14ac:dyDescent="0.25">
      <c r="A10" s="131"/>
      <c r="B10" s="132"/>
      <c r="C10" s="133"/>
      <c r="D10" s="128"/>
      <c r="E10" s="133"/>
      <c r="F10" s="135">
        <f t="shared" si="0"/>
        <v>0</v>
      </c>
    </row>
    <row r="11" spans="1:6" x14ac:dyDescent="0.25">
      <c r="A11" s="131"/>
      <c r="B11" s="132"/>
      <c r="C11" s="133"/>
      <c r="D11" s="128"/>
      <c r="E11" s="133"/>
      <c r="F11" s="135">
        <f t="shared" si="0"/>
        <v>0</v>
      </c>
    </row>
    <row r="12" spans="1:6" x14ac:dyDescent="0.25">
      <c r="A12" s="131"/>
      <c r="B12" s="132"/>
      <c r="C12" s="133"/>
      <c r="D12" s="128"/>
      <c r="E12" s="133"/>
      <c r="F12" s="135">
        <f t="shared" si="0"/>
        <v>0</v>
      </c>
    </row>
    <row r="13" spans="1:6" x14ac:dyDescent="0.25">
      <c r="A13" s="131"/>
      <c r="B13" s="132"/>
      <c r="C13" s="133"/>
      <c r="D13" s="128"/>
      <c r="E13" s="133"/>
      <c r="F13" s="135">
        <f t="shared" si="0"/>
        <v>0</v>
      </c>
    </row>
    <row r="14" spans="1:6" x14ac:dyDescent="0.25">
      <c r="A14" s="131"/>
      <c r="B14" s="132"/>
      <c r="C14" s="133"/>
      <c r="D14" s="211"/>
      <c r="E14" s="133"/>
      <c r="F14" s="135">
        <f t="shared" si="0"/>
        <v>0</v>
      </c>
    </row>
    <row r="15" spans="1:6" x14ac:dyDescent="0.25">
      <c r="A15" s="131"/>
      <c r="B15" s="132"/>
      <c r="C15" s="133"/>
      <c r="D15" s="128"/>
      <c r="E15" s="133"/>
      <c r="F15" s="135">
        <f t="shared" si="0"/>
        <v>0</v>
      </c>
    </row>
    <row r="16" spans="1:6" x14ac:dyDescent="0.25">
      <c r="A16" s="131"/>
      <c r="B16" s="132"/>
      <c r="C16" s="133"/>
      <c r="D16" s="128"/>
      <c r="E16" s="133"/>
      <c r="F16" s="135">
        <f t="shared" si="0"/>
        <v>0</v>
      </c>
    </row>
    <row r="17" spans="1:6" x14ac:dyDescent="0.25">
      <c r="A17" s="131"/>
      <c r="B17" s="132"/>
      <c r="C17" s="133"/>
      <c r="D17" s="128"/>
      <c r="E17" s="133"/>
      <c r="F17" s="135">
        <f t="shared" si="0"/>
        <v>0</v>
      </c>
    </row>
    <row r="18" spans="1:6" x14ac:dyDescent="0.25">
      <c r="A18" s="131"/>
      <c r="B18" s="132"/>
      <c r="C18" s="133"/>
      <c r="D18" s="128"/>
      <c r="E18" s="341"/>
      <c r="F18" s="135">
        <f t="shared" si="0"/>
        <v>0</v>
      </c>
    </row>
    <row r="19" spans="1:6" x14ac:dyDescent="0.25">
      <c r="A19" s="131"/>
      <c r="B19" s="369"/>
      <c r="C19" s="368"/>
      <c r="D19" s="128"/>
      <c r="E19" s="378"/>
      <c r="F19" s="135">
        <f t="shared" si="0"/>
        <v>0</v>
      </c>
    </row>
    <row r="20" spans="1:6" x14ac:dyDescent="0.25">
      <c r="A20" s="131"/>
      <c r="B20" s="132"/>
      <c r="C20" s="133"/>
      <c r="D20" s="211"/>
      <c r="E20" s="342"/>
      <c r="F20" s="135">
        <f t="shared" si="0"/>
        <v>0</v>
      </c>
    </row>
    <row r="21" spans="1:6" x14ac:dyDescent="0.25">
      <c r="A21" s="131"/>
      <c r="B21" s="132"/>
      <c r="C21" s="133"/>
      <c r="D21" s="128"/>
      <c r="E21" s="342"/>
      <c r="F21" s="135">
        <f t="shared" si="0"/>
        <v>0</v>
      </c>
    </row>
    <row r="22" spans="1:6" x14ac:dyDescent="0.25">
      <c r="A22" s="131"/>
      <c r="B22" s="132"/>
      <c r="C22" s="133"/>
      <c r="D22" s="128"/>
      <c r="E22" s="342"/>
      <c r="F22" s="135">
        <f t="shared" si="0"/>
        <v>0</v>
      </c>
    </row>
    <row r="23" spans="1:6" x14ac:dyDescent="0.25">
      <c r="A23" s="131"/>
      <c r="B23" s="132"/>
      <c r="C23" s="133"/>
      <c r="D23" s="128"/>
      <c r="E23" s="342"/>
      <c r="F23" s="135">
        <f t="shared" si="0"/>
        <v>0</v>
      </c>
    </row>
    <row r="24" spans="1:6" x14ac:dyDescent="0.25">
      <c r="A24" s="131"/>
      <c r="B24" s="132"/>
      <c r="C24" s="133"/>
      <c r="D24" s="128"/>
      <c r="E24" s="342"/>
      <c r="F24" s="135">
        <f t="shared" si="0"/>
        <v>0</v>
      </c>
    </row>
    <row r="25" spans="1:6" x14ac:dyDescent="0.25">
      <c r="A25" s="131"/>
      <c r="B25" s="370"/>
      <c r="C25" s="339"/>
      <c r="D25" s="128"/>
      <c r="E25" s="134"/>
      <c r="F25" s="135">
        <f t="shared" si="0"/>
        <v>0</v>
      </c>
    </row>
    <row r="26" spans="1:6" x14ac:dyDescent="0.25">
      <c r="A26" s="131"/>
      <c r="B26" s="195"/>
      <c r="C26" s="133"/>
      <c r="D26" s="128"/>
      <c r="E26" s="342"/>
      <c r="F26" s="135">
        <f t="shared" si="0"/>
        <v>0</v>
      </c>
    </row>
    <row r="27" spans="1:6" x14ac:dyDescent="0.25">
      <c r="A27" s="131"/>
      <c r="B27" s="370"/>
      <c r="C27" s="339"/>
      <c r="D27" s="211"/>
      <c r="E27" s="134"/>
      <c r="F27" s="135">
        <f t="shared" si="0"/>
        <v>0</v>
      </c>
    </row>
    <row r="28" spans="1:6" x14ac:dyDescent="0.25">
      <c r="A28" s="131"/>
      <c r="B28" s="370"/>
      <c r="C28" s="339"/>
      <c r="D28" s="128"/>
      <c r="E28" s="342"/>
      <c r="F28" s="135">
        <f t="shared" si="0"/>
        <v>0</v>
      </c>
    </row>
    <row r="29" spans="1:6" x14ac:dyDescent="0.25">
      <c r="A29" s="131"/>
      <c r="B29" s="369"/>
      <c r="C29" s="339"/>
      <c r="D29" s="128"/>
      <c r="E29" s="339"/>
      <c r="F29" s="135">
        <f t="shared" si="0"/>
        <v>0</v>
      </c>
    </row>
    <row r="30" spans="1:6" x14ac:dyDescent="0.25">
      <c r="A30" s="131"/>
      <c r="B30" s="132"/>
      <c r="C30" s="133"/>
      <c r="D30" s="128"/>
      <c r="E30" s="133"/>
      <c r="F30" s="135">
        <f t="shared" si="0"/>
        <v>0</v>
      </c>
    </row>
    <row r="31" spans="1:6" x14ac:dyDescent="0.25">
      <c r="A31" s="131"/>
      <c r="B31" s="132"/>
      <c r="C31" s="133"/>
      <c r="D31" s="128"/>
      <c r="E31" s="133"/>
      <c r="F31" s="135">
        <f t="shared" si="0"/>
        <v>0</v>
      </c>
    </row>
    <row r="32" spans="1:6" x14ac:dyDescent="0.25">
      <c r="A32" s="287"/>
      <c r="B32" s="290"/>
      <c r="C32" s="133"/>
      <c r="D32" s="128"/>
      <c r="E32" s="133"/>
      <c r="F32" s="289">
        <f t="shared" si="0"/>
        <v>0</v>
      </c>
    </row>
    <row r="33" spans="1:6" x14ac:dyDescent="0.25">
      <c r="A33" s="287"/>
      <c r="B33" s="381"/>
      <c r="C33" s="339"/>
      <c r="D33" s="128"/>
      <c r="E33" s="339"/>
      <c r="F33" s="289">
        <f t="shared" si="0"/>
        <v>0</v>
      </c>
    </row>
    <row r="34" spans="1:6" x14ac:dyDescent="0.25">
      <c r="A34" s="287"/>
      <c r="B34" s="291"/>
      <c r="C34" s="340"/>
      <c r="D34" s="128"/>
      <c r="E34" s="429"/>
      <c r="F34" s="289">
        <f t="shared" si="0"/>
        <v>0</v>
      </c>
    </row>
    <row r="35" spans="1:6" x14ac:dyDescent="0.25">
      <c r="A35" s="287"/>
      <c r="B35" s="291"/>
      <c r="C35" s="178"/>
      <c r="D35" s="128"/>
      <c r="E35" s="134"/>
      <c r="F35" s="289">
        <f t="shared" si="0"/>
        <v>0</v>
      </c>
    </row>
    <row r="36" spans="1:6" x14ac:dyDescent="0.25">
      <c r="A36" s="287"/>
      <c r="B36" s="291"/>
      <c r="C36" s="139"/>
      <c r="D36" s="128"/>
      <c r="E36" s="139"/>
      <c r="F36" s="289">
        <f t="shared" si="0"/>
        <v>0</v>
      </c>
    </row>
    <row r="37" spans="1:6" x14ac:dyDescent="0.25">
      <c r="A37" s="287"/>
      <c r="B37" s="291"/>
      <c r="C37" s="139"/>
      <c r="D37" s="128"/>
      <c r="E37" s="139"/>
      <c r="F37" s="166">
        <f t="shared" si="0"/>
        <v>0</v>
      </c>
    </row>
    <row r="38" spans="1:6" x14ac:dyDescent="0.25">
      <c r="A38" s="287"/>
      <c r="B38" s="298"/>
      <c r="C38" s="139"/>
      <c r="D38" s="128"/>
      <c r="E38" s="139"/>
      <c r="F38" s="166">
        <f t="shared" si="0"/>
        <v>0</v>
      </c>
    </row>
    <row r="39" spans="1:6" x14ac:dyDescent="0.25">
      <c r="A39" s="287"/>
      <c r="B39" s="291"/>
      <c r="C39" s="139"/>
      <c r="D39" s="128"/>
      <c r="E39" s="139"/>
      <c r="F39" s="166">
        <f t="shared" si="0"/>
        <v>0</v>
      </c>
    </row>
    <row r="40" spans="1:6" x14ac:dyDescent="0.25">
      <c r="A40" s="287"/>
      <c r="B40" s="291"/>
      <c r="C40" s="139"/>
      <c r="D40" s="128"/>
      <c r="E40" s="139"/>
      <c r="F40" s="166">
        <f t="shared" si="0"/>
        <v>0</v>
      </c>
    </row>
    <row r="41" spans="1:6" x14ac:dyDescent="0.25">
      <c r="A41" s="287"/>
      <c r="B41" s="291"/>
      <c r="C41" s="139"/>
      <c r="D41" s="128"/>
      <c r="E41" s="148"/>
      <c r="F41" s="166">
        <f t="shared" si="0"/>
        <v>0</v>
      </c>
    </row>
    <row r="42" spans="1:6" x14ac:dyDescent="0.25">
      <c r="A42" s="131"/>
      <c r="B42" s="291"/>
      <c r="C42" s="139"/>
      <c r="D42" s="209"/>
      <c r="E42" s="139"/>
      <c r="F42" s="166">
        <f t="shared" si="0"/>
        <v>0</v>
      </c>
    </row>
    <row r="43" spans="1:6" x14ac:dyDescent="0.25">
      <c r="A43" s="131"/>
      <c r="B43" s="291"/>
      <c r="C43" s="139"/>
      <c r="D43" s="209"/>
      <c r="E43" s="139"/>
      <c r="F43" s="166">
        <f t="shared" si="0"/>
        <v>0</v>
      </c>
    </row>
    <row r="44" spans="1:6" ht="15.75" x14ac:dyDescent="0.25">
      <c r="A44" s="332"/>
      <c r="B44" s="210"/>
      <c r="C44" s="315"/>
      <c r="D44" s="333"/>
      <c r="E44" s="333"/>
      <c r="F44" s="333">
        <f t="shared" si="0"/>
        <v>0</v>
      </c>
    </row>
    <row r="45" spans="1:6" ht="16.5" thickBot="1" x14ac:dyDescent="0.3">
      <c r="A45" s="332"/>
      <c r="B45" s="338"/>
      <c r="C45" s="314"/>
      <c r="D45" s="299"/>
      <c r="E45" s="314"/>
      <c r="F45" s="314">
        <f t="shared" si="0"/>
        <v>0</v>
      </c>
    </row>
    <row r="46" spans="1:6" ht="16.5" thickBot="1" x14ac:dyDescent="0.3">
      <c r="A46" s="271"/>
      <c r="B46" s="335"/>
      <c r="C46" s="336">
        <f>SUM(C3:C45)</f>
        <v>41999.950000000004</v>
      </c>
      <c r="D46" s="335"/>
      <c r="E46" s="275">
        <f>SUM(E3:E45)</f>
        <v>0</v>
      </c>
      <c r="F46" s="337">
        <f>SUM(F3:F45)</f>
        <v>41999.950000000004</v>
      </c>
    </row>
  </sheetData>
  <mergeCells count="1">
    <mergeCell ref="C1:E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425" t="s">
        <v>95</v>
      </c>
      <c r="D1" s="426"/>
      <c r="E1" s="427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topLeftCell="A22"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05" t="s">
        <v>172</v>
      </c>
      <c r="C1" s="405"/>
      <c r="D1" s="405"/>
      <c r="E1" s="405"/>
      <c r="F1" s="405"/>
      <c r="G1" s="405"/>
      <c r="H1" s="405"/>
      <c r="I1" s="405"/>
      <c r="J1" s="405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406" t="s">
        <v>2</v>
      </c>
      <c r="H2" s="406"/>
      <c r="I2" s="406"/>
      <c r="J2" s="407">
        <v>2000</v>
      </c>
      <c r="K2" s="407"/>
      <c r="L2" s="9"/>
      <c r="M2" s="3"/>
    </row>
    <row r="3" spans="1:14" ht="15.75" thickBot="1" x14ac:dyDescent="0.3">
      <c r="A3" s="39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393"/>
      <c r="B4" s="13">
        <v>203155.73</v>
      </c>
      <c r="C4" s="14"/>
      <c r="D4" s="410" t="s">
        <v>8</v>
      </c>
      <c r="E4" s="411"/>
      <c r="H4" s="412" t="s">
        <v>9</v>
      </c>
      <c r="I4" s="413"/>
      <c r="J4" s="413"/>
      <c r="K4" s="413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402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402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98" t="s">
        <v>86</v>
      </c>
      <c r="H40" s="399"/>
      <c r="I40" s="189"/>
      <c r="J40" s="400">
        <f>H38+K38</f>
        <v>66570.400000000009</v>
      </c>
      <c r="K40" s="401"/>
      <c r="L40" s="108"/>
      <c r="M40" s="108"/>
    </row>
    <row r="41" spans="1:13" ht="15.75" x14ac:dyDescent="0.25">
      <c r="A41" s="1"/>
      <c r="B41" s="5"/>
      <c r="C41" s="420" t="s">
        <v>87</v>
      </c>
      <c r="D41" s="420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419"/>
      <c r="I43" s="419"/>
      <c r="J43" s="41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421" t="s">
        <v>91</v>
      </c>
      <c r="I44" s="421"/>
      <c r="J44" s="422">
        <f>E46</f>
        <v>217328.10000000021</v>
      </c>
      <c r="K44" s="42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424" t="s">
        <v>3</v>
      </c>
      <c r="I45" s="424"/>
      <c r="J45" s="409">
        <v>-203155.73</v>
      </c>
      <c r="K45" s="40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414">
        <v>0</v>
      </c>
      <c r="K46" s="414"/>
      <c r="L46" s="108"/>
      <c r="M46" s="108"/>
    </row>
    <row r="47" spans="1:13" ht="19.5" thickBot="1" x14ac:dyDescent="0.3">
      <c r="A47" s="1"/>
      <c r="B47" s="5"/>
      <c r="E47" s="109"/>
      <c r="H47" s="415" t="s">
        <v>94</v>
      </c>
      <c r="I47" s="416"/>
      <c r="J47" s="417">
        <f>SUM(J44:K46)</f>
        <v>14172.370000000199</v>
      </c>
      <c r="K47" s="418"/>
      <c r="L47" s="108"/>
      <c r="M47" s="108"/>
    </row>
    <row r="48" spans="1:13" x14ac:dyDescent="0.25">
      <c r="A48" s="1"/>
      <c r="B48" s="5"/>
      <c r="C48" s="419"/>
      <c r="D48" s="41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425" t="s">
        <v>95</v>
      </c>
      <c r="D1" s="426"/>
      <c r="E1" s="427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7" workbookViewId="0">
      <selection activeCell="I12" sqref="I1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05" t="s">
        <v>172</v>
      </c>
      <c r="C1" s="405"/>
      <c r="D1" s="405"/>
      <c r="E1" s="405"/>
      <c r="F1" s="405"/>
      <c r="G1" s="405"/>
      <c r="H1" s="405"/>
      <c r="I1" s="405"/>
      <c r="J1" s="405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406" t="s">
        <v>2</v>
      </c>
      <c r="H2" s="406"/>
      <c r="I2" s="406"/>
      <c r="J2" s="407">
        <v>2000</v>
      </c>
      <c r="K2" s="407"/>
      <c r="L2" s="9"/>
      <c r="M2" s="3"/>
    </row>
    <row r="3" spans="1:14" ht="15.75" thickBot="1" x14ac:dyDescent="0.3">
      <c r="A3" s="39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393"/>
      <c r="B4" s="13">
        <v>114950.38</v>
      </c>
      <c r="C4" s="14"/>
      <c r="D4" s="410" t="s">
        <v>8</v>
      </c>
      <c r="E4" s="411"/>
      <c r="H4" s="412" t="s">
        <v>9</v>
      </c>
      <c r="I4" s="413"/>
      <c r="J4" s="413"/>
      <c r="K4" s="413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0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0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409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410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402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402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391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390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392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393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395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394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397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396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399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398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401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400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403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402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405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404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406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408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407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58467.890000000007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98" t="s">
        <v>86</v>
      </c>
      <c r="H40" s="399"/>
      <c r="I40" s="213"/>
      <c r="J40" s="400">
        <f>H38+K38</f>
        <v>58553.890000000007</v>
      </c>
      <c r="K40" s="401"/>
      <c r="L40" s="108"/>
      <c r="M40" s="108"/>
    </row>
    <row r="41" spans="1:13" ht="15.75" x14ac:dyDescent="0.25">
      <c r="A41" s="1"/>
      <c r="B41" s="5"/>
      <c r="C41" s="420" t="s">
        <v>87</v>
      </c>
      <c r="D41" s="420"/>
      <c r="E41" s="109">
        <f>E38-J40</f>
        <v>1496065.2900000003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419"/>
      <c r="I43" s="419"/>
      <c r="J43" s="41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1496065.2900000003</v>
      </c>
      <c r="H44" s="421" t="s">
        <v>91</v>
      </c>
      <c r="I44" s="421"/>
      <c r="J44" s="422">
        <f>E46</f>
        <v>1698843.2600000002</v>
      </c>
      <c r="K44" s="42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424" t="s">
        <v>3</v>
      </c>
      <c r="I45" s="424"/>
      <c r="J45" s="409">
        <v>-114950.38</v>
      </c>
      <c r="K45" s="40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1698843.2600000002</v>
      </c>
      <c r="I46" s="116"/>
      <c r="J46" s="414">
        <v>0</v>
      </c>
      <c r="K46" s="414"/>
      <c r="L46" s="108"/>
      <c r="M46" s="108"/>
    </row>
    <row r="47" spans="1:13" ht="19.5" thickBot="1" x14ac:dyDescent="0.3">
      <c r="A47" s="1"/>
      <c r="B47" s="5"/>
      <c r="E47" s="109"/>
      <c r="H47" s="415" t="s">
        <v>94</v>
      </c>
      <c r="I47" s="416"/>
      <c r="J47" s="417">
        <f>SUM(J44:K46)</f>
        <v>1583892.8800000004</v>
      </c>
      <c r="K47" s="418"/>
      <c r="L47" s="108"/>
      <c r="M47" s="108"/>
    </row>
    <row r="48" spans="1:13" x14ac:dyDescent="0.25">
      <c r="A48" s="1"/>
      <c r="B48" s="5"/>
      <c r="C48" s="419"/>
      <c r="D48" s="41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C54" sqref="C54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425" t="s">
        <v>95</v>
      </c>
      <c r="D1" s="426"/>
      <c r="E1" s="427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16" workbookViewId="0">
      <selection activeCell="A16" sqref="A1:XFD1048576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05" t="s">
        <v>375</v>
      </c>
      <c r="C1" s="405"/>
      <c r="D1" s="405"/>
      <c r="E1" s="405"/>
      <c r="F1" s="405"/>
      <c r="G1" s="405"/>
      <c r="H1" s="405"/>
      <c r="I1" s="405"/>
      <c r="J1" s="405"/>
      <c r="L1" s="2" t="s">
        <v>1</v>
      </c>
      <c r="M1" s="3"/>
    </row>
    <row r="2" spans="1:14" ht="19.5" thickBot="1" x14ac:dyDescent="0.35">
      <c r="A2" s="1"/>
      <c r="B2" s="5"/>
      <c r="D2" s="330"/>
      <c r="E2" s="8"/>
      <c r="G2" s="406" t="s">
        <v>2</v>
      </c>
      <c r="H2" s="406"/>
      <c r="I2" s="406"/>
      <c r="J2" s="407">
        <v>2000</v>
      </c>
      <c r="K2" s="407"/>
      <c r="L2" s="9"/>
      <c r="M2" s="3"/>
    </row>
    <row r="3" spans="1:14" ht="15.75" thickBot="1" x14ac:dyDescent="0.3">
      <c r="A3" s="39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393"/>
      <c r="B4" s="13">
        <v>202777.97</v>
      </c>
      <c r="C4" s="14"/>
      <c r="D4" s="410" t="s">
        <v>8</v>
      </c>
      <c r="E4" s="411"/>
      <c r="H4" s="412" t="s">
        <v>9</v>
      </c>
      <c r="I4" s="413"/>
      <c r="J4" s="413"/>
      <c r="K4" s="413"/>
      <c r="L4" s="15" t="s">
        <v>10</v>
      </c>
      <c r="M4" s="16" t="s">
        <v>11</v>
      </c>
    </row>
    <row r="5" spans="1:14" ht="16.5" thickTop="1" thickBot="1" x14ac:dyDescent="0.3">
      <c r="A5" s="18">
        <v>42826</v>
      </c>
      <c r="B5" s="34">
        <v>89466.5</v>
      </c>
      <c r="C5" s="20" t="s">
        <v>415</v>
      </c>
      <c r="D5" s="21">
        <v>42826</v>
      </c>
      <c r="E5" s="35">
        <v>71357</v>
      </c>
      <c r="F5" s="23"/>
      <c r="G5" s="24">
        <v>42826</v>
      </c>
      <c r="H5" s="192">
        <v>0</v>
      </c>
      <c r="I5" s="26"/>
      <c r="J5" s="27"/>
      <c r="K5" s="27"/>
      <c r="L5" s="28" t="s">
        <v>416</v>
      </c>
      <c r="M5" s="29">
        <v>0</v>
      </c>
      <c r="N5" s="30"/>
    </row>
    <row r="6" spans="1:14" ht="15.75" thickBot="1" x14ac:dyDescent="0.3">
      <c r="A6" s="18">
        <v>42827</v>
      </c>
      <c r="B6" s="34">
        <v>62934.5</v>
      </c>
      <c r="C6" s="20" t="s">
        <v>418</v>
      </c>
      <c r="D6" s="21">
        <v>42827</v>
      </c>
      <c r="E6" s="35">
        <v>71466.5</v>
      </c>
      <c r="F6" s="36"/>
      <c r="G6" s="24">
        <v>42827</v>
      </c>
      <c r="H6" s="37">
        <v>22</v>
      </c>
      <c r="I6" s="38"/>
      <c r="J6" s="39" t="s">
        <v>15</v>
      </c>
      <c r="K6" s="40">
        <v>0</v>
      </c>
      <c r="L6" s="28" t="s">
        <v>417</v>
      </c>
      <c r="M6" s="29">
        <v>0</v>
      </c>
      <c r="N6" s="30"/>
    </row>
    <row r="7" spans="1:14" ht="15.75" thickBot="1" x14ac:dyDescent="0.3">
      <c r="A7" s="18">
        <v>42828</v>
      </c>
      <c r="B7" s="34">
        <v>41457.5</v>
      </c>
      <c r="C7" s="20" t="s">
        <v>420</v>
      </c>
      <c r="D7" s="21">
        <v>42828</v>
      </c>
      <c r="E7" s="35">
        <v>39864.5</v>
      </c>
      <c r="F7" s="23"/>
      <c r="G7" s="24">
        <v>42828</v>
      </c>
      <c r="H7" s="37">
        <v>33</v>
      </c>
      <c r="I7" s="38"/>
      <c r="J7" s="43" t="s">
        <v>18</v>
      </c>
      <c r="K7" s="44">
        <v>0</v>
      </c>
      <c r="L7" s="28" t="s">
        <v>419</v>
      </c>
      <c r="M7" s="29">
        <v>0</v>
      </c>
      <c r="N7" s="45"/>
    </row>
    <row r="8" spans="1:14" ht="15.75" thickBot="1" x14ac:dyDescent="0.3">
      <c r="A8" s="18">
        <v>42829</v>
      </c>
      <c r="B8" s="34">
        <v>29748</v>
      </c>
      <c r="C8" s="48" t="s">
        <v>422</v>
      </c>
      <c r="D8" s="21">
        <v>42829</v>
      </c>
      <c r="E8" s="35">
        <v>22864</v>
      </c>
      <c r="F8" s="23"/>
      <c r="G8" s="24">
        <v>42829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421</v>
      </c>
      <c r="M8" s="29">
        <v>0</v>
      </c>
      <c r="N8" s="45"/>
    </row>
    <row r="9" spans="1:14" ht="15.75" thickBot="1" x14ac:dyDescent="0.3">
      <c r="A9" s="18">
        <v>42830</v>
      </c>
      <c r="B9" s="34">
        <v>32218</v>
      </c>
      <c r="C9" s="50" t="s">
        <v>423</v>
      </c>
      <c r="D9" s="21">
        <v>42830</v>
      </c>
      <c r="E9" s="35">
        <v>33708</v>
      </c>
      <c r="F9" s="23"/>
      <c r="G9" s="24">
        <v>42830</v>
      </c>
      <c r="H9" s="37">
        <v>0</v>
      </c>
      <c r="I9" s="38" t="s">
        <v>431</v>
      </c>
      <c r="J9" s="39" t="s">
        <v>411</v>
      </c>
      <c r="K9" s="36">
        <v>8905.58</v>
      </c>
      <c r="L9" s="49" t="s">
        <v>424</v>
      </c>
      <c r="M9" s="29">
        <v>0</v>
      </c>
      <c r="N9" s="30"/>
    </row>
    <row r="10" spans="1:14" ht="15.75" thickBot="1" x14ac:dyDescent="0.3">
      <c r="A10" s="18">
        <v>42831</v>
      </c>
      <c r="B10" s="34">
        <v>34641.35</v>
      </c>
      <c r="C10" s="48" t="s">
        <v>426</v>
      </c>
      <c r="D10" s="21">
        <v>42831</v>
      </c>
      <c r="E10" s="35">
        <v>34641.5</v>
      </c>
      <c r="F10" s="23"/>
      <c r="G10" s="24">
        <v>42831</v>
      </c>
      <c r="H10" s="37">
        <v>0</v>
      </c>
      <c r="I10" s="51" t="s">
        <v>432</v>
      </c>
      <c r="J10" s="39" t="s">
        <v>412</v>
      </c>
      <c r="K10" s="36">
        <v>8905.58</v>
      </c>
      <c r="L10" s="28" t="s">
        <v>425</v>
      </c>
      <c r="M10" s="29">
        <v>0</v>
      </c>
      <c r="N10" s="45"/>
    </row>
    <row r="11" spans="1:14" ht="15.75" thickBot="1" x14ac:dyDescent="0.3">
      <c r="A11" s="18">
        <v>42832</v>
      </c>
      <c r="B11" s="34">
        <v>53025.5</v>
      </c>
      <c r="C11" s="48" t="s">
        <v>428</v>
      </c>
      <c r="D11" s="21">
        <v>42832</v>
      </c>
      <c r="E11" s="35">
        <v>53025.5</v>
      </c>
      <c r="F11" s="23"/>
      <c r="G11" s="24">
        <v>42832</v>
      </c>
      <c r="H11" s="37">
        <v>0</v>
      </c>
      <c r="I11" s="51" t="s">
        <v>463</v>
      </c>
      <c r="J11" s="39" t="s">
        <v>413</v>
      </c>
      <c r="K11" s="36">
        <v>8462.7199999999993</v>
      </c>
      <c r="L11" s="28" t="s">
        <v>427</v>
      </c>
      <c r="M11" s="29">
        <v>0</v>
      </c>
      <c r="N11" s="30"/>
    </row>
    <row r="12" spans="1:14" ht="15.75" thickBot="1" x14ac:dyDescent="0.3">
      <c r="A12" s="18">
        <v>42833</v>
      </c>
      <c r="B12" s="34">
        <v>65809</v>
      </c>
      <c r="C12" s="48" t="s">
        <v>430</v>
      </c>
      <c r="D12" s="21">
        <v>42833</v>
      </c>
      <c r="E12" s="35">
        <v>65809</v>
      </c>
      <c r="F12" s="23"/>
      <c r="G12" s="24">
        <v>42833</v>
      </c>
      <c r="H12" s="37">
        <v>0</v>
      </c>
      <c r="I12" s="38" t="s">
        <v>489</v>
      </c>
      <c r="J12" s="39" t="s">
        <v>414</v>
      </c>
      <c r="K12" s="36">
        <v>8257.9699999999993</v>
      </c>
      <c r="L12" s="28" t="s">
        <v>429</v>
      </c>
      <c r="M12" s="29">
        <v>0</v>
      </c>
      <c r="N12" s="30"/>
    </row>
    <row r="13" spans="1:14" ht="15.75" thickBot="1" x14ac:dyDescent="0.3">
      <c r="A13" s="18">
        <v>42834</v>
      </c>
      <c r="B13" s="34">
        <v>72595.5</v>
      </c>
      <c r="C13" s="48" t="s">
        <v>434</v>
      </c>
      <c r="D13" s="21">
        <v>42834</v>
      </c>
      <c r="E13" s="35">
        <v>75792.5</v>
      </c>
      <c r="F13" s="23"/>
      <c r="G13" s="24">
        <v>42834</v>
      </c>
      <c r="H13" s="37">
        <v>0</v>
      </c>
      <c r="I13" s="38"/>
      <c r="J13" s="52"/>
      <c r="K13" s="40">
        <v>0</v>
      </c>
      <c r="L13" s="28" t="s">
        <v>433</v>
      </c>
      <c r="M13" s="29">
        <v>0</v>
      </c>
      <c r="N13" s="45"/>
    </row>
    <row r="14" spans="1:14" ht="15.75" thickBot="1" x14ac:dyDescent="0.3">
      <c r="A14" s="18">
        <v>42835</v>
      </c>
      <c r="B14" s="34">
        <v>57925.5</v>
      </c>
      <c r="C14" s="50" t="s">
        <v>444</v>
      </c>
      <c r="D14" s="21">
        <v>42835</v>
      </c>
      <c r="E14" s="35">
        <v>61510.5</v>
      </c>
      <c r="F14" s="23"/>
      <c r="G14" s="24">
        <v>42835</v>
      </c>
      <c r="H14" s="37">
        <v>0</v>
      </c>
      <c r="I14" s="38"/>
      <c r="J14" s="53"/>
      <c r="K14" s="40">
        <v>0</v>
      </c>
      <c r="L14" s="28" t="s">
        <v>445</v>
      </c>
      <c r="M14" s="29">
        <v>0</v>
      </c>
      <c r="N14" s="45"/>
    </row>
    <row r="15" spans="1:14" ht="15.75" thickBot="1" x14ac:dyDescent="0.3">
      <c r="A15" s="18">
        <v>42836</v>
      </c>
      <c r="B15" s="34">
        <v>24251.5</v>
      </c>
      <c r="C15" s="50" t="s">
        <v>447</v>
      </c>
      <c r="D15" s="21">
        <v>42836</v>
      </c>
      <c r="E15" s="35">
        <v>24251.5</v>
      </c>
      <c r="F15" s="23"/>
      <c r="G15" s="24">
        <v>42836</v>
      </c>
      <c r="H15" s="37">
        <v>0</v>
      </c>
      <c r="I15" s="38"/>
      <c r="J15" s="52" t="s">
        <v>44</v>
      </c>
      <c r="K15" s="40">
        <v>0</v>
      </c>
      <c r="L15" s="28" t="s">
        <v>446</v>
      </c>
      <c r="M15" s="29">
        <v>0</v>
      </c>
      <c r="N15" s="45"/>
    </row>
    <row r="16" spans="1:14" ht="15.75" thickBot="1" x14ac:dyDescent="0.3">
      <c r="A16" s="18">
        <v>42837</v>
      </c>
      <c r="B16" s="34">
        <v>30506.5</v>
      </c>
      <c r="C16" s="50" t="s">
        <v>458</v>
      </c>
      <c r="D16" s="21">
        <v>42837</v>
      </c>
      <c r="E16" s="35">
        <v>30539.5</v>
      </c>
      <c r="F16" s="23"/>
      <c r="G16" s="24">
        <v>42837</v>
      </c>
      <c r="H16" s="37">
        <v>33</v>
      </c>
      <c r="I16" s="38"/>
      <c r="J16" s="54"/>
      <c r="K16" s="55">
        <v>0</v>
      </c>
      <c r="L16" s="28" t="s">
        <v>457</v>
      </c>
      <c r="M16" s="29">
        <v>0</v>
      </c>
      <c r="N16" s="45"/>
    </row>
    <row r="17" spans="1:14" ht="15.75" thickBot="1" x14ac:dyDescent="0.3">
      <c r="A17" s="18">
        <v>42838</v>
      </c>
      <c r="B17" s="34">
        <v>34467</v>
      </c>
      <c r="C17" s="50" t="s">
        <v>460</v>
      </c>
      <c r="D17" s="21">
        <v>42838</v>
      </c>
      <c r="E17" s="35">
        <v>43814.5</v>
      </c>
      <c r="F17" s="23"/>
      <c r="G17" s="24">
        <v>42838</v>
      </c>
      <c r="H17" s="37">
        <v>17</v>
      </c>
      <c r="I17" s="38"/>
      <c r="J17" s="402" t="s">
        <v>49</v>
      </c>
      <c r="K17" s="55">
        <v>0</v>
      </c>
      <c r="L17" s="28" t="s">
        <v>459</v>
      </c>
      <c r="M17" s="29">
        <v>0</v>
      </c>
      <c r="N17" s="45"/>
    </row>
    <row r="18" spans="1:14" ht="15.75" thickBot="1" x14ac:dyDescent="0.3">
      <c r="A18" s="18">
        <v>42839</v>
      </c>
      <c r="B18" s="19">
        <v>0</v>
      </c>
      <c r="C18" s="365" t="s">
        <v>465</v>
      </c>
      <c r="D18" s="21">
        <v>42839</v>
      </c>
      <c r="E18" s="22">
        <v>0</v>
      </c>
      <c r="F18" s="23"/>
      <c r="G18" s="24">
        <v>42839</v>
      </c>
      <c r="H18" s="366">
        <v>0</v>
      </c>
      <c r="I18" s="56"/>
      <c r="J18" s="402"/>
      <c r="K18" s="29">
        <v>0</v>
      </c>
      <c r="L18" s="367" t="s">
        <v>464</v>
      </c>
      <c r="M18" s="29">
        <v>0</v>
      </c>
      <c r="N18" s="45"/>
    </row>
    <row r="19" spans="1:14" ht="15.75" thickBot="1" x14ac:dyDescent="0.3">
      <c r="A19" s="18">
        <v>42840</v>
      </c>
      <c r="B19" s="34">
        <v>77923.5</v>
      </c>
      <c r="C19" s="50" t="s">
        <v>462</v>
      </c>
      <c r="D19" s="21">
        <v>42840</v>
      </c>
      <c r="E19" s="35">
        <v>80791.5</v>
      </c>
      <c r="F19" s="23"/>
      <c r="G19" s="24">
        <v>42840</v>
      </c>
      <c r="H19" s="37">
        <v>0</v>
      </c>
      <c r="I19" s="38"/>
      <c r="J19" s="52" t="s">
        <v>54</v>
      </c>
      <c r="K19" s="29">
        <v>0</v>
      </c>
      <c r="L19" s="28" t="s">
        <v>461</v>
      </c>
      <c r="M19" s="29">
        <v>0</v>
      </c>
      <c r="N19" s="45"/>
    </row>
    <row r="20" spans="1:14" ht="15.75" thickBot="1" x14ac:dyDescent="0.3">
      <c r="A20" s="18">
        <v>42841</v>
      </c>
      <c r="B20" s="34">
        <v>72250.5</v>
      </c>
      <c r="C20" s="57" t="s">
        <v>467</v>
      </c>
      <c r="D20" s="21">
        <v>42841</v>
      </c>
      <c r="E20" s="35">
        <v>76524</v>
      </c>
      <c r="F20" s="23"/>
      <c r="G20" s="24">
        <v>42841</v>
      </c>
      <c r="H20" s="37">
        <v>0</v>
      </c>
      <c r="I20" s="58"/>
      <c r="J20" s="59" t="s">
        <v>57</v>
      </c>
      <c r="K20" s="60">
        <v>0</v>
      </c>
      <c r="L20" s="28" t="s">
        <v>466</v>
      </c>
      <c r="M20" s="29">
        <v>0</v>
      </c>
      <c r="N20" s="45"/>
    </row>
    <row r="21" spans="1:14" ht="15.75" thickBot="1" x14ac:dyDescent="0.3">
      <c r="A21" s="18">
        <v>42842</v>
      </c>
      <c r="B21" s="34">
        <v>48721</v>
      </c>
      <c r="C21" s="57" t="s">
        <v>469</v>
      </c>
      <c r="D21" s="21">
        <v>42842</v>
      </c>
      <c r="E21" s="35">
        <v>38679</v>
      </c>
      <c r="F21" s="23"/>
      <c r="G21" s="24">
        <v>42842</v>
      </c>
      <c r="H21" s="37">
        <v>0</v>
      </c>
      <c r="I21" s="38"/>
      <c r="J21" s="61"/>
      <c r="K21" s="60">
        <v>0</v>
      </c>
      <c r="L21" s="28" t="s">
        <v>468</v>
      </c>
      <c r="M21" s="29">
        <v>0</v>
      </c>
      <c r="N21" s="45"/>
    </row>
    <row r="22" spans="1:14" ht="15.75" thickBot="1" x14ac:dyDescent="0.3">
      <c r="A22" s="18">
        <v>42843</v>
      </c>
      <c r="B22" s="34">
        <v>35278</v>
      </c>
      <c r="C22" s="50" t="s">
        <v>471</v>
      </c>
      <c r="D22" s="21">
        <v>42843</v>
      </c>
      <c r="E22" s="35">
        <v>55778</v>
      </c>
      <c r="F22" s="23"/>
      <c r="G22" s="24">
        <v>42843</v>
      </c>
      <c r="H22" s="37">
        <v>0</v>
      </c>
      <c r="I22" s="58"/>
      <c r="J22" s="62"/>
      <c r="K22" s="60">
        <v>0</v>
      </c>
      <c r="L22" s="28" t="s">
        <v>470</v>
      </c>
      <c r="M22" s="29">
        <v>0</v>
      </c>
      <c r="N22" s="45"/>
    </row>
    <row r="23" spans="1:14" ht="15.75" thickBot="1" x14ac:dyDescent="0.3">
      <c r="A23" s="18">
        <v>42844</v>
      </c>
      <c r="B23" s="34">
        <v>72962.5</v>
      </c>
      <c r="C23" s="50" t="s">
        <v>480</v>
      </c>
      <c r="D23" s="21">
        <v>42844</v>
      </c>
      <c r="E23" s="35">
        <v>56806.5</v>
      </c>
      <c r="F23" s="23"/>
      <c r="G23" s="24">
        <v>42844</v>
      </c>
      <c r="H23" s="37">
        <v>0</v>
      </c>
      <c r="I23" s="38"/>
      <c r="J23" s="63"/>
      <c r="K23" s="60">
        <v>0</v>
      </c>
      <c r="L23" s="28" t="s">
        <v>479</v>
      </c>
      <c r="M23" s="29">
        <v>0</v>
      </c>
      <c r="N23" s="45"/>
    </row>
    <row r="24" spans="1:14" ht="15.75" thickBot="1" x14ac:dyDescent="0.3">
      <c r="A24" s="18">
        <v>42845</v>
      </c>
      <c r="B24" s="34">
        <v>47648.5</v>
      </c>
      <c r="C24" s="50" t="s">
        <v>484</v>
      </c>
      <c r="D24" s="21">
        <v>42845</v>
      </c>
      <c r="E24" s="35">
        <v>48548.5</v>
      </c>
      <c r="F24" s="23"/>
      <c r="G24" s="24">
        <v>42845</v>
      </c>
      <c r="H24" s="37">
        <v>0</v>
      </c>
      <c r="I24" s="38"/>
      <c r="J24" s="362" t="s">
        <v>66</v>
      </c>
      <c r="K24" s="60">
        <v>870</v>
      </c>
      <c r="L24" s="28" t="s">
        <v>483</v>
      </c>
      <c r="M24" s="29">
        <v>0</v>
      </c>
      <c r="N24" s="45"/>
    </row>
    <row r="25" spans="1:14" ht="15.75" thickBot="1" x14ac:dyDescent="0.3">
      <c r="A25" s="18">
        <v>42846</v>
      </c>
      <c r="B25" s="34">
        <v>58849.5</v>
      </c>
      <c r="C25" s="57" t="s">
        <v>487</v>
      </c>
      <c r="D25" s="21">
        <v>42846</v>
      </c>
      <c r="E25" s="35">
        <v>64173</v>
      </c>
      <c r="F25" s="23"/>
      <c r="G25" s="24">
        <v>42846</v>
      </c>
      <c r="H25" s="37">
        <v>0</v>
      </c>
      <c r="I25" s="38"/>
      <c r="J25" s="68">
        <v>42830</v>
      </c>
      <c r="K25" s="60">
        <v>0</v>
      </c>
      <c r="L25" s="28" t="s">
        <v>486</v>
      </c>
      <c r="M25" s="29">
        <v>0</v>
      </c>
      <c r="N25" s="45"/>
    </row>
    <row r="26" spans="1:14" ht="15.75" thickBot="1" x14ac:dyDescent="0.3">
      <c r="A26" s="18">
        <v>42847</v>
      </c>
      <c r="B26" s="34">
        <v>0</v>
      </c>
      <c r="C26" s="50"/>
      <c r="D26" s="21">
        <v>42847</v>
      </c>
      <c r="E26" s="35">
        <v>85890.5</v>
      </c>
      <c r="F26" s="23"/>
      <c r="G26" s="24">
        <v>42847</v>
      </c>
      <c r="H26" s="37">
        <v>0</v>
      </c>
      <c r="I26" s="38"/>
      <c r="J26" s="363" t="s">
        <v>73</v>
      </c>
      <c r="K26" s="60">
        <v>900</v>
      </c>
      <c r="L26" s="28" t="s">
        <v>488</v>
      </c>
      <c r="M26" s="29">
        <v>0</v>
      </c>
      <c r="N26" s="45"/>
    </row>
    <row r="27" spans="1:14" ht="15.75" thickBot="1" x14ac:dyDescent="0.3">
      <c r="A27" s="18">
        <v>42848</v>
      </c>
      <c r="B27" s="34">
        <v>0</v>
      </c>
      <c r="C27" s="50"/>
      <c r="D27" s="21">
        <v>42848</v>
      </c>
      <c r="E27" s="35">
        <v>88010.5</v>
      </c>
      <c r="F27" s="23"/>
      <c r="G27" s="24">
        <v>42848</v>
      </c>
      <c r="H27" s="37">
        <v>0</v>
      </c>
      <c r="I27" s="38"/>
      <c r="J27" s="73" t="s">
        <v>485</v>
      </c>
      <c r="K27" s="60">
        <v>0</v>
      </c>
      <c r="L27" s="28" t="s">
        <v>490</v>
      </c>
      <c r="M27" s="29">
        <v>0</v>
      </c>
    </row>
    <row r="28" spans="1:14" ht="15.75" thickBot="1" x14ac:dyDescent="0.3">
      <c r="A28" s="18">
        <v>42849</v>
      </c>
      <c r="B28" s="34">
        <v>0</v>
      </c>
      <c r="C28" s="50"/>
      <c r="D28" s="21">
        <v>42849</v>
      </c>
      <c r="E28" s="35">
        <v>68795</v>
      </c>
      <c r="F28" s="23"/>
      <c r="G28" s="24">
        <v>42849</v>
      </c>
      <c r="H28" s="37">
        <v>0</v>
      </c>
      <c r="I28" s="38"/>
      <c r="J28" s="361" t="s">
        <v>443</v>
      </c>
      <c r="K28" s="60">
        <v>900</v>
      </c>
      <c r="L28" s="75" t="s">
        <v>491</v>
      </c>
      <c r="M28" s="29">
        <v>0</v>
      </c>
    </row>
    <row r="29" spans="1:14" ht="15.75" thickBot="1" x14ac:dyDescent="0.3">
      <c r="A29" s="18">
        <v>42850</v>
      </c>
      <c r="B29" s="34">
        <v>23965</v>
      </c>
      <c r="C29" s="50" t="s">
        <v>493</v>
      </c>
      <c r="D29" s="21">
        <v>42850</v>
      </c>
      <c r="E29" s="35">
        <v>21653</v>
      </c>
      <c r="F29" s="23"/>
      <c r="G29" s="24">
        <v>42850</v>
      </c>
      <c r="H29" s="37">
        <v>0</v>
      </c>
      <c r="I29" s="38"/>
      <c r="J29" s="68">
        <v>42835</v>
      </c>
      <c r="K29" s="60">
        <v>0</v>
      </c>
      <c r="L29" s="28" t="s">
        <v>492</v>
      </c>
      <c r="M29" s="29">
        <v>0</v>
      </c>
    </row>
    <row r="30" spans="1:14" ht="15.75" thickBot="1" x14ac:dyDescent="0.3">
      <c r="A30" s="18">
        <v>42851</v>
      </c>
      <c r="B30" s="34">
        <v>55511.5</v>
      </c>
      <c r="C30" s="20" t="s">
        <v>495</v>
      </c>
      <c r="D30" s="21">
        <v>42851</v>
      </c>
      <c r="E30" s="35">
        <v>38695.5</v>
      </c>
      <c r="F30" s="23"/>
      <c r="G30" s="24">
        <v>42851</v>
      </c>
      <c r="H30" s="37">
        <v>0</v>
      </c>
      <c r="I30" s="38"/>
      <c r="J30" s="76" t="s">
        <v>82</v>
      </c>
      <c r="K30" s="60">
        <v>0</v>
      </c>
      <c r="L30" s="75" t="s">
        <v>494</v>
      </c>
      <c r="M30" s="29">
        <v>0</v>
      </c>
    </row>
    <row r="31" spans="1:14" ht="15.75" thickBot="1" x14ac:dyDescent="0.3">
      <c r="A31" s="18">
        <v>42852</v>
      </c>
      <c r="B31" s="34"/>
      <c r="C31" s="20"/>
      <c r="D31" s="21">
        <v>42852</v>
      </c>
      <c r="E31" s="35"/>
      <c r="F31" s="23"/>
      <c r="G31" s="24">
        <v>42852</v>
      </c>
      <c r="H31" s="37"/>
      <c r="I31" s="38"/>
      <c r="J31" s="77"/>
      <c r="K31" s="60">
        <v>0</v>
      </c>
      <c r="L31" s="75"/>
      <c r="M31" s="29">
        <v>0</v>
      </c>
    </row>
    <row r="32" spans="1:14" ht="15.75" thickBot="1" x14ac:dyDescent="0.3">
      <c r="A32" s="18">
        <v>42853</v>
      </c>
      <c r="B32" s="34"/>
      <c r="C32" s="20"/>
      <c r="D32" s="21">
        <v>42853</v>
      </c>
      <c r="E32" s="35"/>
      <c r="F32" s="23"/>
      <c r="G32" s="24">
        <v>42853</v>
      </c>
      <c r="H32" s="37"/>
      <c r="I32" s="38"/>
      <c r="J32" s="76"/>
      <c r="K32" s="40"/>
      <c r="L32" s="28"/>
      <c r="M32" s="29">
        <v>0</v>
      </c>
    </row>
    <row r="33" spans="1:13" ht="15.75" thickBot="1" x14ac:dyDescent="0.3">
      <c r="A33" s="18">
        <v>42854</v>
      </c>
      <c r="B33" s="34"/>
      <c r="C33" s="48"/>
      <c r="D33" s="21">
        <v>42854</v>
      </c>
      <c r="E33" s="35"/>
      <c r="F33" s="23"/>
      <c r="G33" s="24">
        <v>42854</v>
      </c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>
        <v>42855</v>
      </c>
      <c r="B34" s="34"/>
      <c r="C34" s="57"/>
      <c r="D34" s="21">
        <v>42855</v>
      </c>
      <c r="E34" s="35"/>
      <c r="F34" s="23"/>
      <c r="G34" s="24">
        <v>42855</v>
      </c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1122156.3500000001</v>
      </c>
      <c r="D38" s="100" t="s">
        <v>85</v>
      </c>
      <c r="E38" s="101">
        <f>SUM(E5:E37)</f>
        <v>1352989.5</v>
      </c>
      <c r="G38" s="330" t="s">
        <v>85</v>
      </c>
      <c r="H38" s="4">
        <f>SUM(H5:H37)</f>
        <v>105</v>
      </c>
      <c r="I38" s="4"/>
      <c r="J38" s="102" t="s">
        <v>85</v>
      </c>
      <c r="K38" s="103">
        <f t="shared" ref="K38" si="0">SUM(K5:K37)</f>
        <v>65951.850000000006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98" t="s">
        <v>86</v>
      </c>
      <c r="H40" s="399"/>
      <c r="I40" s="331"/>
      <c r="J40" s="400">
        <f>H38+K38</f>
        <v>66056.850000000006</v>
      </c>
      <c r="K40" s="401"/>
      <c r="L40" s="108"/>
      <c r="M40" s="108"/>
    </row>
    <row r="41" spans="1:13" ht="15.75" x14ac:dyDescent="0.25">
      <c r="A41" s="1"/>
      <c r="B41" s="5"/>
      <c r="C41" s="420" t="s">
        <v>87</v>
      </c>
      <c r="D41" s="420"/>
      <c r="E41" s="109">
        <f>E38-J40</f>
        <v>1286932.6499999999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419"/>
      <c r="I43" s="419"/>
      <c r="J43" s="41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1286932.6499999999</v>
      </c>
      <c r="H44" s="421" t="s">
        <v>91</v>
      </c>
      <c r="I44" s="421"/>
      <c r="J44" s="422">
        <f>E46</f>
        <v>1286932.6499999999</v>
      </c>
      <c r="K44" s="42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424" t="s">
        <v>3</v>
      </c>
      <c r="I45" s="424"/>
      <c r="J45" s="409">
        <v>-114950.38</v>
      </c>
      <c r="K45" s="40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1286932.6499999999</v>
      </c>
      <c r="I46" s="116"/>
      <c r="J46" s="414">
        <v>0</v>
      </c>
      <c r="K46" s="414"/>
      <c r="L46" s="108"/>
      <c r="M46" s="108"/>
    </row>
    <row r="47" spans="1:13" ht="19.5" thickBot="1" x14ac:dyDescent="0.3">
      <c r="A47" s="1"/>
      <c r="B47" s="5"/>
      <c r="E47" s="109"/>
      <c r="H47" s="415" t="s">
        <v>94</v>
      </c>
      <c r="I47" s="416"/>
      <c r="J47" s="417">
        <f>SUM(J44:K46)</f>
        <v>1171982.27</v>
      </c>
      <c r="K47" s="418"/>
      <c r="L47" s="108"/>
      <c r="M47" s="108"/>
    </row>
    <row r="48" spans="1:13" x14ac:dyDescent="0.25">
      <c r="A48" s="1"/>
      <c r="B48" s="5"/>
      <c r="C48" s="419"/>
      <c r="D48" s="41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workbookViewId="0">
      <selection sqref="A1:G1048576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425" t="s">
        <v>95</v>
      </c>
      <c r="D1" s="426"/>
      <c r="E1" s="427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440</v>
      </c>
      <c r="S1" s="45">
        <f>6251.5+27831.35</f>
        <v>34082.85</v>
      </c>
      <c r="T1" s="154"/>
      <c r="U1" s="364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52" t="s">
        <v>389</v>
      </c>
      <c r="J2" s="45">
        <v>34046.5</v>
      </c>
      <c r="K2" s="350" t="s">
        <v>367</v>
      </c>
      <c r="L2" s="351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9" t="s">
        <v>453</v>
      </c>
      <c r="U2" s="368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441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448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449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450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451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70" t="s">
        <v>454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452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70" t="s">
        <v>455</v>
      </c>
      <c r="U10" s="339">
        <v>28383.72</v>
      </c>
      <c r="V10" s="168" t="s">
        <v>472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70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438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442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435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71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439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5">
        <f>SUM(S1:S16)</f>
        <v>309397.84999999998</v>
      </c>
      <c r="T17" s="375"/>
      <c r="U17" s="375">
        <f>SUM(U2:U16)</f>
        <v>309398</v>
      </c>
      <c r="V17" s="376"/>
      <c r="W17" s="377"/>
      <c r="X17" s="374">
        <f>SUM(X2:X16)</f>
        <v>309398</v>
      </c>
      <c r="Y17" s="323"/>
    </row>
    <row r="18" spans="1:25" ht="15.75" x14ac:dyDescent="0.25">
      <c r="A18" s="131">
        <v>42840</v>
      </c>
      <c r="B18" s="132" t="s">
        <v>440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72"/>
      <c r="W18" s="373"/>
      <c r="X18" s="38"/>
      <c r="Y18" s="128"/>
    </row>
    <row r="19" spans="1:25" ht="15.75" x14ac:dyDescent="0.25">
      <c r="A19" s="131">
        <v>42842</v>
      </c>
      <c r="B19" s="369" t="s">
        <v>453</v>
      </c>
      <c r="C19" s="368">
        <v>31076.1</v>
      </c>
      <c r="D19" s="128">
        <v>42847</v>
      </c>
      <c r="E19" s="378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441</v>
      </c>
      <c r="C20" s="133">
        <v>30983.7</v>
      </c>
      <c r="D20" s="211" t="s">
        <v>473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448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482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449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70" t="s">
        <v>455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450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70" t="s">
        <v>456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451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9" t="s">
        <v>474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70" t="s">
        <v>454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475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452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478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70" t="s">
        <v>455</v>
      </c>
      <c r="C27" s="339">
        <v>40365.660000000003</v>
      </c>
      <c r="D27" s="211" t="s">
        <v>497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476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70" t="s">
        <v>456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81" t="s">
        <v>496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9" t="s">
        <v>474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477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475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481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478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476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81" t="s">
        <v>496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477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481</v>
      </c>
      <c r="C35" s="178">
        <v>71431.960000000006</v>
      </c>
      <c r="D35" s="128">
        <v>42854</v>
      </c>
      <c r="E35" s="379">
        <v>23400.23</v>
      </c>
      <c r="F35" s="389">
        <f t="shared" si="0"/>
        <v>48031.73000000001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498</v>
      </c>
      <c r="C36" s="139">
        <v>39360.85</v>
      </c>
      <c r="D36" s="128"/>
      <c r="E36" s="139"/>
      <c r="F36" s="289">
        <f t="shared" si="0"/>
        <v>39360.85</v>
      </c>
      <c r="I36" s="9" t="s">
        <v>436</v>
      </c>
      <c r="J36" s="45">
        <v>17024.5</v>
      </c>
      <c r="K36" s="154"/>
      <c r="L36" s="360">
        <v>42842</v>
      </c>
      <c r="M36" s="216"/>
      <c r="N36" s="217" t="s">
        <v>141</v>
      </c>
      <c r="O36" s="111"/>
      <c r="P36" s="158"/>
      <c r="S36" s="45">
        <v>0</v>
      </c>
      <c r="T36" s="371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499</v>
      </c>
      <c r="C37" s="139">
        <v>34019</v>
      </c>
      <c r="D37" s="128"/>
      <c r="E37" s="139"/>
      <c r="F37" s="166">
        <f t="shared" si="0"/>
        <v>34019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5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28"/>
      <c r="E38" s="139"/>
      <c r="F38" s="166">
        <f t="shared" si="0"/>
        <v>0</v>
      </c>
      <c r="J38" s="45">
        <f>17240+11064</f>
        <v>28304</v>
      </c>
      <c r="K38" s="132" t="s">
        <v>442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82">
        <v>0</v>
      </c>
      <c r="T38" s="209"/>
      <c r="U38" s="196">
        <v>0</v>
      </c>
      <c r="V38" s="209"/>
      <c r="W38" s="383">
        <v>3797677</v>
      </c>
      <c r="X38" s="380">
        <v>21935.5</v>
      </c>
      <c r="Y38" s="384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435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5">
        <f>SUM(S21:S38)</f>
        <v>333425.5</v>
      </c>
      <c r="T39" s="385"/>
      <c r="U39" s="387">
        <f>SUM(U22:U38)</f>
        <v>333429.5</v>
      </c>
      <c r="V39" s="386"/>
      <c r="W39" s="377"/>
      <c r="X39" s="388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439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440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441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1312280.97</v>
      </c>
      <c r="F46" s="337">
        <f>SUM(F3:F45)</f>
        <v>121411.58000000002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3" t="s">
        <v>437</v>
      </c>
      <c r="M50" s="354"/>
      <c r="N50" s="354"/>
      <c r="O50" s="355"/>
    </row>
    <row r="51" spans="12:15" ht="16.5" thickBot="1" x14ac:dyDescent="0.3">
      <c r="L51" s="356"/>
      <c r="M51" s="357">
        <v>2573.52</v>
      </c>
      <c r="N51" s="358"/>
      <c r="O51" s="359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L17" sqref="L1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405" t="s">
        <v>500</v>
      </c>
      <c r="C1" s="405"/>
      <c r="D1" s="405"/>
      <c r="E1" s="405"/>
      <c r="F1" s="405"/>
      <c r="G1" s="405"/>
      <c r="H1" s="405"/>
      <c r="I1" s="405"/>
      <c r="J1" s="405"/>
      <c r="L1" s="2" t="s">
        <v>1</v>
      </c>
      <c r="M1" s="3"/>
    </row>
    <row r="2" spans="1:14" ht="19.5" thickBot="1" x14ac:dyDescent="0.35">
      <c r="A2" s="1"/>
      <c r="B2" s="5"/>
      <c r="D2" s="390"/>
      <c r="E2" s="8"/>
      <c r="G2" s="406" t="s">
        <v>2</v>
      </c>
      <c r="H2" s="406"/>
      <c r="I2" s="406"/>
      <c r="J2" s="407">
        <v>2000</v>
      </c>
      <c r="K2" s="407"/>
      <c r="L2" s="9"/>
      <c r="M2" s="3"/>
    </row>
    <row r="3" spans="1:14" ht="15.75" thickBot="1" x14ac:dyDescent="0.3">
      <c r="A3" s="392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393"/>
      <c r="B4" s="13"/>
      <c r="C4" s="14"/>
      <c r="D4" s="410" t="s">
        <v>8</v>
      </c>
      <c r="E4" s="411"/>
      <c r="H4" s="412" t="s">
        <v>9</v>
      </c>
      <c r="I4" s="413"/>
      <c r="J4" s="413"/>
      <c r="K4" s="413"/>
      <c r="L4" s="15" t="s">
        <v>10</v>
      </c>
      <c r="M4" s="16" t="s">
        <v>11</v>
      </c>
    </row>
    <row r="5" spans="1:14" ht="16.5" thickTop="1" thickBot="1" x14ac:dyDescent="0.3">
      <c r="A5" s="18"/>
      <c r="B5" s="34"/>
      <c r="C5" s="20"/>
      <c r="D5" s="21"/>
      <c r="E5" s="35"/>
      <c r="F5" s="23"/>
      <c r="G5" s="24"/>
      <c r="H5" s="192"/>
      <c r="I5" s="26"/>
      <c r="J5" s="27"/>
      <c r="K5" s="27"/>
      <c r="L5" s="28"/>
      <c r="M5" s="29">
        <v>0</v>
      </c>
      <c r="N5" s="30"/>
    </row>
    <row r="6" spans="1:14" ht="15.75" thickBot="1" x14ac:dyDescent="0.3">
      <c r="A6" s="18"/>
      <c r="B6" s="34"/>
      <c r="C6" s="20"/>
      <c r="D6" s="21"/>
      <c r="E6" s="35"/>
      <c r="F6" s="36"/>
      <c r="G6" s="24"/>
      <c r="H6" s="37"/>
      <c r="I6" s="38"/>
      <c r="J6" s="39" t="s">
        <v>15</v>
      </c>
      <c r="K6" s="40">
        <v>0</v>
      </c>
      <c r="L6" s="28"/>
      <c r="M6" s="29">
        <v>0</v>
      </c>
      <c r="N6" s="30"/>
    </row>
    <row r="7" spans="1:14" ht="15.75" thickBot="1" x14ac:dyDescent="0.3">
      <c r="A7" s="18"/>
      <c r="B7" s="34"/>
      <c r="C7" s="20"/>
      <c r="D7" s="21"/>
      <c r="E7" s="35"/>
      <c r="F7" s="23"/>
      <c r="G7" s="24"/>
      <c r="H7" s="37"/>
      <c r="I7" s="38"/>
      <c r="J7" s="43" t="s">
        <v>18</v>
      </c>
      <c r="K7" s="44">
        <v>0</v>
      </c>
      <c r="L7" s="28"/>
      <c r="M7" s="29">
        <v>0</v>
      </c>
      <c r="N7" s="45"/>
    </row>
    <row r="8" spans="1:14" ht="15.75" thickBot="1" x14ac:dyDescent="0.3">
      <c r="A8" s="18"/>
      <c r="B8" s="34"/>
      <c r="C8" s="48"/>
      <c r="D8" s="21"/>
      <c r="E8" s="35"/>
      <c r="F8" s="23"/>
      <c r="G8" s="24"/>
      <c r="H8" s="37"/>
      <c r="I8" s="38"/>
      <c r="J8" s="39" t="s">
        <v>22</v>
      </c>
      <c r="K8" s="268">
        <f>7187.5+7187.5+7187.5+7187.5</f>
        <v>28750</v>
      </c>
      <c r="L8" s="49"/>
      <c r="M8" s="29">
        <v>0</v>
      </c>
      <c r="N8" s="45"/>
    </row>
    <row r="9" spans="1:14" ht="15.75" thickBot="1" x14ac:dyDescent="0.3">
      <c r="A9" s="18"/>
      <c r="B9" s="34"/>
      <c r="C9" s="50"/>
      <c r="D9" s="21"/>
      <c r="E9" s="35"/>
      <c r="F9" s="23"/>
      <c r="G9" s="24"/>
      <c r="H9" s="37"/>
      <c r="I9" s="38"/>
      <c r="J9" s="39" t="s">
        <v>501</v>
      </c>
      <c r="K9" s="36">
        <v>0</v>
      </c>
      <c r="L9" s="49"/>
      <c r="M9" s="29">
        <v>0</v>
      </c>
      <c r="N9" s="30"/>
    </row>
    <row r="10" spans="1:14" ht="15.75" thickBot="1" x14ac:dyDescent="0.3">
      <c r="A10" s="18"/>
      <c r="B10" s="34"/>
      <c r="C10" s="48"/>
      <c r="D10" s="21"/>
      <c r="E10" s="35"/>
      <c r="F10" s="23"/>
      <c r="G10" s="24"/>
      <c r="H10" s="37"/>
      <c r="I10" s="51"/>
      <c r="J10" s="39" t="s">
        <v>502</v>
      </c>
      <c r="K10" s="36">
        <v>0</v>
      </c>
      <c r="L10" s="28"/>
      <c r="M10" s="29">
        <v>0</v>
      </c>
      <c r="N10" s="45"/>
    </row>
    <row r="11" spans="1:14" ht="15.75" thickBot="1" x14ac:dyDescent="0.3">
      <c r="A11" s="18"/>
      <c r="B11" s="34"/>
      <c r="C11" s="48"/>
      <c r="D11" s="21"/>
      <c r="E11" s="35"/>
      <c r="F11" s="23"/>
      <c r="G11" s="24"/>
      <c r="H11" s="37"/>
      <c r="I11" s="51"/>
      <c r="J11" s="39" t="s">
        <v>503</v>
      </c>
      <c r="K11" s="36">
        <v>0</v>
      </c>
      <c r="L11" s="28"/>
      <c r="M11" s="29">
        <v>0</v>
      </c>
      <c r="N11" s="30"/>
    </row>
    <row r="12" spans="1:14" ht="15.75" thickBot="1" x14ac:dyDescent="0.3">
      <c r="A12" s="18"/>
      <c r="B12" s="34"/>
      <c r="C12" s="48"/>
      <c r="D12" s="21"/>
      <c r="E12" s="35"/>
      <c r="F12" s="23"/>
      <c r="G12" s="24"/>
      <c r="H12" s="37"/>
      <c r="I12" s="38"/>
      <c r="J12" s="39" t="s">
        <v>504</v>
      </c>
      <c r="K12" s="36">
        <v>0</v>
      </c>
      <c r="L12" s="28"/>
      <c r="M12" s="29">
        <v>0</v>
      </c>
      <c r="N12" s="30"/>
    </row>
    <row r="13" spans="1:14" ht="15.75" thickBot="1" x14ac:dyDescent="0.3">
      <c r="A13" s="18"/>
      <c r="B13" s="34"/>
      <c r="C13" s="48"/>
      <c r="D13" s="21"/>
      <c r="E13" s="35"/>
      <c r="F13" s="23"/>
      <c r="G13" s="24"/>
      <c r="H13" s="37"/>
      <c r="I13" s="38"/>
      <c r="J13" s="52"/>
      <c r="K13" s="40">
        <v>0</v>
      </c>
      <c r="L13" s="28"/>
      <c r="M13" s="29">
        <v>0</v>
      </c>
      <c r="N13" s="45"/>
    </row>
    <row r="14" spans="1:14" ht="15.75" thickBot="1" x14ac:dyDescent="0.3">
      <c r="A14" s="18"/>
      <c r="B14" s="34"/>
      <c r="C14" s="50"/>
      <c r="D14" s="21"/>
      <c r="E14" s="35"/>
      <c r="F14" s="23"/>
      <c r="G14" s="24"/>
      <c r="H14" s="37"/>
      <c r="I14" s="38"/>
      <c r="J14" s="53"/>
      <c r="K14" s="40">
        <v>0</v>
      </c>
      <c r="L14" s="28"/>
      <c r="M14" s="29">
        <v>0</v>
      </c>
      <c r="N14" s="45"/>
    </row>
    <row r="15" spans="1:14" ht="15.75" thickBot="1" x14ac:dyDescent="0.3">
      <c r="A15" s="18"/>
      <c r="B15" s="34"/>
      <c r="C15" s="50"/>
      <c r="D15" s="21"/>
      <c r="E15" s="35"/>
      <c r="F15" s="23"/>
      <c r="G15" s="24"/>
      <c r="H15" s="37"/>
      <c r="I15" s="38"/>
      <c r="J15" s="52" t="s">
        <v>44</v>
      </c>
      <c r="K15" s="40">
        <v>0</v>
      </c>
      <c r="L15" s="28"/>
      <c r="M15" s="29">
        <v>0</v>
      </c>
      <c r="N15" s="45"/>
    </row>
    <row r="16" spans="1:14" ht="15.75" thickBot="1" x14ac:dyDescent="0.3">
      <c r="A16" s="18"/>
      <c r="B16" s="34"/>
      <c r="C16" s="50"/>
      <c r="D16" s="21"/>
      <c r="E16" s="35"/>
      <c r="F16" s="23"/>
      <c r="G16" s="24"/>
      <c r="H16" s="37"/>
      <c r="I16" s="38"/>
      <c r="J16" s="54"/>
      <c r="K16" s="55">
        <v>0</v>
      </c>
      <c r="L16" s="28"/>
      <c r="M16" s="29">
        <v>0</v>
      </c>
      <c r="N16" s="45"/>
    </row>
    <row r="17" spans="1:14" ht="15.75" thickBot="1" x14ac:dyDescent="0.3">
      <c r="A17" s="18"/>
      <c r="B17" s="34"/>
      <c r="C17" s="50"/>
      <c r="D17" s="21"/>
      <c r="E17" s="35"/>
      <c r="F17" s="23"/>
      <c r="G17" s="24"/>
      <c r="H17" s="37"/>
      <c r="I17" s="38"/>
      <c r="J17" s="402" t="s">
        <v>49</v>
      </c>
      <c r="K17" s="55">
        <v>0</v>
      </c>
      <c r="L17" s="28"/>
      <c r="M17" s="29">
        <v>0</v>
      </c>
      <c r="N17" s="45"/>
    </row>
    <row r="18" spans="1:14" ht="15.75" thickBot="1" x14ac:dyDescent="0.3">
      <c r="A18" s="18"/>
      <c r="B18" s="34"/>
      <c r="C18" s="365"/>
      <c r="D18" s="21"/>
      <c r="E18" s="35"/>
      <c r="F18" s="23"/>
      <c r="G18" s="24"/>
      <c r="H18" s="37"/>
      <c r="I18" s="56"/>
      <c r="J18" s="402"/>
      <c r="K18" s="29">
        <v>0</v>
      </c>
      <c r="L18" s="428"/>
      <c r="M18" s="29">
        <v>0</v>
      </c>
      <c r="N18" s="45"/>
    </row>
    <row r="19" spans="1:14" ht="15.75" thickBot="1" x14ac:dyDescent="0.3">
      <c r="A19" s="18"/>
      <c r="B19" s="34"/>
      <c r="C19" s="50"/>
      <c r="D19" s="21"/>
      <c r="E19" s="35"/>
      <c r="F19" s="23"/>
      <c r="G19" s="24"/>
      <c r="H19" s="37"/>
      <c r="I19" s="38"/>
      <c r="J19" s="52" t="s">
        <v>54</v>
      </c>
      <c r="K19" s="29">
        <v>0</v>
      </c>
      <c r="L19" s="28"/>
      <c r="M19" s="29">
        <v>0</v>
      </c>
      <c r="N19" s="45"/>
    </row>
    <row r="20" spans="1:14" ht="15.75" thickBot="1" x14ac:dyDescent="0.3">
      <c r="A20" s="18"/>
      <c r="B20" s="34"/>
      <c r="C20" s="57"/>
      <c r="D20" s="21"/>
      <c r="E20" s="35"/>
      <c r="F20" s="23"/>
      <c r="G20" s="24"/>
      <c r="H20" s="37"/>
      <c r="I20" s="58"/>
      <c r="J20" s="59" t="s">
        <v>57</v>
      </c>
      <c r="K20" s="60">
        <v>0</v>
      </c>
      <c r="L20" s="28"/>
      <c r="M20" s="29">
        <v>0</v>
      </c>
      <c r="N20" s="45"/>
    </row>
    <row r="21" spans="1:14" ht="15.75" thickBot="1" x14ac:dyDescent="0.3">
      <c r="A21" s="18"/>
      <c r="B21" s="34"/>
      <c r="C21" s="57"/>
      <c r="D21" s="21"/>
      <c r="E21" s="35"/>
      <c r="F21" s="23"/>
      <c r="G21" s="24"/>
      <c r="H21" s="37"/>
      <c r="I21" s="38"/>
      <c r="J21" s="61"/>
      <c r="K21" s="60">
        <v>0</v>
      </c>
      <c r="L21" s="28"/>
      <c r="M21" s="29">
        <v>0</v>
      </c>
      <c r="N21" s="45"/>
    </row>
    <row r="22" spans="1:14" ht="15.75" thickBot="1" x14ac:dyDescent="0.3">
      <c r="A22" s="18"/>
      <c r="B22" s="34"/>
      <c r="C22" s="50"/>
      <c r="D22" s="21"/>
      <c r="E22" s="35"/>
      <c r="F22" s="23"/>
      <c r="G22" s="24"/>
      <c r="H22" s="37"/>
      <c r="I22" s="58"/>
      <c r="J22" s="62"/>
      <c r="K22" s="60">
        <v>0</v>
      </c>
      <c r="L22" s="28"/>
      <c r="M22" s="29">
        <v>0</v>
      </c>
      <c r="N22" s="45"/>
    </row>
    <row r="23" spans="1:14" ht="15.75" thickBot="1" x14ac:dyDescent="0.3">
      <c r="A23" s="18"/>
      <c r="B23" s="34"/>
      <c r="C23" s="50"/>
      <c r="D23" s="21"/>
      <c r="E23" s="35"/>
      <c r="F23" s="23"/>
      <c r="G23" s="24"/>
      <c r="H23" s="37"/>
      <c r="I23" s="38"/>
      <c r="J23" s="63"/>
      <c r="K23" s="60">
        <v>0</v>
      </c>
      <c r="L23" s="28"/>
      <c r="M23" s="29">
        <v>0</v>
      </c>
      <c r="N23" s="45"/>
    </row>
    <row r="24" spans="1:14" ht="15.75" thickBot="1" x14ac:dyDescent="0.3">
      <c r="A24" s="18"/>
      <c r="B24" s="34"/>
      <c r="C24" s="50"/>
      <c r="D24" s="21"/>
      <c r="E24" s="35"/>
      <c r="F24" s="23"/>
      <c r="G24" s="24"/>
      <c r="H24" s="37"/>
      <c r="I24" s="38"/>
      <c r="J24" s="362" t="s">
        <v>66</v>
      </c>
      <c r="K24" s="60">
        <v>0</v>
      </c>
      <c r="L24" s="28"/>
      <c r="M24" s="29">
        <v>0</v>
      </c>
      <c r="N24" s="45"/>
    </row>
    <row r="25" spans="1:14" ht="15.75" thickBot="1" x14ac:dyDescent="0.3">
      <c r="A25" s="18"/>
      <c r="B25" s="34"/>
      <c r="C25" s="57"/>
      <c r="D25" s="21"/>
      <c r="E25" s="35"/>
      <c r="F25" s="23"/>
      <c r="G25" s="24"/>
      <c r="H25" s="37"/>
      <c r="I25" s="38"/>
      <c r="J25" s="68"/>
      <c r="K25" s="60">
        <v>0</v>
      </c>
      <c r="L25" s="28"/>
      <c r="M25" s="29">
        <v>0</v>
      </c>
      <c r="N25" s="45"/>
    </row>
    <row r="26" spans="1:14" ht="15.75" thickBot="1" x14ac:dyDescent="0.3">
      <c r="A26" s="18"/>
      <c r="B26" s="34"/>
      <c r="C26" s="50"/>
      <c r="D26" s="21"/>
      <c r="E26" s="35"/>
      <c r="F26" s="23"/>
      <c r="G26" s="24"/>
      <c r="H26" s="37"/>
      <c r="I26" s="38"/>
      <c r="J26" s="363" t="s">
        <v>73</v>
      </c>
      <c r="K26" s="60">
        <v>0</v>
      </c>
      <c r="L26" s="28"/>
      <c r="M26" s="29">
        <v>0</v>
      </c>
      <c r="N26" s="45"/>
    </row>
    <row r="27" spans="1:14" ht="15.75" thickBot="1" x14ac:dyDescent="0.3">
      <c r="A27" s="18"/>
      <c r="B27" s="34"/>
      <c r="C27" s="50"/>
      <c r="D27" s="21"/>
      <c r="E27" s="35"/>
      <c r="F27" s="23"/>
      <c r="G27" s="24"/>
      <c r="H27" s="37"/>
      <c r="I27" s="38"/>
      <c r="J27" s="73"/>
      <c r="K27" s="60">
        <v>0</v>
      </c>
      <c r="L27" s="28"/>
      <c r="M27" s="29">
        <v>0</v>
      </c>
    </row>
    <row r="28" spans="1:14" ht="15.75" thickBot="1" x14ac:dyDescent="0.3">
      <c r="A28" s="18"/>
      <c r="B28" s="34"/>
      <c r="C28" s="50"/>
      <c r="D28" s="21"/>
      <c r="E28" s="35"/>
      <c r="F28" s="23"/>
      <c r="G28" s="24"/>
      <c r="H28" s="37"/>
      <c r="I28" s="38"/>
      <c r="J28" s="361" t="s">
        <v>443</v>
      </c>
      <c r="K28" s="60">
        <v>0</v>
      </c>
      <c r="L28" s="75"/>
      <c r="M28" s="29">
        <v>0</v>
      </c>
    </row>
    <row r="29" spans="1:14" ht="15.75" thickBot="1" x14ac:dyDescent="0.3">
      <c r="A29" s="18"/>
      <c r="B29" s="34"/>
      <c r="C29" s="50"/>
      <c r="D29" s="21"/>
      <c r="E29" s="35"/>
      <c r="F29" s="23"/>
      <c r="G29" s="24"/>
      <c r="H29" s="37"/>
      <c r="I29" s="38"/>
      <c r="J29" s="68"/>
      <c r="K29" s="60">
        <v>0</v>
      </c>
      <c r="L29" s="28"/>
      <c r="M29" s="29">
        <v>0</v>
      </c>
    </row>
    <row r="30" spans="1:14" ht="15.75" thickBot="1" x14ac:dyDescent="0.3">
      <c r="A30" s="18"/>
      <c r="B30" s="34"/>
      <c r="C30" s="20"/>
      <c r="D30" s="21"/>
      <c r="E30" s="35"/>
      <c r="F30" s="23"/>
      <c r="G30" s="24"/>
      <c r="H30" s="37"/>
      <c r="I30" s="38"/>
      <c r="J30" s="76" t="s">
        <v>82</v>
      </c>
      <c r="K30" s="60">
        <v>0</v>
      </c>
      <c r="L30" s="75"/>
      <c r="M30" s="29">
        <v>0</v>
      </c>
    </row>
    <row r="31" spans="1:14" ht="15.75" thickBot="1" x14ac:dyDescent="0.3">
      <c r="A31" s="18"/>
      <c r="B31" s="34"/>
      <c r="C31" s="20"/>
      <c r="D31" s="21"/>
      <c r="E31" s="35"/>
      <c r="F31" s="23"/>
      <c r="G31" s="24"/>
      <c r="H31" s="37"/>
      <c r="I31" s="38"/>
      <c r="J31" s="77"/>
      <c r="K31" s="60">
        <v>0</v>
      </c>
      <c r="L31" s="75"/>
      <c r="M31" s="29">
        <v>0</v>
      </c>
    </row>
    <row r="32" spans="1:14" ht="15.75" thickBot="1" x14ac:dyDescent="0.3">
      <c r="A32" s="18"/>
      <c r="B32" s="34"/>
      <c r="C32" s="20"/>
      <c r="D32" s="21"/>
      <c r="E32" s="35"/>
      <c r="F32" s="23"/>
      <c r="G32" s="24"/>
      <c r="H32" s="37"/>
      <c r="I32" s="38"/>
      <c r="J32" s="76"/>
      <c r="K32" s="40"/>
      <c r="L32" s="28"/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0</v>
      </c>
      <c r="D38" s="100" t="s">
        <v>85</v>
      </c>
      <c r="E38" s="101">
        <f>SUM(E5:E37)</f>
        <v>0</v>
      </c>
      <c r="G38" s="390" t="s">
        <v>85</v>
      </c>
      <c r="H38" s="4">
        <f>SUM(H5:H37)</f>
        <v>0</v>
      </c>
      <c r="I38" s="4"/>
      <c r="J38" s="102" t="s">
        <v>85</v>
      </c>
      <c r="K38" s="103">
        <f t="shared" ref="K38" si="0">SUM(K5:K37)</f>
        <v>28750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398" t="s">
        <v>86</v>
      </c>
      <c r="H40" s="399"/>
      <c r="I40" s="391"/>
      <c r="J40" s="400">
        <f>H38+K38</f>
        <v>28750</v>
      </c>
      <c r="K40" s="401"/>
      <c r="L40" s="108"/>
      <c r="M40" s="108"/>
    </row>
    <row r="41" spans="1:13" ht="15.75" x14ac:dyDescent="0.25">
      <c r="A41" s="1"/>
      <c r="B41" s="5"/>
      <c r="C41" s="420" t="s">
        <v>87</v>
      </c>
      <c r="D41" s="420"/>
      <c r="E41" s="109">
        <f>E38-J40</f>
        <v>-28750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419"/>
      <c r="I43" s="419"/>
      <c r="J43" s="419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-28750</v>
      </c>
      <c r="H44" s="421" t="s">
        <v>91</v>
      </c>
      <c r="I44" s="421"/>
      <c r="J44" s="422">
        <f>E46</f>
        <v>-28750</v>
      </c>
      <c r="K44" s="423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424" t="s">
        <v>3</v>
      </c>
      <c r="I45" s="424"/>
      <c r="J45" s="409">
        <v>0</v>
      </c>
      <c r="K45" s="40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-28750</v>
      </c>
      <c r="I46" s="116"/>
      <c r="J46" s="414">
        <v>0</v>
      </c>
      <c r="K46" s="414"/>
      <c r="L46" s="108"/>
      <c r="M46" s="108"/>
    </row>
    <row r="47" spans="1:13" ht="19.5" thickBot="1" x14ac:dyDescent="0.3">
      <c r="A47" s="1"/>
      <c r="B47" s="5"/>
      <c r="E47" s="109"/>
      <c r="H47" s="415" t="s">
        <v>94</v>
      </c>
      <c r="I47" s="416"/>
      <c r="J47" s="417">
        <f>SUM(J44:K46)</f>
        <v>-28750</v>
      </c>
      <c r="K47" s="418"/>
      <c r="L47" s="108"/>
      <c r="M47" s="108"/>
    </row>
    <row r="48" spans="1:13" x14ac:dyDescent="0.25">
      <c r="A48" s="1"/>
      <c r="B48" s="5"/>
      <c r="C48" s="419"/>
      <c r="D48" s="419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H45:I45"/>
    <mergeCell ref="J45:K45"/>
    <mergeCell ref="J46:K46"/>
    <mergeCell ref="H47:I47"/>
    <mergeCell ref="J47:K47"/>
    <mergeCell ref="C48:D48"/>
    <mergeCell ref="J17:J18"/>
    <mergeCell ref="G40:H40"/>
    <mergeCell ref="J40:K40"/>
    <mergeCell ref="C41:D41"/>
    <mergeCell ref="H43:J43"/>
    <mergeCell ref="H44:I44"/>
    <mergeCell ref="J44:K44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2017-04-29T19:16:59Z</cp:lastPrinted>
  <dcterms:created xsi:type="dcterms:W3CDTF">2017-02-14T14:35:35Z</dcterms:created>
  <dcterms:modified xsi:type="dcterms:W3CDTF">2017-05-04T18:18:53Z</dcterms:modified>
</cp:coreProperties>
</file>