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8 AGOSTO 2017\"/>
    </mc:Choice>
  </mc:AlternateContent>
  <bookViews>
    <workbookView xWindow="0" yWindow="0" windowWidth="24000" windowHeight="9735" activeTab="1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2" l="1"/>
  <c r="J40" i="2" s="1"/>
  <c r="H38" i="2"/>
  <c r="E38" i="2"/>
  <c r="E41" i="2" s="1"/>
  <c r="E44" i="2" s="1"/>
  <c r="E46" i="2" s="1"/>
  <c r="J44" i="2" s="1"/>
  <c r="J47" i="2" s="1"/>
  <c r="B38" i="2"/>
  <c r="M37" i="2"/>
  <c r="B17" i="2"/>
  <c r="K8" i="2"/>
  <c r="K47" i="1" l="1"/>
  <c r="I38" i="1"/>
  <c r="F38" i="1"/>
  <c r="C38" i="1"/>
  <c r="M37" i="1"/>
  <c r="N36" i="1"/>
  <c r="L12" i="1"/>
  <c r="L38" i="1" s="1"/>
  <c r="K40" i="1" l="1"/>
  <c r="F41" i="1" s="1"/>
  <c r="F44" i="1" s="1"/>
  <c r="F48" i="1" s="1"/>
  <c r="K44" i="1" s="1"/>
  <c r="K49" i="1" s="1"/>
</calcChain>
</file>

<file path=xl/comments1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<sst xmlns="http://schemas.openxmlformats.org/spreadsheetml/2006/main" count="191" uniqueCount="164">
  <si>
    <t xml:space="preserve">BALANCE       DE    A G O S TO            2 0 1 7        11  S U R   </t>
  </si>
  <si>
    <t>Elaborado por Rosy Tellez</t>
  </si>
  <si>
    <t>}</t>
  </si>
  <si>
    <t>MORRALLA EN CAJA DE 11 SUR   2,800.00  +  $ 1,200.00 Total    $  4,000.00</t>
  </si>
  <si>
    <t>COMPRAS</t>
  </si>
  <si>
    <t>con fecha  11 de Julio 2017</t>
  </si>
  <si>
    <t>INVENTARIO INICIAL</t>
  </si>
  <si>
    <t xml:space="preserve">VENTAS  </t>
  </si>
  <si>
    <t>G  A  S   T  O  S</t>
  </si>
  <si>
    <t>BANCO</t>
  </si>
  <si>
    <t>PATRULLA</t>
  </si>
  <si>
    <t>R-21719</t>
  </si>
  <si>
    <t>R-2719-21727-21812-21850-MAIZ</t>
  </si>
  <si>
    <t>TELEFONOS</t>
  </si>
  <si>
    <t>R-21850-22010-MAIZ</t>
  </si>
  <si>
    <t xml:space="preserve">LUZ  </t>
  </si>
  <si>
    <t>R-22010-22278-22362</t>
  </si>
  <si>
    <t>RENTA</t>
  </si>
  <si>
    <t>R-22362</t>
  </si>
  <si>
    <t>31-6 Ago</t>
  </si>
  <si>
    <t>NOMINA 31</t>
  </si>
  <si>
    <t>R-22362-22556</t>
  </si>
  <si>
    <t xml:space="preserve">7-13-Ago </t>
  </si>
  <si>
    <t>NOMINA 32</t>
  </si>
  <si>
    <t>R-22556</t>
  </si>
  <si>
    <t xml:space="preserve">14-20-Ago </t>
  </si>
  <si>
    <t>NOMINA 33</t>
  </si>
  <si>
    <t>R-22556-22756</t>
  </si>
  <si>
    <t xml:space="preserve">21-27-Ago </t>
  </si>
  <si>
    <t>NOMINA 34</t>
  </si>
  <si>
    <t xml:space="preserve"> </t>
  </si>
  <si>
    <t>R-22756--MAIZ-POLLO</t>
  </si>
  <si>
    <t xml:space="preserve">NOMINA </t>
  </si>
  <si>
    <t>R-22556--22759</t>
  </si>
  <si>
    <t>BEATRIZ</t>
  </si>
  <si>
    <t xml:space="preserve">Vacaciones </t>
  </si>
  <si>
    <t>R-22759-23026-23079-23202-23020-23164</t>
  </si>
  <si>
    <t xml:space="preserve">EQ. TELEFONICO 31-Ago </t>
  </si>
  <si>
    <t>R-23164-23441-23430-23386--POLLO</t>
  </si>
  <si>
    <t>CAMARA Refrigeracion</t>
  </si>
  <si>
    <t>R-23386</t>
  </si>
  <si>
    <t>R-236386-236935</t>
  </si>
  <si>
    <t xml:space="preserve">morralla </t>
  </si>
  <si>
    <t>R-23635-POLLO-CHORIZO</t>
  </si>
  <si>
    <t>R-23635-23771-MAIZ</t>
  </si>
  <si>
    <t>MANTENIMIENTO</t>
  </si>
  <si>
    <t>R-24013-POLLO</t>
  </si>
  <si>
    <t xml:space="preserve">Bascula  </t>
  </si>
  <si>
    <t>R-24013-24018-24019-POLLO</t>
  </si>
  <si>
    <t xml:space="preserve">Fumigacion </t>
  </si>
  <si>
    <t>R-24295-MAIZ</t>
  </si>
  <si>
    <t>R-24295-POLLO</t>
  </si>
  <si>
    <t>R-24295-24373-24299-24510-POLLO</t>
  </si>
  <si>
    <t>R-24510-24550-24659</t>
  </si>
  <si>
    <t>R-24659-MAIZ</t>
  </si>
  <si>
    <t xml:space="preserve">Elias  13 Ago </t>
  </si>
  <si>
    <t>R-24659-24756-POLLO</t>
  </si>
  <si>
    <t xml:space="preserve">Elias  14 Ago </t>
  </si>
  <si>
    <t>R-24756-24880-0049</t>
  </si>
  <si>
    <t xml:space="preserve">Elias  27-Ago </t>
  </si>
  <si>
    <t>R-0049--MAIZ--POLLO</t>
  </si>
  <si>
    <t xml:space="preserve">Elias  28-Ago </t>
  </si>
  <si>
    <t xml:space="preserve">R-0049  </t>
  </si>
  <si>
    <t xml:space="preserve">ELIAS  </t>
  </si>
  <si>
    <t>R-163-414</t>
  </si>
  <si>
    <t xml:space="preserve">ELIAS </t>
  </si>
  <si>
    <t>R-494-POLLO-CHORIZO</t>
  </si>
  <si>
    <t>.</t>
  </si>
  <si>
    <t xml:space="preserve">R-494-POLLO   </t>
  </si>
  <si>
    <t>pollo-cebolla</t>
  </si>
  <si>
    <t>INFORMATIVO</t>
  </si>
  <si>
    <t>TOTAL</t>
  </si>
  <si>
    <t>GRAN TOTAL GASTOS</t>
  </si>
  <si>
    <t>VENTAS NETAS</t>
  </si>
  <si>
    <t>PROVEEDOREES</t>
  </si>
  <si>
    <t>Sub Total 1</t>
  </si>
  <si>
    <t>SUB TOTAL</t>
  </si>
  <si>
    <t>MAS</t>
  </si>
  <si>
    <t>CREDITOS</t>
  </si>
  <si>
    <t>INVENTARIO FINAL</t>
  </si>
  <si>
    <t xml:space="preserve">INVENTARIO </t>
  </si>
  <si>
    <t xml:space="preserve">Sub Total 2 </t>
  </si>
  <si>
    <t xml:space="preserve">GANANCIA </t>
  </si>
  <si>
    <t xml:space="preserve">BALANCE       DE    AGOSTO              2 0 1 7      HERRADURA </t>
  </si>
  <si>
    <t># 2</t>
  </si>
  <si>
    <t xml:space="preserve">COMPRAS </t>
  </si>
  <si>
    <t>FONDO DE CAJA FIJO  Ene-2017</t>
  </si>
  <si>
    <t xml:space="preserve">Notas de Venta </t>
  </si>
  <si>
    <t>R-22225</t>
  </si>
  <si>
    <t># 0433---# 0455</t>
  </si>
  <si>
    <t>R-22225--22355</t>
  </si>
  <si>
    <t># 0456---# 480</t>
  </si>
  <si>
    <t>R-22355--22502</t>
  </si>
  <si>
    <t>LUZ</t>
  </si>
  <si>
    <t># 0481---# 0529</t>
  </si>
  <si>
    <t>R-22502-22504</t>
  </si>
  <si>
    <t># 0530---# 0585</t>
  </si>
  <si>
    <t>R-22504-2526258-22654</t>
  </si>
  <si>
    <t>31-06 Agosto</t>
  </si>
  <si>
    <t># 0586---# 630</t>
  </si>
  <si>
    <t>R-22654-22733</t>
  </si>
  <si>
    <t>7-13 Ago</t>
  </si>
  <si>
    <t># 0631---# 0675</t>
  </si>
  <si>
    <t>R-22733-22836--23003</t>
  </si>
  <si>
    <t>14-20 Ago</t>
  </si>
  <si>
    <t># 0676---# 0705</t>
  </si>
  <si>
    <t>R-23003</t>
  </si>
  <si>
    <t xml:space="preserve">21-27 Ago </t>
  </si>
  <si>
    <t># 0706---# 0736</t>
  </si>
  <si>
    <t>R-23003-23117</t>
  </si>
  <si>
    <t># 0737---# 0769</t>
  </si>
  <si>
    <t>R-23117</t>
  </si>
  <si>
    <t># 0770---# 0808</t>
  </si>
  <si>
    <t>R-23117-23225-23359</t>
  </si>
  <si>
    <t>vacaciones</t>
  </si>
  <si>
    <t># 0809---# 0866</t>
  </si>
  <si>
    <t>R-23359-23361-23367</t>
  </si>
  <si>
    <t># 0867---# 0927</t>
  </si>
  <si>
    <t>R-23367--CORBATA</t>
  </si>
  <si>
    <t>CAMARA,de comercio</t>
  </si>
  <si>
    <t># 0928---# 0992</t>
  </si>
  <si>
    <t>R-23367-23602</t>
  </si>
  <si>
    <t># 0993---# 1000</t>
  </si>
  <si>
    <t>M LIMPIEZA</t>
  </si>
  <si>
    <t># 00035---# 00070</t>
  </si>
  <si>
    <t xml:space="preserve">SOAPAP </t>
  </si>
  <si>
    <t># 00071--# 00106</t>
  </si>
  <si>
    <t>R-24015-</t>
  </si>
  <si>
    <t xml:space="preserve">         APOYO CAMARAS </t>
  </si>
  <si>
    <t># 0107---# 0140</t>
  </si>
  <si>
    <t>24015-24141</t>
  </si>
  <si>
    <t># 0141---# 0196</t>
  </si>
  <si>
    <t>R-24141-24273</t>
  </si>
  <si>
    <t># 0197---# 0253</t>
  </si>
  <si>
    <t>R-24273--24307--</t>
  </si>
  <si>
    <t>fumigacion</t>
  </si>
  <si>
    <t># 0254---# 00310</t>
  </si>
  <si>
    <t>R-24506--24600</t>
  </si>
  <si>
    <t># 00312---# 00353</t>
  </si>
  <si>
    <t>R-24600-24721</t>
  </si>
  <si>
    <t>Mantenimiento</t>
  </si>
  <si>
    <t># 00354---# 00380</t>
  </si>
  <si>
    <t>R-24721-24762-Nota 331</t>
  </si>
  <si>
    <t># 00381---# 00418</t>
  </si>
  <si>
    <t>R-24762</t>
  </si>
  <si>
    <t xml:space="preserve">Dr. KARINA </t>
  </si>
  <si>
    <t># 00419---# 00456</t>
  </si>
  <si>
    <t>R-24762-24868</t>
  </si>
  <si>
    <t># 00457---#0517</t>
  </si>
  <si>
    <t>R-24868-25000</t>
  </si>
  <si>
    <t>Rev Basculas</t>
  </si>
  <si>
    <t># 00518---# 00582</t>
  </si>
  <si>
    <t>R-25000-00162</t>
  </si>
  <si>
    <t># 00583---# 00629</t>
  </si>
  <si>
    <t>R-00162</t>
  </si>
  <si>
    <t># 00630---# 00660</t>
  </si>
  <si>
    <t>R-0354</t>
  </si>
  <si>
    <t># 0661---# 0699</t>
  </si>
  <si>
    <t>R-0354-490-6982</t>
  </si>
  <si>
    <t># 0700---# 0736</t>
  </si>
  <si>
    <t>R-682-711</t>
  </si>
  <si>
    <t>REMISION OBRADOR</t>
  </si>
  <si>
    <t>SUB TOTAL 2</t>
  </si>
  <si>
    <t xml:space="preserve">Sub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</si>
</sst>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B7E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 style="mediumDashed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mediumDashed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Dashed">
        <color auto="1"/>
      </left>
      <right style="thick">
        <color indexed="64"/>
      </right>
      <top style="mediumDashed">
        <color auto="1"/>
      </top>
      <bottom style="medium">
        <color indexed="64"/>
      </bottom>
      <diagonal/>
    </border>
    <border>
      <left style="mediumDashed">
        <color auto="1"/>
      </left>
      <right/>
      <top style="thin">
        <color indexed="64"/>
      </top>
      <bottom style="mediumDashed">
        <color auto="1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0">
    <xf numFmtId="0" fontId="0" fillId="0" borderId="0" xfId="0"/>
    <xf numFmtId="164" fontId="0" fillId="0" borderId="0" xfId="0" applyNumberFormat="1" applyAlignment="1">
      <alignment horizontal="center"/>
    </xf>
    <xf numFmtId="0" fontId="3" fillId="0" borderId="0" xfId="0" applyFont="1" applyFill="1" applyAlignment="1"/>
    <xf numFmtId="0" fontId="4" fillId="2" borderId="0" xfId="0" applyFont="1" applyFill="1"/>
    <xf numFmtId="44" fontId="1" fillId="0" borderId="0" xfId="1" applyFont="1"/>
    <xf numFmtId="44" fontId="2" fillId="0" borderId="0" xfId="1" applyFont="1"/>
    <xf numFmtId="44" fontId="0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3" borderId="0" xfId="0" applyFont="1" applyFill="1"/>
    <xf numFmtId="44" fontId="1" fillId="3" borderId="0" xfId="1" applyFont="1" applyFill="1"/>
    <xf numFmtId="0" fontId="0" fillId="3" borderId="0" xfId="0" applyFill="1"/>
    <xf numFmtId="44" fontId="2" fillId="3" borderId="0" xfId="1" applyFont="1" applyFill="1"/>
    <xf numFmtId="44" fontId="6" fillId="0" borderId="1" xfId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3" borderId="0" xfId="0" applyFont="1" applyFill="1"/>
    <xf numFmtId="0" fontId="8" fillId="0" borderId="2" xfId="0" applyFont="1" applyBorder="1"/>
    <xf numFmtId="164" fontId="9" fillId="0" borderId="3" xfId="0" applyNumberFormat="1" applyFont="1" applyBorder="1" applyAlignment="1">
      <alignment horizontal="center"/>
    </xf>
    <xf numFmtId="44" fontId="10" fillId="0" borderId="4" xfId="1" applyFont="1" applyBorder="1"/>
    <xf numFmtId="165" fontId="0" fillId="0" borderId="0" xfId="0" applyNumberFormat="1" applyFo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44" fontId="7" fillId="4" borderId="0" xfId="1" applyFont="1" applyFill="1" applyAlignment="1">
      <alignment horizontal="center"/>
    </xf>
    <xf numFmtId="44" fontId="2" fillId="5" borderId="9" xfId="1" applyFont="1" applyFill="1" applyBorder="1"/>
    <xf numFmtId="16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44" fontId="2" fillId="0" borderId="11" xfId="1" applyFont="1" applyFill="1" applyBorder="1"/>
    <xf numFmtId="165" fontId="12" fillId="0" borderId="0" xfId="0" applyNumberFormat="1" applyFont="1" applyFill="1"/>
    <xf numFmtId="15" fontId="2" fillId="0" borderId="12" xfId="0" applyNumberFormat="1" applyFont="1" applyFill="1" applyBorder="1"/>
    <xf numFmtId="44" fontId="2" fillId="0" borderId="13" xfId="1" applyFont="1" applyFill="1" applyBorder="1"/>
    <xf numFmtId="0" fontId="0" fillId="0" borderId="0" xfId="0" applyFill="1"/>
    <xf numFmtId="15" fontId="2" fillId="0" borderId="14" xfId="0" applyNumberFormat="1" applyFont="1" applyFill="1" applyBorder="1"/>
    <xf numFmtId="44" fontId="2" fillId="0" borderId="15" xfId="1" applyFont="1" applyFill="1" applyBorder="1"/>
    <xf numFmtId="44" fontId="2" fillId="0" borderId="16" xfId="1" applyFont="1" applyFill="1" applyBorder="1"/>
    <xf numFmtId="0" fontId="0" fillId="0" borderId="16" xfId="0" applyFill="1" applyBorder="1"/>
    <xf numFmtId="0" fontId="0" fillId="0" borderId="17" xfId="0" applyFill="1" applyBorder="1"/>
    <xf numFmtId="44" fontId="1" fillId="0" borderId="18" xfId="1" applyFont="1" applyFill="1" applyBorder="1"/>
    <xf numFmtId="44" fontId="2" fillId="0" borderId="19" xfId="1" applyFont="1" applyFill="1" applyBorder="1"/>
    <xf numFmtId="164" fontId="2" fillId="0" borderId="20" xfId="0" applyNumberFormat="1" applyFont="1" applyFill="1" applyBorder="1" applyAlignment="1">
      <alignment horizontal="center"/>
    </xf>
    <xf numFmtId="44" fontId="2" fillId="0" borderId="21" xfId="1" applyFont="1" applyFill="1" applyBorder="1"/>
    <xf numFmtId="165" fontId="13" fillId="0" borderId="0" xfId="0" applyNumberFormat="1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0" fillId="0" borderId="0" xfId="0" applyNumberForma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25" xfId="0" applyNumberFormat="1" applyFont="1" applyFill="1" applyBorder="1"/>
    <xf numFmtId="44" fontId="2" fillId="0" borderId="26" xfId="1" applyFont="1" applyFill="1" applyBorder="1"/>
    <xf numFmtId="44" fontId="2" fillId="0" borderId="27" xfId="1" applyFont="1" applyFill="1" applyBorder="1"/>
    <xf numFmtId="0" fontId="2" fillId="6" borderId="0" xfId="0" applyFont="1" applyFill="1" applyBorder="1"/>
    <xf numFmtId="0" fontId="2" fillId="0" borderId="0" xfId="0" applyFont="1" applyFill="1"/>
    <xf numFmtId="44" fontId="14" fillId="0" borderId="0" xfId="1" applyFont="1" applyFill="1" applyBorder="1"/>
    <xf numFmtId="44" fontId="2" fillId="0" borderId="25" xfId="1" applyFont="1" applyFill="1" applyBorder="1"/>
    <xf numFmtId="44" fontId="7" fillId="7" borderId="26" xfId="1" applyFont="1" applyFill="1" applyBorder="1"/>
    <xf numFmtId="165" fontId="10" fillId="0" borderId="0" xfId="0" applyNumberFormat="1" applyFont="1" applyFill="1"/>
    <xf numFmtId="0" fontId="2" fillId="0" borderId="0" xfId="0" applyFont="1" applyFill="1" applyBorder="1"/>
    <xf numFmtId="16" fontId="14" fillId="0" borderId="0" xfId="1" applyNumberFormat="1" applyFont="1" applyFill="1" applyBorder="1"/>
    <xf numFmtId="0" fontId="15" fillId="0" borderId="0" xfId="0" applyFont="1" applyFill="1" applyBorder="1"/>
    <xf numFmtId="44" fontId="2" fillId="0" borderId="25" xfId="1" applyFont="1" applyFill="1" applyBorder="1" applyAlignment="1">
      <alignment horizontal="right"/>
    </xf>
    <xf numFmtId="16" fontId="16" fillId="0" borderId="0" xfId="0" applyNumberFormat="1" applyFont="1" applyFill="1" applyBorder="1"/>
    <xf numFmtId="16" fontId="2" fillId="0" borderId="0" xfId="0" applyNumberFormat="1" applyFont="1" applyFill="1" applyBorder="1"/>
    <xf numFmtId="44" fontId="2" fillId="0" borderId="0" xfId="1" applyFont="1" applyFill="1" applyBorder="1" applyAlignment="1">
      <alignment horizontal="right"/>
    </xf>
    <xf numFmtId="16" fontId="14" fillId="0" borderId="0" xfId="0" applyNumberFormat="1" applyFont="1" applyFill="1" applyBorder="1"/>
    <xf numFmtId="16" fontId="16" fillId="0" borderId="28" xfId="0" applyNumberFormat="1" applyFont="1" applyFill="1" applyBorder="1"/>
    <xf numFmtId="44" fontId="14" fillId="0" borderId="28" xfId="1" applyFont="1" applyFill="1" applyBorder="1" applyAlignment="1"/>
    <xf numFmtId="44" fontId="2" fillId="0" borderId="0" xfId="1" applyFont="1" applyFill="1" applyBorder="1" applyAlignment="1">
      <alignment horizontal="left"/>
    </xf>
    <xf numFmtId="165" fontId="17" fillId="0" borderId="0" xfId="0" applyNumberFormat="1" applyFont="1" applyFill="1"/>
    <xf numFmtId="16" fontId="2" fillId="0" borderId="28" xfId="0" applyNumberFormat="1" applyFont="1" applyFill="1" applyBorder="1" applyAlignment="1">
      <alignment horizontal="center"/>
    </xf>
    <xf numFmtId="0" fontId="18" fillId="0" borderId="28" xfId="0" applyFont="1" applyFill="1" applyBorder="1" applyAlignment="1">
      <alignment horizontal="center"/>
    </xf>
    <xf numFmtId="44" fontId="18" fillId="0" borderId="0" xfId="1" applyFont="1" applyFill="1" applyBorder="1"/>
    <xf numFmtId="0" fontId="2" fillId="0" borderId="28" xfId="0" applyFont="1" applyFill="1" applyBorder="1"/>
    <xf numFmtId="0" fontId="7" fillId="0" borderId="28" xfId="0" applyFont="1" applyFill="1" applyBorder="1"/>
    <xf numFmtId="0" fontId="18" fillId="0" borderId="28" xfId="0" applyFont="1" applyFill="1" applyBorder="1"/>
    <xf numFmtId="44" fontId="2" fillId="0" borderId="29" xfId="1" applyFont="1" applyFill="1" applyBorder="1" applyAlignment="1"/>
    <xf numFmtId="44" fontId="2" fillId="0" borderId="30" xfId="1" applyFont="1" applyFill="1" applyBorder="1" applyAlignment="1"/>
    <xf numFmtId="44" fontId="2" fillId="0" borderId="31" xfId="1" applyFont="1" applyFill="1" applyBorder="1"/>
    <xf numFmtId="0" fontId="10" fillId="0" borderId="0" xfId="0" applyFont="1" applyFill="1" applyBorder="1"/>
    <xf numFmtId="166" fontId="19" fillId="0" borderId="32" xfId="0" applyNumberFormat="1" applyFont="1" applyBorder="1" applyAlignment="1">
      <alignment horizontal="center"/>
    </xf>
    <xf numFmtId="44" fontId="2" fillId="0" borderId="33" xfId="1" applyFont="1" applyFill="1" applyBorder="1"/>
    <xf numFmtId="15" fontId="2" fillId="0" borderId="34" xfId="0" applyNumberFormat="1" applyFont="1" applyFill="1" applyBorder="1"/>
    <xf numFmtId="166" fontId="19" fillId="0" borderId="25" xfId="0" applyNumberFormat="1" applyFont="1" applyBorder="1" applyAlignment="1">
      <alignment horizontal="center"/>
    </xf>
    <xf numFmtId="165" fontId="16" fillId="0" borderId="0" xfId="0" applyNumberFormat="1" applyFont="1" applyFill="1"/>
    <xf numFmtId="0" fontId="18" fillId="0" borderId="28" xfId="0" applyFont="1" applyFill="1" applyBorder="1" applyAlignment="1">
      <alignment horizontal="center" wrapText="1"/>
    </xf>
    <xf numFmtId="44" fontId="2" fillId="7" borderId="26" xfId="1" applyFont="1" applyFill="1" applyBorder="1"/>
    <xf numFmtId="44" fontId="2" fillId="0" borderId="27" xfId="1" applyFont="1" applyBorder="1"/>
    <xf numFmtId="0" fontId="20" fillId="0" borderId="2" xfId="0" applyFont="1" applyBorder="1"/>
    <xf numFmtId="164" fontId="14" fillId="0" borderId="3" xfId="0" applyNumberFormat="1" applyFont="1" applyBorder="1" applyAlignment="1">
      <alignment horizontal="right"/>
    </xf>
    <xf numFmtId="44" fontId="2" fillId="0" borderId="35" xfId="1" applyFont="1" applyBorder="1"/>
    <xf numFmtId="15" fontId="0" fillId="0" borderId="36" xfId="0" applyNumberFormat="1" applyFill="1" applyBorder="1"/>
    <xf numFmtId="0" fontId="21" fillId="0" borderId="28" xfId="0" applyFont="1" applyFill="1" applyBorder="1" applyAlignment="1">
      <alignment horizontal="center"/>
    </xf>
    <xf numFmtId="44" fontId="1" fillId="0" borderId="37" xfId="1" applyFont="1" applyFill="1" applyBorder="1"/>
    <xf numFmtId="44" fontId="1" fillId="0" borderId="0" xfId="1" applyFont="1" applyBorder="1"/>
    <xf numFmtId="165" fontId="0" fillId="0" borderId="25" xfId="0" applyNumberFormat="1" applyFill="1" applyBorder="1"/>
    <xf numFmtId="44" fontId="2" fillId="0" borderId="38" xfId="1" applyFont="1" applyBorder="1"/>
    <xf numFmtId="44" fontId="2" fillId="8" borderId="39" xfId="1" applyFont="1" applyFill="1" applyBorder="1"/>
    <xf numFmtId="0" fontId="16" fillId="0" borderId="0" xfId="0" applyFont="1"/>
    <xf numFmtId="164" fontId="21" fillId="0" borderId="40" xfId="0" applyNumberFormat="1" applyFont="1" applyBorder="1" applyAlignment="1">
      <alignment horizontal="center"/>
    </xf>
    <xf numFmtId="44" fontId="2" fillId="0" borderId="41" xfId="1" applyFont="1" applyBorder="1"/>
    <xf numFmtId="0" fontId="0" fillId="0" borderId="42" xfId="0" applyBorder="1"/>
    <xf numFmtId="44" fontId="1" fillId="0" borderId="43" xfId="1" applyFont="1" applyBorder="1"/>
    <xf numFmtId="0" fontId="21" fillId="0" borderId="44" xfId="0" applyFont="1" applyBorder="1" applyAlignment="1">
      <alignment horizontal="center"/>
    </xf>
    <xf numFmtId="44" fontId="1" fillId="0" borderId="45" xfId="1" applyFont="1" applyBorder="1"/>
    <xf numFmtId="0" fontId="0" fillId="0" borderId="46" xfId="0" applyBorder="1"/>
    <xf numFmtId="165" fontId="0" fillId="0" borderId="47" xfId="0" applyNumberFormat="1" applyBorder="1"/>
    <xf numFmtId="44" fontId="7" fillId="9" borderId="3" xfId="1" applyFont="1" applyFill="1" applyBorder="1" applyAlignment="1">
      <alignment horizontal="center"/>
    </xf>
    <xf numFmtId="44" fontId="18" fillId="0" borderId="48" xfId="1" applyFont="1" applyBorder="1"/>
    <xf numFmtId="164" fontId="10" fillId="0" borderId="0" xfId="0" applyNumberFormat="1" applyFont="1" applyAlignment="1">
      <alignment horizontal="center"/>
    </xf>
    <xf numFmtId="44" fontId="10" fillId="0" borderId="0" xfId="1" applyFont="1"/>
    <xf numFmtId="0" fontId="21" fillId="0" borderId="0" xfId="0" applyFont="1" applyAlignment="1">
      <alignment horizontal="center"/>
    </xf>
    <xf numFmtId="44" fontId="21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18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19" fillId="0" borderId="49" xfId="0" applyNumberFormat="1" applyFont="1" applyBorder="1" applyAlignment="1">
      <alignment horizontal="center" vertical="center" wrapText="1"/>
    </xf>
    <xf numFmtId="165" fontId="19" fillId="0" borderId="50" xfId="0" applyNumberFormat="1" applyFont="1" applyBorder="1" applyAlignment="1">
      <alignment horizontal="center" vertical="center" wrapText="1"/>
    </xf>
    <xf numFmtId="165" fontId="19" fillId="0" borderId="50" xfId="0" applyNumberFormat="1" applyFont="1" applyBorder="1" applyAlignment="1">
      <alignment horizontal="center" vertical="center" wrapText="1"/>
    </xf>
    <xf numFmtId="165" fontId="19" fillId="0" borderId="50" xfId="0" applyNumberFormat="1" applyFont="1" applyBorder="1" applyAlignment="1">
      <alignment horizontal="center"/>
    </xf>
    <xf numFmtId="0" fontId="19" fillId="0" borderId="51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 wrapText="1"/>
    </xf>
    <xf numFmtId="44" fontId="2" fillId="0" borderId="0" xfId="1" applyFont="1" applyBorder="1"/>
    <xf numFmtId="44" fontId="19" fillId="0" borderId="0" xfId="1" applyFont="1" applyAlignment="1">
      <alignment horizontal="center" vertical="center" wrapText="1"/>
    </xf>
    <xf numFmtId="165" fontId="10" fillId="0" borderId="0" xfId="0" applyNumberFormat="1" applyFont="1" applyBorder="1" applyAlignment="1">
      <alignment horizontal="center" vertical="center" wrapText="1"/>
    </xf>
    <xf numFmtId="0" fontId="0" fillId="0" borderId="47" xfId="0" applyFont="1" applyBorder="1"/>
    <xf numFmtId="0" fontId="2" fillId="0" borderId="47" xfId="0" applyFont="1" applyBorder="1"/>
    <xf numFmtId="44" fontId="2" fillId="0" borderId="47" xfId="1" applyFont="1" applyBorder="1"/>
    <xf numFmtId="0" fontId="7" fillId="7" borderId="52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165" fontId="11" fillId="0" borderId="16" xfId="0" applyNumberFormat="1" applyFont="1" applyBorder="1" applyAlignment="1">
      <alignment horizontal="center"/>
    </xf>
    <xf numFmtId="165" fontId="11" fillId="0" borderId="17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7" fillId="7" borderId="42" xfId="0" applyFont="1" applyFill="1" applyBorder="1" applyAlignment="1">
      <alignment horizontal="center" vertical="center"/>
    </xf>
    <xf numFmtId="0" fontId="7" fillId="7" borderId="47" xfId="0" applyFont="1" applyFill="1" applyBorder="1" applyAlignment="1">
      <alignment horizontal="center" vertical="center"/>
    </xf>
    <xf numFmtId="165" fontId="11" fillId="0" borderId="47" xfId="0" applyNumberFormat="1" applyFont="1" applyBorder="1" applyAlignment="1">
      <alignment horizontal="center"/>
    </xf>
    <xf numFmtId="165" fontId="11" fillId="0" borderId="43" xfId="0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44" fontId="21" fillId="0" borderId="53" xfId="1" applyFont="1" applyBorder="1"/>
    <xf numFmtId="0" fontId="2" fillId="0" borderId="4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2" fillId="0" borderId="0" xfId="0" applyNumberFormat="1" applyFont="1"/>
    <xf numFmtId="44" fontId="21" fillId="0" borderId="0" xfId="1" applyFont="1" applyBorder="1"/>
    <xf numFmtId="0" fontId="0" fillId="0" borderId="47" xfId="0" applyBorder="1"/>
    <xf numFmtId="0" fontId="2" fillId="0" borderId="47" xfId="0" applyFont="1" applyBorder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9" xfId="1" applyFont="1" applyBorder="1"/>
    <xf numFmtId="0" fontId="10" fillId="0" borderId="0" xfId="0" applyFont="1"/>
    <xf numFmtId="44" fontId="19" fillId="0" borderId="0" xfId="1" applyFont="1"/>
    <xf numFmtId="0" fontId="16" fillId="0" borderId="0" xfId="0" applyFont="1" applyAlignment="1">
      <alignment horizontal="center"/>
    </xf>
    <xf numFmtId="44" fontId="5" fillId="10" borderId="2" xfId="1" applyFont="1" applyFill="1" applyBorder="1" applyAlignment="1">
      <alignment horizontal="center"/>
    </xf>
    <xf numFmtId="44" fontId="5" fillId="10" borderId="3" xfId="1" applyFont="1" applyFill="1" applyBorder="1" applyAlignment="1">
      <alignment horizontal="center"/>
    </xf>
    <xf numFmtId="165" fontId="5" fillId="10" borderId="3" xfId="1" applyNumberFormat="1" applyFont="1" applyFill="1" applyBorder="1" applyAlignment="1">
      <alignment horizontal="center"/>
    </xf>
    <xf numFmtId="44" fontId="5" fillId="10" borderId="54" xfId="1" applyFont="1" applyFill="1" applyBorder="1" applyAlignment="1">
      <alignment horizontal="center"/>
    </xf>
    <xf numFmtId="44" fontId="4" fillId="0" borderId="0" xfId="1" applyFont="1"/>
    <xf numFmtId="44" fontId="2" fillId="0" borderId="0" xfId="1" applyFont="1" applyFill="1"/>
    <xf numFmtId="164" fontId="2" fillId="0" borderId="0" xfId="0" applyNumberFormat="1" applyFont="1" applyAlignment="1">
      <alignment horizontal="center"/>
    </xf>
    <xf numFmtId="0" fontId="25" fillId="9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164" fontId="21" fillId="0" borderId="0" xfId="0" applyNumberFormat="1" applyFont="1" applyAlignment="1">
      <alignment horizontal="center" wrapText="1"/>
    </xf>
    <xf numFmtId="0" fontId="10" fillId="0" borderId="0" xfId="0" applyFont="1" applyBorder="1" applyAlignment="1">
      <alignment horizontal="center"/>
    </xf>
    <xf numFmtId="44" fontId="7" fillId="3" borderId="0" xfId="1" applyFont="1" applyFill="1" applyAlignment="1">
      <alignment horizontal="center"/>
    </xf>
    <xf numFmtId="44" fontId="5" fillId="3" borderId="0" xfId="1" applyFont="1" applyFill="1" applyAlignment="1">
      <alignment horizontal="center"/>
    </xf>
    <xf numFmtId="164" fontId="21" fillId="0" borderId="53" xfId="0" applyNumberFormat="1" applyFont="1" applyBorder="1" applyAlignment="1">
      <alignment horizontal="center" wrapText="1"/>
    </xf>
    <xf numFmtId="165" fontId="10" fillId="0" borderId="0" xfId="0" applyNumberFormat="1" applyFont="1"/>
    <xf numFmtId="0" fontId="2" fillId="0" borderId="2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44" fontId="11" fillId="0" borderId="39" xfId="1" applyFont="1" applyBorder="1" applyAlignment="1">
      <alignment horizontal="center"/>
    </xf>
    <xf numFmtId="15" fontId="2" fillId="0" borderId="55" xfId="0" applyNumberFormat="1" applyFont="1" applyFill="1" applyBorder="1"/>
    <xf numFmtId="44" fontId="2" fillId="0" borderId="56" xfId="1" applyFont="1" applyFill="1" applyBorder="1"/>
    <xf numFmtId="44" fontId="2" fillId="0" borderId="57" xfId="1" applyFont="1" applyFill="1" applyBorder="1"/>
    <xf numFmtId="0" fontId="2" fillId="0" borderId="16" xfId="0" applyFont="1" applyBorder="1"/>
    <xf numFmtId="0" fontId="2" fillId="0" borderId="58" xfId="0" applyFont="1" applyFill="1" applyBorder="1" applyAlignment="1">
      <alignment horizontal="center"/>
    </xf>
    <xf numFmtId="44" fontId="0" fillId="0" borderId="59" xfId="1" applyFont="1" applyFill="1" applyBorder="1" applyAlignment="1">
      <alignment horizontal="center"/>
    </xf>
    <xf numFmtId="15" fontId="2" fillId="0" borderId="60" xfId="0" applyNumberFormat="1" applyFont="1" applyFill="1" applyBorder="1"/>
    <xf numFmtId="44" fontId="2" fillId="0" borderId="61" xfId="1" applyFont="1" applyFill="1" applyBorder="1"/>
    <xf numFmtId="44" fontId="2" fillId="0" borderId="62" xfId="1" applyFont="1" applyFill="1" applyBorder="1"/>
    <xf numFmtId="0" fontId="2" fillId="0" borderId="0" xfId="0" applyFont="1" applyBorder="1"/>
    <xf numFmtId="165" fontId="2" fillId="0" borderId="0" xfId="0" applyNumberFormat="1" applyFont="1" applyBorder="1"/>
    <xf numFmtId="0" fontId="2" fillId="0" borderId="63" xfId="0" applyFont="1" applyFill="1" applyBorder="1" applyAlignment="1">
      <alignment horizontal="center"/>
    </xf>
    <xf numFmtId="44" fontId="0" fillId="0" borderId="64" xfId="1" applyFont="1" applyFill="1" applyBorder="1" applyAlignment="1">
      <alignment horizontal="center"/>
    </xf>
    <xf numFmtId="165" fontId="2" fillId="7" borderId="0" xfId="0" applyNumberFormat="1" applyFont="1" applyFill="1" applyBorder="1"/>
    <xf numFmtId="165" fontId="2" fillId="11" borderId="0" xfId="0" applyNumberFormat="1" applyFont="1" applyFill="1" applyBorder="1"/>
    <xf numFmtId="44" fontId="18" fillId="0" borderId="0" xfId="1" applyFont="1" applyFill="1" applyBorder="1" applyAlignment="1">
      <alignment horizontal="left"/>
    </xf>
    <xf numFmtId="165" fontId="2" fillId="0" borderId="0" xfId="0" applyNumberFormat="1" applyFont="1" applyFill="1" applyBorder="1"/>
    <xf numFmtId="0" fontId="16" fillId="0" borderId="0" xfId="0" applyFont="1" applyBorder="1"/>
    <xf numFmtId="0" fontId="4" fillId="0" borderId="0" xfId="0" applyFont="1" applyFill="1" applyBorder="1" applyAlignment="1">
      <alignment horizontal="center"/>
    </xf>
    <xf numFmtId="0" fontId="14" fillId="0" borderId="0" xfId="0" applyFont="1" applyFill="1" applyBorder="1"/>
    <xf numFmtId="44" fontId="2" fillId="0" borderId="0" xfId="1" applyFont="1" applyBorder="1" applyAlignment="1">
      <alignment horizontal="center"/>
    </xf>
    <xf numFmtId="0" fontId="16" fillId="0" borderId="6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wrapText="1"/>
    </xf>
    <xf numFmtId="44" fontId="16" fillId="0" borderId="0" xfId="1" applyFont="1" applyFill="1" applyBorder="1"/>
    <xf numFmtId="44" fontId="2" fillId="0" borderId="0" xfId="1" applyFont="1" applyFill="1" applyBorder="1" applyAlignment="1">
      <alignment horizontal="center"/>
    </xf>
    <xf numFmtId="44" fontId="19" fillId="0" borderId="64" xfId="1" applyFont="1" applyFill="1" applyBorder="1" applyAlignment="1">
      <alignment horizontal="center"/>
    </xf>
    <xf numFmtId="16" fontId="14" fillId="0" borderId="0" xfId="0" applyNumberFormat="1" applyFont="1" applyBorder="1"/>
    <xf numFmtId="16" fontId="12" fillId="0" borderId="28" xfId="0" applyNumberFormat="1" applyFont="1" applyBorder="1"/>
    <xf numFmtId="16" fontId="10" fillId="0" borderId="28" xfId="0" applyNumberFormat="1" applyFont="1" applyBorder="1"/>
    <xf numFmtId="16" fontId="2" fillId="0" borderId="28" xfId="0" applyNumberFormat="1" applyFont="1" applyBorder="1" applyAlignment="1">
      <alignment horizontal="left"/>
    </xf>
    <xf numFmtId="16" fontId="2" fillId="0" borderId="28" xfId="0" applyNumberFormat="1" applyFont="1" applyBorder="1"/>
    <xf numFmtId="0" fontId="14" fillId="0" borderId="28" xfId="0" applyFont="1" applyBorder="1"/>
    <xf numFmtId="0" fontId="0" fillId="0" borderId="63" xfId="0" applyFill="1" applyBorder="1" applyAlignment="1">
      <alignment horizontal="center"/>
    </xf>
    <xf numFmtId="0" fontId="16" fillId="0" borderId="28" xfId="0" applyFont="1" applyBorder="1"/>
    <xf numFmtId="0" fontId="0" fillId="0" borderId="50" xfId="0" applyFill="1" applyBorder="1" applyAlignment="1">
      <alignment horizontal="center"/>
    </xf>
    <xf numFmtId="0" fontId="2" fillId="0" borderId="28" xfId="0" applyFont="1" applyBorder="1"/>
    <xf numFmtId="0" fontId="0" fillId="0" borderId="63" xfId="0" applyBorder="1" applyAlignment="1">
      <alignment horizontal="center"/>
    </xf>
    <xf numFmtId="44" fontId="2" fillId="0" borderId="65" xfId="1" applyFont="1" applyFill="1" applyBorder="1"/>
    <xf numFmtId="15" fontId="2" fillId="0" borderId="66" xfId="0" applyNumberFormat="1" applyFont="1" applyFill="1" applyBorder="1"/>
    <xf numFmtId="0" fontId="0" fillId="0" borderId="67" xfId="0" applyBorder="1" applyAlignment="1">
      <alignment horizontal="center"/>
    </xf>
    <xf numFmtId="164" fontId="18" fillId="0" borderId="3" xfId="0" applyNumberFormat="1" applyFont="1" applyBorder="1" applyAlignment="1">
      <alignment horizontal="center"/>
    </xf>
    <xf numFmtId="44" fontId="0" fillId="0" borderId="35" xfId="1" applyFont="1" applyBorder="1"/>
    <xf numFmtId="0" fontId="2" fillId="0" borderId="68" xfId="0" applyFont="1" applyBorder="1"/>
    <xf numFmtId="44" fontId="0" fillId="0" borderId="69" xfId="1" applyFont="1" applyBorder="1"/>
    <xf numFmtId="15" fontId="0" fillId="0" borderId="70" xfId="0" applyNumberFormat="1" applyFill="1" applyBorder="1"/>
    <xf numFmtId="44" fontId="0" fillId="0" borderId="19" xfId="1" applyFont="1" applyBorder="1"/>
    <xf numFmtId="44" fontId="0" fillId="0" borderId="0" xfId="1" applyFont="1" applyBorder="1"/>
    <xf numFmtId="165" fontId="2" fillId="0" borderId="25" xfId="0" applyNumberFormat="1" applyFont="1" applyBorder="1"/>
    <xf numFmtId="44" fontId="0" fillId="0" borderId="71" xfId="1" applyFont="1" applyFill="1" applyBorder="1" applyAlignment="1">
      <alignment horizontal="center"/>
    </xf>
    <xf numFmtId="0" fontId="2" fillId="0" borderId="42" xfId="0" applyFont="1" applyBorder="1"/>
    <xf numFmtId="44" fontId="0" fillId="0" borderId="43" xfId="1" applyFont="1" applyBorder="1"/>
    <xf numFmtId="44" fontId="0" fillId="0" borderId="45" xfId="1" applyFont="1" applyBorder="1"/>
    <xf numFmtId="0" fontId="2" fillId="0" borderId="46" xfId="0" applyFont="1" applyBorder="1"/>
    <xf numFmtId="165" fontId="2" fillId="0" borderId="43" xfId="0" applyNumberFormat="1" applyFont="1" applyBorder="1"/>
    <xf numFmtId="44" fontId="2" fillId="0" borderId="40" xfId="1" applyFont="1" applyBorder="1" applyAlignment="1">
      <alignment horizontal="center"/>
    </xf>
    <xf numFmtId="0" fontId="26" fillId="0" borderId="0" xfId="0" applyFont="1" applyAlignment="1">
      <alignment horizontal="center"/>
    </xf>
    <xf numFmtId="44" fontId="26" fillId="0" borderId="0" xfId="1" applyFont="1"/>
    <xf numFmtId="44" fontId="0" fillId="0" borderId="0" xfId="1" applyFont="1" applyFill="1" applyBorder="1"/>
    <xf numFmtId="0" fontId="10" fillId="0" borderId="0" xfId="0" applyFont="1" applyBorder="1"/>
    <xf numFmtId="0" fontId="19" fillId="0" borderId="50" xfId="0" applyFont="1" applyBorder="1" applyAlignment="1">
      <alignment horizontal="center"/>
    </xf>
    <xf numFmtId="44" fontId="27" fillId="0" borderId="0" xfId="1" applyFont="1" applyFill="1" applyBorder="1"/>
    <xf numFmtId="44" fontId="2" fillId="0" borderId="47" xfId="1" applyFont="1" applyFill="1" applyBorder="1"/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44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44" fontId="28" fillId="0" borderId="53" xfId="1" applyFont="1" applyBorder="1"/>
    <xf numFmtId="44" fontId="7" fillId="0" borderId="47" xfId="1" applyFont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44" fontId="7" fillId="0" borderId="0" xfId="1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44" fontId="5" fillId="7" borderId="2" xfId="0" applyNumberFormat="1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581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2295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7732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8581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2295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7732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4872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6"/>
  <sheetViews>
    <sheetView workbookViewId="0">
      <selection activeCell="P14" sqref="P1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4" customWidth="1"/>
    <col min="4" max="4" width="9" style="7" customWidth="1"/>
    <col min="6" max="6" width="17.85546875" style="4" customWidth="1"/>
    <col min="7" max="7" width="2.85546875" customWidth="1"/>
    <col min="9" max="9" width="12.140625" style="4" customWidth="1"/>
    <col min="10" max="10" width="7.5703125" style="4" customWidth="1"/>
    <col min="11" max="11" width="13.7109375" customWidth="1"/>
    <col min="12" max="12" width="11.28515625" customWidth="1"/>
    <col min="13" max="13" width="18.140625" style="4" customWidth="1"/>
    <col min="14" max="14" width="12.5703125" style="5" customWidth="1"/>
  </cols>
  <sheetData>
    <row r="1" spans="1:15" ht="23.25" x14ac:dyDescent="0.35">
      <c r="C1" s="2" t="s">
        <v>0</v>
      </c>
      <c r="D1" s="2"/>
      <c r="E1" s="2"/>
      <c r="F1" s="2"/>
      <c r="G1" s="2"/>
      <c r="H1" s="2"/>
      <c r="I1" s="2"/>
      <c r="J1" s="2"/>
      <c r="K1" s="2"/>
      <c r="L1" s="3" t="s">
        <v>1</v>
      </c>
    </row>
    <row r="2" spans="1:15" ht="19.5" thickBot="1" x14ac:dyDescent="0.35">
      <c r="C2" s="6" t="s">
        <v>2</v>
      </c>
      <c r="E2" s="8"/>
      <c r="F2" s="9"/>
      <c r="H2" s="10" t="s">
        <v>3</v>
      </c>
      <c r="I2" s="11"/>
      <c r="J2" s="11"/>
      <c r="K2" s="12"/>
      <c r="L2" s="12"/>
      <c r="M2" s="11"/>
      <c r="N2" s="13"/>
    </row>
    <row r="3" spans="1:15" ht="16.5" thickBot="1" x14ac:dyDescent="0.3">
      <c r="C3" s="14" t="s">
        <v>4</v>
      </c>
      <c r="D3" s="15"/>
      <c r="K3" s="16" t="s">
        <v>5</v>
      </c>
      <c r="L3" s="16"/>
    </row>
    <row r="4" spans="1:15" ht="20.25" thickTop="1" thickBot="1" x14ac:dyDescent="0.35">
      <c r="A4" s="17" t="s">
        <v>6</v>
      </c>
      <c r="B4" s="18"/>
      <c r="C4" s="19">
        <v>196472.18</v>
      </c>
      <c r="D4" s="20"/>
      <c r="E4" s="21" t="s">
        <v>7</v>
      </c>
      <c r="F4" s="22"/>
      <c r="I4" s="23" t="s">
        <v>8</v>
      </c>
      <c r="J4" s="24"/>
      <c r="K4" s="24"/>
      <c r="L4" s="24"/>
      <c r="M4" s="25" t="s">
        <v>9</v>
      </c>
      <c r="N4" s="26" t="s">
        <v>10</v>
      </c>
    </row>
    <row r="5" spans="1:15" ht="16.5" thickTop="1" thickBot="1" x14ac:dyDescent="0.3">
      <c r="A5" s="27"/>
      <c r="B5" s="28">
        <v>42948</v>
      </c>
      <c r="C5" s="29">
        <v>29609.13</v>
      </c>
      <c r="D5" s="30" t="s">
        <v>11</v>
      </c>
      <c r="E5" s="31">
        <v>42948</v>
      </c>
      <c r="F5" s="32">
        <v>28265.13</v>
      </c>
      <c r="G5" s="33"/>
      <c r="H5" s="34">
        <v>42948</v>
      </c>
      <c r="I5" s="35">
        <v>100</v>
      </c>
      <c r="J5" s="36"/>
      <c r="K5" s="37"/>
      <c r="L5" s="38"/>
      <c r="M5" s="39">
        <v>0</v>
      </c>
      <c r="N5" s="40">
        <v>100</v>
      </c>
      <c r="O5" s="33"/>
    </row>
    <row r="6" spans="1:15" ht="15.75" thickBot="1" x14ac:dyDescent="0.3">
      <c r="A6" s="27"/>
      <c r="B6" s="41">
        <v>42949</v>
      </c>
      <c r="C6" s="42">
        <v>39464.19</v>
      </c>
      <c r="D6" s="43" t="s">
        <v>12</v>
      </c>
      <c r="E6" s="44">
        <v>42949</v>
      </c>
      <c r="F6" s="45">
        <v>39884.19</v>
      </c>
      <c r="G6" s="46"/>
      <c r="H6" s="34">
        <v>42949</v>
      </c>
      <c r="I6" s="47">
        <v>420</v>
      </c>
      <c r="J6" s="48"/>
      <c r="K6" s="49" t="s">
        <v>13</v>
      </c>
      <c r="L6" s="50">
        <v>549</v>
      </c>
      <c r="M6" s="51">
        <v>0</v>
      </c>
      <c r="N6" s="52">
        <v>100</v>
      </c>
      <c r="O6" s="33"/>
    </row>
    <row r="7" spans="1:15" ht="15.75" thickBot="1" x14ac:dyDescent="0.3">
      <c r="A7" s="27"/>
      <c r="B7" s="41">
        <v>42950</v>
      </c>
      <c r="C7" s="42">
        <v>36689.089999999997</v>
      </c>
      <c r="D7" s="30" t="s">
        <v>14</v>
      </c>
      <c r="E7" s="44">
        <v>42950</v>
      </c>
      <c r="F7" s="45">
        <v>36879.089999999997</v>
      </c>
      <c r="G7" s="33"/>
      <c r="H7" s="34">
        <v>42950</v>
      </c>
      <c r="I7" s="47">
        <v>190</v>
      </c>
      <c r="J7" s="48"/>
      <c r="K7" s="53" t="s">
        <v>15</v>
      </c>
      <c r="L7" s="50">
        <v>0</v>
      </c>
      <c r="M7" s="51">
        <v>0</v>
      </c>
      <c r="N7" s="52">
        <v>100</v>
      </c>
      <c r="O7" s="33"/>
    </row>
    <row r="8" spans="1:15" ht="15.75" thickBot="1" x14ac:dyDescent="0.3">
      <c r="A8" s="27"/>
      <c r="B8" s="41">
        <v>42951</v>
      </c>
      <c r="C8" s="42">
        <v>77754.53</v>
      </c>
      <c r="D8" s="30" t="s">
        <v>16</v>
      </c>
      <c r="E8" s="44">
        <v>42951</v>
      </c>
      <c r="F8" s="45">
        <v>79674.53</v>
      </c>
      <c r="G8" s="33"/>
      <c r="H8" s="34">
        <v>42951</v>
      </c>
      <c r="I8" s="47">
        <v>100</v>
      </c>
      <c r="J8" s="48"/>
      <c r="K8" s="49" t="s">
        <v>17</v>
      </c>
      <c r="L8" s="50">
        <v>28750</v>
      </c>
      <c r="M8" s="51">
        <v>0</v>
      </c>
      <c r="N8" s="52">
        <v>100</v>
      </c>
      <c r="O8" s="54"/>
    </row>
    <row r="9" spans="1:15" ht="15.75" thickBot="1" x14ac:dyDescent="0.3">
      <c r="A9" s="27"/>
      <c r="B9" s="41">
        <v>42952</v>
      </c>
      <c r="C9" s="42">
        <v>76428.22</v>
      </c>
      <c r="D9" s="30" t="s">
        <v>18</v>
      </c>
      <c r="E9" s="44">
        <v>42952</v>
      </c>
      <c r="F9" s="45">
        <v>78500.72</v>
      </c>
      <c r="G9" s="33"/>
      <c r="H9" s="34">
        <v>42952</v>
      </c>
      <c r="I9" s="47">
        <v>100</v>
      </c>
      <c r="J9" s="55" t="s">
        <v>19</v>
      </c>
      <c r="K9" s="49" t="s">
        <v>20</v>
      </c>
      <c r="L9" s="56">
        <v>14087.78</v>
      </c>
      <c r="M9" s="51">
        <v>0</v>
      </c>
      <c r="N9" s="52">
        <v>100</v>
      </c>
      <c r="O9" s="54"/>
    </row>
    <row r="10" spans="1:15" ht="16.5" thickBot="1" x14ac:dyDescent="0.3">
      <c r="A10" s="27"/>
      <c r="B10" s="41">
        <v>42953</v>
      </c>
      <c r="C10" s="42">
        <v>41830.339999999997</v>
      </c>
      <c r="D10" s="43" t="s">
        <v>21</v>
      </c>
      <c r="E10" s="44">
        <v>42953</v>
      </c>
      <c r="F10" s="45">
        <v>45430.34</v>
      </c>
      <c r="G10" s="33"/>
      <c r="H10" s="34">
        <v>42953</v>
      </c>
      <c r="I10" s="47">
        <v>100</v>
      </c>
      <c r="J10" s="55" t="s">
        <v>22</v>
      </c>
      <c r="K10" s="49" t="s">
        <v>23</v>
      </c>
      <c r="L10" s="56">
        <v>10240.280000000001</v>
      </c>
      <c r="M10" s="57">
        <v>3500</v>
      </c>
      <c r="N10" s="52">
        <v>100</v>
      </c>
      <c r="O10" s="48"/>
    </row>
    <row r="11" spans="1:15" ht="15.75" thickBot="1" x14ac:dyDescent="0.3">
      <c r="A11" s="27"/>
      <c r="B11" s="41">
        <v>42954</v>
      </c>
      <c r="C11" s="42">
        <v>39449.15</v>
      </c>
      <c r="D11" s="58" t="s">
        <v>24</v>
      </c>
      <c r="E11" s="44">
        <v>42954</v>
      </c>
      <c r="F11" s="45">
        <v>39564.15</v>
      </c>
      <c r="G11" s="33"/>
      <c r="H11" s="34">
        <v>42954</v>
      </c>
      <c r="I11" s="47">
        <v>121</v>
      </c>
      <c r="J11" s="55" t="s">
        <v>25</v>
      </c>
      <c r="K11" s="49" t="s">
        <v>26</v>
      </c>
      <c r="L11" s="56">
        <v>10493.57</v>
      </c>
      <c r="M11" s="51">
        <v>0</v>
      </c>
      <c r="N11" s="52">
        <v>100</v>
      </c>
      <c r="O11" s="48"/>
    </row>
    <row r="12" spans="1:15" ht="15.75" thickBot="1" x14ac:dyDescent="0.3">
      <c r="A12" s="27"/>
      <c r="B12" s="41">
        <v>42955</v>
      </c>
      <c r="C12" s="42">
        <v>36261.9</v>
      </c>
      <c r="D12" s="30" t="s">
        <v>27</v>
      </c>
      <c r="E12" s="44">
        <v>42955</v>
      </c>
      <c r="F12" s="45">
        <v>36755.9</v>
      </c>
      <c r="G12" s="33"/>
      <c r="H12" s="34">
        <v>42955</v>
      </c>
      <c r="I12" s="47">
        <v>494</v>
      </c>
      <c r="J12" s="55" t="s">
        <v>28</v>
      </c>
      <c r="K12" s="49" t="s">
        <v>29</v>
      </c>
      <c r="L12" s="56">
        <f>4250+10741.35</f>
        <v>14991.35</v>
      </c>
      <c r="M12" s="51">
        <v>0</v>
      </c>
      <c r="N12" s="52">
        <v>100</v>
      </c>
      <c r="O12" s="54" t="s">
        <v>30</v>
      </c>
    </row>
    <row r="13" spans="1:15" ht="15.75" thickBot="1" x14ac:dyDescent="0.3">
      <c r="A13" s="27"/>
      <c r="B13" s="41">
        <v>42956</v>
      </c>
      <c r="C13" s="42">
        <v>37762.129999999997</v>
      </c>
      <c r="D13" s="43" t="s">
        <v>31</v>
      </c>
      <c r="E13" s="44">
        <v>42956</v>
      </c>
      <c r="F13" s="45">
        <v>38886.33</v>
      </c>
      <c r="G13" s="33"/>
      <c r="H13" s="34">
        <v>42956</v>
      </c>
      <c r="I13" s="47">
        <v>1124.2</v>
      </c>
      <c r="J13" s="55"/>
      <c r="K13" s="49" t="s">
        <v>32</v>
      </c>
      <c r="L13" s="56">
        <v>0</v>
      </c>
      <c r="M13" s="51">
        <v>0</v>
      </c>
      <c r="N13" s="52">
        <v>100</v>
      </c>
      <c r="O13" s="33"/>
    </row>
    <row r="14" spans="1:15" ht="15.75" thickBot="1" x14ac:dyDescent="0.3">
      <c r="A14" s="27"/>
      <c r="B14" s="41">
        <v>42957</v>
      </c>
      <c r="C14" s="42">
        <v>27965.87</v>
      </c>
      <c r="D14" s="30" t="s">
        <v>33</v>
      </c>
      <c r="E14" s="44">
        <v>42957</v>
      </c>
      <c r="F14" s="45">
        <v>29091.87</v>
      </c>
      <c r="G14" s="33"/>
      <c r="H14" s="34">
        <v>42957</v>
      </c>
      <c r="I14" s="47">
        <v>156</v>
      </c>
      <c r="J14" s="55" t="s">
        <v>34</v>
      </c>
      <c r="K14" s="59" t="s">
        <v>35</v>
      </c>
      <c r="L14" s="56">
        <v>1750</v>
      </c>
      <c r="M14" s="51">
        <v>0</v>
      </c>
      <c r="N14" s="52">
        <v>100</v>
      </c>
      <c r="O14" s="33"/>
    </row>
    <row r="15" spans="1:15" ht="15.75" thickBot="1" x14ac:dyDescent="0.3">
      <c r="A15" s="27"/>
      <c r="B15" s="41">
        <v>42958</v>
      </c>
      <c r="C15" s="42">
        <v>75222.23</v>
      </c>
      <c r="D15" s="30" t="s">
        <v>36</v>
      </c>
      <c r="E15" s="44">
        <v>42958</v>
      </c>
      <c r="F15" s="45">
        <v>75656.73</v>
      </c>
      <c r="G15" s="33"/>
      <c r="H15" s="34">
        <v>42958</v>
      </c>
      <c r="I15" s="47">
        <v>434.5</v>
      </c>
      <c r="J15" s="60"/>
      <c r="K15" s="61" t="s">
        <v>37</v>
      </c>
      <c r="L15" s="56">
        <v>445</v>
      </c>
      <c r="M15" s="51">
        <v>0</v>
      </c>
      <c r="N15" s="52">
        <v>100</v>
      </c>
      <c r="O15" s="33"/>
    </row>
    <row r="16" spans="1:15" ht="15.75" thickBot="1" x14ac:dyDescent="0.3">
      <c r="A16" s="27"/>
      <c r="B16" s="41">
        <v>42959</v>
      </c>
      <c r="C16" s="42">
        <v>65606.91</v>
      </c>
      <c r="D16" s="30" t="s">
        <v>38</v>
      </c>
      <c r="E16" s="44">
        <v>42959</v>
      </c>
      <c r="F16" s="45">
        <v>65272.91</v>
      </c>
      <c r="G16" s="33"/>
      <c r="H16" s="34">
        <v>42959</v>
      </c>
      <c r="I16" s="47">
        <v>100</v>
      </c>
      <c r="J16" s="55"/>
      <c r="K16" s="61" t="s">
        <v>39</v>
      </c>
      <c r="L16" s="62">
        <v>0</v>
      </c>
      <c r="M16" s="51">
        <v>0</v>
      </c>
      <c r="N16" s="52">
        <v>100</v>
      </c>
      <c r="O16" s="33"/>
    </row>
    <row r="17" spans="1:15" ht="15.75" thickBot="1" x14ac:dyDescent="0.3">
      <c r="A17" s="27"/>
      <c r="B17" s="41">
        <v>42960</v>
      </c>
      <c r="C17" s="42">
        <v>56705.62</v>
      </c>
      <c r="D17" s="30" t="s">
        <v>40</v>
      </c>
      <c r="E17" s="44">
        <v>42960</v>
      </c>
      <c r="F17" s="45">
        <v>60305.62</v>
      </c>
      <c r="G17" s="33"/>
      <c r="H17" s="34">
        <v>42960</v>
      </c>
      <c r="I17" s="47">
        <v>100</v>
      </c>
      <c r="J17" s="55"/>
      <c r="K17" s="63"/>
      <c r="L17" s="56">
        <v>0</v>
      </c>
      <c r="M17" s="51">
        <v>0</v>
      </c>
      <c r="N17" s="52">
        <v>100</v>
      </c>
      <c r="O17" s="54"/>
    </row>
    <row r="18" spans="1:15" ht="15.75" thickBot="1" x14ac:dyDescent="0.3">
      <c r="A18" s="27"/>
      <c r="B18" s="41">
        <v>42961</v>
      </c>
      <c r="C18" s="42">
        <v>35077.370000000003</v>
      </c>
      <c r="D18" s="30" t="s">
        <v>41</v>
      </c>
      <c r="E18" s="44">
        <v>42961</v>
      </c>
      <c r="F18" s="45">
        <v>36177.370000000003</v>
      </c>
      <c r="G18" s="33"/>
      <c r="H18" s="34">
        <v>42961</v>
      </c>
      <c r="I18" s="47">
        <v>100</v>
      </c>
      <c r="J18" s="55"/>
      <c r="K18" s="64" t="s">
        <v>42</v>
      </c>
      <c r="L18" s="56">
        <v>0</v>
      </c>
      <c r="M18" s="51">
        <v>0</v>
      </c>
      <c r="N18" s="52">
        <v>100</v>
      </c>
      <c r="O18" s="54"/>
    </row>
    <row r="19" spans="1:15" ht="15.75" thickBot="1" x14ac:dyDescent="0.3">
      <c r="A19" s="27"/>
      <c r="B19" s="41">
        <v>42962</v>
      </c>
      <c r="C19" s="42">
        <v>40409.870000000003</v>
      </c>
      <c r="D19" s="30" t="s">
        <v>43</v>
      </c>
      <c r="E19" s="44">
        <v>42962</v>
      </c>
      <c r="F19" s="45">
        <v>40588.870000000003</v>
      </c>
      <c r="G19" s="33"/>
      <c r="H19" s="34">
        <v>42962</v>
      </c>
      <c r="I19" s="47">
        <v>179</v>
      </c>
      <c r="J19" s="55"/>
      <c r="K19" s="64"/>
      <c r="L19" s="65">
        <v>0</v>
      </c>
      <c r="M19" s="51">
        <v>0</v>
      </c>
      <c r="N19" s="52">
        <v>100</v>
      </c>
      <c r="O19" s="33"/>
    </row>
    <row r="20" spans="1:15" ht="15.75" thickBot="1" x14ac:dyDescent="0.3">
      <c r="A20" s="27"/>
      <c r="B20" s="41">
        <v>42963</v>
      </c>
      <c r="C20" s="42">
        <v>28954.82</v>
      </c>
      <c r="D20" s="43" t="s">
        <v>44</v>
      </c>
      <c r="E20" s="44">
        <v>42963</v>
      </c>
      <c r="F20" s="45">
        <v>29080.33</v>
      </c>
      <c r="G20" s="33"/>
      <c r="H20" s="34">
        <v>42963</v>
      </c>
      <c r="I20" s="47">
        <v>100</v>
      </c>
      <c r="J20" s="55"/>
      <c r="K20" s="66" t="s">
        <v>45</v>
      </c>
      <c r="L20" s="62">
        <v>0</v>
      </c>
      <c r="M20" s="51">
        <v>0</v>
      </c>
      <c r="N20" s="52">
        <v>100</v>
      </c>
      <c r="O20" s="54"/>
    </row>
    <row r="21" spans="1:15" ht="15.75" thickBot="1" x14ac:dyDescent="0.3">
      <c r="A21" s="27"/>
      <c r="B21" s="41">
        <v>42964</v>
      </c>
      <c r="C21" s="42">
        <v>44091.45</v>
      </c>
      <c r="D21" s="30" t="s">
        <v>46</v>
      </c>
      <c r="E21" s="44">
        <v>42964</v>
      </c>
      <c r="F21" s="45">
        <v>44199.45</v>
      </c>
      <c r="G21" s="33"/>
      <c r="H21" s="34">
        <v>42964</v>
      </c>
      <c r="I21" s="47">
        <v>108</v>
      </c>
      <c r="J21" s="55"/>
      <c r="K21" s="67" t="s">
        <v>47</v>
      </c>
      <c r="L21" s="62">
        <v>1450</v>
      </c>
      <c r="M21" s="51">
        <v>0</v>
      </c>
      <c r="N21" s="52">
        <v>100</v>
      </c>
      <c r="O21" s="54"/>
    </row>
    <row r="22" spans="1:15" ht="15.75" thickBot="1" x14ac:dyDescent="0.3">
      <c r="A22" s="27"/>
      <c r="B22" s="41">
        <v>42965</v>
      </c>
      <c r="C22" s="42">
        <v>42631.97</v>
      </c>
      <c r="D22" s="30" t="s">
        <v>48</v>
      </c>
      <c r="E22" s="44">
        <v>42965</v>
      </c>
      <c r="F22" s="45">
        <v>59810.09</v>
      </c>
      <c r="G22" s="33"/>
      <c r="H22" s="34">
        <v>42965</v>
      </c>
      <c r="I22" s="47">
        <v>125</v>
      </c>
      <c r="J22" s="68"/>
      <c r="K22" s="69" t="s">
        <v>49</v>
      </c>
      <c r="L22" s="62">
        <v>870</v>
      </c>
      <c r="M22" s="51">
        <v>0</v>
      </c>
      <c r="N22" s="52">
        <v>100</v>
      </c>
      <c r="O22" s="33"/>
    </row>
    <row r="23" spans="1:15" ht="15.75" thickBot="1" x14ac:dyDescent="0.3">
      <c r="A23" s="27"/>
      <c r="B23" s="41">
        <v>42966</v>
      </c>
      <c r="C23" s="42">
        <v>70537.960000000006</v>
      </c>
      <c r="D23" s="70" t="s">
        <v>50</v>
      </c>
      <c r="E23" s="44">
        <v>42966</v>
      </c>
      <c r="F23" s="45">
        <v>70697.960000000006</v>
      </c>
      <c r="G23" s="33"/>
      <c r="H23" s="34">
        <v>42966</v>
      </c>
      <c r="I23" s="47">
        <v>160</v>
      </c>
      <c r="J23" s="48"/>
      <c r="K23" s="71">
        <v>42957</v>
      </c>
      <c r="L23" s="62">
        <v>0</v>
      </c>
      <c r="M23" s="51">
        <v>0</v>
      </c>
      <c r="N23" s="52">
        <v>100</v>
      </c>
    </row>
    <row r="24" spans="1:15" ht="15.75" thickBot="1" x14ac:dyDescent="0.3">
      <c r="A24" s="27"/>
      <c r="B24" s="41">
        <v>42967</v>
      </c>
      <c r="C24" s="42">
        <v>54897.83</v>
      </c>
      <c r="D24" s="30" t="s">
        <v>51</v>
      </c>
      <c r="E24" s="44">
        <v>42967</v>
      </c>
      <c r="F24" s="45">
        <v>59183.83</v>
      </c>
      <c r="G24" s="33"/>
      <c r="H24" s="34">
        <v>42967</v>
      </c>
      <c r="I24" s="47">
        <v>786</v>
      </c>
      <c r="J24" s="55"/>
      <c r="K24" s="72"/>
      <c r="L24" s="62">
        <v>0</v>
      </c>
      <c r="M24" s="51">
        <v>0</v>
      </c>
      <c r="N24" s="52">
        <v>100</v>
      </c>
    </row>
    <row r="25" spans="1:15" ht="15.75" thickBot="1" x14ac:dyDescent="0.3">
      <c r="A25" s="27"/>
      <c r="B25" s="41">
        <v>42968</v>
      </c>
      <c r="C25" s="42">
        <v>54107.5</v>
      </c>
      <c r="D25" s="70" t="s">
        <v>52</v>
      </c>
      <c r="E25" s="44">
        <v>42968</v>
      </c>
      <c r="F25" s="45">
        <v>54440.66</v>
      </c>
      <c r="G25" s="33"/>
      <c r="H25" s="34">
        <v>42968</v>
      </c>
      <c r="I25" s="47">
        <v>333.16</v>
      </c>
      <c r="J25" s="48"/>
      <c r="K25" s="71"/>
      <c r="L25" s="62">
        <v>0</v>
      </c>
      <c r="M25" s="51">
        <v>0</v>
      </c>
      <c r="N25" s="52">
        <v>100</v>
      </c>
      <c r="O25" s="33"/>
    </row>
    <row r="26" spans="1:15" ht="15.75" thickBot="1" x14ac:dyDescent="0.3">
      <c r="A26" s="27"/>
      <c r="B26" s="41">
        <v>42969</v>
      </c>
      <c r="C26" s="42">
        <v>29679.85</v>
      </c>
      <c r="D26" s="30" t="s">
        <v>53</v>
      </c>
      <c r="E26" s="44">
        <v>42969</v>
      </c>
      <c r="F26" s="45">
        <v>29795.85</v>
      </c>
      <c r="G26" s="33"/>
      <c r="H26" s="34">
        <v>42969</v>
      </c>
      <c r="I26" s="47">
        <v>116</v>
      </c>
      <c r="J26" s="73"/>
      <c r="K26" s="71"/>
      <c r="L26" s="62">
        <v>0</v>
      </c>
      <c r="M26" s="51">
        <v>0</v>
      </c>
      <c r="N26" s="52">
        <v>100</v>
      </c>
      <c r="O26" s="54"/>
    </row>
    <row r="27" spans="1:15" ht="15.75" thickBot="1" x14ac:dyDescent="0.3">
      <c r="A27" s="27"/>
      <c r="B27" s="41">
        <v>42970</v>
      </c>
      <c r="C27" s="42">
        <v>39486.46</v>
      </c>
      <c r="D27" s="30" t="s">
        <v>54</v>
      </c>
      <c r="E27" s="44">
        <v>42970</v>
      </c>
      <c r="F27" s="45">
        <v>39626.46</v>
      </c>
      <c r="G27" s="33"/>
      <c r="H27" s="34">
        <v>42970</v>
      </c>
      <c r="I27" s="47">
        <v>140</v>
      </c>
      <c r="J27" s="48"/>
      <c r="K27" s="74" t="s">
        <v>55</v>
      </c>
      <c r="L27" s="62">
        <v>3500</v>
      </c>
      <c r="M27" s="51">
        <v>0</v>
      </c>
      <c r="N27" s="52">
        <v>100</v>
      </c>
      <c r="O27" s="33"/>
    </row>
    <row r="28" spans="1:15" ht="15.75" thickBot="1" x14ac:dyDescent="0.3">
      <c r="A28" s="27"/>
      <c r="B28" s="41">
        <v>42971</v>
      </c>
      <c r="C28" s="42">
        <v>27872.52</v>
      </c>
      <c r="D28" s="30" t="s">
        <v>56</v>
      </c>
      <c r="E28" s="44">
        <v>42971</v>
      </c>
      <c r="F28" s="45">
        <v>27872.52</v>
      </c>
      <c r="G28" s="33"/>
      <c r="H28" s="34">
        <v>42971</v>
      </c>
      <c r="I28" s="47">
        <v>0</v>
      </c>
      <c r="J28" s="48"/>
      <c r="K28" s="74" t="s">
        <v>57</v>
      </c>
      <c r="L28" s="62">
        <v>1000</v>
      </c>
      <c r="M28" s="51">
        <v>0</v>
      </c>
      <c r="N28" s="52">
        <v>0</v>
      </c>
      <c r="O28" s="54"/>
    </row>
    <row r="29" spans="1:15" ht="16.5" thickBot="1" x14ac:dyDescent="0.3">
      <c r="A29" s="27"/>
      <c r="B29" s="41">
        <v>42972</v>
      </c>
      <c r="C29" s="42">
        <v>71606.31</v>
      </c>
      <c r="D29" s="30" t="s">
        <v>58</v>
      </c>
      <c r="E29" s="44">
        <v>42972</v>
      </c>
      <c r="F29" s="45">
        <v>76139.31</v>
      </c>
      <c r="G29" s="33"/>
      <c r="H29" s="34">
        <v>42972</v>
      </c>
      <c r="I29" s="47">
        <v>283</v>
      </c>
      <c r="J29" s="48"/>
      <c r="K29" s="75" t="s">
        <v>59</v>
      </c>
      <c r="L29" s="62">
        <v>3500</v>
      </c>
      <c r="M29" s="51">
        <v>0</v>
      </c>
      <c r="N29" s="52">
        <v>200</v>
      </c>
      <c r="O29" s="54"/>
    </row>
    <row r="30" spans="1:15" ht="15.75" thickBot="1" x14ac:dyDescent="0.3">
      <c r="A30" s="27"/>
      <c r="B30" s="41">
        <v>42973</v>
      </c>
      <c r="C30" s="42">
        <v>66536.56</v>
      </c>
      <c r="D30" s="30" t="s">
        <v>60</v>
      </c>
      <c r="E30" s="44">
        <v>42973</v>
      </c>
      <c r="F30" s="45">
        <v>66756.56</v>
      </c>
      <c r="G30" s="33"/>
      <c r="H30" s="34">
        <v>42973</v>
      </c>
      <c r="I30" s="47">
        <v>220</v>
      </c>
      <c r="J30" s="73"/>
      <c r="K30" s="74" t="s">
        <v>61</v>
      </c>
      <c r="L30" s="62">
        <v>500</v>
      </c>
      <c r="M30" s="51">
        <v>0</v>
      </c>
      <c r="N30" s="52">
        <v>100</v>
      </c>
      <c r="O30" s="33"/>
    </row>
    <row r="31" spans="1:15" ht="15.75" thickBot="1" x14ac:dyDescent="0.3">
      <c r="A31" s="27"/>
      <c r="B31" s="41">
        <v>42974</v>
      </c>
      <c r="C31" s="42">
        <v>39420.559999999998</v>
      </c>
      <c r="D31" s="30" t="s">
        <v>62</v>
      </c>
      <c r="E31" s="44">
        <v>42974</v>
      </c>
      <c r="F31" s="45">
        <v>43220.56</v>
      </c>
      <c r="G31" s="33"/>
      <c r="H31" s="34">
        <v>42974</v>
      </c>
      <c r="I31" s="47">
        <v>30</v>
      </c>
      <c r="J31" s="55"/>
      <c r="K31" s="76" t="s">
        <v>63</v>
      </c>
      <c r="L31" s="77"/>
      <c r="M31" s="51">
        <v>0</v>
      </c>
      <c r="N31" s="52">
        <v>100</v>
      </c>
      <c r="O31" s="54"/>
    </row>
    <row r="32" spans="1:15" ht="15.75" thickBot="1" x14ac:dyDescent="0.3">
      <c r="A32" s="27"/>
      <c r="B32" s="41">
        <v>42975</v>
      </c>
      <c r="C32" s="42">
        <v>43821.45</v>
      </c>
      <c r="D32" s="30" t="s">
        <v>64</v>
      </c>
      <c r="E32" s="44">
        <v>42975</v>
      </c>
      <c r="F32" s="45">
        <v>44421.45</v>
      </c>
      <c r="G32" s="33"/>
      <c r="H32" s="34">
        <v>42975</v>
      </c>
      <c r="I32" s="47">
        <v>100</v>
      </c>
      <c r="J32" s="48"/>
      <c r="K32" s="74" t="s">
        <v>65</v>
      </c>
      <c r="L32" s="78"/>
      <c r="M32" s="51"/>
      <c r="N32" s="52">
        <v>100</v>
      </c>
      <c r="O32" s="33"/>
    </row>
    <row r="33" spans="1:15" ht="15.75" thickBot="1" x14ac:dyDescent="0.3">
      <c r="A33" s="27"/>
      <c r="B33" s="41">
        <v>42976</v>
      </c>
      <c r="C33" s="42">
        <v>30642.01</v>
      </c>
      <c r="D33" s="58" t="s">
        <v>66</v>
      </c>
      <c r="E33" s="44">
        <v>42976</v>
      </c>
      <c r="F33" s="79">
        <v>30742.01</v>
      </c>
      <c r="G33" s="33"/>
      <c r="H33" s="34">
        <v>42976</v>
      </c>
      <c r="I33" s="47">
        <v>100</v>
      </c>
      <c r="J33" s="48"/>
      <c r="K33" s="80" t="s">
        <v>67</v>
      </c>
      <c r="L33" s="81">
        <v>0</v>
      </c>
      <c r="M33" s="51">
        <v>0</v>
      </c>
      <c r="N33" s="52">
        <v>100</v>
      </c>
      <c r="O33" s="33"/>
    </row>
    <row r="34" spans="1:15" ht="15.75" thickBot="1" x14ac:dyDescent="0.3">
      <c r="A34" s="27"/>
      <c r="B34" s="41">
        <v>42977</v>
      </c>
      <c r="C34" s="82">
        <v>32444.71</v>
      </c>
      <c r="D34" s="30" t="s">
        <v>68</v>
      </c>
      <c r="E34" s="83">
        <v>42977</v>
      </c>
      <c r="F34" s="82">
        <v>32594.71</v>
      </c>
      <c r="G34" s="33"/>
      <c r="H34" s="34">
        <v>42977</v>
      </c>
      <c r="I34" s="47">
        <v>150</v>
      </c>
      <c r="J34" s="48"/>
      <c r="K34" s="80"/>
      <c r="L34" s="84"/>
      <c r="M34" s="51">
        <v>0</v>
      </c>
      <c r="N34" s="52">
        <v>100</v>
      </c>
      <c r="O34" s="33"/>
    </row>
    <row r="35" spans="1:15" ht="15.75" thickBot="1" x14ac:dyDescent="0.3">
      <c r="A35" s="27"/>
      <c r="B35" s="41">
        <v>42978</v>
      </c>
      <c r="C35" s="82">
        <v>811</v>
      </c>
      <c r="D35" s="85" t="s">
        <v>69</v>
      </c>
      <c r="E35" s="83">
        <v>42978</v>
      </c>
      <c r="F35" s="82">
        <v>29406.41</v>
      </c>
      <c r="G35" s="33"/>
      <c r="H35" s="34">
        <v>42978</v>
      </c>
      <c r="I35" s="47">
        <v>190</v>
      </c>
      <c r="J35" s="48"/>
      <c r="K35" s="86"/>
      <c r="L35" s="50">
        <v>0</v>
      </c>
      <c r="M35" s="87">
        <v>27960.5</v>
      </c>
      <c r="N35" s="88">
        <v>100</v>
      </c>
    </row>
    <row r="36" spans="1:15" ht="15.75" thickBot="1" x14ac:dyDescent="0.3">
      <c r="A36" s="89"/>
      <c r="B36" s="90"/>
      <c r="C36" s="91">
        <v>0</v>
      </c>
      <c r="D36" s="20"/>
      <c r="E36" s="92"/>
      <c r="F36" s="56">
        <v>0</v>
      </c>
      <c r="G36" s="33"/>
      <c r="H36" s="93"/>
      <c r="I36" s="94">
        <v>0</v>
      </c>
      <c r="J36" s="95"/>
      <c r="K36" s="86"/>
      <c r="L36" s="96"/>
      <c r="M36" s="97">
        <v>0</v>
      </c>
      <c r="N36" s="98">
        <f>SUM(N5:N35)</f>
        <v>3100</v>
      </c>
    </row>
    <row r="37" spans="1:15" ht="16.5" thickBot="1" x14ac:dyDescent="0.3">
      <c r="A37" s="99"/>
      <c r="B37" s="100"/>
      <c r="C37" s="101">
        <v>0</v>
      </c>
      <c r="D37" s="20"/>
      <c r="E37" s="102"/>
      <c r="F37" s="103">
        <v>0</v>
      </c>
      <c r="H37" s="104"/>
      <c r="I37" s="105">
        <v>0</v>
      </c>
      <c r="J37" s="95"/>
      <c r="K37" s="106"/>
      <c r="L37" s="107"/>
      <c r="M37" s="108">
        <f>SUM(M5:M36)</f>
        <v>31460.5</v>
      </c>
      <c r="N37" s="109" t="s">
        <v>70</v>
      </c>
    </row>
    <row r="38" spans="1:15" x14ac:dyDescent="0.25">
      <c r="B38" s="110" t="s">
        <v>71</v>
      </c>
      <c r="C38" s="111">
        <f>SUM(C5:C37)</f>
        <v>1393779.51</v>
      </c>
      <c r="E38" s="112" t="s">
        <v>71</v>
      </c>
      <c r="F38" s="113">
        <f>SUM(F5:F37)</f>
        <v>1468921.91</v>
      </c>
      <c r="H38" s="8" t="s">
        <v>71</v>
      </c>
      <c r="I38" s="5">
        <f>SUM(I5:I37)</f>
        <v>6759.86</v>
      </c>
      <c r="J38" s="5"/>
      <c r="K38" s="114" t="s">
        <v>71</v>
      </c>
      <c r="L38" s="115">
        <f>SUM(L5:L37)</f>
        <v>92126.98</v>
      </c>
    </row>
    <row r="40" spans="1:15" ht="15.75" x14ac:dyDescent="0.25">
      <c r="A40" s="116"/>
      <c r="B40" s="117"/>
      <c r="C40" s="48"/>
      <c r="D40" s="118"/>
      <c r="E40" s="119"/>
      <c r="F40" s="95"/>
      <c r="H40" s="120" t="s">
        <v>72</v>
      </c>
      <c r="I40" s="121"/>
      <c r="J40" s="122"/>
      <c r="K40" s="123">
        <f>I38+L38</f>
        <v>98886.84</v>
      </c>
      <c r="L40" s="124"/>
    </row>
    <row r="41" spans="1:15" ht="15.75" x14ac:dyDescent="0.25">
      <c r="B41" s="125"/>
      <c r="C41" s="95"/>
      <c r="D41" s="126" t="s">
        <v>73</v>
      </c>
      <c r="E41" s="126"/>
      <c r="F41" s="127">
        <f>F38-K40</f>
        <v>1370035.0699999998</v>
      </c>
      <c r="I41" s="128"/>
      <c r="J41" s="128"/>
    </row>
    <row r="42" spans="1:15" ht="15.75" x14ac:dyDescent="0.25">
      <c r="D42" s="129" t="s">
        <v>74</v>
      </c>
      <c r="E42" s="129"/>
      <c r="F42" s="127">
        <v>-1327946.97</v>
      </c>
      <c r="I42" s="128"/>
      <c r="J42" s="128" t="s">
        <v>30</v>
      </c>
    </row>
    <row r="43" spans="1:15" ht="15.75" thickBot="1" x14ac:dyDescent="0.3">
      <c r="D43" s="130"/>
      <c r="E43" s="131"/>
      <c r="F43" s="132"/>
    </row>
    <row r="44" spans="1:15" ht="15.75" thickTop="1" x14ac:dyDescent="0.25">
      <c r="C44" s="4" t="s">
        <v>30</v>
      </c>
      <c r="E44" s="116" t="s">
        <v>75</v>
      </c>
      <c r="F44" s="5">
        <f>SUM(F41:F43)</f>
        <v>42088.09999999986</v>
      </c>
      <c r="I44" s="133" t="s">
        <v>76</v>
      </c>
      <c r="J44" s="134"/>
      <c r="K44" s="135">
        <f>F48+L46</f>
        <v>228472.71999999986</v>
      </c>
      <c r="L44" s="136"/>
    </row>
    <row r="45" spans="1:15" ht="15.75" thickBot="1" x14ac:dyDescent="0.3">
      <c r="D45" s="137" t="s">
        <v>77</v>
      </c>
      <c r="E45" s="116" t="s">
        <v>78</v>
      </c>
      <c r="F45" s="5">
        <v>15683.84</v>
      </c>
      <c r="I45" s="138"/>
      <c r="J45" s="139"/>
      <c r="K45" s="140"/>
      <c r="L45" s="141"/>
    </row>
    <row r="46" spans="1:15" ht="17.25" thickTop="1" thickBot="1" x14ac:dyDescent="0.3">
      <c r="C46" s="113"/>
      <c r="D46" s="142" t="s">
        <v>79</v>
      </c>
      <c r="E46" s="142"/>
      <c r="F46" s="143">
        <v>170700.78</v>
      </c>
      <c r="I46" s="144"/>
      <c r="J46" s="144"/>
      <c r="K46" s="145"/>
      <c r="L46" s="146"/>
    </row>
    <row r="47" spans="1:15" ht="19.5" thickBot="1" x14ac:dyDescent="0.35">
      <c r="C47" s="113"/>
      <c r="D47" s="112"/>
      <c r="E47" s="112"/>
      <c r="F47" s="147"/>
      <c r="H47" s="148"/>
      <c r="I47" s="149" t="s">
        <v>80</v>
      </c>
      <c r="J47" s="149"/>
      <c r="K47" s="150">
        <f>-C4</f>
        <v>-196472.18</v>
      </c>
      <c r="L47" s="150"/>
      <c r="M47" s="151"/>
    </row>
    <row r="48" spans="1:15" ht="17.25" thickTop="1" thickBot="1" x14ac:dyDescent="0.3">
      <c r="E48" s="152" t="s">
        <v>81</v>
      </c>
      <c r="F48" s="153">
        <f>F44+F45+F46</f>
        <v>228472.71999999986</v>
      </c>
    </row>
    <row r="49" spans="2:14" ht="19.5" thickBot="1" x14ac:dyDescent="0.35">
      <c r="B49"/>
      <c r="C49"/>
      <c r="D49" s="154"/>
      <c r="E49" s="154"/>
      <c r="F49" s="95"/>
      <c r="I49" s="155" t="s">
        <v>82</v>
      </c>
      <c r="J49" s="156"/>
      <c r="K49" s="157">
        <f>K44+K47</f>
        <v>32000.539999999863</v>
      </c>
      <c r="L49" s="158"/>
      <c r="M49" s="159"/>
      <c r="N49" s="116"/>
    </row>
    <row r="50" spans="2:14" x14ac:dyDescent="0.25">
      <c r="B50"/>
      <c r="C50"/>
      <c r="M50" s="159"/>
      <c r="N50" s="116"/>
    </row>
    <row r="51" spans="2:14" x14ac:dyDescent="0.25">
      <c r="B51"/>
      <c r="C51"/>
      <c r="N51" s="116"/>
    </row>
    <row r="52" spans="2:14" x14ac:dyDescent="0.25">
      <c r="B52"/>
      <c r="C52"/>
      <c r="F52"/>
      <c r="I52"/>
      <c r="J52"/>
      <c r="M52"/>
      <c r="N52" s="116"/>
    </row>
    <row r="53" spans="2:14" x14ac:dyDescent="0.25">
      <c r="B53"/>
      <c r="C53"/>
      <c r="N53" s="116"/>
    </row>
    <row r="54" spans="2:14" x14ac:dyDescent="0.25">
      <c r="M54" s="48"/>
      <c r="N54" s="116"/>
    </row>
    <row r="55" spans="2:14" x14ac:dyDescent="0.25">
      <c r="M55" s="160"/>
      <c r="N55" s="116"/>
    </row>
    <row r="56" spans="2:14" x14ac:dyDescent="0.25">
      <c r="M56" s="48"/>
      <c r="N56" s="116"/>
    </row>
    <row r="57" spans="2:14" x14ac:dyDescent="0.25">
      <c r="M57" s="48"/>
      <c r="N57" s="116"/>
    </row>
    <row r="58" spans="2:14" x14ac:dyDescent="0.25">
      <c r="M58" s="160"/>
    </row>
    <row r="59" spans="2:14" x14ac:dyDescent="0.25">
      <c r="M59" s="160"/>
    </row>
    <row r="60" spans="2:14" x14ac:dyDescent="0.25">
      <c r="M60" s="160"/>
    </row>
    <row r="61" spans="2:14" x14ac:dyDescent="0.25">
      <c r="M61" s="160"/>
    </row>
    <row r="62" spans="2:14" x14ac:dyDescent="0.25">
      <c r="M62" s="160"/>
    </row>
    <row r="63" spans="2:14" x14ac:dyDescent="0.25">
      <c r="M63" s="160"/>
    </row>
    <row r="64" spans="2:14" x14ac:dyDescent="0.25">
      <c r="M64" s="160"/>
    </row>
    <row r="65" spans="13:13" x14ac:dyDescent="0.25">
      <c r="M65" s="160"/>
    </row>
    <row r="66" spans="13:13" x14ac:dyDescent="0.25">
      <c r="M66" s="160"/>
    </row>
    <row r="67" spans="13:13" x14ac:dyDescent="0.25">
      <c r="M67" s="160"/>
    </row>
    <row r="68" spans="13:13" x14ac:dyDescent="0.25">
      <c r="M68" s="160"/>
    </row>
    <row r="69" spans="13:13" x14ac:dyDescent="0.25">
      <c r="M69" s="160"/>
    </row>
    <row r="70" spans="13:13" x14ac:dyDescent="0.25">
      <c r="M70" s="160"/>
    </row>
    <row r="71" spans="13:13" x14ac:dyDescent="0.25">
      <c r="M71" s="160"/>
    </row>
    <row r="72" spans="13:13" x14ac:dyDescent="0.25">
      <c r="M72" s="160"/>
    </row>
    <row r="73" spans="13:13" x14ac:dyDescent="0.25">
      <c r="M73" s="160"/>
    </row>
    <row r="74" spans="13:13" x14ac:dyDescent="0.25">
      <c r="M74" s="160"/>
    </row>
    <row r="75" spans="13:13" x14ac:dyDescent="0.25">
      <c r="M75" s="160"/>
    </row>
    <row r="76" spans="13:13" x14ac:dyDescent="0.25">
      <c r="M76" s="160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C1:K1"/>
    <mergeCell ref="E4:F4"/>
    <mergeCell ref="I4:L4"/>
    <mergeCell ref="L33:L34"/>
    <mergeCell ref="K35:K36"/>
    <mergeCell ref="H40:I40"/>
    <mergeCell ref="K40:L40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>
      <selection activeCell="G14" sqref="G14"/>
    </sheetView>
  </sheetViews>
  <sheetFormatPr baseColWidth="10" defaultRowHeight="15" x14ac:dyDescent="0.25"/>
  <cols>
    <col min="2" max="2" width="14.140625" bestFit="1" customWidth="1"/>
    <col min="5" max="5" width="14.140625" bestFit="1" customWidth="1"/>
    <col min="13" max="13" width="12.7109375" bestFit="1" customWidth="1"/>
  </cols>
  <sheetData>
    <row r="1" spans="1:13" ht="23.25" x14ac:dyDescent="0.35">
      <c r="A1" s="161"/>
      <c r="B1" s="2" t="s">
        <v>83</v>
      </c>
      <c r="C1" s="2"/>
      <c r="D1" s="2"/>
      <c r="E1" s="2"/>
      <c r="F1" s="2"/>
      <c r="G1" s="2"/>
      <c r="H1" s="2"/>
      <c r="I1" s="2"/>
      <c r="J1" s="2"/>
      <c r="K1" s="116"/>
      <c r="L1" s="162" t="s">
        <v>84</v>
      </c>
      <c r="M1" s="163"/>
    </row>
    <row r="2" spans="1:13" ht="15.75" thickBot="1" x14ac:dyDescent="0.3">
      <c r="A2" s="161"/>
      <c r="B2" s="6" t="s">
        <v>2</v>
      </c>
      <c r="C2" s="152"/>
      <c r="D2" s="8"/>
      <c r="E2" s="9"/>
      <c r="H2" s="6"/>
      <c r="J2" s="116"/>
      <c r="K2" s="116"/>
      <c r="L2" s="164"/>
      <c r="M2" s="163"/>
    </row>
    <row r="3" spans="1:13" ht="19.5" thickBot="1" x14ac:dyDescent="0.35">
      <c r="A3" s="165" t="s">
        <v>6</v>
      </c>
      <c r="B3" s="14" t="s">
        <v>85</v>
      </c>
      <c r="C3" s="166"/>
      <c r="D3" s="167" t="s">
        <v>86</v>
      </c>
      <c r="E3" s="167"/>
      <c r="F3" s="167"/>
      <c r="G3" s="168">
        <v>2000</v>
      </c>
      <c r="H3" s="168"/>
      <c r="I3" s="6"/>
      <c r="J3" s="116"/>
      <c r="K3" s="116"/>
      <c r="L3" s="164"/>
      <c r="M3" s="163"/>
    </row>
    <row r="4" spans="1:13" ht="20.25" thickTop="1" thickBot="1" x14ac:dyDescent="0.35">
      <c r="A4" s="169"/>
      <c r="B4" s="19">
        <v>125687.1</v>
      </c>
      <c r="C4" s="170"/>
      <c r="D4" s="171" t="s">
        <v>7</v>
      </c>
      <c r="E4" s="172"/>
      <c r="H4" s="23" t="s">
        <v>8</v>
      </c>
      <c r="I4" s="24"/>
      <c r="J4" s="24"/>
      <c r="K4" s="24"/>
      <c r="L4" s="173" t="s">
        <v>87</v>
      </c>
      <c r="M4" s="174" t="s">
        <v>9</v>
      </c>
    </row>
    <row r="5" spans="1:13" ht="16.5" thickTop="1" thickBot="1" x14ac:dyDescent="0.3">
      <c r="A5" s="28">
        <v>42948</v>
      </c>
      <c r="B5" s="29">
        <v>22083</v>
      </c>
      <c r="C5" s="58" t="s">
        <v>88</v>
      </c>
      <c r="D5" s="175">
        <v>42948</v>
      </c>
      <c r="E5" s="176">
        <v>20298</v>
      </c>
      <c r="F5" s="33"/>
      <c r="G5" s="34">
        <v>42948</v>
      </c>
      <c r="H5" s="177">
        <v>0</v>
      </c>
      <c r="I5" s="36"/>
      <c r="J5" s="178"/>
      <c r="K5" s="178"/>
      <c r="L5" s="179" t="s">
        <v>89</v>
      </c>
      <c r="M5" s="180">
        <v>0</v>
      </c>
    </row>
    <row r="6" spans="1:13" ht="15.75" thickBot="1" x14ac:dyDescent="0.3">
      <c r="A6" s="41">
        <v>42949</v>
      </c>
      <c r="B6" s="42">
        <v>23861.5</v>
      </c>
      <c r="C6" s="58" t="s">
        <v>90</v>
      </c>
      <c r="D6" s="181">
        <v>42949</v>
      </c>
      <c r="E6" s="182">
        <v>24731.5</v>
      </c>
      <c r="F6" s="46"/>
      <c r="G6" s="34">
        <v>42949</v>
      </c>
      <c r="H6" s="183">
        <v>0</v>
      </c>
      <c r="I6" s="48"/>
      <c r="J6" s="184" t="s">
        <v>13</v>
      </c>
      <c r="K6" s="185">
        <v>549</v>
      </c>
      <c r="L6" s="186" t="s">
        <v>91</v>
      </c>
      <c r="M6" s="187">
        <v>0</v>
      </c>
    </row>
    <row r="7" spans="1:13" ht="15.75" thickBot="1" x14ac:dyDescent="0.3">
      <c r="A7" s="41">
        <v>42950</v>
      </c>
      <c r="B7" s="42">
        <v>23871</v>
      </c>
      <c r="C7" s="58" t="s">
        <v>92</v>
      </c>
      <c r="D7" s="181">
        <v>42950</v>
      </c>
      <c r="E7" s="182">
        <v>35136.5</v>
      </c>
      <c r="F7" s="33"/>
      <c r="G7" s="34">
        <v>42950</v>
      </c>
      <c r="H7" s="183">
        <v>0</v>
      </c>
      <c r="I7" s="48"/>
      <c r="J7" s="53" t="s">
        <v>93</v>
      </c>
      <c r="K7" s="188">
        <v>17005</v>
      </c>
      <c r="L7" s="186" t="s">
        <v>94</v>
      </c>
      <c r="M7" s="187">
        <v>0</v>
      </c>
    </row>
    <row r="8" spans="1:13" ht="15.75" thickBot="1" x14ac:dyDescent="0.3">
      <c r="A8" s="41">
        <v>42951</v>
      </c>
      <c r="B8" s="42">
        <v>64783.5</v>
      </c>
      <c r="C8" s="70" t="s">
        <v>95</v>
      </c>
      <c r="D8" s="181">
        <v>42951</v>
      </c>
      <c r="E8" s="182">
        <v>64816.5</v>
      </c>
      <c r="F8" s="33"/>
      <c r="G8" s="34">
        <v>42951</v>
      </c>
      <c r="H8" s="183">
        <v>33</v>
      </c>
      <c r="I8" s="48"/>
      <c r="J8" s="184" t="s">
        <v>17</v>
      </c>
      <c r="K8" s="189">
        <f>7187.5+7187.5+7187.5+7187.5</f>
        <v>28750</v>
      </c>
      <c r="L8" s="186" t="s">
        <v>96</v>
      </c>
      <c r="M8" s="187">
        <v>0</v>
      </c>
    </row>
    <row r="9" spans="1:13" ht="15.75" thickBot="1" x14ac:dyDescent="0.3">
      <c r="A9" s="41">
        <v>42952</v>
      </c>
      <c r="B9" s="42">
        <v>55854.5</v>
      </c>
      <c r="C9" s="30" t="s">
        <v>97</v>
      </c>
      <c r="D9" s="181">
        <v>42952</v>
      </c>
      <c r="E9" s="182">
        <v>59868</v>
      </c>
      <c r="F9" s="33"/>
      <c r="G9" s="34">
        <v>42952</v>
      </c>
      <c r="H9" s="183">
        <v>0</v>
      </c>
      <c r="I9" s="190" t="s">
        <v>98</v>
      </c>
      <c r="J9" s="184" t="s">
        <v>20</v>
      </c>
      <c r="K9" s="191">
        <v>5663.15</v>
      </c>
      <c r="L9" s="186" t="s">
        <v>99</v>
      </c>
      <c r="M9" s="187">
        <v>0</v>
      </c>
    </row>
    <row r="10" spans="1:13" ht="15.75" thickBot="1" x14ac:dyDescent="0.3">
      <c r="A10" s="41">
        <v>42953</v>
      </c>
      <c r="B10" s="42">
        <v>43500</v>
      </c>
      <c r="C10" s="70" t="s">
        <v>100</v>
      </c>
      <c r="D10" s="181">
        <v>42953</v>
      </c>
      <c r="E10" s="182">
        <v>43660</v>
      </c>
      <c r="F10" s="33"/>
      <c r="G10" s="34">
        <v>42953</v>
      </c>
      <c r="H10" s="183">
        <v>160</v>
      </c>
      <c r="I10" s="73" t="s">
        <v>101</v>
      </c>
      <c r="J10" s="184" t="s">
        <v>23</v>
      </c>
      <c r="K10" s="191">
        <v>13692.47</v>
      </c>
      <c r="L10" s="186" t="s">
        <v>102</v>
      </c>
      <c r="M10" s="187">
        <v>0</v>
      </c>
    </row>
    <row r="11" spans="1:13" ht="15.75" thickBot="1" x14ac:dyDescent="0.3">
      <c r="A11" s="41">
        <v>42954</v>
      </c>
      <c r="B11" s="42">
        <v>38635.5</v>
      </c>
      <c r="C11" s="70" t="s">
        <v>103</v>
      </c>
      <c r="D11" s="181">
        <v>42954</v>
      </c>
      <c r="E11" s="182">
        <v>42561.5</v>
      </c>
      <c r="F11" s="33"/>
      <c r="G11" s="34">
        <v>42954</v>
      </c>
      <c r="H11" s="183">
        <v>0</v>
      </c>
      <c r="I11" s="73" t="s">
        <v>104</v>
      </c>
      <c r="J11" s="184" t="s">
        <v>26</v>
      </c>
      <c r="K11" s="191">
        <v>13463.9</v>
      </c>
      <c r="L11" s="186" t="s">
        <v>105</v>
      </c>
      <c r="M11" s="187">
        <v>0</v>
      </c>
    </row>
    <row r="12" spans="1:13" ht="15.75" thickBot="1" x14ac:dyDescent="0.3">
      <c r="A12" s="41">
        <v>42955</v>
      </c>
      <c r="B12" s="42">
        <v>16228</v>
      </c>
      <c r="C12" s="70" t="s">
        <v>106</v>
      </c>
      <c r="D12" s="181">
        <v>42955</v>
      </c>
      <c r="E12" s="182">
        <v>16242</v>
      </c>
      <c r="F12" s="33"/>
      <c r="G12" s="34">
        <v>42955</v>
      </c>
      <c r="H12" s="183">
        <v>14</v>
      </c>
      <c r="I12" s="73" t="s">
        <v>107</v>
      </c>
      <c r="J12" s="184" t="s">
        <v>29</v>
      </c>
      <c r="K12" s="191">
        <v>13692.47</v>
      </c>
      <c r="L12" s="186" t="s">
        <v>108</v>
      </c>
      <c r="M12" s="187">
        <v>0</v>
      </c>
    </row>
    <row r="13" spans="1:13" ht="15.75" thickBot="1" x14ac:dyDescent="0.3">
      <c r="A13" s="41">
        <v>42956</v>
      </c>
      <c r="B13" s="42">
        <v>29423.5</v>
      </c>
      <c r="C13" s="70" t="s">
        <v>109</v>
      </c>
      <c r="D13" s="181">
        <v>42956</v>
      </c>
      <c r="E13" s="182">
        <v>29423.5</v>
      </c>
      <c r="F13" s="33"/>
      <c r="G13" s="34">
        <v>42956</v>
      </c>
      <c r="H13" s="183">
        <v>0</v>
      </c>
      <c r="I13" s="48"/>
      <c r="J13" s="59"/>
      <c r="K13" s="185">
        <v>0</v>
      </c>
      <c r="L13" s="186" t="s">
        <v>110</v>
      </c>
      <c r="M13" s="187">
        <v>0</v>
      </c>
    </row>
    <row r="14" spans="1:13" ht="15.75" thickBot="1" x14ac:dyDescent="0.3">
      <c r="A14" s="41">
        <v>42957</v>
      </c>
      <c r="B14" s="42">
        <v>25087.5</v>
      </c>
      <c r="C14" s="30" t="s">
        <v>111</v>
      </c>
      <c r="D14" s="181">
        <v>42957</v>
      </c>
      <c r="E14" s="182">
        <v>25087.5</v>
      </c>
      <c r="F14" s="33"/>
      <c r="G14" s="34">
        <v>42957</v>
      </c>
      <c r="H14" s="183">
        <v>0</v>
      </c>
      <c r="I14" s="48"/>
      <c r="J14" s="192"/>
      <c r="K14" s="185">
        <v>0</v>
      </c>
      <c r="L14" s="186" t="s">
        <v>112</v>
      </c>
      <c r="M14" s="187">
        <v>0</v>
      </c>
    </row>
    <row r="15" spans="1:13" ht="15.75" thickBot="1" x14ac:dyDescent="0.3">
      <c r="A15" s="41">
        <v>42958</v>
      </c>
      <c r="B15" s="42">
        <v>58915</v>
      </c>
      <c r="C15" s="30" t="s">
        <v>113</v>
      </c>
      <c r="D15" s="181">
        <v>42958</v>
      </c>
      <c r="E15" s="182">
        <v>62515.5</v>
      </c>
      <c r="F15" s="33"/>
      <c r="G15" s="34">
        <v>42958</v>
      </c>
      <c r="H15" s="183">
        <v>0</v>
      </c>
      <c r="I15" s="48"/>
      <c r="J15" s="193" t="s">
        <v>114</v>
      </c>
      <c r="K15" s="185">
        <v>0</v>
      </c>
      <c r="L15" s="186" t="s">
        <v>115</v>
      </c>
      <c r="M15" s="187">
        <v>0</v>
      </c>
    </row>
    <row r="16" spans="1:13" ht="15.75" thickBot="1" x14ac:dyDescent="0.3">
      <c r="A16" s="41">
        <v>42959</v>
      </c>
      <c r="B16" s="42">
        <v>59190</v>
      </c>
      <c r="C16" s="30" t="s">
        <v>116</v>
      </c>
      <c r="D16" s="181">
        <v>42959</v>
      </c>
      <c r="E16" s="182">
        <v>59190</v>
      </c>
      <c r="F16" s="33"/>
      <c r="G16" s="34">
        <v>42959</v>
      </c>
      <c r="H16" s="183">
        <v>0</v>
      </c>
      <c r="I16" s="48"/>
      <c r="J16" s="194"/>
      <c r="K16" s="195">
        <v>0</v>
      </c>
      <c r="L16" s="196" t="s">
        <v>117</v>
      </c>
      <c r="M16" s="187">
        <v>0</v>
      </c>
    </row>
    <row r="17" spans="1:13" ht="15.75" thickBot="1" x14ac:dyDescent="0.3">
      <c r="A17" s="41">
        <v>42960</v>
      </c>
      <c r="B17" s="42">
        <f>63205.5+342</f>
        <v>63547.5</v>
      </c>
      <c r="C17" s="30" t="s">
        <v>118</v>
      </c>
      <c r="D17" s="181">
        <v>42960</v>
      </c>
      <c r="E17" s="182">
        <v>52951.5</v>
      </c>
      <c r="F17" s="33"/>
      <c r="G17" s="34">
        <v>42960</v>
      </c>
      <c r="H17" s="183">
        <v>30</v>
      </c>
      <c r="I17" s="48"/>
      <c r="J17" s="197" t="s">
        <v>119</v>
      </c>
      <c r="K17" s="195">
        <v>0</v>
      </c>
      <c r="L17" s="186" t="s">
        <v>120</v>
      </c>
      <c r="M17" s="187">
        <v>0</v>
      </c>
    </row>
    <row r="18" spans="1:13" ht="15.75" thickBot="1" x14ac:dyDescent="0.3">
      <c r="A18" s="41">
        <v>42961</v>
      </c>
      <c r="B18" s="42">
        <v>32056.5</v>
      </c>
      <c r="C18" s="70" t="s">
        <v>121</v>
      </c>
      <c r="D18" s="181">
        <v>42961</v>
      </c>
      <c r="E18" s="182">
        <v>34056.5</v>
      </c>
      <c r="F18" s="33"/>
      <c r="G18" s="34">
        <v>42961</v>
      </c>
      <c r="H18" s="183">
        <v>12</v>
      </c>
      <c r="I18" s="198"/>
      <c r="J18" s="197"/>
      <c r="K18" s="199">
        <v>0</v>
      </c>
      <c r="L18" s="186" t="s">
        <v>122</v>
      </c>
      <c r="M18" s="187">
        <v>0</v>
      </c>
    </row>
    <row r="19" spans="1:13" ht="16.5" thickBot="1" x14ac:dyDescent="0.3">
      <c r="A19" s="41">
        <v>42962</v>
      </c>
      <c r="B19" s="42">
        <v>0</v>
      </c>
      <c r="C19" s="30"/>
      <c r="D19" s="181">
        <v>42962</v>
      </c>
      <c r="E19" s="182">
        <v>29528</v>
      </c>
      <c r="F19" s="33"/>
      <c r="G19" s="34">
        <v>42962</v>
      </c>
      <c r="H19" s="183">
        <v>33</v>
      </c>
      <c r="I19" s="48"/>
      <c r="J19" s="59" t="s">
        <v>123</v>
      </c>
      <c r="K19" s="199">
        <v>0</v>
      </c>
      <c r="L19" s="186" t="s">
        <v>124</v>
      </c>
      <c r="M19" s="200">
        <v>29495</v>
      </c>
    </row>
    <row r="20" spans="1:13" ht="16.5" thickBot="1" x14ac:dyDescent="0.3">
      <c r="A20" s="41">
        <v>42963</v>
      </c>
      <c r="B20" s="42">
        <v>0</v>
      </c>
      <c r="C20" s="43"/>
      <c r="D20" s="181">
        <v>42963</v>
      </c>
      <c r="E20" s="182">
        <v>30711.5</v>
      </c>
      <c r="F20" s="33"/>
      <c r="G20" s="34">
        <v>42963</v>
      </c>
      <c r="H20" s="183">
        <v>20</v>
      </c>
      <c r="I20" s="55"/>
      <c r="J20" s="201" t="s">
        <v>125</v>
      </c>
      <c r="K20" s="127">
        <v>0</v>
      </c>
      <c r="L20" s="186" t="s">
        <v>126</v>
      </c>
      <c r="M20" s="200">
        <v>30691.5</v>
      </c>
    </row>
    <row r="21" spans="1:13" ht="15.75" thickBot="1" x14ac:dyDescent="0.3">
      <c r="A21" s="41">
        <v>42964</v>
      </c>
      <c r="B21" s="42">
        <v>24104</v>
      </c>
      <c r="C21" s="43" t="s">
        <v>127</v>
      </c>
      <c r="D21" s="181">
        <v>42964</v>
      </c>
      <c r="E21" s="182">
        <v>22662</v>
      </c>
      <c r="F21" s="33"/>
      <c r="G21" s="34">
        <v>42964</v>
      </c>
      <c r="H21" s="183">
        <v>0</v>
      </c>
      <c r="I21" s="69" t="s">
        <v>128</v>
      </c>
      <c r="J21" s="202"/>
      <c r="K21" s="127"/>
      <c r="L21" s="186" t="s">
        <v>129</v>
      </c>
      <c r="M21" s="187">
        <v>0</v>
      </c>
    </row>
    <row r="22" spans="1:13" ht="15.75" thickBot="1" x14ac:dyDescent="0.3">
      <c r="A22" s="41">
        <v>42965</v>
      </c>
      <c r="B22" s="42">
        <v>65389.5</v>
      </c>
      <c r="C22" s="30" t="s">
        <v>130</v>
      </c>
      <c r="D22" s="181">
        <v>42965</v>
      </c>
      <c r="E22" s="182">
        <v>67616.800000000003</v>
      </c>
      <c r="F22" s="33"/>
      <c r="G22" s="34">
        <v>42965</v>
      </c>
      <c r="H22" s="183">
        <v>10</v>
      </c>
      <c r="I22" s="55"/>
      <c r="J22" s="203"/>
      <c r="K22" s="127">
        <v>0</v>
      </c>
      <c r="L22" s="186" t="s">
        <v>131</v>
      </c>
      <c r="M22" s="187">
        <v>0</v>
      </c>
    </row>
    <row r="23" spans="1:13" ht="15.75" thickBot="1" x14ac:dyDescent="0.3">
      <c r="A23" s="41">
        <v>42966</v>
      </c>
      <c r="B23" s="42">
        <v>47346.5</v>
      </c>
      <c r="C23" s="30" t="s">
        <v>132</v>
      </c>
      <c r="D23" s="181">
        <v>42966</v>
      </c>
      <c r="E23" s="182">
        <v>56253</v>
      </c>
      <c r="F23" s="33"/>
      <c r="G23" s="34">
        <v>42966</v>
      </c>
      <c r="H23" s="183">
        <v>0</v>
      </c>
      <c r="I23" s="48"/>
      <c r="J23" s="202"/>
      <c r="K23" s="127">
        <v>0</v>
      </c>
      <c r="L23" s="186" t="s">
        <v>133</v>
      </c>
      <c r="M23" s="187">
        <v>0</v>
      </c>
    </row>
    <row r="24" spans="1:13" ht="15.75" thickBot="1" x14ac:dyDescent="0.3">
      <c r="A24" s="41">
        <v>42967</v>
      </c>
      <c r="B24" s="42">
        <v>83320.5</v>
      </c>
      <c r="C24" s="30" t="s">
        <v>134</v>
      </c>
      <c r="D24" s="181">
        <v>42967</v>
      </c>
      <c r="E24" s="182">
        <v>83320.5</v>
      </c>
      <c r="F24" s="33"/>
      <c r="G24" s="34">
        <v>42967</v>
      </c>
      <c r="H24" s="183">
        <v>0</v>
      </c>
      <c r="I24" s="48"/>
      <c r="J24" s="204" t="s">
        <v>135</v>
      </c>
      <c r="K24" s="127">
        <v>870</v>
      </c>
      <c r="L24" s="186" t="s">
        <v>136</v>
      </c>
      <c r="M24" s="187">
        <v>0</v>
      </c>
    </row>
    <row r="25" spans="1:13" ht="15.75" thickBot="1" x14ac:dyDescent="0.3">
      <c r="A25" s="41">
        <v>42968</v>
      </c>
      <c r="B25" s="42">
        <v>41948</v>
      </c>
      <c r="C25" s="43" t="s">
        <v>137</v>
      </c>
      <c r="D25" s="181">
        <v>42968</v>
      </c>
      <c r="E25" s="182">
        <v>46406.35</v>
      </c>
      <c r="F25" s="33"/>
      <c r="G25" s="34">
        <v>42968</v>
      </c>
      <c r="H25" s="183">
        <v>30</v>
      </c>
      <c r="I25" s="48"/>
      <c r="J25" s="205">
        <v>42949</v>
      </c>
      <c r="K25" s="127">
        <v>0</v>
      </c>
      <c r="L25" s="186" t="s">
        <v>138</v>
      </c>
      <c r="M25" s="187">
        <v>0</v>
      </c>
    </row>
    <row r="26" spans="1:13" ht="15.75" thickBot="1" x14ac:dyDescent="0.3">
      <c r="A26" s="41">
        <v>42969</v>
      </c>
      <c r="B26" s="42">
        <v>22963.5</v>
      </c>
      <c r="C26" s="30" t="s">
        <v>139</v>
      </c>
      <c r="D26" s="181">
        <v>42969</v>
      </c>
      <c r="E26" s="182">
        <v>14681.5</v>
      </c>
      <c r="F26" s="33"/>
      <c r="G26" s="34">
        <v>42969</v>
      </c>
      <c r="H26" s="183">
        <v>0</v>
      </c>
      <c r="I26" s="48"/>
      <c r="J26" s="206" t="s">
        <v>140</v>
      </c>
      <c r="K26" s="127">
        <v>0</v>
      </c>
      <c r="L26" s="207" t="s">
        <v>141</v>
      </c>
      <c r="M26" s="187">
        <v>0</v>
      </c>
    </row>
    <row r="27" spans="1:13" ht="15.75" thickBot="1" x14ac:dyDescent="0.3">
      <c r="A27" s="41">
        <v>42970</v>
      </c>
      <c r="B27" s="42">
        <v>32801.5</v>
      </c>
      <c r="C27" s="30" t="s">
        <v>142</v>
      </c>
      <c r="D27" s="181">
        <v>42970</v>
      </c>
      <c r="E27" s="182">
        <v>40000.5</v>
      </c>
      <c r="F27" s="33"/>
      <c r="G27" s="34">
        <v>42970</v>
      </c>
      <c r="H27" s="183">
        <v>0</v>
      </c>
      <c r="I27" s="48"/>
      <c r="J27" s="205"/>
      <c r="K27" s="127">
        <v>0</v>
      </c>
      <c r="L27" s="207" t="s">
        <v>143</v>
      </c>
      <c r="M27" s="187">
        <v>0</v>
      </c>
    </row>
    <row r="28" spans="1:13" ht="15.75" thickBot="1" x14ac:dyDescent="0.3">
      <c r="A28" s="41">
        <v>42971</v>
      </c>
      <c r="B28" s="42">
        <v>53234.5</v>
      </c>
      <c r="C28" s="30" t="s">
        <v>144</v>
      </c>
      <c r="D28" s="181">
        <v>42971</v>
      </c>
      <c r="E28" s="182">
        <v>53277.5</v>
      </c>
      <c r="F28" s="33"/>
      <c r="G28" s="34">
        <v>42971</v>
      </c>
      <c r="H28" s="183">
        <v>43</v>
      </c>
      <c r="I28" s="48"/>
      <c r="J28" s="208" t="s">
        <v>145</v>
      </c>
      <c r="K28" s="127">
        <v>0</v>
      </c>
      <c r="L28" s="209" t="s">
        <v>146</v>
      </c>
      <c r="M28" s="187">
        <v>0</v>
      </c>
    </row>
    <row r="29" spans="1:13" ht="15.75" thickBot="1" x14ac:dyDescent="0.3">
      <c r="A29" s="41">
        <v>42972</v>
      </c>
      <c r="B29" s="42">
        <v>33625</v>
      </c>
      <c r="C29" s="30" t="s">
        <v>147</v>
      </c>
      <c r="D29" s="181">
        <v>42972</v>
      </c>
      <c r="E29" s="182">
        <v>33625</v>
      </c>
      <c r="F29" s="33"/>
      <c r="G29" s="34">
        <v>42972</v>
      </c>
      <c r="H29" s="183">
        <v>0</v>
      </c>
      <c r="I29" s="48"/>
      <c r="J29" s="205"/>
      <c r="K29" s="127">
        <v>0</v>
      </c>
      <c r="L29" s="207" t="s">
        <v>148</v>
      </c>
      <c r="M29" s="187">
        <v>0</v>
      </c>
    </row>
    <row r="30" spans="1:13" ht="15.75" thickBot="1" x14ac:dyDescent="0.3">
      <c r="A30" s="41">
        <v>42973</v>
      </c>
      <c r="B30" s="42">
        <v>57054</v>
      </c>
      <c r="C30" s="43" t="s">
        <v>149</v>
      </c>
      <c r="D30" s="181">
        <v>42973</v>
      </c>
      <c r="E30" s="182">
        <v>78653.5</v>
      </c>
      <c r="F30" s="33"/>
      <c r="G30" s="34">
        <v>42973</v>
      </c>
      <c r="H30" s="183">
        <v>0</v>
      </c>
      <c r="I30" s="48"/>
      <c r="J30" s="210" t="s">
        <v>150</v>
      </c>
      <c r="K30" s="127">
        <v>0</v>
      </c>
      <c r="L30" s="209" t="s">
        <v>151</v>
      </c>
      <c r="M30" s="187">
        <v>0</v>
      </c>
    </row>
    <row r="31" spans="1:13" ht="15.75" thickBot="1" x14ac:dyDescent="0.3">
      <c r="A31" s="41">
        <v>42974</v>
      </c>
      <c r="B31" s="42">
        <v>60759</v>
      </c>
      <c r="C31" s="43" t="s">
        <v>152</v>
      </c>
      <c r="D31" s="181">
        <v>42974</v>
      </c>
      <c r="E31" s="182">
        <v>46951.5</v>
      </c>
      <c r="F31" s="33"/>
      <c r="G31" s="34">
        <v>42974</v>
      </c>
      <c r="H31" s="183">
        <v>20</v>
      </c>
      <c r="I31" s="48"/>
      <c r="J31" s="205"/>
      <c r="K31" s="127">
        <v>0</v>
      </c>
      <c r="L31" s="209" t="s">
        <v>153</v>
      </c>
      <c r="M31" s="187">
        <v>0</v>
      </c>
    </row>
    <row r="32" spans="1:13" ht="15.75" thickBot="1" x14ac:dyDescent="0.3">
      <c r="A32" s="41">
        <v>42975</v>
      </c>
      <c r="B32" s="42">
        <v>54063</v>
      </c>
      <c r="C32" s="70" t="s">
        <v>154</v>
      </c>
      <c r="D32" s="181">
        <v>42975</v>
      </c>
      <c r="E32" s="182">
        <v>50889</v>
      </c>
      <c r="F32" s="33"/>
      <c r="G32" s="34">
        <v>42975</v>
      </c>
      <c r="H32" s="183">
        <v>0</v>
      </c>
      <c r="I32" s="48"/>
      <c r="J32" s="210"/>
      <c r="K32" s="185"/>
      <c r="L32" s="207" t="s">
        <v>155</v>
      </c>
      <c r="M32" s="187">
        <v>0</v>
      </c>
    </row>
    <row r="33" spans="1:13" ht="15.75" thickBot="1" x14ac:dyDescent="0.3">
      <c r="A33" s="41">
        <v>42976</v>
      </c>
      <c r="B33" s="42">
        <v>36546.5</v>
      </c>
      <c r="C33" s="70" t="s">
        <v>156</v>
      </c>
      <c r="D33" s="181">
        <v>42976</v>
      </c>
      <c r="E33" s="182">
        <v>32454.5</v>
      </c>
      <c r="F33" s="33"/>
      <c r="G33" s="34">
        <v>42976</v>
      </c>
      <c r="H33" s="183">
        <v>33</v>
      </c>
      <c r="I33" s="48"/>
      <c r="J33" s="74"/>
      <c r="K33" s="191"/>
      <c r="L33" s="207" t="s">
        <v>157</v>
      </c>
      <c r="M33" s="187">
        <v>0</v>
      </c>
    </row>
    <row r="34" spans="1:13" ht="15.75" thickBot="1" x14ac:dyDescent="0.3">
      <c r="A34" s="41">
        <v>42977</v>
      </c>
      <c r="B34" s="42">
        <v>38108.35</v>
      </c>
      <c r="C34" s="43" t="s">
        <v>158</v>
      </c>
      <c r="D34" s="181">
        <v>42977</v>
      </c>
      <c r="E34" s="182">
        <v>42595</v>
      </c>
      <c r="F34" s="33"/>
      <c r="G34" s="34">
        <v>42977</v>
      </c>
      <c r="H34" s="183">
        <v>0</v>
      </c>
      <c r="I34" s="48"/>
      <c r="J34" s="74"/>
      <c r="K34" s="191"/>
      <c r="L34" s="211" t="s">
        <v>159</v>
      </c>
      <c r="M34" s="187">
        <v>0</v>
      </c>
    </row>
    <row r="35" spans="1:13" ht="15.75" thickBot="1" x14ac:dyDescent="0.3">
      <c r="A35" s="41">
        <v>42978</v>
      </c>
      <c r="B35" s="212">
        <v>35854.5</v>
      </c>
      <c r="C35" s="58" t="s">
        <v>160</v>
      </c>
      <c r="D35" s="181">
        <v>42978</v>
      </c>
      <c r="E35" s="182">
        <v>27055</v>
      </c>
      <c r="F35" s="33"/>
      <c r="G35" s="213">
        <v>42978</v>
      </c>
      <c r="H35" s="183"/>
      <c r="I35" s="48"/>
      <c r="J35" s="210"/>
      <c r="K35" s="185"/>
      <c r="L35" s="214"/>
      <c r="M35" s="187">
        <v>0</v>
      </c>
    </row>
    <row r="36" spans="1:13" ht="15.75" thickBot="1" x14ac:dyDescent="0.3">
      <c r="A36" s="215"/>
      <c r="B36" s="216">
        <v>0</v>
      </c>
      <c r="C36" s="170"/>
      <c r="D36" s="217"/>
      <c r="E36" s="218">
        <v>0</v>
      </c>
      <c r="G36" s="219"/>
      <c r="H36" s="220"/>
      <c r="I36" s="221"/>
      <c r="J36" s="210"/>
      <c r="K36" s="222"/>
      <c r="L36" s="164"/>
      <c r="M36" s="223">
        <v>0</v>
      </c>
    </row>
    <row r="37" spans="1:13" ht="15.75" thickBot="1" x14ac:dyDescent="0.3">
      <c r="A37" s="100"/>
      <c r="B37" s="101">
        <v>0</v>
      </c>
      <c r="C37" s="170"/>
      <c r="D37" s="224"/>
      <c r="E37" s="225">
        <v>0</v>
      </c>
      <c r="G37" s="104"/>
      <c r="H37" s="226"/>
      <c r="I37" s="221"/>
      <c r="J37" s="227"/>
      <c r="K37" s="228"/>
      <c r="L37" s="164"/>
      <c r="M37" s="229">
        <f>SUM(M5:M36)</f>
        <v>60186.5</v>
      </c>
    </row>
    <row r="38" spans="1:13" x14ac:dyDescent="0.25">
      <c r="A38" s="110" t="s">
        <v>71</v>
      </c>
      <c r="B38" s="111">
        <f>SUM(B5:B37)</f>
        <v>1244155.3500000001</v>
      </c>
      <c r="C38" s="152"/>
      <c r="D38" s="230" t="s">
        <v>71</v>
      </c>
      <c r="E38" s="231">
        <f>SUM(E5:E37)</f>
        <v>1327219.6499999999</v>
      </c>
      <c r="G38" s="8" t="s">
        <v>71</v>
      </c>
      <c r="H38" s="5">
        <f>SUM(H5:H37)</f>
        <v>438</v>
      </c>
      <c r="I38" s="5"/>
      <c r="J38" s="114" t="s">
        <v>71</v>
      </c>
      <c r="K38" s="115">
        <f t="shared" ref="K38" si="0">SUM(K5:K37)</f>
        <v>93685.989999999991</v>
      </c>
      <c r="L38" s="164"/>
      <c r="M38" s="163"/>
    </row>
    <row r="39" spans="1:13" x14ac:dyDescent="0.25">
      <c r="A39" s="161"/>
      <c r="B39" s="6"/>
      <c r="C39" s="152"/>
      <c r="D39" s="116"/>
      <c r="E39" s="6"/>
      <c r="H39" s="6"/>
      <c r="I39" s="6"/>
      <c r="J39" s="116"/>
      <c r="K39" s="116"/>
      <c r="L39" s="164"/>
      <c r="M39" s="163"/>
    </row>
    <row r="40" spans="1:13" ht="15.75" x14ac:dyDescent="0.25">
      <c r="A40" s="161"/>
      <c r="B40" s="232">
        <v>0</v>
      </c>
      <c r="C40" s="233"/>
      <c r="D40" s="184"/>
      <c r="E40" s="221"/>
      <c r="G40" s="120" t="s">
        <v>72</v>
      </c>
      <c r="H40" s="121"/>
      <c r="I40" s="122"/>
      <c r="J40" s="123">
        <f>H38+K38</f>
        <v>94123.989999999991</v>
      </c>
      <c r="K40" s="234"/>
      <c r="L40" s="235"/>
      <c r="M40" s="235"/>
    </row>
    <row r="41" spans="1:13" ht="15.75" x14ac:dyDescent="0.25">
      <c r="A41" s="161"/>
      <c r="B41" s="6"/>
      <c r="C41" s="126" t="s">
        <v>73</v>
      </c>
      <c r="D41" s="126"/>
      <c r="E41" s="127">
        <f>E38-J40</f>
        <v>1233095.6599999999</v>
      </c>
      <c r="H41" s="128"/>
      <c r="I41" s="128"/>
      <c r="J41" s="116"/>
      <c r="K41" s="116"/>
      <c r="L41" s="235"/>
      <c r="M41" s="235"/>
    </row>
    <row r="42" spans="1:13" x14ac:dyDescent="0.25">
      <c r="A42" s="161"/>
      <c r="B42" s="6"/>
      <c r="C42" s="233"/>
      <c r="D42" s="184"/>
      <c r="E42" s="127"/>
      <c r="H42" s="6"/>
      <c r="I42" s="6"/>
      <c r="J42" s="116"/>
      <c r="K42" s="116"/>
      <c r="L42" s="235"/>
      <c r="M42" s="235"/>
    </row>
    <row r="43" spans="1:13" ht="15.75" thickBot="1" x14ac:dyDescent="0.3">
      <c r="A43" s="161"/>
      <c r="B43" s="6" t="s">
        <v>30</v>
      </c>
      <c r="C43" s="152" t="s">
        <v>161</v>
      </c>
      <c r="D43" s="116"/>
      <c r="E43" s="236">
        <v>-1309874.1499999999</v>
      </c>
      <c r="H43" s="237"/>
      <c r="I43" s="237"/>
      <c r="J43" s="237"/>
      <c r="K43" s="115"/>
      <c r="L43" s="235"/>
      <c r="M43" s="235"/>
    </row>
    <row r="44" spans="1:13" ht="16.5" thickTop="1" x14ac:dyDescent="0.25">
      <c r="A44" s="161"/>
      <c r="B44" s="6"/>
      <c r="C44" s="152"/>
      <c r="D44" s="116" t="s">
        <v>75</v>
      </c>
      <c r="E44" s="5">
        <f>SUM(E41:E43)</f>
        <v>-76778.489999999991</v>
      </c>
      <c r="H44" s="238" t="s">
        <v>162</v>
      </c>
      <c r="I44" s="238"/>
      <c r="J44" s="239">
        <f>E46</f>
        <v>127433.69</v>
      </c>
      <c r="K44" s="240"/>
      <c r="L44" s="235"/>
      <c r="M44" s="235"/>
    </row>
    <row r="45" spans="1:13" ht="16.5" thickBot="1" x14ac:dyDescent="0.3">
      <c r="A45" s="161"/>
      <c r="B45" s="6"/>
      <c r="C45" s="241" t="s">
        <v>79</v>
      </c>
      <c r="D45" s="112"/>
      <c r="E45" s="242">
        <v>204212.18</v>
      </c>
      <c r="H45" s="145" t="s">
        <v>6</v>
      </c>
      <c r="I45" s="145"/>
      <c r="J45" s="243">
        <v>-125687.1</v>
      </c>
      <c r="K45" s="243"/>
      <c r="L45" s="235"/>
      <c r="M45" s="235"/>
    </row>
    <row r="46" spans="1:13" ht="19.5" thickBot="1" x14ac:dyDescent="0.3">
      <c r="A46" s="161"/>
      <c r="B46" s="6"/>
      <c r="C46" s="152"/>
      <c r="D46" s="152" t="s">
        <v>163</v>
      </c>
      <c r="E46" s="111">
        <f>E45+E44</f>
        <v>127433.69</v>
      </c>
      <c r="H46" s="6"/>
      <c r="I46" s="244"/>
      <c r="J46" s="245">
        <v>0</v>
      </c>
      <c r="K46" s="245"/>
      <c r="L46" s="235"/>
      <c r="M46" s="235"/>
    </row>
    <row r="47" spans="1:13" ht="19.5" thickBot="1" x14ac:dyDescent="0.3">
      <c r="A47" s="161"/>
      <c r="B47" s="6"/>
      <c r="C47" s="152"/>
      <c r="D47" s="116"/>
      <c r="E47" s="127"/>
      <c r="H47" s="246" t="s">
        <v>82</v>
      </c>
      <c r="I47" s="247"/>
      <c r="J47" s="248">
        <f>SUM(J44:K46)</f>
        <v>1746.5899999999965</v>
      </c>
      <c r="K47" s="249"/>
      <c r="L47" s="235"/>
      <c r="M47" s="235"/>
    </row>
  </sheetData>
  <mergeCells count="18">
    <mergeCell ref="H45:I45"/>
    <mergeCell ref="J45:K45"/>
    <mergeCell ref="J46:K46"/>
    <mergeCell ref="H47:I47"/>
    <mergeCell ref="J47:K47"/>
    <mergeCell ref="J17:J18"/>
    <mergeCell ref="G40:H40"/>
    <mergeCell ref="J40:K40"/>
    <mergeCell ref="C41:D41"/>
    <mergeCell ref="H43:J43"/>
    <mergeCell ref="H44:I44"/>
    <mergeCell ref="J44:K44"/>
    <mergeCell ref="B1:J1"/>
    <mergeCell ref="A3:A4"/>
    <mergeCell ref="D3:F3"/>
    <mergeCell ref="G3:H3"/>
    <mergeCell ref="D4:E4"/>
    <mergeCell ref="H4:K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2017-09-08T16:53:20Z</dcterms:created>
  <dcterms:modified xsi:type="dcterms:W3CDTF">2017-09-08T16:55:42Z</dcterms:modified>
</cp:coreProperties>
</file>