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3 MARZO 2018\"/>
    </mc:Choice>
  </mc:AlternateContent>
  <bookViews>
    <workbookView xWindow="0" yWindow="0" windowWidth="24000" windowHeight="9735" firstSheet="2" activeTab="4"/>
  </bookViews>
  <sheets>
    <sheet name="CANALES   ENERO   2018     " sheetId="1" r:id="rId1"/>
    <sheet name="FOLIOS   ENERO    2018     " sheetId="2" r:id="rId2"/>
    <sheet name="CANALES FEBRERO    2018      " sheetId="3" r:id="rId3"/>
    <sheet name="FOLIOS  FEBRERO   2018    " sheetId="4" r:id="rId4"/>
    <sheet name="CANALES   MARZO    2018   " sheetId="5" r:id="rId5"/>
    <sheet name="FOLIOS    MARZO   2018     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5" l="1"/>
  <c r="O7" i="5" l="1"/>
  <c r="O32" i="3" l="1"/>
  <c r="T12" i="3" l="1"/>
  <c r="T13" i="3"/>
  <c r="T14" i="3"/>
  <c r="O12" i="3"/>
  <c r="T22" i="3" l="1"/>
  <c r="P22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04" i="5"/>
  <c r="H104" i="5"/>
  <c r="G104" i="5"/>
  <c r="F104" i="5"/>
  <c r="E104" i="5"/>
  <c r="D104" i="5"/>
  <c r="C104" i="5"/>
  <c r="B104" i="5"/>
  <c r="I103" i="5"/>
  <c r="H103" i="5"/>
  <c r="G103" i="5"/>
  <c r="F103" i="5"/>
  <c r="E103" i="5"/>
  <c r="D103" i="5"/>
  <c r="C103" i="5"/>
  <c r="B103" i="5"/>
  <c r="I102" i="5"/>
  <c r="H102" i="5"/>
  <c r="G102" i="5"/>
  <c r="F102" i="5"/>
  <c r="E102" i="5"/>
  <c r="D102" i="5"/>
  <c r="C102" i="5"/>
  <c r="B102" i="5"/>
  <c r="GZ95" i="5"/>
  <c r="GU95" i="5"/>
  <c r="GS95" i="5"/>
  <c r="GR95" i="5"/>
  <c r="GQ95" i="5"/>
  <c r="GP95" i="5"/>
  <c r="GO95" i="5"/>
  <c r="GN95" i="5"/>
  <c r="GM95" i="5"/>
  <c r="GL95" i="5"/>
  <c r="GK95" i="5"/>
  <c r="GJ95" i="5"/>
  <c r="GI95" i="5"/>
  <c r="GH95" i="5"/>
  <c r="GG95" i="5"/>
  <c r="GF95" i="5"/>
  <c r="GE95" i="5"/>
  <c r="GD95" i="5"/>
  <c r="GC95" i="5"/>
  <c r="GB95" i="5"/>
  <c r="GA95" i="5"/>
  <c r="FZ95" i="5"/>
  <c r="FY95" i="5"/>
  <c r="FX95" i="5"/>
  <c r="FW95" i="5"/>
  <c r="FV95" i="5"/>
  <c r="FU95" i="5"/>
  <c r="FT95" i="5"/>
  <c r="FS95" i="5"/>
  <c r="FR95" i="5"/>
  <c r="FQ95" i="5"/>
  <c r="FP95" i="5"/>
  <c r="FO95" i="5"/>
  <c r="FN95" i="5"/>
  <c r="FM95" i="5"/>
  <c r="FL95" i="5"/>
  <c r="FK95" i="5"/>
  <c r="FJ95" i="5"/>
  <c r="FI95" i="5"/>
  <c r="FH95" i="5"/>
  <c r="FG95" i="5"/>
  <c r="FF95" i="5"/>
  <c r="FE95" i="5"/>
  <c r="FD95" i="5"/>
  <c r="FC95" i="5"/>
  <c r="FB95" i="5"/>
  <c r="FA95" i="5"/>
  <c r="EZ95" i="5"/>
  <c r="EY95" i="5"/>
  <c r="EX95" i="5"/>
  <c r="EW95" i="5"/>
  <c r="EV95" i="5"/>
  <c r="EU95" i="5"/>
  <c r="ET95" i="5"/>
  <c r="ES95" i="5"/>
  <c r="ER95" i="5"/>
  <c r="EQ95" i="5"/>
  <c r="EP95" i="5"/>
  <c r="EO95" i="5"/>
  <c r="EN95" i="5"/>
  <c r="EM95" i="5"/>
  <c r="EL95" i="5"/>
  <c r="EK95" i="5"/>
  <c r="EJ95" i="5"/>
  <c r="EI95" i="5"/>
  <c r="EH95" i="5"/>
  <c r="EG95" i="5"/>
  <c r="EF95" i="5"/>
  <c r="EE95" i="5"/>
  <c r="ED95" i="5"/>
  <c r="EC95" i="5"/>
  <c r="EB95" i="5"/>
  <c r="EA95" i="5"/>
  <c r="DZ95" i="5"/>
  <c r="DY95" i="5"/>
  <c r="DX95" i="5"/>
  <c r="DW95" i="5"/>
  <c r="DV95" i="5"/>
  <c r="DU95" i="5"/>
  <c r="DT95" i="5"/>
  <c r="DS95" i="5"/>
  <c r="DR95" i="5"/>
  <c r="DQ95" i="5"/>
  <c r="DP95" i="5"/>
  <c r="DO95" i="5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R95" i="5"/>
  <c r="T94" i="5"/>
  <c r="T93" i="5"/>
  <c r="T92" i="5"/>
  <c r="O91" i="5"/>
  <c r="T91" i="5" s="1"/>
  <c r="T90" i="5"/>
  <c r="T89" i="5"/>
  <c r="T88" i="5"/>
  <c r="T87" i="5"/>
  <c r="P87" i="5"/>
  <c r="T86" i="5"/>
  <c r="P86" i="5"/>
  <c r="T85" i="5"/>
  <c r="P85" i="5"/>
  <c r="T84" i="5"/>
  <c r="P84" i="5"/>
  <c r="T83" i="5"/>
  <c r="P83" i="5"/>
  <c r="T82" i="5"/>
  <c r="P82" i="5"/>
  <c r="T81" i="5"/>
  <c r="P81" i="5"/>
  <c r="T80" i="5"/>
  <c r="P80" i="5"/>
  <c r="T79" i="5"/>
  <c r="P79" i="5"/>
  <c r="T78" i="5"/>
  <c r="P78" i="5"/>
  <c r="T77" i="5"/>
  <c r="P77" i="5"/>
  <c r="T76" i="5"/>
  <c r="P76" i="5"/>
  <c r="T75" i="5"/>
  <c r="P75" i="5"/>
  <c r="T74" i="5"/>
  <c r="P74" i="5"/>
  <c r="T73" i="5"/>
  <c r="P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I38" i="5"/>
  <c r="H38" i="5"/>
  <c r="G38" i="5"/>
  <c r="F38" i="5"/>
  <c r="E38" i="5"/>
  <c r="D38" i="5"/>
  <c r="C38" i="5"/>
  <c r="B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P30" i="5"/>
  <c r="T29" i="5"/>
  <c r="P29" i="5"/>
  <c r="T28" i="5"/>
  <c r="P28" i="5"/>
  <c r="T27" i="5"/>
  <c r="P27" i="5"/>
  <c r="T26" i="5"/>
  <c r="P26" i="5"/>
  <c r="T25" i="5"/>
  <c r="P25" i="5"/>
  <c r="T24" i="5"/>
  <c r="P24" i="5"/>
  <c r="T23" i="5"/>
  <c r="P23" i="5"/>
  <c r="T22" i="5"/>
  <c r="P22" i="5"/>
  <c r="T21" i="5"/>
  <c r="P21" i="5"/>
  <c r="T20" i="5"/>
  <c r="P20" i="5"/>
  <c r="T19" i="5"/>
  <c r="P19" i="5"/>
  <c r="T18" i="5"/>
  <c r="P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T9" i="5"/>
  <c r="P9" i="5"/>
  <c r="T8" i="5"/>
  <c r="P8" i="5"/>
  <c r="T7" i="5"/>
  <c r="P7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M1" i="5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T95" i="5" l="1"/>
  <c r="T98" i="5" s="1"/>
  <c r="O24" i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P4" i="3"/>
  <c r="P5" i="3"/>
  <c r="P6" i="3"/>
  <c r="P7" i="3"/>
  <c r="P8" i="3"/>
  <c r="P9" i="3"/>
  <c r="P10" i="3"/>
  <c r="P11" i="3"/>
  <c r="P13" i="3"/>
  <c r="P14" i="3"/>
  <c r="P15" i="3"/>
  <c r="P16" i="3"/>
  <c r="P17" i="3"/>
  <c r="P18" i="3"/>
  <c r="P19" i="3"/>
  <c r="P20" i="3"/>
  <c r="P21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GZ97" i="3"/>
  <c r="GU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R97" i="3"/>
  <c r="T96" i="3"/>
  <c r="T95" i="3"/>
  <c r="T94" i="3"/>
  <c r="O93" i="3"/>
  <c r="T93" i="3" s="1"/>
  <c r="T92" i="3"/>
  <c r="T91" i="3"/>
  <c r="T90" i="3"/>
  <c r="T89" i="3"/>
  <c r="P89" i="3"/>
  <c r="T88" i="3"/>
  <c r="P88" i="3"/>
  <c r="T87" i="3"/>
  <c r="P87" i="3"/>
  <c r="T86" i="3"/>
  <c r="P86" i="3"/>
  <c r="T85" i="3"/>
  <c r="P85" i="3"/>
  <c r="T84" i="3"/>
  <c r="P84" i="3"/>
  <c r="T83" i="3"/>
  <c r="P83" i="3"/>
  <c r="T82" i="3"/>
  <c r="P82" i="3"/>
  <c r="T81" i="3"/>
  <c r="P81" i="3"/>
  <c r="T80" i="3"/>
  <c r="P80" i="3"/>
  <c r="T79" i="3"/>
  <c r="P79" i="3"/>
  <c r="T78" i="3"/>
  <c r="P78" i="3"/>
  <c r="T77" i="3"/>
  <c r="P77" i="3"/>
  <c r="T76" i="3"/>
  <c r="P76" i="3"/>
  <c r="T75" i="3"/>
  <c r="P75" i="3"/>
  <c r="T74" i="3"/>
  <c r="P74" i="3"/>
  <c r="T73" i="3"/>
  <c r="P73" i="3"/>
  <c r="T72" i="3"/>
  <c r="P72" i="3"/>
  <c r="T71" i="3"/>
  <c r="P71" i="3"/>
  <c r="T70" i="3"/>
  <c r="P70" i="3"/>
  <c r="T69" i="3"/>
  <c r="P69" i="3"/>
  <c r="T68" i="3"/>
  <c r="P68" i="3"/>
  <c r="T67" i="3"/>
  <c r="P67" i="3"/>
  <c r="T66" i="3"/>
  <c r="P66" i="3"/>
  <c r="T65" i="3"/>
  <c r="P65" i="3"/>
  <c r="T64" i="3"/>
  <c r="P64" i="3"/>
  <c r="T63" i="3"/>
  <c r="P63" i="3"/>
  <c r="T62" i="3"/>
  <c r="P62" i="3"/>
  <c r="T61" i="3"/>
  <c r="P61" i="3"/>
  <c r="T60" i="3"/>
  <c r="P60" i="3"/>
  <c r="T59" i="3"/>
  <c r="P59" i="3"/>
  <c r="T58" i="3"/>
  <c r="P58" i="3"/>
  <c r="T57" i="3"/>
  <c r="P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T42" i="3"/>
  <c r="T41" i="3"/>
  <c r="T40" i="3"/>
  <c r="I40" i="3"/>
  <c r="H40" i="3"/>
  <c r="G40" i="3"/>
  <c r="F40" i="3"/>
  <c r="E40" i="3"/>
  <c r="D40" i="3"/>
  <c r="C40" i="3"/>
  <c r="B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1" i="3"/>
  <c r="T20" i="3"/>
  <c r="T19" i="3"/>
  <c r="T18" i="3"/>
  <c r="T17" i="3"/>
  <c r="T16" i="3"/>
  <c r="T15" i="3"/>
  <c r="T11" i="3"/>
  <c r="T10" i="3"/>
  <c r="T9" i="3"/>
  <c r="T8" i="3"/>
  <c r="T7" i="3"/>
  <c r="T6" i="3"/>
  <c r="T5" i="3"/>
  <c r="T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T97" i="3" l="1"/>
  <c r="T100" i="3" s="1"/>
  <c r="T44" i="1"/>
  <c r="T23" i="1" l="1"/>
  <c r="P23" i="1"/>
  <c r="T36" i="1" l="1"/>
  <c r="P36" i="1"/>
  <c r="T35" i="1"/>
  <c r="P35" i="1"/>
  <c r="T33" i="1"/>
  <c r="P33" i="1"/>
  <c r="T25" i="1"/>
  <c r="T26" i="1"/>
  <c r="T27" i="1"/>
  <c r="T28" i="1"/>
  <c r="T29" i="1"/>
  <c r="T30" i="1"/>
  <c r="T31" i="1"/>
  <c r="T32" i="1"/>
  <c r="P27" i="1"/>
  <c r="P28" i="1"/>
  <c r="P29" i="1"/>
  <c r="P30" i="1"/>
  <c r="P31" i="1"/>
  <c r="P32" i="1"/>
  <c r="P4" i="1" l="1"/>
  <c r="P5" i="1"/>
  <c r="T4" i="1"/>
  <c r="T5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23" i="2" s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GZ95" i="1"/>
  <c r="GU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R95" i="1"/>
  <c r="T94" i="1"/>
  <c r="T93" i="1"/>
  <c r="T92" i="1"/>
  <c r="O91" i="1"/>
  <c r="T91" i="1" s="1"/>
  <c r="T90" i="1"/>
  <c r="T89" i="1"/>
  <c r="T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T70" i="1"/>
  <c r="P70" i="1"/>
  <c r="T69" i="1"/>
  <c r="P69" i="1"/>
  <c r="T68" i="1"/>
  <c r="P68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I38" i="1"/>
  <c r="H38" i="1"/>
  <c r="G38" i="1"/>
  <c r="F38" i="1"/>
  <c r="E38" i="1"/>
  <c r="D38" i="1"/>
  <c r="C38" i="1"/>
  <c r="B38" i="1"/>
  <c r="T37" i="1"/>
  <c r="P37" i="1"/>
  <c r="P34" i="1"/>
  <c r="P26" i="1"/>
  <c r="P25" i="1"/>
  <c r="T24" i="1"/>
  <c r="P24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95" i="1" l="1"/>
  <c r="T98" i="1" s="1"/>
</calcChain>
</file>

<file path=xl/sharedStrings.xml><?xml version="1.0" encoding="utf-8"?>
<sst xmlns="http://schemas.openxmlformats.org/spreadsheetml/2006/main" count="1035" uniqueCount="280">
  <si>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</si>
  <si>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</si>
  <si>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</si>
  <si>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</si>
  <si>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</si>
  <si>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</si>
  <si>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</si>
  <si>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</si>
  <si>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</si>
  <si>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</si>
  <si>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</si>
  <si>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</si>
  <si>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</si>
  <si>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</si>
  <si>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</si>
  <si>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</si>
  <si>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</si>
  <si>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</si>
  <si>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</si>
  <si>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</si>
  <si>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</si>
  <si>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</si>
  <si>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</si>
  <si>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</si>
  <si>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</si>
  <si>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</si>
  <si>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PORCICOLA SOTO </t>
  </si>
  <si>
    <t>CANALES  130</t>
  </si>
  <si>
    <t>AGROPECUARIA LA GABY</t>
  </si>
  <si>
    <t>CANALES 200</t>
  </si>
  <si>
    <t>CANALES 130</t>
  </si>
  <si>
    <t>CANALES 250</t>
  </si>
  <si>
    <t>AGROPECUARIA EL DORADO</t>
  </si>
  <si>
    <t xml:space="preserve">AGROPECUARIA EL TOPETE </t>
  </si>
  <si>
    <t>TOTAL EN Kg</t>
  </si>
  <si>
    <t>SUB TOTAL 2</t>
  </si>
  <si>
    <t>GRAN TOTAL</t>
  </si>
  <si>
    <t>ENTRADAS DEL MES DE     E N E R O                         2 0 1 8</t>
  </si>
  <si>
    <t>ENTRADAS   DEL  MES   DE    E N E R O            2 0 1 8</t>
  </si>
  <si>
    <t>CANALES 129</t>
  </si>
  <si>
    <t>CANALES 220</t>
  </si>
  <si>
    <t>CANALES 218</t>
  </si>
  <si>
    <t>CANALES 130-1</t>
  </si>
  <si>
    <t>CANALES 250-1</t>
  </si>
  <si>
    <t xml:space="preserve">CANALES 250  </t>
  </si>
  <si>
    <t>CANALES 10</t>
  </si>
  <si>
    <t>CANALES 160</t>
  </si>
  <si>
    <r>
      <t xml:space="preserve">AGROPECUARIA LA CHEMITA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</si>
  <si>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</si>
  <si>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</si>
  <si>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219</t>
  </si>
  <si>
    <t>Transportista IMPORTE</t>
  </si>
  <si>
    <t>Rivera A-8468</t>
  </si>
  <si>
    <t>Rivera A-8469</t>
  </si>
  <si>
    <t>Rivera A-8470</t>
  </si>
  <si>
    <t>Rivera A-8471</t>
  </si>
  <si>
    <t>Rivera A-8472</t>
  </si>
  <si>
    <t>Rivera A-8508</t>
  </si>
  <si>
    <t>Rivera A-8509</t>
  </si>
  <si>
    <t>Rivera A-8510</t>
  </si>
  <si>
    <t>Rivera A-8511</t>
  </si>
  <si>
    <t>PORCICOLA PASO BLANCO</t>
  </si>
  <si>
    <t>CANALES  198</t>
  </si>
  <si>
    <t>PORCICOLA PASO BLANCO  219</t>
  </si>
  <si>
    <t>INDUSTRIALIZADORA DE PORCIONOS DELTA</t>
  </si>
  <si>
    <t xml:space="preserve">AGROPECUARIA EL DORADO  </t>
  </si>
  <si>
    <t>1422--1423</t>
  </si>
  <si>
    <t>Transferencia S</t>
  </si>
  <si>
    <t>1283--1284</t>
  </si>
  <si>
    <t>5892--5893</t>
  </si>
  <si>
    <t>1287--1288</t>
  </si>
  <si>
    <t>1289--1290</t>
  </si>
  <si>
    <t>5715--5718</t>
  </si>
  <si>
    <t>1429--1430</t>
  </si>
  <si>
    <t>1292--1293</t>
  </si>
  <si>
    <t>CANALES 230</t>
  </si>
  <si>
    <t>Rivera A-8551</t>
  </si>
  <si>
    <t>Rivera A-8552</t>
  </si>
  <si>
    <t>Rivera A-8553</t>
  </si>
  <si>
    <t>5895--5896</t>
  </si>
  <si>
    <t>5720--5721</t>
  </si>
  <si>
    <t>3864--3865  NC-141</t>
  </si>
  <si>
    <t>5725--5726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</si>
  <si>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128</t>
    </r>
  </si>
  <si>
    <t>1294--1295</t>
  </si>
  <si>
    <t>CANALES 220-1</t>
  </si>
  <si>
    <t xml:space="preserve">PORCICOLA PASO BLANCO </t>
  </si>
  <si>
    <t>CANALES 249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</si>
  <si>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259</t>
    </r>
  </si>
  <si>
    <t>AGROPECUARIA LA CHEMITA</t>
  </si>
  <si>
    <t>CANALES 217</t>
  </si>
  <si>
    <t>CANALES 231</t>
  </si>
  <si>
    <t>Rivera A-8554</t>
  </si>
  <si>
    <t>Rivera A-8555</t>
  </si>
  <si>
    <t>5897--5898</t>
  </si>
  <si>
    <t>AGROPECUARIA LAS RESES</t>
  </si>
  <si>
    <t>CANALES  10</t>
  </si>
  <si>
    <t>CARNES SELECTAS EL CIEN</t>
  </si>
  <si>
    <t>RES</t>
  </si>
  <si>
    <t>CARNES SELECTAS AL CIEN</t>
  </si>
  <si>
    <t>Transferncia S NLP 5 Y 8  ENERO 2018</t>
  </si>
  <si>
    <t xml:space="preserve">Transferencia B </t>
  </si>
  <si>
    <t xml:space="preserve">5 Ene y 8 Ene </t>
  </si>
  <si>
    <t>NORMA LEDO PARRA</t>
  </si>
  <si>
    <t>3869--3867</t>
  </si>
  <si>
    <t>1440--1441</t>
  </si>
  <si>
    <t>Transferecnia S</t>
  </si>
  <si>
    <t>1296--1297</t>
  </si>
  <si>
    <t>Transferencia  S</t>
  </si>
  <si>
    <t>5732--5733</t>
  </si>
  <si>
    <t>1442--1443</t>
  </si>
  <si>
    <t>B-458</t>
  </si>
  <si>
    <t>1303-*-1304</t>
  </si>
  <si>
    <t xml:space="preserve">Transferencia S </t>
  </si>
  <si>
    <t>CON VALE</t>
  </si>
  <si>
    <t>22 Y 24 Enero</t>
  </si>
  <si>
    <t>ENTRADAS DEL MES DE     F E B R E R O                        2 0 1 8</t>
  </si>
  <si>
    <t>ENTRADAS   DEL  MES   DE    F E B R E R O             2 0 1 8</t>
  </si>
  <si>
    <t>AGROPECUARIA EL TOPETE    128</t>
  </si>
  <si>
    <t>CANALES 198</t>
  </si>
  <si>
    <t>PORCICOLA PASO BLANCO   200</t>
  </si>
  <si>
    <t xml:space="preserve">INDS DE PORCINOS DELTA SA DE CV </t>
  </si>
  <si>
    <t xml:space="preserve">AGROPECUARIA LAS RESES </t>
  </si>
  <si>
    <t>2725--2726--NC-116</t>
  </si>
  <si>
    <t>A-103131</t>
  </si>
  <si>
    <t xml:space="preserve">Tranferencia S </t>
  </si>
  <si>
    <t>Rivera A-8594</t>
  </si>
  <si>
    <t>Rivera A-8595</t>
  </si>
  <si>
    <t>Rivera A-8596</t>
  </si>
  <si>
    <t>Rivera A-8597</t>
  </si>
  <si>
    <t>Rivera A-8598</t>
  </si>
  <si>
    <t>5734--5735</t>
  </si>
  <si>
    <t>5739--5740</t>
  </si>
  <si>
    <t>1307--1308</t>
  </si>
  <si>
    <t>Rivera A-8635</t>
  </si>
  <si>
    <t>Rivera A-8636</t>
  </si>
  <si>
    <t>Rivera A-8637</t>
  </si>
  <si>
    <t>Rivera A-8638</t>
  </si>
  <si>
    <t>Rivera A-8639</t>
  </si>
  <si>
    <t>2738--2739</t>
  </si>
  <si>
    <t>1450--1451</t>
  </si>
  <si>
    <t>2740--2741</t>
  </si>
  <si>
    <t>A-103436</t>
  </si>
  <si>
    <t>5742--5743</t>
  </si>
  <si>
    <t>3880--3879</t>
  </si>
  <si>
    <t>5748--5749</t>
  </si>
  <si>
    <t>2748-2749</t>
  </si>
  <si>
    <t xml:space="preserve">                                                                                                                </t>
  </si>
  <si>
    <t>5918--5919</t>
  </si>
  <si>
    <t>5751--5752</t>
  </si>
  <si>
    <t>6530-6531</t>
  </si>
  <si>
    <t>5922--5923</t>
  </si>
  <si>
    <t xml:space="preserve">PORCICOLA PASO BLANCO   </t>
  </si>
  <si>
    <t xml:space="preserve">AGROPECUARIA EL TOPETE      </t>
  </si>
  <si>
    <t>AGROPECUARIA EL TOPETE</t>
  </si>
  <si>
    <t>AGROPECUARIA EL DORADO  219</t>
  </si>
  <si>
    <t>PORCICOLA PAGO BLANCO</t>
  </si>
  <si>
    <t>GANADERIA RANCHO SAN FELIPE</t>
  </si>
  <si>
    <t>PORCICOLA SAN BERNARDO</t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</si>
  <si>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>128</t>
    </r>
  </si>
  <si>
    <t>CANALES 248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</si>
  <si>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249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</si>
  <si>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260</t>
    </r>
  </si>
  <si>
    <t>PORCICOLA SAN BERNARDO  249</t>
  </si>
  <si>
    <t>CANALES 199</t>
  </si>
  <si>
    <t>D-136</t>
  </si>
  <si>
    <t>Rivera A-8652</t>
  </si>
  <si>
    <t>Rivera A-8653</t>
  </si>
  <si>
    <t>Rivera A-8654</t>
  </si>
  <si>
    <t>Rivera A-8728</t>
  </si>
  <si>
    <t>Rivera A-8729</t>
  </si>
  <si>
    <t>Rivera A-8657</t>
  </si>
  <si>
    <t>Rivera A-8658</t>
  </si>
  <si>
    <t>Rivera A-8659</t>
  </si>
  <si>
    <t>Rivera A-8716</t>
  </si>
  <si>
    <t>Rivera A-8717</t>
  </si>
  <si>
    <t>Rivera A-8718</t>
  </si>
  <si>
    <t>2766--2767</t>
  </si>
  <si>
    <t>2770--2771</t>
  </si>
  <si>
    <t>2777--2778</t>
  </si>
  <si>
    <t>6528--6529</t>
  </si>
  <si>
    <t>19-20 Feb -18</t>
  </si>
  <si>
    <t>5932--5933</t>
  </si>
  <si>
    <t>6539--6540</t>
  </si>
  <si>
    <t>6542--6543</t>
  </si>
  <si>
    <t>2792--2793</t>
  </si>
  <si>
    <t xml:space="preserve">PORCICOLA PASO BLANCO  </t>
  </si>
  <si>
    <t>2796--2797</t>
  </si>
  <si>
    <t>2809--2810</t>
  </si>
  <si>
    <t>2800--2801</t>
  </si>
  <si>
    <t>5943--5944</t>
  </si>
  <si>
    <t>5948--5949</t>
  </si>
  <si>
    <t>AGROPECUARIA EL TOPETE  230</t>
  </si>
  <si>
    <t>Rivera A-8740</t>
  </si>
  <si>
    <t>Rivera A-8741</t>
  </si>
  <si>
    <t>Rivera A-8742</t>
  </si>
  <si>
    <t>Rivera A-8743</t>
  </si>
  <si>
    <t>1470--1471</t>
  </si>
  <si>
    <t>2824--2825</t>
  </si>
  <si>
    <t>D-153</t>
  </si>
  <si>
    <t>X</t>
  </si>
  <si>
    <t>D-1583</t>
  </si>
  <si>
    <t>ENTRADAS DEL MES DE     MARZO                        2 0 1 8</t>
  </si>
  <si>
    <t>ENTRADAS   DEL  MES   DE    M A R Z O              2 0 1 8</t>
  </si>
  <si>
    <t>AGROPECUARIA EL DORADO  130</t>
  </si>
  <si>
    <t>PORCICOLA SAN BERNANDO</t>
  </si>
  <si>
    <t>CANALES  131</t>
  </si>
  <si>
    <t>PORCICOLA SAN BERNARDO  130</t>
  </si>
  <si>
    <t>AGROPECUARIA EL TOPETE  129</t>
  </si>
  <si>
    <t>2829--2830</t>
  </si>
  <si>
    <t>559-560</t>
  </si>
  <si>
    <r>
      <t>AGROPECUARIA LAS RESES</t>
    </r>
    <r>
      <rPr>
        <b/>
        <sz val="12"/>
        <color rgb="FF0000FF"/>
        <rFont val="Calibri"/>
        <family val="2"/>
        <scheme val="minor"/>
      </rPr>
      <t xml:space="preserve">  260</t>
    </r>
  </si>
  <si>
    <t>2841--2842</t>
  </si>
  <si>
    <t>5959--5960</t>
  </si>
  <si>
    <t>2794--2795</t>
  </si>
  <si>
    <t>Rivera A 8792</t>
  </si>
  <si>
    <t>Rivera 8793-A</t>
  </si>
  <si>
    <t>Rivera A-8794</t>
  </si>
  <si>
    <t>Rivera A8795</t>
  </si>
  <si>
    <t>561--562</t>
  </si>
  <si>
    <t>6561--6562</t>
  </si>
  <si>
    <t>566--567</t>
  </si>
  <si>
    <t>568--569</t>
  </si>
  <si>
    <t>572--573</t>
  </si>
  <si>
    <t>2802--2803</t>
  </si>
  <si>
    <t>575--576</t>
  </si>
  <si>
    <t>CUERO PANCETA</t>
  </si>
  <si>
    <t>PU-58053</t>
  </si>
  <si>
    <t>ADAMS INT MORELIA    4</t>
  </si>
  <si>
    <t>6567--6568</t>
  </si>
  <si>
    <t>6563--6564</t>
  </si>
  <si>
    <t>2804--2805</t>
  </si>
  <si>
    <t>Rivera  8855</t>
  </si>
  <si>
    <t>Rivera 8856</t>
  </si>
  <si>
    <t>Rivera 8858</t>
  </si>
  <si>
    <t>Rivera 8859</t>
  </si>
  <si>
    <t>6575--6576</t>
  </si>
  <si>
    <t>5984--5985</t>
  </si>
  <si>
    <t>2812--2813</t>
  </si>
  <si>
    <t>2814--2815</t>
  </si>
  <si>
    <t>2820--2821</t>
  </si>
  <si>
    <t>6582--6583</t>
  </si>
  <si>
    <t>6588--6589</t>
  </si>
  <si>
    <t>CANALES  100</t>
  </si>
  <si>
    <r>
      <t>AGROPECRUARIA LAS RESES</t>
    </r>
    <r>
      <rPr>
        <b/>
        <sz val="12"/>
        <color rgb="FF0000FF"/>
        <rFont val="Calibri"/>
        <family val="2"/>
        <scheme val="minor"/>
      </rPr>
      <t xml:space="preserve"> 129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</si>
  <si>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</si>
  <si>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AGROPECUARIA EL DORADO   </t>
  </si>
  <si>
    <t>CANALES  250</t>
  </si>
  <si>
    <t>PORCICOLA SAN BERNANDO  200</t>
  </si>
  <si>
    <t>PORCICOLA PASO BLANCO   128</t>
  </si>
  <si>
    <t>AGROPECUARIA EL DORADO   200</t>
  </si>
  <si>
    <t>CANALES  199</t>
  </si>
  <si>
    <t>2824--2825--NC 120</t>
  </si>
  <si>
    <t>Rivera 8890</t>
  </si>
  <si>
    <t>Rivera 8891</t>
  </si>
  <si>
    <t>Rivera 8899</t>
  </si>
  <si>
    <t>Rivera 8900</t>
  </si>
  <si>
    <t>1498--1499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</si>
  <si>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>260</t>
    </r>
  </si>
  <si>
    <t>CANALES 210</t>
  </si>
  <si>
    <r>
      <t xml:space="preserve">PORCICOLA PASO BLANCO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</si>
  <si>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119</t>
  </si>
  <si>
    <r>
      <t>AGROPECUARIA EL DORADO</t>
    </r>
    <r>
      <rPr>
        <b/>
        <sz val="14"/>
        <color rgb="FF0000FF"/>
        <rFont val="Calibri"/>
        <family val="2"/>
        <scheme val="minor"/>
      </rPr>
      <t xml:space="preserve"> 129</t>
    </r>
  </si>
  <si>
    <t xml:space="preserve">PORCICOLA SAN BERNANDO     </t>
  </si>
  <si>
    <t>CANALES 252</t>
  </si>
  <si>
    <t>CANALES 238</t>
  </si>
  <si>
    <t>CANALES  245</t>
  </si>
  <si>
    <t>2835--2836-nc 121</t>
  </si>
  <si>
    <t>2831--2832</t>
  </si>
  <si>
    <t>1500--1501</t>
  </si>
  <si>
    <t>SAID JUAN PABLO TORRES NEGRETE</t>
  </si>
  <si>
    <t>1507--1508</t>
  </si>
  <si>
    <t>Esta matanza ya fue a $ 71.00</t>
  </si>
  <si>
    <t>Rivera A 8918</t>
  </si>
  <si>
    <t>Rivera A 8919</t>
  </si>
  <si>
    <t>Rivera A-8920</t>
  </si>
  <si>
    <t xml:space="preserve">                                                                                                                                                                                                           </t>
  </si>
  <si>
    <t>2840--2841</t>
  </si>
  <si>
    <t>5830--5831</t>
  </si>
  <si>
    <t>CANALES 200-1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</si>
</sst>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4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0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2" fillId="7" borderId="0" xfId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1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44" fontId="17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6" fillId="0" borderId="0" xfId="0" applyNumberFormat="1" applyFont="1"/>
    <xf numFmtId="0" fontId="0" fillId="11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5" fillId="0" borderId="9" xfId="0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0" borderId="13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4" fontId="8" fillId="0" borderId="18" xfId="0" applyNumberFormat="1" applyFont="1" applyFill="1" applyBorder="1" applyAlignment="1">
      <alignment horizontal="center"/>
    </xf>
    <xf numFmtId="166" fontId="8" fillId="0" borderId="18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4" fontId="8" fillId="11" borderId="18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0" fontId="0" fillId="0" borderId="0" xfId="0" applyFill="1" applyBorder="1"/>
    <xf numFmtId="164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0" fontId="2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Fill="1" applyBorder="1"/>
    <xf numFmtId="165" fontId="9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164" fontId="16" fillId="0" borderId="4" xfId="0" applyNumberFormat="1" applyFont="1" applyBorder="1"/>
    <xf numFmtId="44" fontId="9" fillId="0" borderId="4" xfId="1" applyFont="1" applyFill="1" applyBorder="1" applyAlignment="1">
      <alignment horizontal="center"/>
    </xf>
    <xf numFmtId="0" fontId="8" fillId="0" borderId="4" xfId="0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4" fontId="12" fillId="0" borderId="4" xfId="0" applyNumberFormat="1" applyFont="1" applyFill="1" applyBorder="1"/>
    <xf numFmtId="0" fontId="0" fillId="0" borderId="0" xfId="0" applyFill="1"/>
    <xf numFmtId="4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/>
    <xf numFmtId="164" fontId="8" fillId="0" borderId="23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44" fontId="8" fillId="0" borderId="4" xfId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24" fillId="0" borderId="4" xfId="0" applyNumberFormat="1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/>
    </xf>
    <xf numFmtId="165" fontId="2" fillId="0" borderId="22" xfId="0" applyNumberFormat="1" applyFont="1" applyFill="1" applyBorder="1" applyAlignment="1">
      <alignment wrapText="1"/>
    </xf>
    <xf numFmtId="167" fontId="2" fillId="0" borderId="24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4" fontId="8" fillId="0" borderId="18" xfId="0" applyNumberFormat="1" applyFont="1" applyFill="1" applyBorder="1"/>
    <xf numFmtId="4" fontId="8" fillId="0" borderId="18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164" fontId="23" fillId="0" borderId="18" xfId="0" applyNumberFormat="1" applyFont="1" applyFill="1" applyBorder="1" applyAlignment="1">
      <alignment horizontal="left"/>
    </xf>
    <xf numFmtId="165" fontId="2" fillId="0" borderId="19" xfId="0" applyNumberFormat="1" applyFont="1" applyFill="1" applyBorder="1"/>
    <xf numFmtId="168" fontId="2" fillId="0" borderId="2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/>
    <xf numFmtId="16" fontId="24" fillId="0" borderId="4" xfId="0" applyNumberFormat="1" applyFont="1" applyFill="1" applyBorder="1" applyAlignment="1">
      <alignment horizontal="center"/>
    </xf>
    <xf numFmtId="44" fontId="2" fillId="0" borderId="23" xfId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0" fontId="8" fillId="0" borderId="4" xfId="0" applyFont="1" applyFill="1" applyBorder="1" applyAlignment="1">
      <alignment wrapText="1"/>
    </xf>
    <xf numFmtId="164" fontId="8" fillId="0" borderId="22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left"/>
    </xf>
    <xf numFmtId="164" fontId="2" fillId="0" borderId="24" xfId="0" applyNumberFormat="1" applyFont="1" applyFill="1" applyBorder="1"/>
    <xf numFmtId="0" fontId="9" fillId="0" borderId="4" xfId="0" applyFont="1" applyFill="1" applyBorder="1"/>
    <xf numFmtId="0" fontId="15" fillId="0" borderId="4" xfId="0" applyFont="1" applyFill="1" applyBorder="1" applyAlignment="1">
      <alignment horizontal="left" wrapText="1"/>
    </xf>
    <xf numFmtId="2" fontId="26" fillId="0" borderId="4" xfId="0" applyNumberFormat="1" applyFont="1" applyFill="1" applyBorder="1" applyAlignment="1">
      <alignment horizontal="left"/>
    </xf>
    <xf numFmtId="165" fontId="27" fillId="0" borderId="22" xfId="0" applyNumberFormat="1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right"/>
    </xf>
    <xf numFmtId="16" fontId="28" fillId="0" borderId="4" xfId="0" applyNumberFormat="1" applyFont="1" applyFill="1" applyBorder="1"/>
    <xf numFmtId="0" fontId="28" fillId="0" borderId="4" xfId="0" applyFont="1" applyFill="1" applyBorder="1" applyAlignment="1">
      <alignment horizontal="right"/>
    </xf>
    <xf numFmtId="167" fontId="28" fillId="0" borderId="4" xfId="0" applyNumberFormat="1" applyFont="1" applyFill="1" applyBorder="1"/>
    <xf numFmtId="165" fontId="27" fillId="0" borderId="25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8" fontId="27" fillId="0" borderId="24" xfId="0" applyNumberFormat="1" applyFont="1" applyFill="1" applyBorder="1" applyAlignment="1">
      <alignment horizontal="right"/>
    </xf>
    <xf numFmtId="2" fontId="29" fillId="0" borderId="4" xfId="0" applyNumberFormat="1" applyFont="1" applyFill="1" applyBorder="1" applyAlignment="1">
      <alignment horizontal="left"/>
    </xf>
    <xf numFmtId="165" fontId="3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64" fontId="24" fillId="0" borderId="4" xfId="0" applyNumberFormat="1" applyFont="1" applyFill="1" applyBorder="1" applyAlignment="1">
      <alignment horizontal="left"/>
    </xf>
    <xf numFmtId="164" fontId="27" fillId="0" borderId="24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left"/>
    </xf>
    <xf numFmtId="168" fontId="2" fillId="0" borderId="24" xfId="0" applyNumberFormat="1" applyFont="1" applyFill="1" applyBorder="1" applyAlignment="1">
      <alignment horizontal="right"/>
    </xf>
    <xf numFmtId="164" fontId="32" fillId="0" borderId="4" xfId="0" applyNumberFormat="1" applyFont="1" applyFill="1" applyBorder="1" applyAlignment="1">
      <alignment horizontal="center"/>
    </xf>
    <xf numFmtId="167" fontId="27" fillId="0" borderId="24" xfId="0" applyNumberFormat="1" applyFont="1" applyFill="1" applyBorder="1" applyAlignment="1">
      <alignment horizontal="right"/>
    </xf>
    <xf numFmtId="164" fontId="13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33" fillId="0" borderId="4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 wrapText="1"/>
    </xf>
    <xf numFmtId="165" fontId="23" fillId="0" borderId="25" xfId="0" applyNumberFormat="1" applyFont="1" applyFill="1" applyBorder="1" applyAlignment="1">
      <alignment horizontal="center" wrapText="1"/>
    </xf>
    <xf numFmtId="164" fontId="27" fillId="0" borderId="23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44" fontId="8" fillId="0" borderId="22" xfId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 wrapText="1"/>
    </xf>
    <xf numFmtId="44" fontId="8" fillId="0" borderId="22" xfId="1" applyFont="1" applyFill="1" applyBorder="1" applyAlignment="1"/>
    <xf numFmtId="165" fontId="13" fillId="0" borderId="23" xfId="0" applyNumberFormat="1" applyFont="1" applyFill="1" applyBorder="1" applyAlignment="1"/>
    <xf numFmtId="165" fontId="35" fillId="0" borderId="25" xfId="0" applyNumberFormat="1" applyFont="1" applyFill="1" applyBorder="1" applyAlignment="1">
      <alignment horizontal="center" wrapText="1"/>
    </xf>
    <xf numFmtId="44" fontId="21" fillId="0" borderId="4" xfId="1" applyFont="1" applyFill="1" applyBorder="1" applyAlignment="1">
      <alignment horizontal="center"/>
    </xf>
    <xf numFmtId="2" fontId="35" fillId="0" borderId="4" xfId="0" applyNumberFormat="1" applyFont="1" applyFill="1" applyBorder="1" applyAlignment="1">
      <alignment horizontal="left"/>
    </xf>
    <xf numFmtId="165" fontId="35" fillId="0" borderId="22" xfId="0" applyNumberFormat="1" applyFont="1" applyFill="1" applyBorder="1"/>
    <xf numFmtId="164" fontId="2" fillId="0" borderId="24" xfId="0" applyNumberFormat="1" applyFont="1" applyFill="1" applyBorder="1" applyAlignment="1">
      <alignment horizontal="right"/>
    </xf>
    <xf numFmtId="164" fontId="36" fillId="0" borderId="4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2" fontId="34" fillId="0" borderId="4" xfId="0" applyNumberFormat="1" applyFont="1" applyFill="1" applyBorder="1" applyAlignment="1">
      <alignment horizontal="left"/>
    </xf>
    <xf numFmtId="44" fontId="37" fillId="0" borderId="4" xfId="1" applyFont="1" applyFill="1" applyBorder="1" applyAlignment="1">
      <alignment horizontal="center"/>
    </xf>
    <xf numFmtId="165" fontId="27" fillId="0" borderId="4" xfId="0" applyNumberFormat="1" applyFont="1" applyFill="1" applyBorder="1"/>
    <xf numFmtId="164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/>
    </xf>
    <xf numFmtId="168" fontId="27" fillId="0" borderId="4" xfId="0" applyNumberFormat="1" applyFont="1" applyFill="1" applyBorder="1" applyAlignment="1">
      <alignment horizontal="right"/>
    </xf>
    <xf numFmtId="0" fontId="27" fillId="0" borderId="4" xfId="0" applyFont="1" applyFill="1" applyBorder="1"/>
    <xf numFmtId="0" fontId="27" fillId="0" borderId="4" xfId="0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27" fillId="0" borderId="4" xfId="0" applyFont="1" applyFill="1" applyBorder="1" applyAlignment="1">
      <alignment horizontal="right"/>
    </xf>
    <xf numFmtId="167" fontId="27" fillId="0" borderId="4" xfId="0" applyNumberFormat="1" applyFont="1" applyFill="1" applyBorder="1"/>
    <xf numFmtId="1" fontId="17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13" fillId="0" borderId="4" xfId="0" applyNumberFormat="1" applyFont="1" applyFill="1" applyBorder="1" applyAlignment="1">
      <alignment horizontal="center" wrapText="1"/>
    </xf>
    <xf numFmtId="0" fontId="12" fillId="0" borderId="4" xfId="0" applyFont="1" applyFill="1" applyBorder="1"/>
    <xf numFmtId="1" fontId="38" fillId="0" borderId="4" xfId="0" applyNumberFormat="1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/>
    <xf numFmtId="0" fontId="12" fillId="0" borderId="0" xfId="0" applyFont="1" applyFill="1" applyBorder="1"/>
    <xf numFmtId="0" fontId="15" fillId="0" borderId="26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35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6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6" xfId="0" applyNumberFormat="1" applyFont="1" applyFill="1" applyBorder="1"/>
    <xf numFmtId="0" fontId="8" fillId="0" borderId="14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2" fillId="0" borderId="28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6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2" fillId="0" borderId="28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" fontId="39" fillId="0" borderId="0" xfId="0" applyNumberFormat="1" applyFont="1" applyFill="1" applyBorder="1" applyAlignment="1">
      <alignment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right"/>
    </xf>
    <xf numFmtId="16" fontId="40" fillId="0" borderId="0" xfId="0" applyNumberFormat="1" applyFont="1" applyFill="1"/>
    <xf numFmtId="0" fontId="40" fillId="0" borderId="0" xfId="0" applyFont="1" applyFill="1" applyAlignment="1">
      <alignment horizontal="right"/>
    </xf>
    <xf numFmtId="167" fontId="40" fillId="0" borderId="0" xfId="0" applyNumberFormat="1" applyFont="1" applyFill="1"/>
    <xf numFmtId="0" fontId="40" fillId="0" borderId="0" xfId="0" applyFont="1" applyFill="1"/>
    <xf numFmtId="0" fontId="40" fillId="0" borderId="26" xfId="0" applyFont="1" applyFill="1" applyBorder="1"/>
    <xf numFmtId="2" fontId="40" fillId="0" borderId="0" xfId="0" applyNumberFormat="1" applyFont="1" applyFill="1" applyBorder="1" applyAlignment="1">
      <alignment horizontal="right"/>
    </xf>
    <xf numFmtId="16" fontId="40" fillId="0" borderId="26" xfId="0" applyNumberFormat="1" applyFont="1" applyFill="1" applyBorder="1"/>
    <xf numFmtId="0" fontId="40" fillId="0" borderId="14" xfId="0" applyFont="1" applyFill="1" applyBorder="1" applyAlignment="1">
      <alignment horizontal="right"/>
    </xf>
    <xf numFmtId="44" fontId="41" fillId="0" borderId="28" xfId="1" applyFont="1" applyBorder="1" applyAlignment="1">
      <alignment horizontal="center"/>
    </xf>
    <xf numFmtId="165" fontId="40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3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0" fillId="0" borderId="26" xfId="0" applyFont="1" applyBorder="1"/>
    <xf numFmtId="0" fontId="40" fillId="0" borderId="0" xfId="0" applyFont="1"/>
    <xf numFmtId="0" fontId="40" fillId="0" borderId="0" xfId="0" applyFont="1" applyBorder="1"/>
    <xf numFmtId="44" fontId="41" fillId="0" borderId="33" xfId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6" fontId="43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 wrapText="1"/>
    </xf>
    <xf numFmtId="4" fontId="20" fillId="12" borderId="35" xfId="0" applyNumberFormat="1" applyFont="1" applyFill="1" applyBorder="1"/>
    <xf numFmtId="2" fontId="16" fillId="0" borderId="34" xfId="0" applyNumberFormat="1" applyFont="1" applyFill="1" applyBorder="1" applyAlignment="1">
      <alignment horizontal="center"/>
    </xf>
    <xf numFmtId="4" fontId="20" fillId="0" borderId="35" xfId="0" applyNumberFormat="1" applyFont="1" applyFill="1" applyBorder="1"/>
    <xf numFmtId="2" fontId="27" fillId="0" borderId="0" xfId="0" applyNumberFormat="1" applyFont="1" applyFill="1" applyAlignment="1">
      <alignment horizontal="left"/>
    </xf>
    <xf numFmtId="164" fontId="8" fillId="0" borderId="36" xfId="0" applyNumberFormat="1" applyFont="1" applyFill="1" applyBorder="1"/>
    <xf numFmtId="164" fontId="8" fillId="0" borderId="0" xfId="0" applyNumberFormat="1" applyFont="1" applyFill="1"/>
    <xf numFmtId="164" fontId="8" fillId="0" borderId="37" xfId="0" applyNumberFormat="1" applyFont="1" applyFill="1" applyBorder="1"/>
    <xf numFmtId="44" fontId="12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4" fillId="0" borderId="0" xfId="0" applyNumberFormat="1" applyFont="1" applyFill="1"/>
    <xf numFmtId="164" fontId="8" fillId="0" borderId="38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43" fillId="0" borderId="0" xfId="0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6" xfId="0" applyBorder="1"/>
    <xf numFmtId="2" fontId="0" fillId="0" borderId="0" xfId="0" applyNumberFormat="1" applyFill="1" applyBorder="1" applyAlignment="1">
      <alignment horizontal="right"/>
    </xf>
    <xf numFmtId="16" fontId="0" fillId="0" borderId="26" xfId="0" applyNumberFormat="1" applyFill="1" applyBorder="1"/>
    <xf numFmtId="0" fontId="0" fillId="0" borderId="14" xfId="0" applyFill="1" applyBorder="1" applyAlignment="1">
      <alignment horizontal="right"/>
    </xf>
    <xf numFmtId="44" fontId="41" fillId="0" borderId="0" xfId="1" applyFont="1" applyAlignment="1">
      <alignment horizontal="center"/>
    </xf>
    <xf numFmtId="165" fontId="40" fillId="0" borderId="0" xfId="0" applyNumberFormat="1" applyFont="1"/>
    <xf numFmtId="0" fontId="42" fillId="0" borderId="0" xfId="0" applyFont="1"/>
    <xf numFmtId="2" fontId="44" fillId="7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2" fontId="44" fillId="7" borderId="1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27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2" xfId="0" applyBorder="1"/>
    <xf numFmtId="0" fontId="43" fillId="0" borderId="7" xfId="0" applyFont="1" applyFill="1" applyBorder="1" applyAlignment="1">
      <alignment horizontal="center"/>
    </xf>
    <xf numFmtId="2" fontId="0" fillId="0" borderId="43" xfId="0" applyNumberFormat="1" applyBorder="1" applyAlignment="1">
      <alignment horizontal="right"/>
    </xf>
    <xf numFmtId="0" fontId="0" fillId="0" borderId="44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6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3" fillId="0" borderId="1" xfId="0" applyFont="1" applyFill="1" applyBorder="1" applyAlignment="1">
      <alignment horizontal="center"/>
    </xf>
    <xf numFmtId="16" fontId="0" fillId="0" borderId="44" xfId="0" applyNumberFormat="1" applyBorder="1"/>
    <xf numFmtId="0" fontId="0" fillId="0" borderId="1" xfId="0" applyBorder="1" applyAlignment="1">
      <alignment horizontal="right"/>
    </xf>
    <xf numFmtId="0" fontId="0" fillId="10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6" fillId="0" borderId="0" xfId="0" applyFont="1" applyFill="1" applyBorder="1"/>
    <xf numFmtId="0" fontId="12" fillId="0" borderId="0" xfId="0" applyFont="1"/>
    <xf numFmtId="165" fontId="0" fillId="0" borderId="0" xfId="0" applyNumberFormat="1" applyAlignment="1">
      <alignment horizontal="center"/>
    </xf>
    <xf numFmtId="165" fontId="4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7" fillId="0" borderId="27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165" fontId="16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 wrapText="1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8" fillId="0" borderId="21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21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165" fontId="49" fillId="0" borderId="21" xfId="0" applyNumberFormat="1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165" fontId="12" fillId="0" borderId="2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40" fillId="0" borderId="0" xfId="0" applyNumberFormat="1" applyFont="1" applyFill="1"/>
    <xf numFmtId="0" fontId="8" fillId="0" borderId="21" xfId="0" applyFont="1" applyFill="1" applyBorder="1"/>
    <xf numFmtId="16" fontId="12" fillId="0" borderId="0" xfId="0" applyNumberFormat="1" applyFont="1" applyFill="1" applyBorder="1" applyAlignment="1">
      <alignment horizontal="left"/>
    </xf>
    <xf numFmtId="165" fontId="8" fillId="0" borderId="21" xfId="0" applyNumberFormat="1" applyFont="1" applyFill="1" applyBorder="1"/>
    <xf numFmtId="14" fontId="49" fillId="0" borderId="21" xfId="0" applyNumberFormat="1" applyFont="1" applyFill="1" applyBorder="1" applyAlignment="1">
      <alignment horizontal="left"/>
    </xf>
    <xf numFmtId="4" fontId="40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49" fillId="0" borderId="0" xfId="0" applyNumberFormat="1" applyFont="1" applyFill="1" applyBorder="1" applyAlignment="1">
      <alignment horizontal="left"/>
    </xf>
    <xf numFmtId="165" fontId="49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50" fillId="0" borderId="0" xfId="0" applyFont="1" applyFill="1" applyAlignment="1"/>
    <xf numFmtId="16" fontId="8" fillId="0" borderId="26" xfId="0" quotePrefix="1" applyNumberFormat="1" applyFont="1" applyFill="1" applyBorder="1"/>
    <xf numFmtId="14" fontId="51" fillId="0" borderId="0" xfId="0" applyNumberFormat="1" applyFont="1" applyFill="1" applyBorder="1" applyAlignment="1">
      <alignment horizontal="left"/>
    </xf>
    <xf numFmtId="165" fontId="51" fillId="0" borderId="0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left"/>
    </xf>
    <xf numFmtId="0" fontId="49" fillId="0" borderId="26" xfId="0" applyFont="1" applyFill="1" applyBorder="1"/>
    <xf numFmtId="165" fontId="49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/>
    </xf>
    <xf numFmtId="170" fontId="16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9" fillId="0" borderId="27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70" fontId="53" fillId="0" borderId="0" xfId="0" applyNumberFormat="1" applyFont="1" applyFill="1" applyBorder="1" applyAlignment="1">
      <alignment vertical="center"/>
    </xf>
    <xf numFmtId="164" fontId="53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170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6" fillId="0" borderId="45" xfId="0" applyNumberFormat="1" applyFont="1" applyFill="1" applyBorder="1" applyAlignment="1">
      <alignment horizontal="right"/>
    </xf>
    <xf numFmtId="164" fontId="16" fillId="0" borderId="46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right"/>
    </xf>
    <xf numFmtId="1" fontId="0" fillId="0" borderId="27" xfId="0" applyNumberFormat="1" applyFill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 wrapText="1"/>
    </xf>
    <xf numFmtId="164" fontId="8" fillId="12" borderId="47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left"/>
    </xf>
    <xf numFmtId="0" fontId="8" fillId="0" borderId="48" xfId="0" applyFont="1" applyBorder="1"/>
    <xf numFmtId="0" fontId="21" fillId="0" borderId="4" xfId="0" applyFont="1" applyBorder="1" applyAlignment="1">
      <alignment horizontal="left"/>
    </xf>
    <xf numFmtId="165" fontId="8" fillId="0" borderId="0" xfId="0" applyNumberFormat="1" applyFont="1" applyBorder="1"/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13" borderId="21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165" fontId="9" fillId="13" borderId="21" xfId="0" applyNumberFormat="1" applyFont="1" applyFill="1" applyBorder="1" applyAlignment="1">
      <alignment horizontal="left"/>
    </xf>
    <xf numFmtId="1" fontId="48" fillId="13" borderId="27" xfId="0" applyNumberFormat="1" applyFont="1" applyFill="1" applyBorder="1" applyAlignment="1">
      <alignment horizontal="center"/>
    </xf>
    <xf numFmtId="170" fontId="9" fillId="13" borderId="0" xfId="0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center"/>
    </xf>
    <xf numFmtId="4" fontId="54" fillId="13" borderId="0" xfId="0" applyNumberFormat="1" applyFont="1" applyFill="1" applyBorder="1"/>
    <xf numFmtId="4" fontId="55" fillId="0" borderId="4" xfId="0" applyNumberFormat="1" applyFont="1" applyFill="1" applyBorder="1"/>
    <xf numFmtId="166" fontId="55" fillId="0" borderId="4" xfId="0" applyNumberFormat="1" applyFont="1" applyFill="1" applyBorder="1" applyAlignment="1">
      <alignment horizontal="center"/>
    </xf>
    <xf numFmtId="1" fontId="55" fillId="0" borderId="4" xfId="0" applyNumberFormat="1" applyFont="1" applyFill="1" applyBorder="1" applyAlignment="1">
      <alignment horizontal="center" wrapText="1"/>
    </xf>
    <xf numFmtId="4" fontId="55" fillId="0" borderId="4" xfId="0" applyNumberFormat="1" applyFont="1" applyFill="1" applyBorder="1" applyAlignment="1">
      <alignment horizontal="right"/>
    </xf>
    <xf numFmtId="4" fontId="55" fillId="11" borderId="0" xfId="0" applyNumberFormat="1" applyFont="1" applyFill="1" applyAlignment="1">
      <alignment horizontal="right"/>
    </xf>
    <xf numFmtId="164" fontId="55" fillId="0" borderId="4" xfId="0" applyNumberFormat="1" applyFont="1" applyFill="1" applyBorder="1" applyAlignment="1">
      <alignment horizontal="center"/>
    </xf>
    <xf numFmtId="4" fontId="56" fillId="0" borderId="0" xfId="0" applyNumberFormat="1" applyFont="1" applyFill="1"/>
    <xf numFmtId="0" fontId="57" fillId="0" borderId="4" xfId="0" applyFont="1" applyFill="1" applyBorder="1"/>
    <xf numFmtId="0" fontId="57" fillId="0" borderId="4" xfId="0" applyFont="1" applyFill="1" applyBorder="1" applyAlignment="1">
      <alignment horizontal="left"/>
    </xf>
    <xf numFmtId="165" fontId="58" fillId="0" borderId="0" xfId="0" applyNumberFormat="1" applyFont="1" applyFill="1" applyAlignment="1">
      <alignment horizontal="left"/>
    </xf>
    <xf numFmtId="165" fontId="58" fillId="0" borderId="0" xfId="0" applyNumberFormat="1" applyFont="1" applyFill="1"/>
    <xf numFmtId="0" fontId="58" fillId="0" borderId="0" xfId="0" applyFont="1" applyFill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165" fontId="59" fillId="0" borderId="22" xfId="0" applyNumberFormat="1" applyFont="1" applyFill="1" applyBorder="1"/>
    <xf numFmtId="1" fontId="16" fillId="6" borderId="4" xfId="0" applyNumberFormat="1" applyFont="1" applyFill="1" applyBorder="1" applyAlignment="1">
      <alignment horizontal="center" wrapText="1"/>
    </xf>
    <xf numFmtId="2" fontId="26" fillId="6" borderId="4" xfId="0" applyNumberFormat="1" applyFont="1" applyFill="1" applyBorder="1" applyAlignment="1">
      <alignment horizontal="left"/>
    </xf>
    <xf numFmtId="165" fontId="27" fillId="6" borderId="22" xfId="0" applyNumberFormat="1" applyFont="1" applyFill="1" applyBorder="1"/>
    <xf numFmtId="164" fontId="27" fillId="6" borderId="24" xfId="0" applyNumberFormat="1" applyFont="1" applyFill="1" applyBorder="1"/>
    <xf numFmtId="0" fontId="28" fillId="6" borderId="4" xfId="0" applyFont="1" applyFill="1" applyBorder="1"/>
    <xf numFmtId="0" fontId="28" fillId="6" borderId="4" xfId="0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right"/>
    </xf>
    <xf numFmtId="16" fontId="28" fillId="6" borderId="4" xfId="0" applyNumberFormat="1" applyFont="1" applyFill="1" applyBorder="1"/>
    <xf numFmtId="0" fontId="28" fillId="6" borderId="4" xfId="0" applyFont="1" applyFill="1" applyBorder="1" applyAlignment="1">
      <alignment horizontal="right"/>
    </xf>
    <xf numFmtId="167" fontId="28" fillId="6" borderId="4" xfId="0" applyNumberFormat="1" applyFont="1" applyFill="1" applyBorder="1"/>
    <xf numFmtId="2" fontId="28" fillId="6" borderId="4" xfId="0" applyNumberFormat="1" applyFont="1" applyFill="1" applyBorder="1"/>
    <xf numFmtId="165" fontId="27" fillId="6" borderId="25" xfId="0" applyNumberFormat="1" applyFont="1" applyFill="1" applyBorder="1" applyAlignment="1">
      <alignment horizontal="center"/>
    </xf>
    <xf numFmtId="165" fontId="27" fillId="6" borderId="25" xfId="1" applyNumberFormat="1" applyFont="1" applyFill="1" applyBorder="1" applyAlignment="1">
      <alignment horizontal="center"/>
    </xf>
    <xf numFmtId="165" fontId="27" fillId="6" borderId="22" xfId="0" applyNumberFormat="1" applyFont="1" applyFill="1" applyBorder="1" applyAlignment="1">
      <alignment horizontal="right"/>
    </xf>
    <xf numFmtId="167" fontId="27" fillId="6" borderId="24" xfId="0" applyNumberFormat="1" applyFont="1" applyFill="1" applyBorder="1"/>
    <xf numFmtId="168" fontId="27" fillId="6" borderId="24" xfId="0" applyNumberFormat="1" applyFont="1" applyFill="1" applyBorder="1" applyAlignment="1">
      <alignment horizontal="right"/>
    </xf>
    <xf numFmtId="0" fontId="15" fillId="0" borderId="4" xfId="0" applyFont="1" applyFill="1" applyBorder="1"/>
    <xf numFmtId="1" fontId="33" fillId="0" borderId="18" xfId="0" applyNumberFormat="1" applyFont="1" applyFill="1" applyBorder="1" applyAlignment="1">
      <alignment horizontal="center" wrapText="1"/>
    </xf>
    <xf numFmtId="0" fontId="61" fillId="0" borderId="4" xfId="0" applyFont="1" applyFill="1" applyBorder="1" applyAlignment="1">
      <alignment horizontal="left"/>
    </xf>
    <xf numFmtId="164" fontId="57" fillId="0" borderId="4" xfId="0" applyNumberFormat="1" applyFont="1" applyFill="1" applyBorder="1" applyAlignment="1">
      <alignment horizontal="center"/>
    </xf>
    <xf numFmtId="164" fontId="55" fillId="0" borderId="4" xfId="0" applyNumberFormat="1" applyFont="1" applyFill="1" applyBorder="1" applyAlignment="1">
      <alignment horizontal="left"/>
    </xf>
    <xf numFmtId="165" fontId="6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1" fontId="9" fillId="0" borderId="18" xfId="0" applyNumberFormat="1" applyFont="1" applyFill="1" applyBorder="1" applyAlignment="1">
      <alignment horizontal="center" wrapText="1"/>
    </xf>
    <xf numFmtId="0" fontId="39" fillId="0" borderId="4" xfId="0" applyFont="1" applyFill="1" applyBorder="1"/>
    <xf numFmtId="0" fontId="39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0" fontId="9" fillId="0" borderId="4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8" fillId="0" borderId="21" xfId="0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164" fontId="27" fillId="0" borderId="24" xfId="0" applyNumberFormat="1" applyFont="1" applyFill="1" applyBorder="1"/>
    <xf numFmtId="2" fontId="28" fillId="0" borderId="4" xfId="0" applyNumberFormat="1" applyFont="1" applyFill="1" applyBorder="1"/>
    <xf numFmtId="165" fontId="27" fillId="0" borderId="25" xfId="1" applyNumberFormat="1" applyFont="1" applyFill="1" applyBorder="1" applyAlignment="1">
      <alignment horizontal="center"/>
    </xf>
    <xf numFmtId="165" fontId="27" fillId="0" borderId="22" xfId="0" applyNumberFormat="1" applyFont="1" applyFill="1" applyBorder="1" applyAlignment="1">
      <alignment horizontal="right"/>
    </xf>
    <xf numFmtId="167" fontId="27" fillId="0" borderId="24" xfId="0" applyNumberFormat="1" applyFont="1" applyFill="1" applyBorder="1"/>
    <xf numFmtId="0" fontId="9" fillId="0" borderId="21" xfId="0" applyFont="1" applyFill="1" applyBorder="1" applyAlignment="1">
      <alignment horizontal="left"/>
    </xf>
    <xf numFmtId="165" fontId="9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/>
    </xf>
    <xf numFmtId="170" fontId="9" fillId="0" borderId="0" xfId="0" applyNumberFormat="1" applyFont="1" applyFill="1" applyBorder="1" applyAlignment="1">
      <alignment horizontal="right"/>
    </xf>
    <xf numFmtId="4" fontId="54" fillId="0" borderId="0" xfId="0" applyNumberFormat="1" applyFont="1" applyFill="1" applyBorder="1"/>
    <xf numFmtId="44" fontId="17" fillId="0" borderId="4" xfId="1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16" fillId="0" borderId="4" xfId="0" applyFont="1" applyFill="1" applyBorder="1"/>
    <xf numFmtId="16" fontId="8" fillId="0" borderId="4" xfId="0" applyNumberFormat="1" applyFont="1" applyFill="1" applyBorder="1" applyAlignment="1">
      <alignment horizontal="center"/>
    </xf>
    <xf numFmtId="16" fontId="9" fillId="0" borderId="4" xfId="0" applyNumberFormat="1" applyFont="1" applyFill="1" applyBorder="1" applyAlignment="1">
      <alignment horizontal="center"/>
    </xf>
    <xf numFmtId="0" fontId="33" fillId="6" borderId="0" xfId="0" applyFont="1" applyFill="1" applyBorder="1" applyAlignment="1">
      <alignment horizontal="center"/>
    </xf>
    <xf numFmtId="164" fontId="16" fillId="6" borderId="0" xfId="0" applyNumberFormat="1" applyFont="1" applyFill="1" applyBorder="1"/>
    <xf numFmtId="16" fontId="33" fillId="6" borderId="4" xfId="0" applyNumberFormat="1" applyFont="1" applyFill="1" applyBorder="1" applyAlignment="1">
      <alignment horizontal="center"/>
    </xf>
    <xf numFmtId="164" fontId="16" fillId="6" borderId="4" xfId="0" applyNumberFormat="1" applyFont="1" applyFill="1" applyBorder="1"/>
    <xf numFmtId="0" fontId="33" fillId="6" borderId="4" xfId="0" applyFont="1" applyFill="1" applyBorder="1" applyAlignment="1">
      <alignment horizontal="center"/>
    </xf>
    <xf numFmtId="165" fontId="37" fillId="6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26" fillId="6" borderId="4" xfId="0" applyNumberFormat="1" applyFont="1" applyFill="1" applyBorder="1" applyAlignment="1">
      <alignment horizontal="left"/>
    </xf>
    <xf numFmtId="168" fontId="27" fillId="6" borderId="24" xfId="0" applyNumberFormat="1" applyFont="1" applyFill="1" applyBorder="1"/>
    <xf numFmtId="2" fontId="37" fillId="6" borderId="4" xfId="0" applyNumberFormat="1" applyFont="1" applyFill="1" applyBorder="1" applyAlignment="1">
      <alignment horizontal="left"/>
    </xf>
    <xf numFmtId="44" fontId="16" fillId="6" borderId="4" xfId="1" applyFont="1" applyFill="1" applyBorder="1" applyAlignment="1">
      <alignment horizontal="center"/>
    </xf>
    <xf numFmtId="165" fontId="63" fillId="6" borderId="4" xfId="0" applyNumberFormat="1" applyFont="1" applyFill="1" applyBorder="1" applyAlignment="1">
      <alignment horizontal="center"/>
    </xf>
    <xf numFmtId="0" fontId="55" fillId="0" borderId="4" xfId="0" applyFont="1" applyFill="1" applyBorder="1" applyAlignment="1">
      <alignment horizontal="left"/>
    </xf>
    <xf numFmtId="4" fontId="55" fillId="0" borderId="4" xfId="0" applyNumberFormat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5" fontId="16" fillId="0" borderId="4" xfId="0" applyNumberFormat="1" applyFont="1" applyBorder="1" applyAlignment="1">
      <alignment horizontal="center"/>
    </xf>
    <xf numFmtId="164" fontId="12" fillId="14" borderId="4" xfId="0" applyNumberFormat="1" applyFont="1" applyFill="1" applyBorder="1" applyAlignment="1">
      <alignment horizontal="left"/>
    </xf>
    <xf numFmtId="164" fontId="25" fillId="14" borderId="4" xfId="0" applyNumberFormat="1" applyFont="1" applyFill="1" applyBorder="1" applyAlignment="1">
      <alignment horizontal="center"/>
    </xf>
    <xf numFmtId="165" fontId="16" fillId="14" borderId="4" xfId="0" applyNumberFormat="1" applyFont="1" applyFill="1" applyBorder="1" applyAlignment="1">
      <alignment horizontal="center"/>
    </xf>
    <xf numFmtId="164" fontId="16" fillId="14" borderId="4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66" fontId="39" fillId="0" borderId="29" xfId="0" applyNumberFormat="1" applyFont="1" applyFill="1" applyBorder="1" applyAlignment="1">
      <alignment horizontal="right"/>
    </xf>
    <xf numFmtId="166" fontId="39" fillId="0" borderId="30" xfId="0" applyNumberFormat="1" applyFont="1" applyFill="1" applyBorder="1" applyAlignment="1">
      <alignment horizontal="right"/>
    </xf>
    <xf numFmtId="4" fontId="39" fillId="0" borderId="31" xfId="0" applyNumberFormat="1" applyFont="1" applyFill="1" applyBorder="1" applyAlignment="1">
      <alignment horizontal="right" vertical="center"/>
    </xf>
    <xf numFmtId="4" fontId="39" fillId="0" borderId="32" xfId="0" applyNumberFormat="1" applyFont="1" applyFill="1" applyBorder="1" applyAlignment="1">
      <alignment horizontal="right" vertical="center"/>
    </xf>
    <xf numFmtId="2" fontId="16" fillId="0" borderId="29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39" xfId="0" applyNumberFormat="1" applyFont="1" applyFill="1" applyBorder="1" applyAlignment="1">
      <alignment horizontal="right" vertic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2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4" fontId="45" fillId="7" borderId="10" xfId="0" applyNumberFormat="1" applyFont="1" applyFill="1" applyBorder="1" applyAlignment="1">
      <alignment horizontal="center" vertical="center"/>
    </xf>
    <xf numFmtId="4" fontId="45" fillId="7" borderId="40" xfId="0" applyNumberFormat="1" applyFont="1" applyFill="1" applyBorder="1" applyAlignment="1">
      <alignment horizontal="center" vertical="center"/>
    </xf>
    <xf numFmtId="4" fontId="45" fillId="7" borderId="1" xfId="0" applyNumberFormat="1" applyFont="1" applyFill="1" applyBorder="1" applyAlignment="1">
      <alignment horizontal="center" vertical="center"/>
    </xf>
    <xf numFmtId="4" fontId="45" fillId="7" borderId="41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53" fillId="12" borderId="29" xfId="0" applyNumberFormat="1" applyFont="1" applyFill="1" applyBorder="1" applyAlignment="1">
      <alignment horizontal="center"/>
    </xf>
    <xf numFmtId="164" fontId="53" fillId="12" borderId="35" xfId="0" applyNumberFormat="1" applyFont="1" applyFill="1" applyBorder="1" applyAlignment="1">
      <alignment horizontal="center"/>
    </xf>
    <xf numFmtId="4" fontId="8" fillId="8" borderId="4" xfId="0" applyNumberFormat="1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E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124"/>
  <sheetViews>
    <sheetView topLeftCell="J1" workbookViewId="0">
      <pane xSplit="4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A5" sqref="HA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80" t="s">
        <v>37</v>
      </c>
      <c r="K1" s="580"/>
      <c r="L1" s="580"/>
      <c r="M1" s="580"/>
      <c r="N1" s="580"/>
      <c r="O1" s="580"/>
      <c r="P1" s="580"/>
      <c r="Q1" s="580"/>
      <c r="R1" s="6"/>
      <c r="S1" s="6"/>
      <c r="T1" s="6"/>
      <c r="U1" s="7">
        <v>1</v>
      </c>
      <c r="W1" s="9" t="s">
        <v>1</v>
      </c>
      <c r="X1" s="581"/>
      <c r="Y1" s="581"/>
      <c r="Z1" s="581"/>
      <c r="AA1" s="581"/>
      <c r="AB1" s="581"/>
      <c r="AC1" s="581"/>
      <c r="AD1" s="10" t="e">
        <f>#REF!+1</f>
        <v>#REF!</v>
      </c>
      <c r="AF1" s="575" t="e">
        <f>#REF!</f>
        <v>#REF!</v>
      </c>
      <c r="AG1" s="575"/>
      <c r="AH1" s="575"/>
      <c r="AI1" s="575"/>
      <c r="AJ1" s="575"/>
      <c r="AK1" s="575"/>
      <c r="AL1" s="575"/>
      <c r="AM1" s="10" t="e">
        <f>AD1+1</f>
        <v>#REF!</v>
      </c>
      <c r="AO1" s="575" t="e">
        <f>AF1</f>
        <v>#REF!</v>
      </c>
      <c r="AP1" s="575"/>
      <c r="AQ1" s="575"/>
      <c r="AR1" s="575"/>
      <c r="AS1" s="575"/>
      <c r="AT1" s="575"/>
      <c r="AU1" s="575"/>
      <c r="AV1" s="10" t="e">
        <f>AM1+1</f>
        <v>#REF!</v>
      </c>
      <c r="AX1" s="575" t="e">
        <f>AO1</f>
        <v>#REF!</v>
      </c>
      <c r="AY1" s="575"/>
      <c r="AZ1" s="575"/>
      <c r="BA1" s="575"/>
      <c r="BB1" s="575"/>
      <c r="BC1" s="575"/>
      <c r="BD1" s="575"/>
      <c r="BE1" s="10" t="e">
        <f>AV1+1</f>
        <v>#REF!</v>
      </c>
      <c r="BG1" s="575" t="e">
        <f>AX1</f>
        <v>#REF!</v>
      </c>
      <c r="BH1" s="575"/>
      <c r="BI1" s="575"/>
      <c r="BJ1" s="575"/>
      <c r="BK1" s="575"/>
      <c r="BL1" s="575"/>
      <c r="BM1" s="575"/>
      <c r="BN1" s="10" t="e">
        <f>BE1+1</f>
        <v>#REF!</v>
      </c>
      <c r="BP1" s="575" t="e">
        <f>BG1</f>
        <v>#REF!</v>
      </c>
      <c r="BQ1" s="575"/>
      <c r="BR1" s="575"/>
      <c r="BS1" s="575"/>
      <c r="BT1" s="575"/>
      <c r="BU1" s="575"/>
      <c r="BV1" s="575"/>
      <c r="BW1" s="10" t="e">
        <f>BN1+1</f>
        <v>#REF!</v>
      </c>
      <c r="BY1" s="575" t="e">
        <f>BP1</f>
        <v>#REF!</v>
      </c>
      <c r="BZ1" s="575"/>
      <c r="CA1" s="575"/>
      <c r="CB1" s="575"/>
      <c r="CC1" s="575"/>
      <c r="CD1" s="575"/>
      <c r="CE1" s="575"/>
      <c r="CF1" s="10" t="e">
        <f>BW1+1</f>
        <v>#REF!</v>
      </c>
      <c r="CH1" s="575" t="e">
        <f>BY1</f>
        <v>#REF!</v>
      </c>
      <c r="CI1" s="575"/>
      <c r="CJ1" s="575"/>
      <c r="CK1" s="575"/>
      <c r="CL1" s="575"/>
      <c r="CM1" s="575"/>
      <c r="CN1" s="575"/>
      <c r="CO1" s="10" t="e">
        <f>CF1+1</f>
        <v>#REF!</v>
      </c>
      <c r="CQ1" s="575" t="e">
        <f>CH1</f>
        <v>#REF!</v>
      </c>
      <c r="CR1" s="575"/>
      <c r="CS1" s="575"/>
      <c r="CT1" s="575"/>
      <c r="CU1" s="575"/>
      <c r="CV1" s="575"/>
      <c r="CW1" s="575"/>
      <c r="CX1" s="10" t="e">
        <f>CO1+1</f>
        <v>#REF!</v>
      </c>
      <c r="CZ1" s="575" t="e">
        <f>CQ1</f>
        <v>#REF!</v>
      </c>
      <c r="DA1" s="575"/>
      <c r="DB1" s="575"/>
      <c r="DC1" s="575"/>
      <c r="DD1" s="575"/>
      <c r="DE1" s="575"/>
      <c r="DF1" s="575"/>
      <c r="DG1" s="10" t="e">
        <f>CX1+1</f>
        <v>#REF!</v>
      </c>
      <c r="DI1" s="575" t="e">
        <f>CZ1</f>
        <v>#REF!</v>
      </c>
      <c r="DJ1" s="575"/>
      <c r="DK1" s="575"/>
      <c r="DL1" s="575"/>
      <c r="DM1" s="575"/>
      <c r="DN1" s="575"/>
      <c r="DO1" s="575"/>
      <c r="DP1" s="10" t="e">
        <f>DG1+1</f>
        <v>#REF!</v>
      </c>
      <c r="DR1" s="575" t="e">
        <f>DI1</f>
        <v>#REF!</v>
      </c>
      <c r="DS1" s="575"/>
      <c r="DT1" s="575"/>
      <c r="DU1" s="575"/>
      <c r="DV1" s="575"/>
      <c r="DW1" s="575"/>
      <c r="DX1" s="575"/>
      <c r="DY1" s="10" t="e">
        <f>DP1+1</f>
        <v>#REF!</v>
      </c>
      <c r="EA1" s="575" t="e">
        <f>DR1</f>
        <v>#REF!</v>
      </c>
      <c r="EB1" s="575"/>
      <c r="EC1" s="575"/>
      <c r="ED1" s="575"/>
      <c r="EE1" s="575"/>
      <c r="EF1" s="575"/>
      <c r="EG1" s="575"/>
      <c r="EH1" s="10" t="e">
        <f>DY1+1</f>
        <v>#REF!</v>
      </c>
      <c r="EJ1" s="575" t="e">
        <f>EA1</f>
        <v>#REF!</v>
      </c>
      <c r="EK1" s="575"/>
      <c r="EL1" s="575"/>
      <c r="EM1" s="575"/>
      <c r="EN1" s="575"/>
      <c r="EO1" s="575"/>
      <c r="EP1" s="575"/>
      <c r="EQ1" s="10" t="e">
        <f>EH1+1</f>
        <v>#REF!</v>
      </c>
      <c r="ES1" s="575" t="e">
        <f>EJ1</f>
        <v>#REF!</v>
      </c>
      <c r="ET1" s="575"/>
      <c r="EU1" s="575"/>
      <c r="EV1" s="575"/>
      <c r="EW1" s="575"/>
      <c r="EX1" s="575"/>
      <c r="EY1" s="575"/>
      <c r="EZ1" s="10" t="e">
        <f>EQ1+1</f>
        <v>#REF!</v>
      </c>
      <c r="FB1" s="575" t="e">
        <f>ES1</f>
        <v>#REF!</v>
      </c>
      <c r="FC1" s="575"/>
      <c r="FD1" s="575"/>
      <c r="FE1" s="575"/>
      <c r="FF1" s="575"/>
      <c r="FG1" s="575"/>
      <c r="FH1" s="575"/>
      <c r="FI1" s="10" t="e">
        <f>EZ1+1</f>
        <v>#REF!</v>
      </c>
      <c r="FK1" s="575" t="e">
        <f>FB1</f>
        <v>#REF!</v>
      </c>
      <c r="FL1" s="575"/>
      <c r="FM1" s="575"/>
      <c r="FN1" s="575"/>
      <c r="FO1" s="575"/>
      <c r="FP1" s="575"/>
      <c r="FQ1" s="575"/>
      <c r="FR1" s="10" t="e">
        <f>FI1+1</f>
        <v>#REF!</v>
      </c>
      <c r="FT1" s="575" t="e">
        <f>FK1</f>
        <v>#REF!</v>
      </c>
      <c r="FU1" s="575"/>
      <c r="FV1" s="575"/>
      <c r="FW1" s="575"/>
      <c r="FX1" s="575"/>
      <c r="FY1" s="575"/>
      <c r="FZ1" s="575"/>
      <c r="GA1" s="10" t="e">
        <f>FR1+1</f>
        <v>#REF!</v>
      </c>
      <c r="GC1" s="575" t="e">
        <f>FT1</f>
        <v>#REF!</v>
      </c>
      <c r="GD1" s="575"/>
      <c r="GE1" s="575"/>
      <c r="GF1" s="575"/>
      <c r="GG1" s="575"/>
      <c r="GH1" s="575"/>
      <c r="GI1" s="575"/>
      <c r="GJ1" s="10" t="e">
        <f>GA1+1</f>
        <v>#REF!</v>
      </c>
      <c r="GL1" s="575" t="e">
        <f>GC1</f>
        <v>#REF!</v>
      </c>
      <c r="GM1" s="575"/>
      <c r="GN1" s="575"/>
      <c r="GO1" s="575"/>
      <c r="GP1" s="575"/>
      <c r="GQ1" s="575"/>
      <c r="GR1" s="575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65</v>
      </c>
      <c r="K4" s="85" t="s">
        <v>44</v>
      </c>
      <c r="L4" s="148">
        <v>20780</v>
      </c>
      <c r="M4" s="87">
        <v>43103</v>
      </c>
      <c r="N4" s="88" t="s">
        <v>66</v>
      </c>
      <c r="O4" s="107">
        <v>25470</v>
      </c>
      <c r="P4" s="76">
        <f t="shared" ref="P4:P84" si="0">O4-L4</f>
        <v>4690</v>
      </c>
      <c r="Q4" s="322">
        <v>30</v>
      </c>
      <c r="R4" s="441"/>
      <c r="S4" s="441"/>
      <c r="T4" s="45">
        <f t="shared" ref="T4:T5" si="1">Q4*O4</f>
        <v>764100</v>
      </c>
      <c r="U4" s="437" t="s">
        <v>67</v>
      </c>
      <c r="V4" s="446">
        <v>43117</v>
      </c>
      <c r="W4" s="438">
        <v>18850</v>
      </c>
      <c r="X4" s="57"/>
      <c r="Y4" s="57"/>
      <c r="Z4" s="57"/>
      <c r="AA4" s="57"/>
      <c r="AB4" s="57"/>
      <c r="AC4" s="58"/>
      <c r="AD4" s="62"/>
      <c r="AE4" s="60"/>
      <c r="AF4" s="57"/>
      <c r="AG4" s="57"/>
      <c r="AH4" s="57"/>
      <c r="AI4" s="57"/>
      <c r="AJ4" s="57"/>
      <c r="AK4" s="57"/>
      <c r="AL4" s="61"/>
      <c r="AM4" s="62"/>
      <c r="AN4" s="60"/>
      <c r="AO4" s="57"/>
      <c r="AP4" s="57"/>
      <c r="AQ4" s="57"/>
      <c r="AR4" s="57"/>
      <c r="AS4" s="57"/>
      <c r="AT4" s="57"/>
      <c r="AU4" s="61"/>
      <c r="AV4" s="62"/>
      <c r="AW4" s="60"/>
      <c r="AX4" s="57"/>
      <c r="AY4" s="57"/>
      <c r="AZ4" s="57"/>
      <c r="BA4" s="57"/>
      <c r="BB4" s="57"/>
      <c r="BC4" s="57"/>
      <c r="BD4" s="61"/>
      <c r="BE4" s="62"/>
      <c r="BF4" s="60"/>
      <c r="BG4" s="57"/>
      <c r="BH4" s="57"/>
      <c r="BI4" s="57"/>
      <c r="BJ4" s="57"/>
      <c r="BK4" s="57"/>
      <c r="BL4" s="57"/>
      <c r="BM4" s="62"/>
      <c r="BN4" s="62"/>
      <c r="BO4" s="60"/>
      <c r="BP4" s="57"/>
      <c r="BQ4" s="57"/>
      <c r="BR4" s="57"/>
      <c r="BS4" s="57"/>
      <c r="BT4" s="57"/>
      <c r="BU4" s="57"/>
      <c r="BV4" s="62"/>
      <c r="BW4" s="62"/>
      <c r="BX4" s="60"/>
      <c r="BY4" s="57"/>
      <c r="BZ4" s="57"/>
      <c r="CA4" s="57"/>
      <c r="CB4" s="57"/>
      <c r="CC4" s="57"/>
      <c r="CD4" s="57"/>
      <c r="CE4" s="62"/>
      <c r="CF4" s="62"/>
      <c r="CG4" s="60"/>
      <c r="CH4" s="57"/>
      <c r="CI4" s="57"/>
      <c r="CJ4" s="57"/>
      <c r="CK4" s="57"/>
      <c r="CL4" s="57"/>
      <c r="CM4" s="57"/>
      <c r="CN4" s="61"/>
      <c r="CO4" s="62"/>
      <c r="CP4" s="60"/>
      <c r="CQ4" s="57"/>
      <c r="CR4" s="57"/>
      <c r="CS4" s="57"/>
      <c r="CT4" s="57"/>
      <c r="CU4" s="57"/>
      <c r="CV4" s="57"/>
      <c r="CW4" s="62"/>
      <c r="CX4" s="62"/>
      <c r="CY4" s="60"/>
      <c r="CZ4" s="57"/>
      <c r="DA4" s="57"/>
      <c r="DB4" s="57"/>
      <c r="DC4" s="57"/>
      <c r="DD4" s="57"/>
      <c r="DE4" s="57"/>
      <c r="DF4" s="62"/>
      <c r="DG4" s="62"/>
      <c r="DH4" s="60"/>
      <c r="DI4" s="57"/>
      <c r="DJ4" s="57"/>
      <c r="DK4" s="57"/>
      <c r="DL4" s="57"/>
      <c r="DM4" s="57"/>
      <c r="DN4" s="57"/>
      <c r="DO4" s="62"/>
      <c r="DP4" s="62"/>
      <c r="DQ4" s="60"/>
      <c r="DR4" s="57"/>
      <c r="DS4" s="57"/>
      <c r="DT4" s="57"/>
      <c r="DU4" s="57"/>
      <c r="DV4" s="57"/>
      <c r="DW4" s="57"/>
      <c r="DX4" s="62"/>
      <c r="DY4" s="62"/>
      <c r="DZ4" s="60"/>
      <c r="EA4" s="57"/>
      <c r="EB4" s="57"/>
      <c r="EC4" s="57"/>
      <c r="ED4" s="57"/>
      <c r="EE4" s="57"/>
      <c r="EF4" s="57"/>
      <c r="EG4" s="62"/>
      <c r="EH4" s="62"/>
      <c r="EI4" s="60"/>
      <c r="EJ4" s="57"/>
      <c r="EK4" s="57"/>
      <c r="EL4" s="57"/>
      <c r="EM4" s="57"/>
      <c r="EN4" s="57"/>
      <c r="EO4" s="57"/>
      <c r="EP4" s="62"/>
      <c r="EQ4" s="62"/>
      <c r="ER4" s="60"/>
      <c r="ES4" s="57"/>
      <c r="ET4" s="57"/>
      <c r="EU4" s="57"/>
      <c r="EV4" s="57"/>
      <c r="EW4" s="57"/>
      <c r="EX4" s="57"/>
      <c r="EY4" s="62"/>
      <c r="EZ4" s="62"/>
      <c r="FA4" s="60"/>
      <c r="FB4" s="57"/>
      <c r="FC4" s="57"/>
      <c r="FD4" s="57"/>
      <c r="FE4" s="57"/>
      <c r="FF4" s="57"/>
      <c r="FG4" s="57"/>
      <c r="FH4" s="62"/>
      <c r="FI4" s="62"/>
      <c r="FJ4" s="60"/>
      <c r="FK4" s="57"/>
      <c r="FL4" s="57"/>
      <c r="FM4" s="57"/>
      <c r="FN4" s="57"/>
      <c r="FO4" s="57"/>
      <c r="FP4" s="57"/>
      <c r="FQ4" s="62"/>
      <c r="FR4" s="62"/>
      <c r="FS4" s="60"/>
      <c r="FT4" s="57"/>
      <c r="FU4" s="57"/>
      <c r="FV4" s="57"/>
      <c r="FW4" s="57"/>
      <c r="FX4" s="57"/>
      <c r="FY4" s="57"/>
      <c r="FZ4" s="62"/>
      <c r="GA4" s="62"/>
      <c r="GB4" s="60"/>
      <c r="GC4" s="57"/>
      <c r="GD4" s="57"/>
      <c r="GE4" s="57"/>
      <c r="GF4" s="57"/>
      <c r="GG4" s="57"/>
      <c r="GH4" s="57"/>
      <c r="GI4" s="62"/>
      <c r="GJ4" s="62"/>
      <c r="GK4" s="60"/>
      <c r="GL4" s="57"/>
      <c r="GM4" s="57"/>
      <c r="GN4" s="57"/>
      <c r="GO4" s="57"/>
      <c r="GP4" s="57"/>
      <c r="GQ4" s="57"/>
      <c r="GR4" s="62"/>
      <c r="GS4" s="62"/>
      <c r="GT4" s="450">
        <v>43117</v>
      </c>
      <c r="GU4" s="439"/>
      <c r="GV4" s="440"/>
      <c r="GW4" s="37"/>
      <c r="GX4" s="37"/>
      <c r="GY4" s="531" t="s">
        <v>165</v>
      </c>
      <c r="GZ4" s="532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26</v>
      </c>
      <c r="K5" s="85" t="s">
        <v>45</v>
      </c>
      <c r="L5" s="148"/>
      <c r="M5" s="87">
        <v>43103</v>
      </c>
      <c r="N5" s="88" t="s">
        <v>68</v>
      </c>
      <c r="O5" s="107">
        <v>1025</v>
      </c>
      <c r="P5" s="76">
        <f t="shared" si="0"/>
        <v>1025</v>
      </c>
      <c r="Q5" s="322">
        <v>30</v>
      </c>
      <c r="R5" s="90"/>
      <c r="S5" s="90"/>
      <c r="T5" s="45">
        <f t="shared" si="1"/>
        <v>30750</v>
      </c>
      <c r="U5" s="445" t="s">
        <v>67</v>
      </c>
      <c r="V5" s="447">
        <v>43117</v>
      </c>
      <c r="W5" s="448">
        <v>754</v>
      </c>
      <c r="X5" s="21"/>
      <c r="Y5" s="21"/>
      <c r="Z5" s="21"/>
      <c r="AA5" s="21"/>
      <c r="AB5" s="21"/>
      <c r="AC5" s="95"/>
      <c r="AD5" s="23"/>
      <c r="AE5" s="18"/>
      <c r="AF5" s="21"/>
      <c r="AG5" s="21"/>
      <c r="AH5" s="21"/>
      <c r="AI5" s="21"/>
      <c r="AJ5" s="21"/>
      <c r="AK5" s="21"/>
      <c r="AL5" s="449"/>
      <c r="AM5" s="23"/>
      <c r="AN5" s="18"/>
      <c r="AO5" s="21"/>
      <c r="AP5" s="21"/>
      <c r="AQ5" s="21"/>
      <c r="AR5" s="21"/>
      <c r="AS5" s="21"/>
      <c r="AT5" s="21"/>
      <c r="AU5" s="449"/>
      <c r="AV5" s="23"/>
      <c r="AW5" s="18"/>
      <c r="AX5" s="21"/>
      <c r="AY5" s="21"/>
      <c r="AZ5" s="21"/>
      <c r="BA5" s="21"/>
      <c r="BB5" s="21"/>
      <c r="BC5" s="21"/>
      <c r="BD5" s="449"/>
      <c r="BE5" s="23"/>
      <c r="BF5" s="18"/>
      <c r="BG5" s="21"/>
      <c r="BH5" s="21"/>
      <c r="BI5" s="21"/>
      <c r="BJ5" s="21"/>
      <c r="BK5" s="21"/>
      <c r="BL5" s="21"/>
      <c r="BM5" s="23"/>
      <c r="BN5" s="23"/>
      <c r="BO5" s="18"/>
      <c r="BP5" s="21"/>
      <c r="BQ5" s="21"/>
      <c r="BR5" s="21"/>
      <c r="BS5" s="21"/>
      <c r="BT5" s="21"/>
      <c r="BU5" s="21"/>
      <c r="BV5" s="23"/>
      <c r="BW5" s="23"/>
      <c r="BX5" s="18"/>
      <c r="BY5" s="21"/>
      <c r="BZ5" s="21"/>
      <c r="CA5" s="21"/>
      <c r="CB5" s="21"/>
      <c r="CC5" s="21"/>
      <c r="CD5" s="21"/>
      <c r="CE5" s="23"/>
      <c r="CF5" s="23"/>
      <c r="CG5" s="18"/>
      <c r="CH5" s="21"/>
      <c r="CI5" s="21"/>
      <c r="CJ5" s="21"/>
      <c r="CK5" s="21"/>
      <c r="CL5" s="21"/>
      <c r="CM5" s="21"/>
      <c r="CN5" s="449"/>
      <c r="CO5" s="23"/>
      <c r="CP5" s="18"/>
      <c r="CQ5" s="21"/>
      <c r="CR5" s="21"/>
      <c r="CS5" s="21"/>
      <c r="CT5" s="21"/>
      <c r="CU5" s="21"/>
      <c r="CV5" s="21"/>
      <c r="CW5" s="23"/>
      <c r="CX5" s="23"/>
      <c r="CY5" s="18"/>
      <c r="CZ5" s="21"/>
      <c r="DA5" s="21"/>
      <c r="DB5" s="21"/>
      <c r="DC5" s="21"/>
      <c r="DD5" s="21"/>
      <c r="DE5" s="21"/>
      <c r="DF5" s="23"/>
      <c r="DG5" s="23"/>
      <c r="DH5" s="18"/>
      <c r="DI5" s="21"/>
      <c r="DJ5" s="21"/>
      <c r="DK5" s="21"/>
      <c r="DL5" s="21"/>
      <c r="DM5" s="21"/>
      <c r="DN5" s="21"/>
      <c r="DO5" s="23"/>
      <c r="DP5" s="23"/>
      <c r="DQ5" s="18"/>
      <c r="DR5" s="21"/>
      <c r="DS5" s="21"/>
      <c r="DT5" s="21"/>
      <c r="DU5" s="21"/>
      <c r="DV5" s="21"/>
      <c r="DW5" s="21"/>
      <c r="DX5" s="23"/>
      <c r="DY5" s="23"/>
      <c r="DZ5" s="18"/>
      <c r="EA5" s="21"/>
      <c r="EB5" s="21"/>
      <c r="EC5" s="21"/>
      <c r="ED5" s="21"/>
      <c r="EE5" s="21"/>
      <c r="EF5" s="21"/>
      <c r="EG5" s="23"/>
      <c r="EH5" s="23"/>
      <c r="EI5" s="18"/>
      <c r="EJ5" s="21"/>
      <c r="EK5" s="21"/>
      <c r="EL5" s="21"/>
      <c r="EM5" s="21"/>
      <c r="EN5" s="21"/>
      <c r="EO5" s="21"/>
      <c r="EP5" s="23"/>
      <c r="EQ5" s="23"/>
      <c r="ER5" s="18"/>
      <c r="ES5" s="21"/>
      <c r="ET5" s="21"/>
      <c r="EU5" s="21"/>
      <c r="EV5" s="21"/>
      <c r="EW5" s="21"/>
      <c r="EX5" s="21"/>
      <c r="EY5" s="23"/>
      <c r="EZ5" s="23"/>
      <c r="FA5" s="18"/>
      <c r="FB5" s="21"/>
      <c r="FC5" s="21"/>
      <c r="FD5" s="21"/>
      <c r="FE5" s="21"/>
      <c r="FF5" s="21"/>
      <c r="FG5" s="21"/>
      <c r="FH5" s="23"/>
      <c r="FI5" s="23"/>
      <c r="FJ5" s="18"/>
      <c r="FK5" s="21"/>
      <c r="FL5" s="21"/>
      <c r="FM5" s="21"/>
      <c r="FN5" s="21"/>
      <c r="FO5" s="21"/>
      <c r="FP5" s="21"/>
      <c r="FQ5" s="23"/>
      <c r="FR5" s="23"/>
      <c r="FS5" s="18"/>
      <c r="FT5" s="21"/>
      <c r="FU5" s="21"/>
      <c r="FV5" s="21"/>
      <c r="FW5" s="21"/>
      <c r="FX5" s="21"/>
      <c r="FY5" s="21"/>
      <c r="FZ5" s="23"/>
      <c r="GA5" s="23"/>
      <c r="GB5" s="18"/>
      <c r="GC5" s="21"/>
      <c r="GD5" s="21"/>
      <c r="GE5" s="21"/>
      <c r="GF5" s="21"/>
      <c r="GG5" s="21"/>
      <c r="GH5" s="21"/>
      <c r="GI5" s="23"/>
      <c r="GJ5" s="23"/>
      <c r="GK5" s="18"/>
      <c r="GL5" s="21"/>
      <c r="GM5" s="21"/>
      <c r="GN5" s="21"/>
      <c r="GO5" s="21"/>
      <c r="GP5" s="21"/>
      <c r="GQ5" s="21"/>
      <c r="GR5" s="23"/>
      <c r="GS5" s="23"/>
      <c r="GT5" s="451">
        <v>43117</v>
      </c>
      <c r="GU5" s="439"/>
      <c r="GV5" s="440"/>
      <c r="GW5" s="37"/>
      <c r="GX5" s="37"/>
      <c r="GY5" s="531"/>
      <c r="GZ5" s="532">
        <v>0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70" t="s">
        <v>26</v>
      </c>
      <c r="K6" s="71" t="s">
        <v>27</v>
      </c>
      <c r="L6" s="72">
        <v>11120</v>
      </c>
      <c r="M6" s="73">
        <v>43104</v>
      </c>
      <c r="N6" s="74" t="s">
        <v>70</v>
      </c>
      <c r="O6" s="75">
        <v>14180</v>
      </c>
      <c r="P6" s="76">
        <f t="shared" si="0"/>
        <v>3060</v>
      </c>
      <c r="Q6" s="77">
        <v>30</v>
      </c>
      <c r="R6" s="78"/>
      <c r="S6" s="78"/>
      <c r="T6" s="45">
        <f>Q6*O6</f>
        <v>425400</v>
      </c>
      <c r="U6" s="91" t="s">
        <v>67</v>
      </c>
      <c r="V6" s="92">
        <v>43118</v>
      </c>
      <c r="W6" s="93">
        <v>9802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43118</v>
      </c>
      <c r="GU6" s="80"/>
      <c r="GV6" s="81">
        <v>17584</v>
      </c>
      <c r="GW6" s="82" t="s">
        <v>52</v>
      </c>
      <c r="GX6" s="37"/>
      <c r="GY6" s="531" t="s">
        <v>165</v>
      </c>
      <c r="GZ6" s="532">
        <v>2320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84" t="s">
        <v>33</v>
      </c>
      <c r="K7" s="85" t="s">
        <v>29</v>
      </c>
      <c r="L7" s="86">
        <v>17230</v>
      </c>
      <c r="M7" s="87">
        <v>43104</v>
      </c>
      <c r="N7" s="88" t="s">
        <v>69</v>
      </c>
      <c r="O7" s="89">
        <v>21535</v>
      </c>
      <c r="P7" s="76">
        <f t="shared" si="0"/>
        <v>4305</v>
      </c>
      <c r="Q7" s="80">
        <v>30</v>
      </c>
      <c r="R7" s="90"/>
      <c r="S7" s="90"/>
      <c r="T7" s="45">
        <f>Q7*O7</f>
        <v>646050</v>
      </c>
      <c r="U7" s="91" t="s">
        <v>67</v>
      </c>
      <c r="V7" s="92">
        <v>43118</v>
      </c>
      <c r="W7" s="93">
        <v>15080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43117</v>
      </c>
      <c r="GU7" s="99"/>
      <c r="GV7" s="100"/>
      <c r="GW7" s="101"/>
      <c r="GX7" s="101"/>
      <c r="GY7" s="533" t="s">
        <v>165</v>
      </c>
      <c r="GZ7" s="534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84" t="s">
        <v>28</v>
      </c>
      <c r="K8" s="85" t="s">
        <v>29</v>
      </c>
      <c r="L8" s="86">
        <v>16180</v>
      </c>
      <c r="M8" s="87">
        <v>43105</v>
      </c>
      <c r="N8" s="88" t="s">
        <v>72</v>
      </c>
      <c r="O8" s="89">
        <v>19730</v>
      </c>
      <c r="P8" s="76">
        <f t="shared" si="0"/>
        <v>3550</v>
      </c>
      <c r="Q8" s="80">
        <v>30</v>
      </c>
      <c r="R8" s="90"/>
      <c r="S8" s="90"/>
      <c r="T8" s="45">
        <f t="shared" ref="T8:T86" si="2">Q8*O8</f>
        <v>591900</v>
      </c>
      <c r="U8" s="91" t="s">
        <v>67</v>
      </c>
      <c r="V8" s="92">
        <v>43119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43119</v>
      </c>
      <c r="GU8" s="99"/>
      <c r="GV8" s="104">
        <v>22176</v>
      </c>
      <c r="GW8" s="101" t="s">
        <v>54</v>
      </c>
      <c r="GX8" s="101"/>
      <c r="GY8" s="533" t="s">
        <v>165</v>
      </c>
      <c r="GZ8" s="534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26</v>
      </c>
      <c r="K9" s="85" t="s">
        <v>30</v>
      </c>
      <c r="L9" s="106">
        <v>10520</v>
      </c>
      <c r="M9" s="87">
        <v>43105</v>
      </c>
      <c r="N9" s="88" t="s">
        <v>71</v>
      </c>
      <c r="O9" s="107">
        <v>13795</v>
      </c>
      <c r="P9" s="76">
        <f t="shared" si="0"/>
        <v>3275</v>
      </c>
      <c r="Q9" s="99">
        <v>30</v>
      </c>
      <c r="R9" s="90"/>
      <c r="S9" s="90"/>
      <c r="T9" s="45">
        <f t="shared" si="2"/>
        <v>413850</v>
      </c>
      <c r="U9" s="108" t="s">
        <v>67</v>
      </c>
      <c r="V9" s="109">
        <v>43119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43119</v>
      </c>
      <c r="GU9" s="114"/>
      <c r="GV9" s="100">
        <v>17584</v>
      </c>
      <c r="GW9" s="101" t="s">
        <v>53</v>
      </c>
      <c r="GX9" s="115"/>
      <c r="GY9" s="535" t="s">
        <v>165</v>
      </c>
      <c r="GZ9" s="534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33</v>
      </c>
      <c r="K10" s="85" t="s">
        <v>29</v>
      </c>
      <c r="L10" s="86">
        <v>17430</v>
      </c>
      <c r="M10" s="87">
        <v>43107</v>
      </c>
      <c r="N10" s="88" t="s">
        <v>79</v>
      </c>
      <c r="O10" s="119">
        <v>24150</v>
      </c>
      <c r="P10" s="76">
        <f t="shared" si="0"/>
        <v>6720</v>
      </c>
      <c r="Q10" s="120">
        <v>30</v>
      </c>
      <c r="R10" s="121"/>
      <c r="S10" s="122"/>
      <c r="T10" s="45">
        <f t="shared" si="2"/>
        <v>724500</v>
      </c>
      <c r="U10" s="108" t="s">
        <v>67</v>
      </c>
      <c r="V10" s="109">
        <v>43122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43122</v>
      </c>
      <c r="GU10" s="114"/>
      <c r="GV10" s="124"/>
      <c r="GW10" s="115"/>
      <c r="GX10" s="115"/>
      <c r="GY10" s="535" t="s">
        <v>165</v>
      </c>
      <c r="GZ10" s="534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32</v>
      </c>
      <c r="K11" s="85" t="s">
        <v>39</v>
      </c>
      <c r="L11" s="86">
        <v>12380</v>
      </c>
      <c r="M11" s="87">
        <v>43107</v>
      </c>
      <c r="N11" s="88" t="s">
        <v>73</v>
      </c>
      <c r="O11" s="119">
        <v>13370</v>
      </c>
      <c r="P11" s="76">
        <f t="shared" si="0"/>
        <v>990</v>
      </c>
      <c r="Q11" s="120">
        <v>30</v>
      </c>
      <c r="R11" s="99"/>
      <c r="S11" s="128"/>
      <c r="T11" s="45">
        <f t="shared" si="2"/>
        <v>401100</v>
      </c>
      <c r="U11" s="129" t="s">
        <v>67</v>
      </c>
      <c r="V11" s="130">
        <v>43122</v>
      </c>
      <c r="W11" s="131">
        <v>9726.6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43122</v>
      </c>
      <c r="GU11" s="138"/>
      <c r="GV11" s="100">
        <v>17584</v>
      </c>
      <c r="GW11" s="115" t="s">
        <v>55</v>
      </c>
      <c r="GX11" s="115"/>
      <c r="GY11" s="535" t="s">
        <v>165</v>
      </c>
      <c r="GZ11" s="534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26</v>
      </c>
      <c r="K12" s="85" t="s">
        <v>75</v>
      </c>
      <c r="L12" s="86">
        <v>17270</v>
      </c>
      <c r="M12" s="87">
        <v>43108</v>
      </c>
      <c r="N12" s="88" t="s">
        <v>74</v>
      </c>
      <c r="O12" s="119">
        <v>22185</v>
      </c>
      <c r="P12" s="76">
        <f t="shared" si="0"/>
        <v>4915</v>
      </c>
      <c r="Q12" s="120">
        <v>30</v>
      </c>
      <c r="R12" s="99"/>
      <c r="S12" s="128"/>
      <c r="T12" s="45">
        <f t="shared" si="2"/>
        <v>665550</v>
      </c>
      <c r="U12" s="129" t="s">
        <v>67</v>
      </c>
      <c r="V12" s="130">
        <v>43122</v>
      </c>
      <c r="W12" s="131">
        <v>17342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43122</v>
      </c>
      <c r="GU12" s="138"/>
      <c r="GV12" s="100"/>
      <c r="GW12" s="115"/>
      <c r="GX12" s="115"/>
      <c r="GY12" s="535" t="s">
        <v>165</v>
      </c>
      <c r="GZ12" s="534">
        <v>4176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28</v>
      </c>
      <c r="K13" s="85" t="s">
        <v>40</v>
      </c>
      <c r="L13" s="106">
        <v>21580</v>
      </c>
      <c r="M13" s="87">
        <v>43109</v>
      </c>
      <c r="N13" s="88" t="s">
        <v>80</v>
      </c>
      <c r="O13" s="107">
        <v>26760</v>
      </c>
      <c r="P13" s="76">
        <f t="shared" si="0"/>
        <v>5180</v>
      </c>
      <c r="Q13" s="99">
        <v>30</v>
      </c>
      <c r="R13" s="99"/>
      <c r="S13" s="139"/>
      <c r="T13" s="45">
        <f t="shared" si="2"/>
        <v>802800</v>
      </c>
      <c r="U13" s="129" t="s">
        <v>67</v>
      </c>
      <c r="V13" s="130">
        <v>43123</v>
      </c>
      <c r="W13" s="131">
        <v>16588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43123</v>
      </c>
      <c r="GU13" s="138"/>
      <c r="GV13" s="100">
        <v>22176</v>
      </c>
      <c r="GW13" s="115" t="s">
        <v>56</v>
      </c>
      <c r="GX13" s="115"/>
      <c r="GY13" s="535" t="s">
        <v>165</v>
      </c>
      <c r="GZ13" s="534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33</v>
      </c>
      <c r="K14" s="71" t="s">
        <v>40</v>
      </c>
      <c r="L14" s="140">
        <v>19610</v>
      </c>
      <c r="M14" s="73">
        <v>43110</v>
      </c>
      <c r="N14" s="74" t="s">
        <v>94</v>
      </c>
      <c r="O14" s="141">
        <v>24330</v>
      </c>
      <c r="P14" s="76">
        <f t="shared" si="0"/>
        <v>4720</v>
      </c>
      <c r="Q14" s="142">
        <v>30</v>
      </c>
      <c r="R14" s="143"/>
      <c r="S14" s="144"/>
      <c r="T14" s="45">
        <f t="shared" si="2"/>
        <v>729900</v>
      </c>
      <c r="U14" s="145" t="s">
        <v>67</v>
      </c>
      <c r="V14" s="146">
        <v>43124</v>
      </c>
      <c r="W14" s="147">
        <v>16588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43124</v>
      </c>
      <c r="GU14" s="138"/>
      <c r="GV14" s="100">
        <v>22176</v>
      </c>
      <c r="GW14" s="115" t="s">
        <v>57</v>
      </c>
      <c r="GX14" s="115"/>
      <c r="GY14" s="535" t="s">
        <v>165</v>
      </c>
      <c r="GZ14" s="534">
        <v>4176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83</v>
      </c>
      <c r="K15" s="71" t="s">
        <v>46</v>
      </c>
      <c r="L15" s="140">
        <v>15150</v>
      </c>
      <c r="M15" s="73">
        <v>43111</v>
      </c>
      <c r="N15" s="74" t="s">
        <v>82</v>
      </c>
      <c r="O15" s="141">
        <v>18480</v>
      </c>
      <c r="P15" s="76">
        <f t="shared" si="0"/>
        <v>3330</v>
      </c>
      <c r="Q15" s="142">
        <v>30</v>
      </c>
      <c r="R15" s="143"/>
      <c r="S15" s="144"/>
      <c r="T15" s="45">
        <f t="shared" si="2"/>
        <v>554400</v>
      </c>
      <c r="U15" s="145" t="s">
        <v>67</v>
      </c>
      <c r="V15" s="146">
        <v>43126</v>
      </c>
      <c r="W15" s="147">
        <v>12064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43126</v>
      </c>
      <c r="GU15" s="138"/>
      <c r="GV15" s="100">
        <v>17584</v>
      </c>
      <c r="GW15" s="115" t="s">
        <v>58</v>
      </c>
      <c r="GX15" s="115"/>
      <c r="GY15" s="535" t="s">
        <v>165</v>
      </c>
      <c r="GZ15" s="534">
        <v>2320</v>
      </c>
      <c r="HA15" s="118"/>
      <c r="HB15" s="118"/>
    </row>
    <row r="16" spans="1:210" ht="31.5" x14ac:dyDescent="0.25">
      <c r="B16" s="118"/>
      <c r="C16" s="126"/>
      <c r="D16" s="41"/>
      <c r="E16" s="42"/>
      <c r="F16" s="43"/>
      <c r="G16" s="44"/>
      <c r="H16" s="45"/>
      <c r="I16" s="46"/>
      <c r="J16" s="105" t="s">
        <v>47</v>
      </c>
      <c r="K16" s="71" t="s">
        <v>41</v>
      </c>
      <c r="L16" s="140">
        <v>25640</v>
      </c>
      <c r="M16" s="73">
        <v>43111</v>
      </c>
      <c r="N16" s="490" t="s">
        <v>81</v>
      </c>
      <c r="O16" s="141">
        <v>31755</v>
      </c>
      <c r="P16" s="76">
        <f t="shared" si="0"/>
        <v>6115</v>
      </c>
      <c r="Q16" s="142">
        <v>29.5</v>
      </c>
      <c r="R16" s="143"/>
      <c r="S16" s="144"/>
      <c r="T16" s="45">
        <f t="shared" si="2"/>
        <v>936772.5</v>
      </c>
      <c r="U16" s="145" t="s">
        <v>67</v>
      </c>
      <c r="V16" s="146">
        <v>43125</v>
      </c>
      <c r="W16" s="147">
        <v>16437.2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43125</v>
      </c>
      <c r="GU16" s="138"/>
      <c r="GV16" s="100"/>
      <c r="GW16" s="115"/>
      <c r="GX16" s="115"/>
      <c r="GY16" s="535" t="s">
        <v>165</v>
      </c>
      <c r="GZ16" s="534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26</v>
      </c>
      <c r="K17" s="85" t="s">
        <v>42</v>
      </c>
      <c r="L17" s="148">
        <v>10560</v>
      </c>
      <c r="M17" s="87">
        <v>43112</v>
      </c>
      <c r="N17" s="88" t="s">
        <v>107</v>
      </c>
      <c r="O17" s="107">
        <v>13445</v>
      </c>
      <c r="P17" s="76">
        <f t="shared" si="0"/>
        <v>2885</v>
      </c>
      <c r="Q17" s="99">
        <v>30</v>
      </c>
      <c r="R17" s="99"/>
      <c r="S17" s="149"/>
      <c r="T17" s="45">
        <f t="shared" si="2"/>
        <v>403350</v>
      </c>
      <c r="U17" s="129" t="s">
        <v>108</v>
      </c>
      <c r="V17" s="150">
        <v>43129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43129</v>
      </c>
      <c r="GU17" s="138"/>
      <c r="GV17" s="100">
        <v>17584</v>
      </c>
      <c r="GW17" s="115" t="s">
        <v>59</v>
      </c>
      <c r="GX17" s="115"/>
      <c r="GY17" s="533" t="s">
        <v>165</v>
      </c>
      <c r="GZ17" s="534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26</v>
      </c>
      <c r="K18" s="85" t="s">
        <v>43</v>
      </c>
      <c r="L18" s="148">
        <v>20200</v>
      </c>
      <c r="M18" s="87">
        <v>43112</v>
      </c>
      <c r="N18" s="88" t="s">
        <v>84</v>
      </c>
      <c r="O18" s="107">
        <v>25530</v>
      </c>
      <c r="P18" s="76">
        <f t="shared" si="0"/>
        <v>5330</v>
      </c>
      <c r="Q18" s="99">
        <v>30</v>
      </c>
      <c r="R18" s="576"/>
      <c r="S18" s="577"/>
      <c r="T18" s="45">
        <f t="shared" si="2"/>
        <v>765900</v>
      </c>
      <c r="U18" s="129" t="s">
        <v>67</v>
      </c>
      <c r="V18" s="150">
        <v>43126</v>
      </c>
      <c r="W18" s="147">
        <v>18774.599999999999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43126</v>
      </c>
      <c r="GU18" s="152"/>
      <c r="GV18" s="100">
        <v>22176</v>
      </c>
      <c r="GW18" s="115" t="s">
        <v>60</v>
      </c>
      <c r="GX18" s="115"/>
      <c r="GY18" s="535" t="s">
        <v>165</v>
      </c>
      <c r="GZ18" s="534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54" t="s">
        <v>48</v>
      </c>
      <c r="K19" s="85" t="s">
        <v>46</v>
      </c>
      <c r="L19" s="148">
        <v>11570</v>
      </c>
      <c r="M19" s="87">
        <v>43114</v>
      </c>
      <c r="N19" s="88" t="s">
        <v>105</v>
      </c>
      <c r="O19" s="107">
        <v>17050</v>
      </c>
      <c r="P19" s="153">
        <f t="shared" si="0"/>
        <v>5480</v>
      </c>
      <c r="Q19" s="99">
        <v>30</v>
      </c>
      <c r="R19" s="155"/>
      <c r="S19" s="120"/>
      <c r="T19" s="45">
        <f>Q19*O19</f>
        <v>511500</v>
      </c>
      <c r="U19" s="129" t="s">
        <v>67</v>
      </c>
      <c r="V19" s="150">
        <v>43129</v>
      </c>
      <c r="W19" s="147">
        <v>12064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43129</v>
      </c>
      <c r="GU19" s="138"/>
      <c r="GV19" s="100">
        <v>17584</v>
      </c>
      <c r="GW19" s="115" t="s">
        <v>77</v>
      </c>
      <c r="GX19" s="115"/>
      <c r="GY19" s="535" t="s">
        <v>165</v>
      </c>
      <c r="GZ19" s="534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49</v>
      </c>
      <c r="K20" s="85" t="s">
        <v>40</v>
      </c>
      <c r="L20" s="148">
        <v>24300</v>
      </c>
      <c r="M20" s="87">
        <v>43114</v>
      </c>
      <c r="N20" s="88" t="s">
        <v>104</v>
      </c>
      <c r="O20" s="107">
        <v>27670</v>
      </c>
      <c r="P20" s="153">
        <f t="shared" si="0"/>
        <v>3370</v>
      </c>
      <c r="Q20" s="99">
        <v>30</v>
      </c>
      <c r="R20" s="576"/>
      <c r="S20" s="577"/>
      <c r="T20" s="45">
        <f t="shared" si="2"/>
        <v>830100</v>
      </c>
      <c r="U20" s="129" t="s">
        <v>106</v>
      </c>
      <c r="V20" s="150">
        <v>43129</v>
      </c>
      <c r="W20" s="147">
        <v>16588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43129</v>
      </c>
      <c r="GU20" s="138"/>
      <c r="GV20" s="100">
        <v>22176</v>
      </c>
      <c r="GW20" s="115" t="s">
        <v>76</v>
      </c>
      <c r="GX20" s="115"/>
      <c r="GY20" s="535" t="s">
        <v>165</v>
      </c>
      <c r="GZ20" s="534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05" t="s">
        <v>32</v>
      </c>
      <c r="K21" s="85" t="s">
        <v>31</v>
      </c>
      <c r="L21" s="106">
        <v>20760</v>
      </c>
      <c r="M21" s="87">
        <v>43115</v>
      </c>
      <c r="N21" s="88" t="s">
        <v>110</v>
      </c>
      <c r="O21" s="107">
        <v>26190</v>
      </c>
      <c r="P21" s="153">
        <f t="shared" si="0"/>
        <v>5430</v>
      </c>
      <c r="Q21" s="99">
        <v>30</v>
      </c>
      <c r="R21" s="99"/>
      <c r="S21" s="99"/>
      <c r="T21" s="45">
        <f t="shared" si="2"/>
        <v>785700</v>
      </c>
      <c r="U21" s="156" t="s">
        <v>67</v>
      </c>
      <c r="V21" s="150">
        <v>43130</v>
      </c>
      <c r="W21" s="157">
        <v>18850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43130</v>
      </c>
      <c r="GU21" s="138"/>
      <c r="GV21" s="100">
        <v>22176</v>
      </c>
      <c r="GW21" s="115" t="s">
        <v>78</v>
      </c>
      <c r="GX21" s="115"/>
      <c r="GY21" s="535" t="s">
        <v>165</v>
      </c>
      <c r="GZ21" s="534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28</v>
      </c>
      <c r="K22" s="85" t="s">
        <v>50</v>
      </c>
      <c r="L22" s="106">
        <v>19520</v>
      </c>
      <c r="M22" s="87">
        <v>43116</v>
      </c>
      <c r="N22" s="88" t="s">
        <v>109</v>
      </c>
      <c r="O22" s="107">
        <v>24200</v>
      </c>
      <c r="P22" s="153">
        <f t="shared" si="0"/>
        <v>4680</v>
      </c>
      <c r="Q22" s="99">
        <v>30</v>
      </c>
      <c r="R22" s="99"/>
      <c r="S22" s="99"/>
      <c r="T22" s="45">
        <f t="shared" si="2"/>
        <v>726000</v>
      </c>
      <c r="U22" s="156" t="s">
        <v>67</v>
      </c>
      <c r="V22" s="150">
        <v>43130</v>
      </c>
      <c r="W22" s="157">
        <v>16512.599999999999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43130</v>
      </c>
      <c r="GU22" s="138"/>
      <c r="GV22" s="124"/>
      <c r="GW22" s="115"/>
      <c r="GX22" s="115"/>
      <c r="GY22" s="530" t="s">
        <v>199</v>
      </c>
      <c r="GZ22" s="93">
        <v>4176</v>
      </c>
      <c r="HA22" s="118"/>
      <c r="HB22" s="118"/>
    </row>
    <row r="23" spans="2:210" ht="18.75" x14ac:dyDescent="0.3">
      <c r="B23" s="118"/>
      <c r="C23" s="126"/>
      <c r="D23" s="41"/>
      <c r="E23" s="42"/>
      <c r="F23" s="43"/>
      <c r="G23" s="44"/>
      <c r="H23" s="45"/>
      <c r="I23" s="46"/>
      <c r="J23" s="466" t="s">
        <v>99</v>
      </c>
      <c r="K23" s="467" t="s">
        <v>98</v>
      </c>
      <c r="L23" s="459">
        <v>7390</v>
      </c>
      <c r="M23" s="460">
        <v>43116</v>
      </c>
      <c r="N23" s="461" t="s">
        <v>111</v>
      </c>
      <c r="O23" s="462">
        <v>7424</v>
      </c>
      <c r="P23" s="463">
        <f t="shared" si="0"/>
        <v>34</v>
      </c>
      <c r="Q23" s="464">
        <v>74</v>
      </c>
      <c r="R23" s="578" t="s">
        <v>103</v>
      </c>
      <c r="S23" s="579"/>
      <c r="T23" s="465">
        <f t="shared" si="2"/>
        <v>549376</v>
      </c>
      <c r="U23" s="471" t="s">
        <v>101</v>
      </c>
      <c r="V23" s="472" t="s">
        <v>102</v>
      </c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24"/>
      <c r="GW23" s="115"/>
      <c r="GX23" s="115"/>
      <c r="GY23" s="530" t="s">
        <v>200</v>
      </c>
      <c r="GZ23" s="93">
        <v>0</v>
      </c>
      <c r="HA23" s="118"/>
      <c r="HB23" s="118"/>
    </row>
    <row r="24" spans="2:210" ht="3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63</v>
      </c>
      <c r="K24" s="85" t="s">
        <v>85</v>
      </c>
      <c r="L24" s="106">
        <v>21630</v>
      </c>
      <c r="M24" s="87">
        <v>43117</v>
      </c>
      <c r="N24" s="473" t="s">
        <v>123</v>
      </c>
      <c r="O24" s="107">
        <f>26635-120</f>
        <v>26515</v>
      </c>
      <c r="P24" s="153">
        <f t="shared" si="0"/>
        <v>4885</v>
      </c>
      <c r="Q24" s="99">
        <v>30</v>
      </c>
      <c r="R24" s="99"/>
      <c r="S24" s="99"/>
      <c r="T24" s="45">
        <f t="shared" si="2"/>
        <v>795450</v>
      </c>
      <c r="U24" s="474" t="s">
        <v>113</v>
      </c>
      <c r="V24" s="475">
        <v>43132</v>
      </c>
      <c r="W24" s="476">
        <v>16588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43132</v>
      </c>
      <c r="GU24" s="138"/>
      <c r="GV24" s="124"/>
      <c r="GW24" s="115"/>
      <c r="GX24" s="115"/>
      <c r="GY24" s="530" t="s">
        <v>199</v>
      </c>
      <c r="GZ24" s="93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28</v>
      </c>
      <c r="K25" s="85" t="s">
        <v>43</v>
      </c>
      <c r="L25" s="106">
        <v>22920</v>
      </c>
      <c r="M25" s="87">
        <v>43118</v>
      </c>
      <c r="N25" s="473" t="s">
        <v>131</v>
      </c>
      <c r="O25" s="107">
        <v>30470</v>
      </c>
      <c r="P25" s="153">
        <f t="shared" si="0"/>
        <v>7550</v>
      </c>
      <c r="Q25" s="99">
        <v>30</v>
      </c>
      <c r="R25" s="99"/>
      <c r="S25" s="99"/>
      <c r="T25" s="45">
        <f t="shared" si="2"/>
        <v>914100</v>
      </c>
      <c r="U25" s="474" t="s">
        <v>113</v>
      </c>
      <c r="V25" s="475">
        <v>43137</v>
      </c>
      <c r="W25" s="476">
        <v>18774.599999999999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43137</v>
      </c>
      <c r="GU25" s="138"/>
      <c r="GV25" s="100"/>
      <c r="GW25" s="115"/>
      <c r="GX25" s="115"/>
      <c r="GY25" s="530" t="s">
        <v>199</v>
      </c>
      <c r="GZ25" s="93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26</v>
      </c>
      <c r="K26" s="159" t="s">
        <v>30</v>
      </c>
      <c r="L26" s="106">
        <v>12940</v>
      </c>
      <c r="M26" s="87">
        <v>43118</v>
      </c>
      <c r="N26" s="88" t="s">
        <v>112</v>
      </c>
      <c r="O26" s="107">
        <v>14035</v>
      </c>
      <c r="P26" s="153">
        <f t="shared" si="0"/>
        <v>1095</v>
      </c>
      <c r="Q26" s="99">
        <v>30</v>
      </c>
      <c r="R26" s="99"/>
      <c r="S26" s="99"/>
      <c r="T26" s="45">
        <f t="shared" si="2"/>
        <v>421050</v>
      </c>
      <c r="U26" s="156" t="s">
        <v>113</v>
      </c>
      <c r="V26" s="150">
        <v>43131</v>
      </c>
      <c r="W26" s="157">
        <v>9802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43131</v>
      </c>
      <c r="GU26" s="138"/>
      <c r="GV26" s="104">
        <v>17584</v>
      </c>
      <c r="GW26" s="98" t="s">
        <v>114</v>
      </c>
      <c r="GX26" s="115"/>
      <c r="GY26" s="530" t="s">
        <v>199</v>
      </c>
      <c r="GZ26" s="93">
        <v>2320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28</v>
      </c>
      <c r="K27" s="159" t="s">
        <v>31</v>
      </c>
      <c r="L27" s="106">
        <v>21930</v>
      </c>
      <c r="M27" s="87">
        <v>43119</v>
      </c>
      <c r="N27" s="473" t="s">
        <v>132</v>
      </c>
      <c r="O27" s="107">
        <v>28845</v>
      </c>
      <c r="P27" s="153">
        <f t="shared" ref="P27:P33" si="3">O27-L27</f>
        <v>6915</v>
      </c>
      <c r="Q27" s="99">
        <v>30</v>
      </c>
      <c r="R27" s="99"/>
      <c r="S27" s="99"/>
      <c r="T27" s="45">
        <f t="shared" si="2"/>
        <v>865350</v>
      </c>
      <c r="U27" s="474" t="s">
        <v>67</v>
      </c>
      <c r="V27" s="475">
        <v>43137</v>
      </c>
      <c r="W27" s="476">
        <v>18850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43137</v>
      </c>
      <c r="GU27" s="138"/>
      <c r="GV27" s="100">
        <v>22176</v>
      </c>
      <c r="GW27" s="115" t="s">
        <v>93</v>
      </c>
      <c r="GX27" s="115"/>
      <c r="GY27" s="529" t="s">
        <v>199</v>
      </c>
      <c r="GZ27" s="93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26</v>
      </c>
      <c r="K28" s="159" t="s">
        <v>30</v>
      </c>
      <c r="L28" s="106">
        <v>12140</v>
      </c>
      <c r="M28" s="87">
        <v>43119</v>
      </c>
      <c r="N28" s="473" t="s">
        <v>133</v>
      </c>
      <c r="O28" s="107">
        <v>13535</v>
      </c>
      <c r="P28" s="153">
        <f t="shared" si="3"/>
        <v>1395</v>
      </c>
      <c r="Q28" s="99">
        <v>30</v>
      </c>
      <c r="R28" s="99"/>
      <c r="S28" s="99"/>
      <c r="T28" s="45">
        <f t="shared" si="2"/>
        <v>406050</v>
      </c>
      <c r="U28" s="474" t="s">
        <v>67</v>
      </c>
      <c r="V28" s="475">
        <v>43137</v>
      </c>
      <c r="W28" s="476">
        <v>9802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43137</v>
      </c>
      <c r="GU28" s="138"/>
      <c r="GV28" s="100">
        <v>17584</v>
      </c>
      <c r="GW28" s="115" t="s">
        <v>92</v>
      </c>
      <c r="GX28" s="115"/>
      <c r="GY28" s="529" t="s">
        <v>201</v>
      </c>
      <c r="GZ28" s="93">
        <v>2320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86</v>
      </c>
      <c r="K29" s="159" t="s">
        <v>30</v>
      </c>
      <c r="L29" s="106">
        <v>12570</v>
      </c>
      <c r="M29" s="87">
        <v>43121</v>
      </c>
      <c r="N29" s="473" t="s">
        <v>141</v>
      </c>
      <c r="O29" s="107">
        <v>14185</v>
      </c>
      <c r="P29" s="153">
        <f t="shared" si="3"/>
        <v>1615</v>
      </c>
      <c r="Q29" s="99">
        <v>30</v>
      </c>
      <c r="R29" s="99"/>
      <c r="S29" s="99"/>
      <c r="T29" s="45">
        <f t="shared" si="2"/>
        <v>425550</v>
      </c>
      <c r="U29" s="474" t="s">
        <v>113</v>
      </c>
      <c r="V29" s="475">
        <v>43139</v>
      </c>
      <c r="W29" s="476">
        <v>9802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43139</v>
      </c>
      <c r="GU29" s="138"/>
      <c r="GV29" s="100">
        <v>17584</v>
      </c>
      <c r="GW29" s="115" t="s">
        <v>126</v>
      </c>
      <c r="GX29" s="115"/>
      <c r="GY29" s="529" t="s">
        <v>199</v>
      </c>
      <c r="GZ29" s="93">
        <v>2320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61</v>
      </c>
      <c r="K30" s="159" t="s">
        <v>40</v>
      </c>
      <c r="L30" s="106">
        <v>20150</v>
      </c>
      <c r="M30" s="87">
        <v>43121</v>
      </c>
      <c r="N30" s="473" t="s">
        <v>139</v>
      </c>
      <c r="O30" s="107">
        <v>26410</v>
      </c>
      <c r="P30" s="153">
        <f t="shared" si="3"/>
        <v>6260</v>
      </c>
      <c r="Q30" s="99">
        <v>30</v>
      </c>
      <c r="R30" s="99"/>
      <c r="S30" s="99"/>
      <c r="T30" s="45">
        <f t="shared" si="2"/>
        <v>792300</v>
      </c>
      <c r="U30" s="474" t="s">
        <v>113</v>
      </c>
      <c r="V30" s="475">
        <v>43138</v>
      </c>
      <c r="W30" s="476">
        <v>16588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43138</v>
      </c>
      <c r="GU30" s="138"/>
      <c r="GV30" s="100"/>
      <c r="GW30" s="115"/>
      <c r="GX30" s="115"/>
      <c r="GY30" s="529" t="s">
        <v>199</v>
      </c>
      <c r="GZ30" s="93">
        <v>4176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88</v>
      </c>
      <c r="K31" s="159" t="s">
        <v>87</v>
      </c>
      <c r="L31" s="106">
        <v>23340</v>
      </c>
      <c r="M31" s="87">
        <v>43122</v>
      </c>
      <c r="N31" s="473" t="s">
        <v>143</v>
      </c>
      <c r="O31" s="107">
        <v>27960</v>
      </c>
      <c r="P31" s="153">
        <f t="shared" si="3"/>
        <v>4620</v>
      </c>
      <c r="Q31" s="99">
        <v>30</v>
      </c>
      <c r="R31" s="99"/>
      <c r="S31" s="99"/>
      <c r="T31" s="45">
        <f t="shared" si="2"/>
        <v>838800</v>
      </c>
      <c r="U31" s="474" t="s">
        <v>113</v>
      </c>
      <c r="V31" s="475">
        <v>43143</v>
      </c>
      <c r="W31" s="476">
        <v>18774.599999999999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43143</v>
      </c>
      <c r="GU31" s="138"/>
      <c r="GV31" s="100">
        <v>22176</v>
      </c>
      <c r="GW31" s="115" t="s">
        <v>127</v>
      </c>
      <c r="GX31" s="115"/>
      <c r="GY31" s="529" t="s">
        <v>199</v>
      </c>
      <c r="GZ31" s="93">
        <v>4176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32</v>
      </c>
      <c r="K32" s="159" t="s">
        <v>45</v>
      </c>
      <c r="L32" s="106"/>
      <c r="M32" s="87">
        <v>43122</v>
      </c>
      <c r="N32" s="473" t="s">
        <v>140</v>
      </c>
      <c r="O32" s="107">
        <v>1130</v>
      </c>
      <c r="P32" s="153">
        <f t="shared" si="3"/>
        <v>1130</v>
      </c>
      <c r="Q32" s="99">
        <v>30</v>
      </c>
      <c r="R32" s="99"/>
      <c r="S32" s="99"/>
      <c r="T32" s="45">
        <f t="shared" si="2"/>
        <v>33900</v>
      </c>
      <c r="U32" s="474" t="s">
        <v>125</v>
      </c>
      <c r="V32" s="475">
        <v>43139</v>
      </c>
      <c r="W32" s="476">
        <v>754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43139</v>
      </c>
      <c r="GU32" s="138"/>
      <c r="GV32" s="100"/>
      <c r="GW32" s="115"/>
      <c r="GX32" s="115"/>
      <c r="GY32" s="529" t="s">
        <v>200</v>
      </c>
      <c r="GZ32" s="93">
        <v>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89</v>
      </c>
      <c r="K33" s="159" t="s">
        <v>90</v>
      </c>
      <c r="L33" s="106">
        <v>22060</v>
      </c>
      <c r="M33" s="87">
        <v>43123</v>
      </c>
      <c r="N33" s="473" t="s">
        <v>144</v>
      </c>
      <c r="O33" s="107">
        <v>27465</v>
      </c>
      <c r="P33" s="153">
        <f t="shared" si="3"/>
        <v>5405</v>
      </c>
      <c r="Q33" s="99">
        <v>30</v>
      </c>
      <c r="R33" s="99"/>
      <c r="S33" s="99"/>
      <c r="T33" s="45">
        <f t="shared" si="2"/>
        <v>823950</v>
      </c>
      <c r="U33" s="474" t="s">
        <v>67</v>
      </c>
      <c r="V33" s="475">
        <v>43143</v>
      </c>
      <c r="W33" s="476">
        <v>16361.8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43143</v>
      </c>
      <c r="GU33" s="138"/>
      <c r="GV33" s="100"/>
      <c r="GW33" s="115"/>
      <c r="GX33" s="115"/>
      <c r="GY33" s="529" t="s">
        <v>199</v>
      </c>
      <c r="GZ33" s="93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61</v>
      </c>
      <c r="K34" s="85" t="s">
        <v>62</v>
      </c>
      <c r="L34" s="106">
        <v>19010</v>
      </c>
      <c r="M34" s="87">
        <v>43124</v>
      </c>
      <c r="N34" s="473" t="s">
        <v>146</v>
      </c>
      <c r="O34" s="107">
        <v>23990</v>
      </c>
      <c r="P34" s="153">
        <f t="shared" si="0"/>
        <v>4980</v>
      </c>
      <c r="Q34" s="99">
        <v>30</v>
      </c>
      <c r="R34" s="99"/>
      <c r="S34" s="99"/>
      <c r="T34" s="45" t="s">
        <v>147</v>
      </c>
      <c r="U34" s="474" t="s">
        <v>67</v>
      </c>
      <c r="V34" s="475">
        <v>43144</v>
      </c>
      <c r="W34" s="476">
        <v>14929.2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5">
        <v>43144</v>
      </c>
      <c r="GU34" s="138"/>
      <c r="GV34" s="100">
        <v>22176</v>
      </c>
      <c r="GW34" s="115" t="s">
        <v>128</v>
      </c>
      <c r="GX34" s="115"/>
      <c r="GY34" s="529" t="s">
        <v>199</v>
      </c>
      <c r="GZ34" s="93">
        <v>4176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28</v>
      </c>
      <c r="K35" s="85" t="s">
        <v>91</v>
      </c>
      <c r="L35" s="106">
        <v>23040</v>
      </c>
      <c r="M35" s="87">
        <v>43125</v>
      </c>
      <c r="N35" s="473" t="s">
        <v>145</v>
      </c>
      <c r="O35" s="107">
        <v>27930</v>
      </c>
      <c r="P35" s="153">
        <f t="shared" si="0"/>
        <v>4890</v>
      </c>
      <c r="Q35" s="99">
        <v>29.5</v>
      </c>
      <c r="R35" s="99"/>
      <c r="S35" s="99"/>
      <c r="T35" s="45">
        <f t="shared" si="2"/>
        <v>823935</v>
      </c>
      <c r="U35" s="474" t="s">
        <v>113</v>
      </c>
      <c r="V35" s="475">
        <v>43144</v>
      </c>
      <c r="W35" s="476">
        <v>17417.400000000001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5">
        <v>43144</v>
      </c>
      <c r="GU35" s="138"/>
      <c r="GV35" s="100"/>
      <c r="GW35" s="115"/>
      <c r="GX35" s="115"/>
      <c r="GY35" s="529" t="s">
        <v>199</v>
      </c>
      <c r="GZ35" s="93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33</v>
      </c>
      <c r="K36" s="85" t="s">
        <v>30</v>
      </c>
      <c r="L36" s="106">
        <v>12890</v>
      </c>
      <c r="M36" s="87">
        <v>43125</v>
      </c>
      <c r="N36" s="473" t="s">
        <v>148</v>
      </c>
      <c r="O36" s="107">
        <v>16500</v>
      </c>
      <c r="P36" s="153">
        <f t="shared" si="0"/>
        <v>3610</v>
      </c>
      <c r="Q36" s="99">
        <v>29.5</v>
      </c>
      <c r="R36" s="99"/>
      <c r="S36" s="99"/>
      <c r="T36" s="45">
        <f t="shared" si="2"/>
        <v>486750</v>
      </c>
      <c r="U36" s="474" t="s">
        <v>113</v>
      </c>
      <c r="V36" s="475">
        <v>43145</v>
      </c>
      <c r="W36" s="476">
        <v>9802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43145</v>
      </c>
      <c r="GU36" s="138"/>
      <c r="GV36" s="100">
        <v>17584</v>
      </c>
      <c r="GW36" s="115" t="s">
        <v>129</v>
      </c>
      <c r="GX36" s="115"/>
      <c r="GY36" s="529" t="s">
        <v>199</v>
      </c>
      <c r="GZ36" s="93">
        <v>2320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28" t="s">
        <v>64</v>
      </c>
      <c r="K37" s="85" t="s">
        <v>31</v>
      </c>
      <c r="L37" s="106">
        <v>20930</v>
      </c>
      <c r="M37" s="87">
        <v>43126</v>
      </c>
      <c r="N37" s="473" t="s">
        <v>124</v>
      </c>
      <c r="O37" s="107">
        <v>21034.799999999999</v>
      </c>
      <c r="P37" s="153">
        <f t="shared" si="0"/>
        <v>104.79999999999927</v>
      </c>
      <c r="Q37" s="99">
        <v>39.799999999999997</v>
      </c>
      <c r="R37" s="99"/>
      <c r="S37" s="99"/>
      <c r="T37" s="45">
        <f t="shared" si="2"/>
        <v>837185.03999999992</v>
      </c>
      <c r="U37" s="474" t="s">
        <v>125</v>
      </c>
      <c r="V37" s="475">
        <v>43133</v>
      </c>
      <c r="W37" s="515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168"/>
      <c r="GU37" s="138"/>
      <c r="GV37" s="100"/>
      <c r="GW37" s="115"/>
      <c r="GX37" s="115"/>
      <c r="GY37" s="529" t="s">
        <v>199</v>
      </c>
      <c r="GZ37" s="93">
        <v>4176</v>
      </c>
      <c r="HA37" s="118"/>
      <c r="HB37" s="118"/>
    </row>
    <row r="38" spans="1:210" x14ac:dyDescent="0.25">
      <c r="A38" s="1">
        <v>23</v>
      </c>
      <c r="B38" s="118" t="e">
        <f>#REF!</f>
        <v>#REF!</v>
      </c>
      <c r="C38" s="118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5" t="s">
        <v>28</v>
      </c>
      <c r="K38" s="85" t="s">
        <v>30</v>
      </c>
      <c r="L38" s="106">
        <v>12380</v>
      </c>
      <c r="M38" s="87">
        <v>43126</v>
      </c>
      <c r="N38" s="473" t="s">
        <v>149</v>
      </c>
      <c r="O38" s="107">
        <v>15260</v>
      </c>
      <c r="P38" s="153">
        <f t="shared" si="0"/>
        <v>2880</v>
      </c>
      <c r="Q38" s="99">
        <v>29.5</v>
      </c>
      <c r="R38" s="99"/>
      <c r="S38" s="99"/>
      <c r="T38" s="45">
        <f t="shared" si="2"/>
        <v>450170</v>
      </c>
      <c r="U38" s="474" t="s">
        <v>113</v>
      </c>
      <c r="V38" s="486">
        <v>43146</v>
      </c>
      <c r="W38" s="487">
        <v>9802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79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4">
        <v>43146</v>
      </c>
      <c r="GU38" s="138"/>
      <c r="GV38" s="124">
        <v>17584</v>
      </c>
      <c r="GW38" s="115" t="s">
        <v>130</v>
      </c>
      <c r="GX38" s="115"/>
      <c r="GY38" s="220" t="s">
        <v>199</v>
      </c>
      <c r="GZ38" s="93">
        <v>2320</v>
      </c>
      <c r="HA38" s="118"/>
      <c r="HB38" s="118"/>
    </row>
    <row r="39" spans="1:210" x14ac:dyDescent="0.25">
      <c r="B39" s="118"/>
      <c r="C39" s="118"/>
      <c r="D39" s="41"/>
      <c r="E39" s="42"/>
      <c r="F39" s="43"/>
      <c r="G39" s="44"/>
      <c r="H39" s="45"/>
      <c r="I39" s="46"/>
      <c r="J39" s="105" t="s">
        <v>95</v>
      </c>
      <c r="K39" s="85" t="s">
        <v>31</v>
      </c>
      <c r="L39" s="106">
        <v>24180</v>
      </c>
      <c r="M39" s="87">
        <v>43128</v>
      </c>
      <c r="N39" s="473" t="s">
        <v>180</v>
      </c>
      <c r="O39" s="107">
        <v>29005</v>
      </c>
      <c r="P39" s="153">
        <f t="shared" si="0"/>
        <v>4825</v>
      </c>
      <c r="Q39" s="169">
        <v>29.5</v>
      </c>
      <c r="R39" s="169"/>
      <c r="S39" s="169"/>
      <c r="T39" s="45">
        <f t="shared" si="2"/>
        <v>855647.5</v>
      </c>
      <c r="U39" s="474" t="s">
        <v>113</v>
      </c>
      <c r="V39" s="536" t="s">
        <v>181</v>
      </c>
      <c r="W39" s="488">
        <v>18850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79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4">
        <v>43150</v>
      </c>
      <c r="GU39" s="138"/>
      <c r="GV39" s="100"/>
      <c r="GW39" s="115"/>
      <c r="GX39" s="115"/>
      <c r="GY39" s="529" t="s">
        <v>199</v>
      </c>
      <c r="GZ39" s="93">
        <v>4176</v>
      </c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 t="s">
        <v>33</v>
      </c>
      <c r="K40" s="85" t="s">
        <v>96</v>
      </c>
      <c r="L40" s="106"/>
      <c r="M40" s="87">
        <v>43128</v>
      </c>
      <c r="N40" s="473" t="s">
        <v>151</v>
      </c>
      <c r="O40" s="107">
        <v>1120</v>
      </c>
      <c r="P40" s="153">
        <f t="shared" si="0"/>
        <v>1120</v>
      </c>
      <c r="Q40" s="169">
        <v>29.5</v>
      </c>
      <c r="R40" s="576"/>
      <c r="S40" s="577"/>
      <c r="T40" s="45">
        <f t="shared" si="2"/>
        <v>33040</v>
      </c>
      <c r="U40" s="474" t="s">
        <v>113</v>
      </c>
      <c r="V40" s="475">
        <v>43147</v>
      </c>
      <c r="W40" s="488">
        <v>754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79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43147</v>
      </c>
      <c r="GU40" s="138"/>
      <c r="GV40" s="100"/>
      <c r="GW40" s="115"/>
      <c r="GX40" s="115"/>
      <c r="GY40" s="529" t="s">
        <v>200</v>
      </c>
      <c r="GZ40" s="93">
        <v>0</v>
      </c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58" t="s">
        <v>95</v>
      </c>
      <c r="K41" s="159" t="s">
        <v>30</v>
      </c>
      <c r="L41" s="106">
        <v>11320</v>
      </c>
      <c r="M41" s="87">
        <v>43129</v>
      </c>
      <c r="N41" s="473" t="s">
        <v>150</v>
      </c>
      <c r="O41" s="107">
        <v>14320</v>
      </c>
      <c r="P41" s="153">
        <f t="shared" si="0"/>
        <v>3000</v>
      </c>
      <c r="Q41" s="169">
        <v>29.5</v>
      </c>
      <c r="R41" s="173"/>
      <c r="S41" s="174"/>
      <c r="T41" s="45">
        <f t="shared" si="2"/>
        <v>422440</v>
      </c>
      <c r="U41" s="474" t="s">
        <v>67</v>
      </c>
      <c r="V41" s="475">
        <v>43147</v>
      </c>
      <c r="W41" s="488">
        <v>9802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43147</v>
      </c>
      <c r="GU41" s="138"/>
      <c r="GV41" s="100">
        <v>17584</v>
      </c>
      <c r="GW41" s="115" t="s">
        <v>134</v>
      </c>
      <c r="GX41" s="115"/>
      <c r="GY41" s="529" t="s">
        <v>199</v>
      </c>
      <c r="GZ41" s="93">
        <v>2320</v>
      </c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 t="s">
        <v>61</v>
      </c>
      <c r="K42" s="159" t="s">
        <v>29</v>
      </c>
      <c r="L42" s="106">
        <v>17600</v>
      </c>
      <c r="M42" s="87">
        <v>43130</v>
      </c>
      <c r="N42" s="473" t="s">
        <v>177</v>
      </c>
      <c r="O42" s="107">
        <v>22305</v>
      </c>
      <c r="P42" s="153">
        <f t="shared" si="0"/>
        <v>4705</v>
      </c>
      <c r="Q42" s="169">
        <v>29.5</v>
      </c>
      <c r="R42" s="173"/>
      <c r="S42" s="174"/>
      <c r="T42" s="45">
        <f t="shared" si="2"/>
        <v>657997.5</v>
      </c>
      <c r="U42" s="474" t="s">
        <v>113</v>
      </c>
      <c r="V42" s="475">
        <v>43150</v>
      </c>
      <c r="W42" s="488">
        <v>15080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43150</v>
      </c>
      <c r="GU42" s="138"/>
      <c r="GV42" s="100"/>
      <c r="GW42" s="115"/>
      <c r="GX42" s="115"/>
      <c r="GY42" s="529" t="s">
        <v>199</v>
      </c>
      <c r="GZ42" s="93">
        <v>4176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61</v>
      </c>
      <c r="K43" s="85" t="s">
        <v>29</v>
      </c>
      <c r="L43" s="106">
        <v>17730</v>
      </c>
      <c r="M43" s="87">
        <v>43131</v>
      </c>
      <c r="N43" s="473" t="s">
        <v>178</v>
      </c>
      <c r="O43" s="107">
        <v>22160</v>
      </c>
      <c r="P43" s="153">
        <f t="shared" si="0"/>
        <v>4430</v>
      </c>
      <c r="Q43" s="175">
        <v>29.5</v>
      </c>
      <c r="R43" s="99"/>
      <c r="S43" s="99"/>
      <c r="T43" s="45">
        <f t="shared" si="2"/>
        <v>653720</v>
      </c>
      <c r="U43" s="474" t="s">
        <v>113</v>
      </c>
      <c r="V43" s="475">
        <v>43150</v>
      </c>
      <c r="W43" s="488">
        <v>15080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43150</v>
      </c>
      <c r="GU43" s="138"/>
      <c r="GV43" s="100">
        <v>22176</v>
      </c>
      <c r="GW43" s="115" t="s">
        <v>135</v>
      </c>
      <c r="GX43" s="115"/>
      <c r="GY43" s="220" t="s">
        <v>199</v>
      </c>
      <c r="GZ43" s="93">
        <v>4176</v>
      </c>
      <c r="HA43" s="118"/>
      <c r="HB43" s="118"/>
    </row>
    <row r="44" spans="1:210" ht="18.75" x14ac:dyDescent="0.3">
      <c r="B44" s="118"/>
      <c r="C44" s="118"/>
      <c r="D44" s="41"/>
      <c r="E44" s="42"/>
      <c r="F44" s="43"/>
      <c r="G44" s="44"/>
      <c r="H44" s="45"/>
      <c r="I44" s="46"/>
      <c r="J44" s="466" t="s">
        <v>99</v>
      </c>
      <c r="K44" s="491" t="s">
        <v>98</v>
      </c>
      <c r="L44" s="459">
        <v>7213</v>
      </c>
      <c r="M44" s="87"/>
      <c r="N44" s="176"/>
      <c r="O44" s="107">
        <v>7213</v>
      </c>
      <c r="P44" s="153">
        <f t="shared" si="0"/>
        <v>0</v>
      </c>
      <c r="Q44" s="492">
        <v>73.5</v>
      </c>
      <c r="R44" s="493" t="s">
        <v>103</v>
      </c>
      <c r="S44" s="177"/>
      <c r="T44" s="465">
        <f>Q44*O44+7.35</f>
        <v>530162.85</v>
      </c>
      <c r="U44" s="471" t="s">
        <v>101</v>
      </c>
      <c r="V44" s="494" t="s">
        <v>115</v>
      </c>
      <c r="W44" s="178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79"/>
      <c r="GU44" s="138"/>
      <c r="GV44" s="124"/>
      <c r="GW44" s="115"/>
      <c r="GX44" s="115"/>
      <c r="GY44" s="220"/>
      <c r="GZ44" s="93">
        <v>0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05"/>
      <c r="K45" s="180"/>
      <c r="L45" s="106"/>
      <c r="M45" s="87"/>
      <c r="N45" s="88"/>
      <c r="O45" s="107"/>
      <c r="P45" s="153">
        <f t="shared" si="0"/>
        <v>0</v>
      </c>
      <c r="Q45" s="169"/>
      <c r="R45" s="169"/>
      <c r="S45" s="128"/>
      <c r="T45" s="45">
        <f t="shared" si="2"/>
        <v>0</v>
      </c>
      <c r="U45" s="156"/>
      <c r="V45" s="150"/>
      <c r="W45" s="181"/>
      <c r="X45" s="112"/>
      <c r="Y45" s="111"/>
      <c r="Z45" s="132"/>
      <c r="AA45" s="133"/>
      <c r="AB45" s="132"/>
      <c r="AC45" s="134"/>
      <c r="AD45" s="135"/>
      <c r="AE45" s="112"/>
      <c r="AF45" s="112"/>
      <c r="AG45" s="112"/>
      <c r="AH45" s="111"/>
      <c r="AI45" s="132"/>
      <c r="AJ45" s="133"/>
      <c r="AK45" s="132"/>
      <c r="AL45" s="134"/>
      <c r="AM45" s="135"/>
      <c r="AN45" s="112"/>
      <c r="AO45" s="112"/>
      <c r="AP45" s="112"/>
      <c r="AQ45" s="111"/>
      <c r="AR45" s="132"/>
      <c r="AS45" s="133"/>
      <c r="AT45" s="132"/>
      <c r="AU45" s="134"/>
      <c r="AV45" s="135"/>
      <c r="AW45" s="112"/>
      <c r="AX45" s="112"/>
      <c r="AY45" s="112"/>
      <c r="AZ45" s="111"/>
      <c r="BA45" s="132"/>
      <c r="BB45" s="133"/>
      <c r="BC45" s="132"/>
      <c r="BD45" s="134"/>
      <c r="BE45" s="135"/>
      <c r="BF45" s="112"/>
      <c r="BG45" s="112"/>
      <c r="BH45" s="112"/>
      <c r="BI45" s="111"/>
      <c r="BJ45" s="132"/>
      <c r="BK45" s="133"/>
      <c r="BL45" s="132"/>
      <c r="BM45" s="134"/>
      <c r="BN45" s="135"/>
      <c r="BO45" s="112"/>
      <c r="BP45" s="112"/>
      <c r="BQ45" s="112"/>
      <c r="BR45" s="111"/>
      <c r="BS45" s="132"/>
      <c r="BT45" s="133"/>
      <c r="BU45" s="132"/>
      <c r="BV45" s="134"/>
      <c r="BW45" s="135"/>
      <c r="BX45" s="112"/>
      <c r="BY45" s="112"/>
      <c r="BZ45" s="112"/>
      <c r="CA45" s="111"/>
      <c r="CB45" s="132"/>
      <c r="CC45" s="133"/>
      <c r="CD45" s="132"/>
      <c r="CE45" s="134"/>
      <c r="CF45" s="135"/>
      <c r="CG45" s="112"/>
      <c r="CH45" s="112"/>
      <c r="CI45" s="112"/>
      <c r="CJ45" s="111"/>
      <c r="CK45" s="132"/>
      <c r="CL45" s="133"/>
      <c r="CM45" s="132"/>
      <c r="CN45" s="134"/>
      <c r="CO45" s="135"/>
      <c r="CP45" s="112"/>
      <c r="CQ45" s="112"/>
      <c r="CR45" s="112"/>
      <c r="CS45" s="111"/>
      <c r="CT45" s="132"/>
      <c r="CU45" s="133"/>
      <c r="CV45" s="132"/>
      <c r="CW45" s="134"/>
      <c r="CX45" s="135"/>
      <c r="CY45" s="112"/>
      <c r="CZ45" s="112"/>
      <c r="DA45" s="112"/>
      <c r="DB45" s="111"/>
      <c r="DC45" s="132"/>
      <c r="DD45" s="133"/>
      <c r="DE45" s="132"/>
      <c r="DF45" s="134"/>
      <c r="DG45" s="135"/>
      <c r="DH45" s="112"/>
      <c r="DI45" s="112"/>
      <c r="DJ45" s="112"/>
      <c r="DK45" s="111"/>
      <c r="DL45" s="132"/>
      <c r="DM45" s="133"/>
      <c r="DN45" s="132"/>
      <c r="DO45" s="134"/>
      <c r="DP45" s="135"/>
      <c r="DQ45" s="112"/>
      <c r="DR45" s="112"/>
      <c r="DS45" s="112"/>
      <c r="DT45" s="111"/>
      <c r="DU45" s="132"/>
      <c r="DV45" s="133"/>
      <c r="DW45" s="132"/>
      <c r="DX45" s="134"/>
      <c r="DY45" s="135"/>
      <c r="DZ45" s="112"/>
      <c r="EA45" s="112"/>
      <c r="EB45" s="112"/>
      <c r="EC45" s="111"/>
      <c r="ED45" s="132"/>
      <c r="EE45" s="133"/>
      <c r="EF45" s="132"/>
      <c r="EG45" s="134"/>
      <c r="EH45" s="135"/>
      <c r="EI45" s="112"/>
      <c r="EJ45" s="112"/>
      <c r="EK45" s="112"/>
      <c r="EL45" s="111"/>
      <c r="EM45" s="132"/>
      <c r="EN45" s="133"/>
      <c r="EO45" s="132"/>
      <c r="EP45" s="134"/>
      <c r="EQ45" s="135"/>
      <c r="ER45" s="112"/>
      <c r="ES45" s="112"/>
      <c r="ET45" s="112"/>
      <c r="EU45" s="111"/>
      <c r="EV45" s="132"/>
      <c r="EW45" s="133"/>
      <c r="EX45" s="132"/>
      <c r="EY45" s="134"/>
      <c r="EZ45" s="135"/>
      <c r="FA45" s="112"/>
      <c r="FB45" s="112"/>
      <c r="FC45" s="112"/>
      <c r="FD45" s="111"/>
      <c r="FE45" s="132"/>
      <c r="FF45" s="133"/>
      <c r="FG45" s="132"/>
      <c r="FH45" s="134"/>
      <c r="FI45" s="135"/>
      <c r="FJ45" s="112"/>
      <c r="FK45" s="112"/>
      <c r="FL45" s="112"/>
      <c r="FM45" s="111"/>
      <c r="FN45" s="132"/>
      <c r="FO45" s="133"/>
      <c r="FP45" s="132"/>
      <c r="FQ45" s="134"/>
      <c r="FR45" s="135"/>
      <c r="FS45" s="112"/>
      <c r="FT45" s="112"/>
      <c r="FU45" s="112"/>
      <c r="FV45" s="111"/>
      <c r="FW45" s="132"/>
      <c r="FX45" s="133"/>
      <c r="FY45" s="132"/>
      <c r="FZ45" s="134"/>
      <c r="GA45" s="135"/>
      <c r="GB45" s="112"/>
      <c r="GC45" s="112"/>
      <c r="GD45" s="112"/>
      <c r="GE45" s="111"/>
      <c r="GF45" s="132"/>
      <c r="GG45" s="133"/>
      <c r="GH45" s="132"/>
      <c r="GI45" s="134"/>
      <c r="GJ45" s="135"/>
      <c r="GK45" s="112"/>
      <c r="GL45" s="112"/>
      <c r="GM45" s="112"/>
      <c r="GN45" s="111"/>
      <c r="GO45" s="132"/>
      <c r="GP45" s="133"/>
      <c r="GQ45" s="132"/>
      <c r="GR45" s="134"/>
      <c r="GS45" s="135"/>
      <c r="GT45" s="137"/>
      <c r="GU45" s="138"/>
      <c r="GV45" s="100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180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85"/>
      <c r="L47" s="106"/>
      <c r="M47" s="87"/>
      <c r="N47" s="88"/>
      <c r="O47" s="107"/>
      <c r="P47" s="153">
        <f t="shared" si="0"/>
        <v>0</v>
      </c>
      <c r="Q47" s="99"/>
      <c r="R47" s="182"/>
      <c r="S47" s="169"/>
      <c r="T47" s="45">
        <f t="shared" si="2"/>
        <v>0</v>
      </c>
      <c r="U47" s="160"/>
      <c r="V47" s="161"/>
      <c r="W47" s="183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85"/>
      <c r="L48" s="106"/>
      <c r="M48" s="87"/>
      <c r="N48" s="88"/>
      <c r="O48" s="107"/>
      <c r="P48" s="153">
        <f t="shared" si="0"/>
        <v>0</v>
      </c>
      <c r="Q48" s="99"/>
      <c r="R48" s="182"/>
      <c r="S48" s="184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A49"/>
      <c r="B49" s="118"/>
      <c r="C49" s="118"/>
      <c r="D49" s="41"/>
      <c r="E49" s="42"/>
      <c r="F49" s="43"/>
      <c r="G49" s="44"/>
      <c r="H49" s="45"/>
      <c r="I49" s="46"/>
      <c r="J49" s="105"/>
      <c r="K49" s="85"/>
      <c r="L49" s="106"/>
      <c r="M49" s="87"/>
      <c r="N49" s="88"/>
      <c r="O49" s="107"/>
      <c r="P49" s="153">
        <f t="shared" si="0"/>
        <v>0</v>
      </c>
      <c r="Q49" s="185"/>
      <c r="R49" s="186"/>
      <c r="S49" s="186"/>
      <c r="T49" s="45">
        <f t="shared" si="2"/>
        <v>0</v>
      </c>
      <c r="U49" s="160"/>
      <c r="V49" s="161"/>
      <c r="W49" s="170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87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85"/>
      <c r="L50" s="106"/>
      <c r="M50" s="87"/>
      <c r="N50" s="88"/>
      <c r="O50" s="107"/>
      <c r="P50" s="153">
        <f t="shared" si="0"/>
        <v>0</v>
      </c>
      <c r="Q50" s="169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68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85"/>
      <c r="L51" s="106"/>
      <c r="M51" s="87"/>
      <c r="N51" s="88"/>
      <c r="O51" s="107"/>
      <c r="P51" s="153">
        <f t="shared" si="0"/>
        <v>0</v>
      </c>
      <c r="Q51" s="169"/>
      <c r="R51" s="169"/>
      <c r="S51" s="169"/>
      <c r="T51" s="45">
        <f>Q51*O51</f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85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180"/>
      <c r="L53" s="106"/>
      <c r="M53" s="87"/>
      <c r="N53" s="88"/>
      <c r="O53" s="107"/>
      <c r="P53" s="153">
        <f t="shared" si="0"/>
        <v>0</v>
      </c>
      <c r="Q53" s="99"/>
      <c r="R53" s="169"/>
      <c r="S53" s="169"/>
      <c r="T53" s="45">
        <f>Q53*O53</f>
        <v>0</v>
      </c>
      <c r="U53" s="156"/>
      <c r="V53" s="150"/>
      <c r="W53" s="181"/>
      <c r="X53" s="112"/>
      <c r="Y53" s="111"/>
      <c r="Z53" s="132"/>
      <c r="AA53" s="133"/>
      <c r="AB53" s="132"/>
      <c r="AC53" s="134"/>
      <c r="AD53" s="135"/>
      <c r="AE53" s="112"/>
      <c r="AF53" s="112"/>
      <c r="AG53" s="112"/>
      <c r="AH53" s="111"/>
      <c r="AI53" s="132"/>
      <c r="AJ53" s="133"/>
      <c r="AK53" s="132"/>
      <c r="AL53" s="134"/>
      <c r="AM53" s="135"/>
      <c r="AN53" s="112"/>
      <c r="AO53" s="112"/>
      <c r="AP53" s="112"/>
      <c r="AQ53" s="111"/>
      <c r="AR53" s="132"/>
      <c r="AS53" s="133"/>
      <c r="AT53" s="132"/>
      <c r="AU53" s="134"/>
      <c r="AV53" s="135"/>
      <c r="AW53" s="112"/>
      <c r="AX53" s="112"/>
      <c r="AY53" s="112"/>
      <c r="AZ53" s="111"/>
      <c r="BA53" s="132"/>
      <c r="BB53" s="133"/>
      <c r="BC53" s="132"/>
      <c r="BD53" s="134"/>
      <c r="BE53" s="135"/>
      <c r="BF53" s="112"/>
      <c r="BG53" s="112"/>
      <c r="BH53" s="112"/>
      <c r="BI53" s="111"/>
      <c r="BJ53" s="132"/>
      <c r="BK53" s="133"/>
      <c r="BL53" s="132"/>
      <c r="BM53" s="134"/>
      <c r="BN53" s="135"/>
      <c r="BO53" s="112"/>
      <c r="BP53" s="112"/>
      <c r="BQ53" s="112"/>
      <c r="BR53" s="111"/>
      <c r="BS53" s="132"/>
      <c r="BT53" s="133"/>
      <c r="BU53" s="132"/>
      <c r="BV53" s="134"/>
      <c r="BW53" s="135"/>
      <c r="BX53" s="112"/>
      <c r="BY53" s="112"/>
      <c r="BZ53" s="112"/>
      <c r="CA53" s="111"/>
      <c r="CB53" s="132"/>
      <c r="CC53" s="133"/>
      <c r="CD53" s="132"/>
      <c r="CE53" s="134"/>
      <c r="CF53" s="135"/>
      <c r="CG53" s="112"/>
      <c r="CH53" s="112"/>
      <c r="CI53" s="112"/>
      <c r="CJ53" s="111"/>
      <c r="CK53" s="132"/>
      <c r="CL53" s="133"/>
      <c r="CM53" s="132"/>
      <c r="CN53" s="134"/>
      <c r="CO53" s="135"/>
      <c r="CP53" s="112"/>
      <c r="CQ53" s="112"/>
      <c r="CR53" s="112"/>
      <c r="CS53" s="111"/>
      <c r="CT53" s="132"/>
      <c r="CU53" s="133"/>
      <c r="CV53" s="132"/>
      <c r="CW53" s="134"/>
      <c r="CX53" s="135"/>
      <c r="CY53" s="112"/>
      <c r="CZ53" s="112"/>
      <c r="DA53" s="112"/>
      <c r="DB53" s="111"/>
      <c r="DC53" s="132"/>
      <c r="DD53" s="133"/>
      <c r="DE53" s="132"/>
      <c r="DF53" s="134"/>
      <c r="DG53" s="135"/>
      <c r="DH53" s="112"/>
      <c r="DI53" s="112"/>
      <c r="DJ53" s="112"/>
      <c r="DK53" s="111"/>
      <c r="DL53" s="132"/>
      <c r="DM53" s="133"/>
      <c r="DN53" s="132"/>
      <c r="DO53" s="134"/>
      <c r="DP53" s="135"/>
      <c r="DQ53" s="112"/>
      <c r="DR53" s="112"/>
      <c r="DS53" s="112"/>
      <c r="DT53" s="111"/>
      <c r="DU53" s="132"/>
      <c r="DV53" s="133"/>
      <c r="DW53" s="132"/>
      <c r="DX53" s="134"/>
      <c r="DY53" s="135"/>
      <c r="DZ53" s="112"/>
      <c r="EA53" s="112"/>
      <c r="EB53" s="112"/>
      <c r="EC53" s="111"/>
      <c r="ED53" s="132"/>
      <c r="EE53" s="133"/>
      <c r="EF53" s="132"/>
      <c r="EG53" s="134"/>
      <c r="EH53" s="135"/>
      <c r="EI53" s="112"/>
      <c r="EJ53" s="112"/>
      <c r="EK53" s="112"/>
      <c r="EL53" s="111"/>
      <c r="EM53" s="132"/>
      <c r="EN53" s="133"/>
      <c r="EO53" s="132"/>
      <c r="EP53" s="134"/>
      <c r="EQ53" s="135"/>
      <c r="ER53" s="112"/>
      <c r="ES53" s="112"/>
      <c r="ET53" s="112"/>
      <c r="EU53" s="111"/>
      <c r="EV53" s="132"/>
      <c r="EW53" s="133"/>
      <c r="EX53" s="132"/>
      <c r="EY53" s="134"/>
      <c r="EZ53" s="135"/>
      <c r="FA53" s="112"/>
      <c r="FB53" s="112"/>
      <c r="FC53" s="112"/>
      <c r="FD53" s="111"/>
      <c r="FE53" s="132"/>
      <c r="FF53" s="133"/>
      <c r="FG53" s="132"/>
      <c r="FH53" s="134"/>
      <c r="FI53" s="135"/>
      <c r="FJ53" s="112"/>
      <c r="FK53" s="112"/>
      <c r="FL53" s="112"/>
      <c r="FM53" s="111"/>
      <c r="FN53" s="132"/>
      <c r="FO53" s="133"/>
      <c r="FP53" s="132"/>
      <c r="FQ53" s="134"/>
      <c r="FR53" s="135"/>
      <c r="FS53" s="112"/>
      <c r="FT53" s="112"/>
      <c r="FU53" s="112"/>
      <c r="FV53" s="111"/>
      <c r="FW53" s="132"/>
      <c r="FX53" s="133"/>
      <c r="FY53" s="132"/>
      <c r="FZ53" s="134"/>
      <c r="GA53" s="135"/>
      <c r="GB53" s="112"/>
      <c r="GC53" s="112"/>
      <c r="GD53" s="112"/>
      <c r="GE53" s="111"/>
      <c r="GF53" s="132"/>
      <c r="GG53" s="133"/>
      <c r="GH53" s="132"/>
      <c r="GI53" s="134"/>
      <c r="GJ53" s="135"/>
      <c r="GK53" s="112"/>
      <c r="GL53" s="112"/>
      <c r="GM53" s="112"/>
      <c r="GN53" s="111"/>
      <c r="GO53" s="132"/>
      <c r="GP53" s="133"/>
      <c r="GQ53" s="132"/>
      <c r="GR53" s="134"/>
      <c r="GS53" s="135"/>
      <c r="GT53" s="189"/>
      <c r="GU53" s="138"/>
      <c r="GV53" s="124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85"/>
      <c r="L54" s="106"/>
      <c r="M54" s="87"/>
      <c r="N54" s="176"/>
      <c r="O54" s="107"/>
      <c r="P54" s="153">
        <f>O54-L54</f>
        <v>0</v>
      </c>
      <c r="Q54" s="169"/>
      <c r="R54" s="169"/>
      <c r="S54" s="149"/>
      <c r="T54" s="45">
        <f>Q54*O54+S54+0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85"/>
      <c r="L55" s="106"/>
      <c r="M55" s="87"/>
      <c r="N55" s="176"/>
      <c r="O55" s="107"/>
      <c r="P55" s="153">
        <f t="shared" ref="P55:P66" si="4"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90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85"/>
      <c r="L56" s="106"/>
      <c r="M56" s="87"/>
      <c r="N56" s="176"/>
      <c r="O56" s="107"/>
      <c r="P56" s="153">
        <f t="shared" si="4"/>
        <v>0</v>
      </c>
      <c r="Q56" s="169"/>
      <c r="R56" s="559"/>
      <c r="S56" s="560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85"/>
      <c r="L57" s="106"/>
      <c r="M57" s="87"/>
      <c r="N57" s="88"/>
      <c r="O57" s="107"/>
      <c r="P57" s="153">
        <f t="shared" si="4"/>
        <v>0</v>
      </c>
      <c r="Q57" s="169"/>
      <c r="R57" s="169"/>
      <c r="S57" s="169"/>
      <c r="T57" s="45">
        <f t="shared" ref="T57:T64" si="5"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91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85"/>
      <c r="L58" s="106"/>
      <c r="M58" s="87"/>
      <c r="N58" s="88"/>
      <c r="O58" s="107"/>
      <c r="P58" s="153">
        <f t="shared" si="4"/>
        <v>0</v>
      </c>
      <c r="Q58" s="169"/>
      <c r="R58" s="169"/>
      <c r="S58" s="169"/>
      <c r="T58" s="45">
        <f t="shared" si="5"/>
        <v>0</v>
      </c>
      <c r="U58" s="156"/>
      <c r="V58" s="150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85"/>
      <c r="L59" s="106"/>
      <c r="M59" s="87"/>
      <c r="N59" s="88"/>
      <c r="O59" s="107"/>
      <c r="P59" s="153">
        <f t="shared" si="4"/>
        <v>0</v>
      </c>
      <c r="Q59" s="169"/>
      <c r="R59" s="169"/>
      <c r="S59" s="169"/>
      <c r="T59" s="45">
        <f t="shared" si="5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85"/>
      <c r="L60" s="106"/>
      <c r="M60" s="87"/>
      <c r="N60" s="88"/>
      <c r="O60" s="107"/>
      <c r="P60" s="153">
        <f t="shared" si="4"/>
        <v>0</v>
      </c>
      <c r="Q60" s="169"/>
      <c r="R60" s="169"/>
      <c r="S60" s="169"/>
      <c r="T60" s="45">
        <f t="shared" si="5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85"/>
      <c r="L61" s="106"/>
      <c r="M61" s="87"/>
      <c r="N61" s="88"/>
      <c r="O61" s="107"/>
      <c r="P61" s="153">
        <f t="shared" si="4"/>
        <v>0</v>
      </c>
      <c r="Q61" s="169"/>
      <c r="R61" s="169"/>
      <c r="S61" s="169"/>
      <c r="T61" s="45">
        <f t="shared" si="5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58"/>
      <c r="K62" s="85"/>
      <c r="L62" s="106"/>
      <c r="M62" s="87"/>
      <c r="N62" s="176"/>
      <c r="O62" s="107"/>
      <c r="P62" s="153">
        <f t="shared" si="4"/>
        <v>0</v>
      </c>
      <c r="Q62" s="169"/>
      <c r="R62" s="169"/>
      <c r="S62" s="169"/>
      <c r="T62" s="45">
        <f t="shared" si="5"/>
        <v>0</v>
      </c>
      <c r="U62" s="160"/>
      <c r="V62" s="161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79"/>
      <c r="GU62" s="138"/>
      <c r="GV62" s="100"/>
      <c r="GW62" s="115"/>
      <c r="GX62" s="115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180"/>
      <c r="L63" s="106"/>
      <c r="M63" s="87"/>
      <c r="N63" s="176"/>
      <c r="O63" s="107"/>
      <c r="P63" s="153">
        <f t="shared" si="4"/>
        <v>0</v>
      </c>
      <c r="Q63" s="169"/>
      <c r="R63" s="169"/>
      <c r="S63" s="169"/>
      <c r="T63" s="45">
        <f t="shared" si="5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92"/>
      <c r="GW63" s="193"/>
      <c r="GX63" s="193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85"/>
      <c r="L64" s="106"/>
      <c r="M64" s="87"/>
      <c r="N64" s="176"/>
      <c r="O64" s="107"/>
      <c r="P64" s="153">
        <f t="shared" si="4"/>
        <v>0</v>
      </c>
      <c r="Q64" s="169"/>
      <c r="R64" s="169"/>
      <c r="S64" s="169"/>
      <c r="T64" s="45">
        <f t="shared" si="5"/>
        <v>0</v>
      </c>
      <c r="U64" s="156"/>
      <c r="V64" s="150"/>
      <c r="W64" s="181"/>
      <c r="X64" s="112"/>
      <c r="Y64" s="111"/>
      <c r="Z64" s="132"/>
      <c r="AA64" s="133"/>
      <c r="AB64" s="132"/>
      <c r="AC64" s="134"/>
      <c r="AD64" s="135"/>
      <c r="AE64" s="112"/>
      <c r="AF64" s="112"/>
      <c r="AG64" s="112"/>
      <c r="AH64" s="111"/>
      <c r="AI64" s="132"/>
      <c r="AJ64" s="133"/>
      <c r="AK64" s="132"/>
      <c r="AL64" s="134"/>
      <c r="AM64" s="135"/>
      <c r="AN64" s="112"/>
      <c r="AO64" s="112"/>
      <c r="AP64" s="112"/>
      <c r="AQ64" s="111"/>
      <c r="AR64" s="132"/>
      <c r="AS64" s="133"/>
      <c r="AT64" s="132"/>
      <c r="AU64" s="134"/>
      <c r="AV64" s="135"/>
      <c r="AW64" s="112"/>
      <c r="AX64" s="112"/>
      <c r="AY64" s="112"/>
      <c r="AZ64" s="111"/>
      <c r="BA64" s="132"/>
      <c r="BB64" s="133"/>
      <c r="BC64" s="132"/>
      <c r="BD64" s="134"/>
      <c r="BE64" s="135"/>
      <c r="BF64" s="112"/>
      <c r="BG64" s="112"/>
      <c r="BH64" s="112"/>
      <c r="BI64" s="111"/>
      <c r="BJ64" s="132"/>
      <c r="BK64" s="133"/>
      <c r="BL64" s="132"/>
      <c r="BM64" s="134"/>
      <c r="BN64" s="135"/>
      <c r="BO64" s="112"/>
      <c r="BP64" s="112"/>
      <c r="BQ64" s="112"/>
      <c r="BR64" s="111"/>
      <c r="BS64" s="132"/>
      <c r="BT64" s="133"/>
      <c r="BU64" s="132"/>
      <c r="BV64" s="134"/>
      <c r="BW64" s="135"/>
      <c r="BX64" s="112"/>
      <c r="BY64" s="112"/>
      <c r="BZ64" s="112"/>
      <c r="CA64" s="111"/>
      <c r="CB64" s="132"/>
      <c r="CC64" s="133"/>
      <c r="CD64" s="132"/>
      <c r="CE64" s="134"/>
      <c r="CF64" s="135"/>
      <c r="CG64" s="112"/>
      <c r="CH64" s="112"/>
      <c r="CI64" s="112"/>
      <c r="CJ64" s="111"/>
      <c r="CK64" s="132"/>
      <c r="CL64" s="133"/>
      <c r="CM64" s="132"/>
      <c r="CN64" s="134"/>
      <c r="CO64" s="135"/>
      <c r="CP64" s="112"/>
      <c r="CQ64" s="112"/>
      <c r="CR64" s="112"/>
      <c r="CS64" s="111"/>
      <c r="CT64" s="132"/>
      <c r="CU64" s="133"/>
      <c r="CV64" s="132"/>
      <c r="CW64" s="134"/>
      <c r="CX64" s="135"/>
      <c r="CY64" s="112"/>
      <c r="CZ64" s="112"/>
      <c r="DA64" s="112"/>
      <c r="DB64" s="111"/>
      <c r="DC64" s="132"/>
      <c r="DD64" s="133"/>
      <c r="DE64" s="132"/>
      <c r="DF64" s="134"/>
      <c r="DG64" s="135"/>
      <c r="DH64" s="112"/>
      <c r="DI64" s="112"/>
      <c r="DJ64" s="112"/>
      <c r="DK64" s="111"/>
      <c r="DL64" s="132"/>
      <c r="DM64" s="133"/>
      <c r="DN64" s="132"/>
      <c r="DO64" s="134"/>
      <c r="DP64" s="135"/>
      <c r="DQ64" s="112"/>
      <c r="DR64" s="112"/>
      <c r="DS64" s="112"/>
      <c r="DT64" s="111"/>
      <c r="DU64" s="132"/>
      <c r="DV64" s="133"/>
      <c r="DW64" s="132"/>
      <c r="DX64" s="134"/>
      <c r="DY64" s="135"/>
      <c r="DZ64" s="112"/>
      <c r="EA64" s="112"/>
      <c r="EB64" s="112"/>
      <c r="EC64" s="111"/>
      <c r="ED64" s="132"/>
      <c r="EE64" s="133"/>
      <c r="EF64" s="132"/>
      <c r="EG64" s="134"/>
      <c r="EH64" s="135"/>
      <c r="EI64" s="112"/>
      <c r="EJ64" s="112"/>
      <c r="EK64" s="112"/>
      <c r="EL64" s="111"/>
      <c r="EM64" s="132"/>
      <c r="EN64" s="133"/>
      <c r="EO64" s="132"/>
      <c r="EP64" s="134"/>
      <c r="EQ64" s="135"/>
      <c r="ER64" s="112"/>
      <c r="ES64" s="112"/>
      <c r="ET64" s="112"/>
      <c r="EU64" s="111"/>
      <c r="EV64" s="132"/>
      <c r="EW64" s="133"/>
      <c r="EX64" s="132"/>
      <c r="EY64" s="134"/>
      <c r="EZ64" s="135"/>
      <c r="FA64" s="112"/>
      <c r="FB64" s="112"/>
      <c r="FC64" s="112"/>
      <c r="FD64" s="111"/>
      <c r="FE64" s="132"/>
      <c r="FF64" s="133"/>
      <c r="FG64" s="132"/>
      <c r="FH64" s="134"/>
      <c r="FI64" s="135"/>
      <c r="FJ64" s="112"/>
      <c r="FK64" s="112"/>
      <c r="FL64" s="112"/>
      <c r="FM64" s="111"/>
      <c r="FN64" s="132"/>
      <c r="FO64" s="133"/>
      <c r="FP64" s="132"/>
      <c r="FQ64" s="134"/>
      <c r="FR64" s="135"/>
      <c r="FS64" s="112"/>
      <c r="FT64" s="112"/>
      <c r="FU64" s="112"/>
      <c r="FV64" s="111"/>
      <c r="FW64" s="132"/>
      <c r="FX64" s="133"/>
      <c r="FY64" s="132"/>
      <c r="FZ64" s="134"/>
      <c r="GA64" s="135"/>
      <c r="GB64" s="112"/>
      <c r="GC64" s="112"/>
      <c r="GD64" s="112"/>
      <c r="GE64" s="111"/>
      <c r="GF64" s="132"/>
      <c r="GG64" s="133"/>
      <c r="GH64" s="132"/>
      <c r="GI64" s="134"/>
      <c r="GJ64" s="135"/>
      <c r="GK64" s="112"/>
      <c r="GL64" s="112"/>
      <c r="GM64" s="112"/>
      <c r="GN64" s="111"/>
      <c r="GO64" s="132"/>
      <c r="GP64" s="133"/>
      <c r="GQ64" s="132"/>
      <c r="GR64" s="134"/>
      <c r="GS64" s="135"/>
      <c r="GT64" s="194"/>
      <c r="GU64" s="138"/>
      <c r="GV64" s="192"/>
      <c r="GW64" s="193"/>
      <c r="GX64" s="193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85"/>
      <c r="L65" s="106"/>
      <c r="M65" s="87"/>
      <c r="N65" s="88"/>
      <c r="O65" s="107"/>
      <c r="P65" s="153">
        <f t="shared" si="4"/>
        <v>0</v>
      </c>
      <c r="Q65" s="169"/>
      <c r="R65" s="169"/>
      <c r="S65" s="169"/>
      <c r="T65" s="45">
        <f t="shared" ref="T65" si="6">Q65*O65</f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5"/>
      <c r="GW65" s="193"/>
      <c r="GX65" s="196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85"/>
      <c r="L66" s="106"/>
      <c r="M66" s="87"/>
      <c r="N66" s="88"/>
      <c r="O66" s="107"/>
      <c r="P66" s="153">
        <f t="shared" si="4"/>
        <v>0</v>
      </c>
      <c r="Q66" s="99"/>
      <c r="R66" s="169"/>
      <c r="S66" s="169"/>
      <c r="T66" s="45">
        <f>Q66*O66</f>
        <v>0</v>
      </c>
      <c r="U66" s="156"/>
      <c r="V66" s="13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7"/>
      <c r="GU66" s="138"/>
      <c r="GV66" s="124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85"/>
      <c r="L67" s="106"/>
      <c r="M67" s="87"/>
      <c r="N67" s="88"/>
      <c r="O67" s="107"/>
      <c r="P67" s="153">
        <f t="shared" si="0"/>
        <v>0</v>
      </c>
      <c r="Q67" s="169"/>
      <c r="R67" s="169"/>
      <c r="S67" s="169"/>
      <c r="T67" s="45">
        <f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89"/>
      <c r="GU67" s="138"/>
      <c r="GV67" s="124"/>
      <c r="GW67" s="115"/>
      <c r="GX67" s="115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85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37"/>
      <c r="GU68" s="138"/>
      <c r="GV68" s="198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85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99"/>
      <c r="V69" s="200"/>
      <c r="W69" s="20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85"/>
      <c r="L70" s="106"/>
      <c r="M70" s="87"/>
      <c r="N70" s="88"/>
      <c r="O70" s="107"/>
      <c r="P70" s="153">
        <f t="shared" si="0"/>
        <v>0</v>
      </c>
      <c r="Q70" s="169"/>
      <c r="R70" s="169"/>
      <c r="S70" s="202"/>
      <c r="T70" s="45">
        <f t="shared" si="2"/>
        <v>0</v>
      </c>
      <c r="U70" s="199"/>
      <c r="V70" s="15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85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203"/>
      <c r="GX71" s="203"/>
      <c r="GY71" s="125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85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58"/>
      <c r="K73" s="85"/>
      <c r="L73" s="106"/>
      <c r="M73" s="87"/>
      <c r="N73" s="204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205"/>
      <c r="V73" s="161"/>
      <c r="W73" s="178"/>
      <c r="X73" s="162"/>
      <c r="Y73" s="163"/>
      <c r="Z73" s="164"/>
      <c r="AA73" s="165"/>
      <c r="AB73" s="164"/>
      <c r="AC73" s="166"/>
      <c r="AD73" s="167"/>
      <c r="AE73" s="162"/>
      <c r="AF73" s="162"/>
      <c r="AG73" s="162"/>
      <c r="AH73" s="163"/>
      <c r="AI73" s="164"/>
      <c r="AJ73" s="165"/>
      <c r="AK73" s="164"/>
      <c r="AL73" s="166"/>
      <c r="AM73" s="167"/>
      <c r="AN73" s="162"/>
      <c r="AO73" s="162"/>
      <c r="AP73" s="162"/>
      <c r="AQ73" s="163"/>
      <c r="AR73" s="164"/>
      <c r="AS73" s="165"/>
      <c r="AT73" s="164"/>
      <c r="AU73" s="166"/>
      <c r="AV73" s="167"/>
      <c r="AW73" s="162"/>
      <c r="AX73" s="162"/>
      <c r="AY73" s="162"/>
      <c r="AZ73" s="163"/>
      <c r="BA73" s="164"/>
      <c r="BB73" s="165"/>
      <c r="BC73" s="164"/>
      <c r="BD73" s="166"/>
      <c r="BE73" s="167"/>
      <c r="BF73" s="162"/>
      <c r="BG73" s="162"/>
      <c r="BH73" s="162"/>
      <c r="BI73" s="163"/>
      <c r="BJ73" s="164"/>
      <c r="BK73" s="165"/>
      <c r="BL73" s="164"/>
      <c r="BM73" s="166"/>
      <c r="BN73" s="167"/>
      <c r="BO73" s="162"/>
      <c r="BP73" s="162"/>
      <c r="BQ73" s="162"/>
      <c r="BR73" s="163"/>
      <c r="BS73" s="164"/>
      <c r="BT73" s="165"/>
      <c r="BU73" s="164"/>
      <c r="BV73" s="166"/>
      <c r="BW73" s="167"/>
      <c r="BX73" s="162"/>
      <c r="BY73" s="162"/>
      <c r="BZ73" s="162"/>
      <c r="CA73" s="163"/>
      <c r="CB73" s="164"/>
      <c r="CC73" s="165"/>
      <c r="CD73" s="164"/>
      <c r="CE73" s="166"/>
      <c r="CF73" s="167"/>
      <c r="CG73" s="162"/>
      <c r="CH73" s="162"/>
      <c r="CI73" s="162"/>
      <c r="CJ73" s="163"/>
      <c r="CK73" s="164"/>
      <c r="CL73" s="165"/>
      <c r="CM73" s="164"/>
      <c r="CN73" s="166"/>
      <c r="CO73" s="167"/>
      <c r="CP73" s="162"/>
      <c r="CQ73" s="162"/>
      <c r="CR73" s="162"/>
      <c r="CS73" s="163"/>
      <c r="CT73" s="164"/>
      <c r="CU73" s="165"/>
      <c r="CV73" s="164"/>
      <c r="CW73" s="166"/>
      <c r="CX73" s="167"/>
      <c r="CY73" s="162"/>
      <c r="CZ73" s="162"/>
      <c r="DA73" s="162"/>
      <c r="DB73" s="163"/>
      <c r="DC73" s="164"/>
      <c r="DD73" s="165"/>
      <c r="DE73" s="164"/>
      <c r="DF73" s="166"/>
      <c r="DG73" s="167"/>
      <c r="DH73" s="162"/>
      <c r="DI73" s="162"/>
      <c r="DJ73" s="162"/>
      <c r="DK73" s="163"/>
      <c r="DL73" s="164"/>
      <c r="DM73" s="165"/>
      <c r="DN73" s="164"/>
      <c r="DO73" s="166"/>
      <c r="DP73" s="167"/>
      <c r="DQ73" s="162"/>
      <c r="DR73" s="162"/>
      <c r="DS73" s="162"/>
      <c r="DT73" s="163"/>
      <c r="DU73" s="164"/>
      <c r="DV73" s="165"/>
      <c r="DW73" s="164"/>
      <c r="DX73" s="166"/>
      <c r="DY73" s="167"/>
      <c r="DZ73" s="162"/>
      <c r="EA73" s="162"/>
      <c r="EB73" s="162"/>
      <c r="EC73" s="163"/>
      <c r="ED73" s="164"/>
      <c r="EE73" s="165"/>
      <c r="EF73" s="164"/>
      <c r="EG73" s="166"/>
      <c r="EH73" s="167"/>
      <c r="EI73" s="162"/>
      <c r="EJ73" s="162"/>
      <c r="EK73" s="162"/>
      <c r="EL73" s="163"/>
      <c r="EM73" s="164"/>
      <c r="EN73" s="165"/>
      <c r="EO73" s="164"/>
      <c r="EP73" s="166"/>
      <c r="EQ73" s="167"/>
      <c r="ER73" s="162"/>
      <c r="ES73" s="162"/>
      <c r="ET73" s="162"/>
      <c r="EU73" s="163"/>
      <c r="EV73" s="164"/>
      <c r="EW73" s="165"/>
      <c r="EX73" s="164"/>
      <c r="EY73" s="166"/>
      <c r="EZ73" s="167"/>
      <c r="FA73" s="162"/>
      <c r="FB73" s="162"/>
      <c r="FC73" s="162"/>
      <c r="FD73" s="163"/>
      <c r="FE73" s="164"/>
      <c r="FF73" s="165"/>
      <c r="FG73" s="164"/>
      <c r="FH73" s="166"/>
      <c r="FI73" s="167"/>
      <c r="FJ73" s="162"/>
      <c r="FK73" s="162"/>
      <c r="FL73" s="162"/>
      <c r="FM73" s="163"/>
      <c r="FN73" s="164"/>
      <c r="FO73" s="165"/>
      <c r="FP73" s="164"/>
      <c r="FQ73" s="166"/>
      <c r="FR73" s="167"/>
      <c r="FS73" s="162"/>
      <c r="FT73" s="162"/>
      <c r="FU73" s="162"/>
      <c r="FV73" s="163"/>
      <c r="FW73" s="164"/>
      <c r="FX73" s="165"/>
      <c r="FY73" s="164"/>
      <c r="FZ73" s="166"/>
      <c r="GA73" s="167"/>
      <c r="GB73" s="162"/>
      <c r="GC73" s="162"/>
      <c r="GD73" s="162"/>
      <c r="GE73" s="163"/>
      <c r="GF73" s="164"/>
      <c r="GG73" s="165"/>
      <c r="GH73" s="164"/>
      <c r="GI73" s="166"/>
      <c r="GJ73" s="167"/>
      <c r="GK73" s="162"/>
      <c r="GL73" s="162"/>
      <c r="GM73" s="162"/>
      <c r="GN73" s="163"/>
      <c r="GO73" s="164"/>
      <c r="GP73" s="165"/>
      <c r="GQ73" s="164"/>
      <c r="GR73" s="166"/>
      <c r="GS73" s="167"/>
      <c r="GT73" s="168"/>
      <c r="GU73" s="190"/>
      <c r="GV73" s="206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207"/>
      <c r="W74" s="20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209"/>
      <c r="GU74" s="210"/>
      <c r="GV74" s="206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11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212"/>
      <c r="Y77" s="213"/>
      <c r="Z77" s="214"/>
      <c r="AA77" s="215"/>
      <c r="AB77" s="214"/>
      <c r="AC77" s="216"/>
      <c r="AD77" s="217"/>
      <c r="AE77" s="212"/>
      <c r="AF77" s="212"/>
      <c r="AG77" s="212"/>
      <c r="AH77" s="213"/>
      <c r="AI77" s="214"/>
      <c r="AJ77" s="215"/>
      <c r="AK77" s="214"/>
      <c r="AL77" s="216"/>
      <c r="AM77" s="217"/>
      <c r="AN77" s="212"/>
      <c r="AO77" s="212"/>
      <c r="AP77" s="212"/>
      <c r="AQ77" s="213"/>
      <c r="AR77" s="214"/>
      <c r="AS77" s="215"/>
      <c r="AT77" s="214"/>
      <c r="AU77" s="216"/>
      <c r="AV77" s="217"/>
      <c r="AW77" s="212"/>
      <c r="AX77" s="212"/>
      <c r="AY77" s="212"/>
      <c r="AZ77" s="213"/>
      <c r="BA77" s="214"/>
      <c r="BB77" s="215"/>
      <c r="BC77" s="214"/>
      <c r="BD77" s="216"/>
      <c r="BE77" s="217"/>
      <c r="BF77" s="212"/>
      <c r="BG77" s="212"/>
      <c r="BH77" s="212"/>
      <c r="BI77" s="213"/>
      <c r="BJ77" s="214"/>
      <c r="BK77" s="215"/>
      <c r="BL77" s="214"/>
      <c r="BM77" s="216"/>
      <c r="BN77" s="217"/>
      <c r="BO77" s="212"/>
      <c r="BP77" s="212"/>
      <c r="BQ77" s="212"/>
      <c r="BR77" s="213"/>
      <c r="BS77" s="214"/>
      <c r="BT77" s="215"/>
      <c r="BU77" s="214"/>
      <c r="BV77" s="216"/>
      <c r="BW77" s="217"/>
      <c r="BX77" s="212"/>
      <c r="BY77" s="212"/>
      <c r="BZ77" s="212"/>
      <c r="CA77" s="213"/>
      <c r="CB77" s="214"/>
      <c r="CC77" s="215"/>
      <c r="CD77" s="214"/>
      <c r="CE77" s="216"/>
      <c r="CF77" s="217"/>
      <c r="CG77" s="212"/>
      <c r="CH77" s="212"/>
      <c r="CI77" s="212"/>
      <c r="CJ77" s="213"/>
      <c r="CK77" s="214"/>
      <c r="CL77" s="215"/>
      <c r="CM77" s="214"/>
      <c r="CN77" s="216"/>
      <c r="CO77" s="217"/>
      <c r="CP77" s="212"/>
      <c r="CQ77" s="212"/>
      <c r="CR77" s="212"/>
      <c r="CS77" s="213"/>
      <c r="CT77" s="214"/>
      <c r="CU77" s="215"/>
      <c r="CV77" s="214"/>
      <c r="CW77" s="216"/>
      <c r="CX77" s="217"/>
      <c r="CY77" s="212"/>
      <c r="CZ77" s="212"/>
      <c r="DA77" s="212"/>
      <c r="DB77" s="213"/>
      <c r="DC77" s="214"/>
      <c r="DD77" s="215"/>
      <c r="DE77" s="214"/>
      <c r="DF77" s="216"/>
      <c r="DG77" s="217"/>
      <c r="DH77" s="212"/>
      <c r="DI77" s="212"/>
      <c r="DJ77" s="212"/>
      <c r="DK77" s="213"/>
      <c r="DL77" s="214"/>
      <c r="DM77" s="215"/>
      <c r="DN77" s="214"/>
      <c r="DO77" s="216"/>
      <c r="DP77" s="217"/>
      <c r="DQ77" s="212"/>
      <c r="DR77" s="212"/>
      <c r="DS77" s="212"/>
      <c r="DT77" s="213"/>
      <c r="DU77" s="214"/>
      <c r="DV77" s="215"/>
      <c r="DW77" s="214"/>
      <c r="DX77" s="216"/>
      <c r="DY77" s="217"/>
      <c r="DZ77" s="212"/>
      <c r="EA77" s="212"/>
      <c r="EB77" s="212"/>
      <c r="EC77" s="213"/>
      <c r="ED77" s="214"/>
      <c r="EE77" s="215"/>
      <c r="EF77" s="214"/>
      <c r="EG77" s="216"/>
      <c r="EH77" s="217"/>
      <c r="EI77" s="212"/>
      <c r="EJ77" s="212"/>
      <c r="EK77" s="212"/>
      <c r="EL77" s="213"/>
      <c r="EM77" s="214"/>
      <c r="EN77" s="215"/>
      <c r="EO77" s="214"/>
      <c r="EP77" s="216"/>
      <c r="EQ77" s="217"/>
      <c r="ER77" s="212"/>
      <c r="ES77" s="212"/>
      <c r="ET77" s="212"/>
      <c r="EU77" s="213"/>
      <c r="EV77" s="214"/>
      <c r="EW77" s="215"/>
      <c r="EX77" s="214"/>
      <c r="EY77" s="216"/>
      <c r="EZ77" s="217"/>
      <c r="FA77" s="212"/>
      <c r="FB77" s="212"/>
      <c r="FC77" s="212"/>
      <c r="FD77" s="213"/>
      <c r="FE77" s="214"/>
      <c r="FF77" s="215"/>
      <c r="FG77" s="214"/>
      <c r="FH77" s="216"/>
      <c r="FI77" s="217"/>
      <c r="FJ77" s="212"/>
      <c r="FK77" s="212"/>
      <c r="FL77" s="212"/>
      <c r="FM77" s="213"/>
      <c r="FN77" s="214"/>
      <c r="FO77" s="215"/>
      <c r="FP77" s="214"/>
      <c r="FQ77" s="216"/>
      <c r="FR77" s="217"/>
      <c r="FS77" s="212"/>
      <c r="FT77" s="212"/>
      <c r="FU77" s="212"/>
      <c r="FV77" s="213"/>
      <c r="FW77" s="214"/>
      <c r="FX77" s="215"/>
      <c r="FY77" s="214"/>
      <c r="FZ77" s="216"/>
      <c r="GA77" s="217"/>
      <c r="GB77" s="212"/>
      <c r="GC77" s="212"/>
      <c r="GD77" s="212"/>
      <c r="GE77" s="213"/>
      <c r="GF77" s="214"/>
      <c r="GG77" s="215"/>
      <c r="GH77" s="214"/>
      <c r="GI77" s="216"/>
      <c r="GJ77" s="217"/>
      <c r="GK77" s="212"/>
      <c r="GL77" s="212"/>
      <c r="GM77" s="212"/>
      <c r="GN77" s="213"/>
      <c r="GO77" s="214"/>
      <c r="GP77" s="215"/>
      <c r="GQ77" s="214"/>
      <c r="GR77" s="216"/>
      <c r="GS77" s="21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18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9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101"/>
      <c r="GX78" s="101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8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199"/>
      <c r="V79" s="92"/>
      <c r="W79" s="93"/>
      <c r="X79" s="105"/>
      <c r="Y79" s="220"/>
      <c r="Z79" s="221"/>
      <c r="AA79" s="222"/>
      <c r="AB79" s="221"/>
      <c r="AC79" s="223"/>
      <c r="AD79" s="224"/>
      <c r="AE79" s="105"/>
      <c r="AF79" s="105"/>
      <c r="AG79" s="105"/>
      <c r="AH79" s="220"/>
      <c r="AI79" s="221"/>
      <c r="AJ79" s="222"/>
      <c r="AK79" s="221"/>
      <c r="AL79" s="223"/>
      <c r="AM79" s="224"/>
      <c r="AN79" s="105"/>
      <c r="AO79" s="105"/>
      <c r="AP79" s="105"/>
      <c r="AQ79" s="220"/>
      <c r="AR79" s="221"/>
      <c r="AS79" s="222"/>
      <c r="AT79" s="221"/>
      <c r="AU79" s="223"/>
      <c r="AV79" s="224"/>
      <c r="AW79" s="105"/>
      <c r="AX79" s="105"/>
      <c r="AY79" s="105"/>
      <c r="AZ79" s="220"/>
      <c r="BA79" s="221"/>
      <c r="BB79" s="222"/>
      <c r="BC79" s="221"/>
      <c r="BD79" s="223"/>
      <c r="BE79" s="224"/>
      <c r="BF79" s="105"/>
      <c r="BG79" s="105"/>
      <c r="BH79" s="105"/>
      <c r="BI79" s="220"/>
      <c r="BJ79" s="221"/>
      <c r="BK79" s="222"/>
      <c r="BL79" s="221"/>
      <c r="BM79" s="223"/>
      <c r="BN79" s="224"/>
      <c r="BO79" s="105"/>
      <c r="BP79" s="105"/>
      <c r="BQ79" s="105"/>
      <c r="BR79" s="220"/>
      <c r="BS79" s="221"/>
      <c r="BT79" s="222"/>
      <c r="BU79" s="221"/>
      <c r="BV79" s="223"/>
      <c r="BW79" s="224"/>
      <c r="BX79" s="105"/>
      <c r="BY79" s="105"/>
      <c r="BZ79" s="105"/>
      <c r="CA79" s="220"/>
      <c r="CB79" s="221"/>
      <c r="CC79" s="222"/>
      <c r="CD79" s="221"/>
      <c r="CE79" s="223"/>
      <c r="CF79" s="224"/>
      <c r="CG79" s="105"/>
      <c r="CH79" s="105"/>
      <c r="CI79" s="105"/>
      <c r="CJ79" s="220"/>
      <c r="CK79" s="221"/>
      <c r="CL79" s="222"/>
      <c r="CM79" s="221"/>
      <c r="CN79" s="223"/>
      <c r="CO79" s="224"/>
      <c r="CP79" s="105"/>
      <c r="CQ79" s="105"/>
      <c r="CR79" s="105"/>
      <c r="CS79" s="220"/>
      <c r="CT79" s="221"/>
      <c r="CU79" s="222"/>
      <c r="CV79" s="221"/>
      <c r="CW79" s="223"/>
      <c r="CX79" s="224"/>
      <c r="CY79" s="105"/>
      <c r="CZ79" s="105"/>
      <c r="DA79" s="105"/>
      <c r="DB79" s="220"/>
      <c r="DC79" s="221"/>
      <c r="DD79" s="222"/>
      <c r="DE79" s="221"/>
      <c r="DF79" s="223"/>
      <c r="DG79" s="224"/>
      <c r="DH79" s="105"/>
      <c r="DI79" s="105"/>
      <c r="DJ79" s="105"/>
      <c r="DK79" s="220"/>
      <c r="DL79" s="221"/>
      <c r="DM79" s="222"/>
      <c r="DN79" s="221"/>
      <c r="DO79" s="223"/>
      <c r="DP79" s="224"/>
      <c r="DQ79" s="105"/>
      <c r="DR79" s="105"/>
      <c r="DS79" s="105"/>
      <c r="DT79" s="220"/>
      <c r="DU79" s="221"/>
      <c r="DV79" s="222"/>
      <c r="DW79" s="221"/>
      <c r="DX79" s="223"/>
      <c r="DY79" s="224"/>
      <c r="DZ79" s="105"/>
      <c r="EA79" s="105"/>
      <c r="EB79" s="105"/>
      <c r="EC79" s="220"/>
      <c r="ED79" s="221"/>
      <c r="EE79" s="222"/>
      <c r="EF79" s="221"/>
      <c r="EG79" s="223"/>
      <c r="EH79" s="224"/>
      <c r="EI79" s="105"/>
      <c r="EJ79" s="105"/>
      <c r="EK79" s="105"/>
      <c r="EL79" s="220"/>
      <c r="EM79" s="221"/>
      <c r="EN79" s="222"/>
      <c r="EO79" s="221"/>
      <c r="EP79" s="223"/>
      <c r="EQ79" s="224"/>
      <c r="ER79" s="105"/>
      <c r="ES79" s="105"/>
      <c r="ET79" s="105"/>
      <c r="EU79" s="220"/>
      <c r="EV79" s="221"/>
      <c r="EW79" s="222"/>
      <c r="EX79" s="221"/>
      <c r="EY79" s="223"/>
      <c r="EZ79" s="224"/>
      <c r="FA79" s="105"/>
      <c r="FB79" s="105"/>
      <c r="FC79" s="105"/>
      <c r="FD79" s="220"/>
      <c r="FE79" s="221"/>
      <c r="FF79" s="222"/>
      <c r="FG79" s="221"/>
      <c r="FH79" s="223"/>
      <c r="FI79" s="224"/>
      <c r="FJ79" s="105"/>
      <c r="FK79" s="105"/>
      <c r="FL79" s="105"/>
      <c r="FM79" s="220"/>
      <c r="FN79" s="221"/>
      <c r="FO79" s="222"/>
      <c r="FP79" s="221"/>
      <c r="FQ79" s="223"/>
      <c r="FR79" s="224"/>
      <c r="FS79" s="105"/>
      <c r="FT79" s="105"/>
      <c r="FU79" s="105"/>
      <c r="FV79" s="220"/>
      <c r="FW79" s="221"/>
      <c r="FX79" s="222"/>
      <c r="FY79" s="221"/>
      <c r="FZ79" s="223"/>
      <c r="GA79" s="224"/>
      <c r="GB79" s="105"/>
      <c r="GC79" s="105"/>
      <c r="GD79" s="105"/>
      <c r="GE79" s="220"/>
      <c r="GF79" s="221"/>
      <c r="GG79" s="222"/>
      <c r="GH79" s="221"/>
      <c r="GI79" s="223"/>
      <c r="GJ79" s="224"/>
      <c r="GK79" s="105"/>
      <c r="GL79" s="105"/>
      <c r="GM79" s="105"/>
      <c r="GN79" s="220"/>
      <c r="GO79" s="221"/>
      <c r="GP79" s="222"/>
      <c r="GQ79" s="221"/>
      <c r="GR79" s="223"/>
      <c r="GS79" s="224"/>
      <c r="GT79" s="101"/>
      <c r="GU79" s="99"/>
      <c r="GV79" s="225"/>
      <c r="GW79" s="101"/>
      <c r="GX79" s="101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226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ref="P85:P87" si="7">O85-L85</f>
        <v>0</v>
      </c>
      <c r="Q85" s="169"/>
      <c r="R85" s="169"/>
      <c r="S85" s="169"/>
      <c r="T85" s="45">
        <f t="shared" si="2"/>
        <v>0</v>
      </c>
      <c r="U85" s="199"/>
      <c r="V85" s="227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228"/>
      <c r="O86" s="107"/>
      <c r="P86" s="153">
        <f t="shared" si="7"/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229"/>
      <c r="K87" s="85"/>
      <c r="L87" s="106"/>
      <c r="M87" s="87"/>
      <c r="N87" s="230"/>
      <c r="O87" s="107"/>
      <c r="P87" s="153">
        <f t="shared" si="7"/>
        <v>0</v>
      </c>
      <c r="Q87" s="169"/>
      <c r="R87" s="169"/>
      <c r="S87" s="169"/>
      <c r="T87" s="45">
        <f t="shared" ref="T87:T94" si="8">Q87*O87</f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31"/>
      <c r="GZ87" s="232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33"/>
      <c r="K88" s="234"/>
      <c r="L88" s="235"/>
      <c r="M88" s="236"/>
      <c r="N88" s="237"/>
      <c r="O88" s="89"/>
      <c r="P88" s="89"/>
      <c r="Q88" s="238"/>
      <c r="R88" s="238"/>
      <c r="S88" s="238"/>
      <c r="T88" s="45">
        <f t="shared" si="8"/>
        <v>0</v>
      </c>
      <c r="U88" s="239"/>
      <c r="V88" s="240"/>
      <c r="W88" s="241"/>
      <c r="X88" s="242"/>
      <c r="Y88" s="243"/>
      <c r="Z88" s="244"/>
      <c r="AA88" s="245"/>
      <c r="AB88" s="244"/>
      <c r="AC88" s="246"/>
      <c r="AD88" s="247"/>
      <c r="AE88" s="248"/>
      <c r="AF88" s="242"/>
      <c r="AG88" s="249"/>
      <c r="AH88" s="243"/>
      <c r="AI88" s="244"/>
      <c r="AJ88" s="245"/>
      <c r="AK88" s="250"/>
      <c r="AL88" s="246"/>
      <c r="AM88" s="247"/>
      <c r="AN88" s="248"/>
      <c r="AO88" s="242"/>
      <c r="AP88" s="249"/>
      <c r="AQ88" s="243"/>
      <c r="AR88" s="244"/>
      <c r="AS88" s="245"/>
      <c r="AT88" s="244"/>
      <c r="AU88" s="246"/>
      <c r="AV88" s="247"/>
      <c r="AW88" s="248"/>
      <c r="AX88" s="242"/>
      <c r="AY88" s="249"/>
      <c r="AZ88" s="243"/>
      <c r="BA88" s="244"/>
      <c r="BB88" s="245"/>
      <c r="BC88" s="250"/>
      <c r="BD88" s="246"/>
      <c r="BE88" s="247"/>
      <c r="BF88" s="248"/>
      <c r="BG88" s="242"/>
      <c r="BH88" s="249"/>
      <c r="BI88" s="243"/>
      <c r="BJ88" s="244"/>
      <c r="BK88" s="245"/>
      <c r="BL88" s="250"/>
      <c r="BM88" s="246"/>
      <c r="BN88" s="247"/>
      <c r="BO88" s="248"/>
      <c r="BP88" s="242"/>
      <c r="BQ88" s="249"/>
      <c r="BR88" s="243"/>
      <c r="BS88" s="244"/>
      <c r="BT88" s="245"/>
      <c r="BU88" s="244"/>
      <c r="BV88" s="246"/>
      <c r="BW88" s="247"/>
      <c r="BX88" s="248"/>
      <c r="BY88" s="242"/>
      <c r="BZ88" s="249"/>
      <c r="CA88" s="243"/>
      <c r="CB88" s="244"/>
      <c r="CC88" s="245"/>
      <c r="CD88" s="244"/>
      <c r="CE88" s="246"/>
      <c r="CF88" s="247"/>
      <c r="CG88" s="248"/>
      <c r="CH88" s="242"/>
      <c r="CI88" s="249"/>
      <c r="CJ88" s="243"/>
      <c r="CK88" s="244"/>
      <c r="CL88" s="245"/>
      <c r="CM88" s="244"/>
      <c r="CN88" s="246"/>
      <c r="CO88" s="247"/>
      <c r="CP88" s="248"/>
      <c r="CQ88" s="242"/>
      <c r="CR88" s="249"/>
      <c r="CS88" s="243"/>
      <c r="CT88" s="244"/>
      <c r="CU88" s="251"/>
      <c r="CV88" s="250"/>
      <c r="CW88" s="252"/>
      <c r="CX88" s="247"/>
      <c r="CY88" s="248"/>
      <c r="CZ88" s="242"/>
      <c r="DA88" s="249"/>
      <c r="DB88" s="243"/>
      <c r="DC88" s="244"/>
      <c r="DD88" s="245"/>
      <c r="DE88" s="244"/>
      <c r="DF88" s="246"/>
      <c r="DG88" s="247"/>
      <c r="DH88" s="248"/>
      <c r="DI88" s="242"/>
      <c r="DJ88" s="249"/>
      <c r="DK88" s="243"/>
      <c r="DL88" s="244"/>
      <c r="DM88" s="251"/>
      <c r="DN88" s="250"/>
      <c r="DO88" s="252"/>
      <c r="DP88" s="247"/>
      <c r="DQ88" s="248"/>
      <c r="DR88" s="242"/>
      <c r="DS88" s="249"/>
      <c r="DT88" s="243"/>
      <c r="DU88" s="244"/>
      <c r="DV88" s="245"/>
      <c r="DW88" s="244"/>
      <c r="DX88" s="246"/>
      <c r="DY88" s="247"/>
      <c r="DZ88" s="248"/>
      <c r="EA88" s="242"/>
      <c r="EB88" s="249"/>
      <c r="EC88" s="243"/>
      <c r="ED88" s="244"/>
      <c r="EE88" s="251"/>
      <c r="EF88" s="250"/>
      <c r="EG88" s="252"/>
      <c r="EH88" s="247"/>
      <c r="EI88" s="248"/>
      <c r="EJ88" s="242"/>
      <c r="EK88" s="249"/>
      <c r="EL88" s="243"/>
      <c r="EM88" s="244"/>
      <c r="EN88" s="251"/>
      <c r="EO88" s="250"/>
      <c r="EP88" s="252"/>
      <c r="EQ88" s="247"/>
      <c r="ER88" s="248"/>
      <c r="ES88" s="242"/>
      <c r="ET88" s="249"/>
      <c r="EU88" s="243"/>
      <c r="EV88" s="244"/>
      <c r="EW88" s="245"/>
      <c r="EX88" s="244"/>
      <c r="EY88" s="246"/>
      <c r="EZ88" s="247"/>
      <c r="FA88" s="248"/>
      <c r="FB88" s="242"/>
      <c r="FC88" s="249"/>
      <c r="FD88" s="243"/>
      <c r="FE88" s="244"/>
      <c r="FF88" s="245"/>
      <c r="FG88" s="244"/>
      <c r="FH88" s="246"/>
      <c r="FI88" s="247"/>
      <c r="FJ88" s="248"/>
      <c r="FK88" s="242"/>
      <c r="FL88" s="249"/>
      <c r="FM88" s="243"/>
      <c r="FN88" s="244"/>
      <c r="FO88" s="245"/>
      <c r="FP88" s="244"/>
      <c r="FQ88" s="246"/>
      <c r="FR88" s="247"/>
      <c r="FS88" s="248"/>
      <c r="FT88" s="242"/>
      <c r="FU88" s="249"/>
      <c r="FV88" s="243"/>
      <c r="FW88" s="244"/>
      <c r="FX88" s="245"/>
      <c r="FY88" s="244"/>
      <c r="FZ88" s="246"/>
      <c r="GA88" s="247"/>
      <c r="GB88" s="248"/>
      <c r="GC88" s="242"/>
      <c r="GD88" s="249"/>
      <c r="GE88" s="243"/>
      <c r="GF88" s="244"/>
      <c r="GG88" s="245"/>
      <c r="GH88" s="244"/>
      <c r="GI88" s="246"/>
      <c r="GJ88" s="247"/>
      <c r="GK88" s="248"/>
      <c r="GL88" s="242"/>
      <c r="GM88" s="249"/>
      <c r="GN88" s="243"/>
      <c r="GO88" s="244"/>
      <c r="GP88" s="245"/>
      <c r="GQ88" s="244"/>
      <c r="GR88" s="246"/>
      <c r="GS88" s="247"/>
      <c r="GT88" s="253"/>
      <c r="GU88" s="142"/>
      <c r="GV88" s="254"/>
      <c r="GW88" s="82"/>
      <c r="GX88" s="82"/>
      <c r="GY88" s="255"/>
      <c r="GZ88" s="256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57"/>
      <c r="O89" s="89"/>
      <c r="P89" s="89"/>
      <c r="Q89" s="238"/>
      <c r="R89" s="238"/>
      <c r="S89" s="238"/>
      <c r="T89" s="45">
        <f t="shared" si="8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255"/>
      <c r="GZ89" s="256"/>
    </row>
    <row r="90" spans="1:209" ht="16.5" thickBot="1" x14ac:dyDescent="0.3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258"/>
      <c r="P90" s="89"/>
      <c r="Q90" s="238"/>
      <c r="R90" s="238"/>
      <c r="S90" s="238"/>
      <c r="T90" s="45">
        <f t="shared" si="8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9"/>
      <c r="GW90" s="37"/>
      <c r="GX90" s="37"/>
      <c r="GY90" s="38"/>
      <c r="GZ90" s="39"/>
    </row>
    <row r="91" spans="1:209" ht="20.25" thickTop="1" thickBot="1" x14ac:dyDescent="0.3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561" t="s">
        <v>34</v>
      </c>
      <c r="N91" s="562"/>
      <c r="O91" s="563">
        <f>SUM(O11:O90)</f>
        <v>689776.8</v>
      </c>
      <c r="P91" s="260"/>
      <c r="Q91" s="238"/>
      <c r="R91" s="261"/>
      <c r="S91" s="238"/>
      <c r="T91" s="45">
        <f t="shared" si="8"/>
        <v>0</v>
      </c>
      <c r="U91" s="239"/>
      <c r="V91" s="240"/>
      <c r="W91" s="241"/>
      <c r="X91" s="262"/>
      <c r="Y91" s="263"/>
      <c r="Z91" s="264"/>
      <c r="AA91" s="265"/>
      <c r="AB91" s="264"/>
      <c r="AC91" s="266"/>
      <c r="AD91" s="267"/>
      <c r="AE91" s="268"/>
      <c r="AF91" s="262"/>
      <c r="AG91" s="269"/>
      <c r="AH91" s="263"/>
      <c r="AI91" s="264"/>
      <c r="AJ91" s="265"/>
      <c r="AK91" s="270"/>
      <c r="AL91" s="266"/>
      <c r="AM91" s="267"/>
      <c r="AN91" s="268"/>
      <c r="AO91" s="262"/>
      <c r="AP91" s="269"/>
      <c r="AQ91" s="263"/>
      <c r="AR91" s="264"/>
      <c r="AS91" s="265"/>
      <c r="AT91" s="264"/>
      <c r="AU91" s="266"/>
      <c r="AV91" s="267"/>
      <c r="AW91" s="268"/>
      <c r="AX91" s="262"/>
      <c r="AY91" s="269"/>
      <c r="AZ91" s="263"/>
      <c r="BA91" s="264"/>
      <c r="BB91" s="265"/>
      <c r="BC91" s="270"/>
      <c r="BD91" s="266"/>
      <c r="BE91" s="267"/>
      <c r="BF91" s="268"/>
      <c r="BG91" s="262"/>
      <c r="BH91" s="269"/>
      <c r="BI91" s="263"/>
      <c r="BJ91" s="264"/>
      <c r="BK91" s="265"/>
      <c r="BL91" s="270"/>
      <c r="BM91" s="266"/>
      <c r="BN91" s="267"/>
      <c r="BO91" s="268"/>
      <c r="BP91" s="262"/>
      <c r="BQ91" s="269"/>
      <c r="BR91" s="263"/>
      <c r="BS91" s="264"/>
      <c r="BT91" s="265"/>
      <c r="BU91" s="264"/>
      <c r="BV91" s="266"/>
      <c r="BW91" s="267"/>
      <c r="BX91" s="268"/>
      <c r="BY91" s="262"/>
      <c r="BZ91" s="269"/>
      <c r="CA91" s="263"/>
      <c r="CB91" s="264"/>
      <c r="CC91" s="265"/>
      <c r="CD91" s="264"/>
      <c r="CE91" s="266"/>
      <c r="CF91" s="267"/>
      <c r="CG91" s="268"/>
      <c r="CH91" s="262"/>
      <c r="CI91" s="269"/>
      <c r="CJ91" s="263"/>
      <c r="CK91" s="264"/>
      <c r="CL91" s="265"/>
      <c r="CM91" s="264"/>
      <c r="CN91" s="266"/>
      <c r="CO91" s="267"/>
      <c r="CP91" s="268"/>
      <c r="CQ91" s="262"/>
      <c r="CR91" s="269"/>
      <c r="CS91" s="263"/>
      <c r="CT91" s="264"/>
      <c r="CU91" s="271"/>
      <c r="CV91" s="270"/>
      <c r="CW91" s="272"/>
      <c r="CX91" s="267"/>
      <c r="CY91" s="268"/>
      <c r="CZ91" s="262"/>
      <c r="DA91" s="269"/>
      <c r="DB91" s="263"/>
      <c r="DC91" s="264"/>
      <c r="DD91" s="265"/>
      <c r="DE91" s="264"/>
      <c r="DF91" s="266"/>
      <c r="DG91" s="267"/>
      <c r="DH91" s="268"/>
      <c r="DI91" s="262"/>
      <c r="DJ91" s="269"/>
      <c r="DK91" s="263"/>
      <c r="DL91" s="264"/>
      <c r="DM91" s="271"/>
      <c r="DN91" s="270"/>
      <c r="DO91" s="272"/>
      <c r="DP91" s="267"/>
      <c r="DQ91" s="268"/>
      <c r="DR91" s="262"/>
      <c r="DS91" s="269"/>
      <c r="DT91" s="263"/>
      <c r="DU91" s="264"/>
      <c r="DV91" s="265"/>
      <c r="DW91" s="264"/>
      <c r="DX91" s="266"/>
      <c r="DY91" s="267"/>
      <c r="DZ91" s="268"/>
      <c r="EA91" s="262"/>
      <c r="EB91" s="269"/>
      <c r="EC91" s="263"/>
      <c r="ED91" s="264"/>
      <c r="EE91" s="271"/>
      <c r="EF91" s="270"/>
      <c r="EG91" s="272"/>
      <c r="EH91" s="267"/>
      <c r="EI91" s="268"/>
      <c r="EJ91" s="262"/>
      <c r="EK91" s="269"/>
      <c r="EL91" s="263"/>
      <c r="EM91" s="264"/>
      <c r="EN91" s="271"/>
      <c r="EO91" s="270"/>
      <c r="EP91" s="272"/>
      <c r="EQ91" s="267"/>
      <c r="ER91" s="268"/>
      <c r="ES91" s="262"/>
      <c r="ET91" s="269"/>
      <c r="EU91" s="263"/>
      <c r="EV91" s="264"/>
      <c r="EW91" s="265"/>
      <c r="EX91" s="264"/>
      <c r="EY91" s="266"/>
      <c r="EZ91" s="267"/>
      <c r="FA91" s="268"/>
      <c r="FB91" s="262"/>
      <c r="FC91" s="269"/>
      <c r="FD91" s="263"/>
      <c r="FE91" s="264"/>
      <c r="FF91" s="265"/>
      <c r="FG91" s="264"/>
      <c r="FH91" s="266"/>
      <c r="FI91" s="267"/>
      <c r="FJ91" s="268"/>
      <c r="FK91" s="262"/>
      <c r="FL91" s="269"/>
      <c r="FM91" s="263"/>
      <c r="FN91" s="264"/>
      <c r="FO91" s="265"/>
      <c r="FP91" s="264"/>
      <c r="FQ91" s="266"/>
      <c r="FR91" s="267"/>
      <c r="FS91" s="268"/>
      <c r="FT91" s="262"/>
      <c r="FU91" s="269"/>
      <c r="FV91" s="263"/>
      <c r="FW91" s="264"/>
      <c r="FX91" s="265"/>
      <c r="FY91" s="264"/>
      <c r="FZ91" s="266"/>
      <c r="GA91" s="267"/>
      <c r="GB91" s="268"/>
      <c r="GC91" s="262"/>
      <c r="GD91" s="269"/>
      <c r="GE91" s="263"/>
      <c r="GF91" s="264"/>
      <c r="GG91" s="265"/>
      <c r="GH91" s="264"/>
      <c r="GI91" s="266"/>
      <c r="GJ91" s="267"/>
      <c r="GK91" s="268"/>
      <c r="GL91" s="262"/>
      <c r="GM91" s="269"/>
      <c r="GN91" s="263"/>
      <c r="GO91" s="264"/>
      <c r="GP91" s="265"/>
      <c r="GQ91" s="264"/>
      <c r="GR91" s="266"/>
      <c r="GS91" s="267"/>
      <c r="GT91" s="253"/>
      <c r="GU91" s="142"/>
      <c r="GV91" s="273"/>
      <c r="GW91" s="274"/>
      <c r="GX91" s="274"/>
      <c r="GY91" s="275"/>
      <c r="GZ91" s="39"/>
    </row>
    <row r="92" spans="1:209" ht="19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76"/>
      <c r="K92" s="234"/>
      <c r="L92" s="235"/>
      <c r="M92" s="236"/>
      <c r="N92" s="257"/>
      <c r="O92" s="564"/>
      <c r="P92" s="260"/>
      <c r="Q92" s="238"/>
      <c r="R92" s="261"/>
      <c r="S92" s="238"/>
      <c r="T92" s="277">
        <f t="shared" si="8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275"/>
      <c r="GZ92" s="39"/>
    </row>
    <row r="93" spans="1:209" ht="16.5" thickTop="1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78"/>
      <c r="P93" s="278"/>
      <c r="Q93" s="238"/>
      <c r="R93" s="238"/>
      <c r="S93" s="238"/>
      <c r="T93" s="277">
        <f t="shared" si="8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79"/>
      <c r="R94" s="80"/>
      <c r="S94" s="80"/>
      <c r="T94" s="45">
        <f t="shared" si="8"/>
        <v>0</v>
      </c>
      <c r="U94" s="280"/>
      <c r="V94" s="248"/>
      <c r="W94" s="241"/>
      <c r="X94" s="262"/>
      <c r="Y94" s="243"/>
      <c r="Z94" s="264"/>
      <c r="AA94" s="265"/>
      <c r="AB94" s="264"/>
      <c r="AC94" s="266"/>
      <c r="AD94" s="267"/>
      <c r="AE94" s="268"/>
      <c r="AF94" s="262"/>
      <c r="AG94" s="281"/>
      <c r="AH94" s="243"/>
      <c r="AI94" s="264"/>
      <c r="AJ94" s="265"/>
      <c r="AK94" s="270"/>
      <c r="AL94" s="266"/>
      <c r="AM94" s="267"/>
      <c r="AN94" s="282"/>
      <c r="AO94" s="283"/>
      <c r="AP94" s="281"/>
      <c r="AQ94" s="243"/>
      <c r="AR94" s="264"/>
      <c r="AS94" s="265"/>
      <c r="AT94" s="264"/>
      <c r="AU94" s="266"/>
      <c r="AV94" s="267"/>
      <c r="AW94" s="282"/>
      <c r="AX94" s="283"/>
      <c r="AY94" s="281"/>
      <c r="AZ94" s="243"/>
      <c r="BA94" s="264"/>
      <c r="BB94" s="265"/>
      <c r="BC94" s="270"/>
      <c r="BD94" s="266"/>
      <c r="BE94" s="267"/>
      <c r="BF94" s="282"/>
      <c r="BG94" s="283"/>
      <c r="BH94" s="281"/>
      <c r="BI94" s="243"/>
      <c r="BJ94" s="264"/>
      <c r="BK94" s="265"/>
      <c r="BL94" s="270"/>
      <c r="BM94" s="266"/>
      <c r="BN94" s="267"/>
      <c r="BO94" s="282"/>
      <c r="BP94" s="283"/>
      <c r="BQ94" s="281"/>
      <c r="BR94" s="243"/>
      <c r="BS94" s="264"/>
      <c r="BT94" s="265"/>
      <c r="BU94" s="264"/>
      <c r="BV94" s="266"/>
      <c r="BW94" s="267"/>
      <c r="BX94" s="282"/>
      <c r="BY94" s="283"/>
      <c r="BZ94" s="281"/>
      <c r="CA94" s="243"/>
      <c r="CB94" s="264"/>
      <c r="CC94" s="265"/>
      <c r="CD94" s="264"/>
      <c r="CE94" s="266"/>
      <c r="CF94" s="267"/>
      <c r="CG94" s="282"/>
      <c r="CH94" s="283"/>
      <c r="CI94" s="281"/>
      <c r="CJ94" s="243"/>
      <c r="CK94" s="264"/>
      <c r="CL94" s="265"/>
      <c r="CM94" s="264"/>
      <c r="CN94" s="266"/>
      <c r="CO94" s="267"/>
      <c r="CP94" s="282"/>
      <c r="CQ94" s="283"/>
      <c r="CR94" s="281"/>
      <c r="CS94" s="243"/>
      <c r="CT94" s="264"/>
      <c r="CU94" s="271"/>
      <c r="CV94" s="270"/>
      <c r="CW94" s="272"/>
      <c r="CX94" s="267"/>
      <c r="CY94" s="282"/>
      <c r="CZ94" s="283"/>
      <c r="DA94" s="281"/>
      <c r="DB94" s="243"/>
      <c r="DC94" s="264"/>
      <c r="DD94" s="265"/>
      <c r="DE94" s="264"/>
      <c r="DF94" s="266"/>
      <c r="DG94" s="267"/>
      <c r="DH94" s="282"/>
      <c r="DI94" s="283"/>
      <c r="DJ94" s="281"/>
      <c r="DK94" s="243"/>
      <c r="DL94" s="264"/>
      <c r="DM94" s="271"/>
      <c r="DN94" s="270"/>
      <c r="DO94" s="272"/>
      <c r="DP94" s="267"/>
      <c r="DQ94" s="282"/>
      <c r="DR94" s="283"/>
      <c r="DS94" s="281"/>
      <c r="DT94" s="243"/>
      <c r="DU94" s="264"/>
      <c r="DV94" s="265"/>
      <c r="DW94" s="264"/>
      <c r="DX94" s="266"/>
      <c r="DY94" s="267"/>
      <c r="DZ94" s="282"/>
      <c r="EA94" s="283"/>
      <c r="EB94" s="281"/>
      <c r="EC94" s="243"/>
      <c r="ED94" s="264"/>
      <c r="EE94" s="271"/>
      <c r="EF94" s="270"/>
      <c r="EG94" s="272"/>
      <c r="EH94" s="267"/>
      <c r="EI94" s="282"/>
      <c r="EJ94" s="283"/>
      <c r="EK94" s="281"/>
      <c r="EL94" s="243"/>
      <c r="EM94" s="264"/>
      <c r="EN94" s="271"/>
      <c r="EO94" s="270"/>
      <c r="EP94" s="272"/>
      <c r="EQ94" s="267"/>
      <c r="ER94" s="282"/>
      <c r="ES94" s="283"/>
      <c r="ET94" s="281"/>
      <c r="EU94" s="243"/>
      <c r="EV94" s="264"/>
      <c r="EW94" s="265"/>
      <c r="EX94" s="264"/>
      <c r="EY94" s="266"/>
      <c r="EZ94" s="267"/>
      <c r="FA94" s="282"/>
      <c r="FB94" s="283"/>
      <c r="FC94" s="281"/>
      <c r="FD94" s="243"/>
      <c r="FE94" s="264"/>
      <c r="FF94" s="265"/>
      <c r="FG94" s="264"/>
      <c r="FH94" s="266"/>
      <c r="FI94" s="267"/>
      <c r="FJ94" s="282"/>
      <c r="FK94" s="283"/>
      <c r="FL94" s="281"/>
      <c r="FM94" s="243"/>
      <c r="FN94" s="264"/>
      <c r="FO94" s="265"/>
      <c r="FP94" s="264"/>
      <c r="FQ94" s="266"/>
      <c r="FR94" s="267"/>
      <c r="FS94" s="282"/>
      <c r="FT94" s="283"/>
      <c r="FU94" s="281"/>
      <c r="FV94" s="243"/>
      <c r="FW94" s="264"/>
      <c r="FX94" s="265"/>
      <c r="FY94" s="264"/>
      <c r="FZ94" s="266"/>
      <c r="GA94" s="267"/>
      <c r="GB94" s="282"/>
      <c r="GC94" s="283"/>
      <c r="GD94" s="281"/>
      <c r="GE94" s="243"/>
      <c r="GF94" s="264"/>
      <c r="GG94" s="265"/>
      <c r="GH94" s="264"/>
      <c r="GI94" s="266"/>
      <c r="GJ94" s="267"/>
      <c r="GK94" s="282"/>
      <c r="GL94" s="283"/>
      <c r="GM94" s="281"/>
      <c r="GN94" s="243"/>
      <c r="GO94" s="264"/>
      <c r="GP94" s="265"/>
      <c r="GQ94" s="264"/>
      <c r="GR94" s="266"/>
      <c r="GS94" s="267"/>
      <c r="GT94" s="253"/>
      <c r="GU94" s="30"/>
      <c r="GV94" s="284"/>
      <c r="GW94" s="274"/>
      <c r="GX94" s="274"/>
      <c r="GY94" s="275"/>
      <c r="GZ94" s="39"/>
    </row>
    <row r="95" spans="1:209" ht="17.25" thickTop="1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85"/>
      <c r="L95" s="235"/>
      <c r="M95" s="286"/>
      <c r="N95" s="287"/>
      <c r="O95" s="565" t="s">
        <v>35</v>
      </c>
      <c r="P95" s="566"/>
      <c r="Q95" s="566"/>
      <c r="R95" s="288">
        <f>SUM(R11:R94)</f>
        <v>0</v>
      </c>
      <c r="S95" s="289"/>
      <c r="T95" s="290">
        <f>SUM(T11:T94)</f>
        <v>20729996.390000001</v>
      </c>
      <c r="U95" s="291"/>
      <c r="V95" s="248"/>
      <c r="W95" s="292">
        <f t="shared" ref="W95:BB95" si="9">SUM(W11:W94)</f>
        <v>428950.6</v>
      </c>
      <c r="X95" s="293">
        <f t="shared" si="9"/>
        <v>0</v>
      </c>
      <c r="Y95" s="293">
        <f t="shared" si="9"/>
        <v>0</v>
      </c>
      <c r="Z95" s="293">
        <f t="shared" si="9"/>
        <v>0</v>
      </c>
      <c r="AA95" s="293">
        <f t="shared" si="9"/>
        <v>0</v>
      </c>
      <c r="AB95" s="293">
        <f t="shared" si="9"/>
        <v>0</v>
      </c>
      <c r="AC95" s="293">
        <f t="shared" si="9"/>
        <v>0</v>
      </c>
      <c r="AD95" s="293">
        <f t="shared" si="9"/>
        <v>0</v>
      </c>
      <c r="AE95" s="293">
        <f t="shared" si="9"/>
        <v>0</v>
      </c>
      <c r="AF95" s="293">
        <f t="shared" si="9"/>
        <v>0</v>
      </c>
      <c r="AG95" s="293">
        <f t="shared" si="9"/>
        <v>0</v>
      </c>
      <c r="AH95" s="293">
        <f t="shared" si="9"/>
        <v>0</v>
      </c>
      <c r="AI95" s="293">
        <f t="shared" si="9"/>
        <v>0</v>
      </c>
      <c r="AJ95" s="293">
        <f t="shared" si="9"/>
        <v>0</v>
      </c>
      <c r="AK95" s="293">
        <f t="shared" si="9"/>
        <v>0</v>
      </c>
      <c r="AL95" s="293">
        <f t="shared" si="9"/>
        <v>0</v>
      </c>
      <c r="AM95" s="293">
        <f t="shared" si="9"/>
        <v>0</v>
      </c>
      <c r="AN95" s="293">
        <f t="shared" si="9"/>
        <v>0</v>
      </c>
      <c r="AO95" s="293">
        <f t="shared" si="9"/>
        <v>0</v>
      </c>
      <c r="AP95" s="293">
        <f t="shared" si="9"/>
        <v>0</v>
      </c>
      <c r="AQ95" s="293">
        <f t="shared" si="9"/>
        <v>0</v>
      </c>
      <c r="AR95" s="293">
        <f t="shared" si="9"/>
        <v>0</v>
      </c>
      <c r="AS95" s="293">
        <f t="shared" si="9"/>
        <v>0</v>
      </c>
      <c r="AT95" s="293">
        <f t="shared" si="9"/>
        <v>0</v>
      </c>
      <c r="AU95" s="293">
        <f t="shared" si="9"/>
        <v>0</v>
      </c>
      <c r="AV95" s="293">
        <f t="shared" si="9"/>
        <v>0</v>
      </c>
      <c r="AW95" s="293">
        <f t="shared" si="9"/>
        <v>0</v>
      </c>
      <c r="AX95" s="293">
        <f t="shared" si="9"/>
        <v>0</v>
      </c>
      <c r="AY95" s="293">
        <f t="shared" si="9"/>
        <v>0</v>
      </c>
      <c r="AZ95" s="293">
        <f t="shared" si="9"/>
        <v>0</v>
      </c>
      <c r="BA95" s="293">
        <f t="shared" si="9"/>
        <v>0</v>
      </c>
      <c r="BB95" s="293">
        <f t="shared" si="9"/>
        <v>0</v>
      </c>
      <c r="BC95" s="293">
        <f t="shared" ref="BC95:CH95" si="10">SUM(BC11:BC94)</f>
        <v>0</v>
      </c>
      <c r="BD95" s="293">
        <f t="shared" si="10"/>
        <v>0</v>
      </c>
      <c r="BE95" s="293">
        <f t="shared" si="10"/>
        <v>0</v>
      </c>
      <c r="BF95" s="293">
        <f t="shared" si="10"/>
        <v>0</v>
      </c>
      <c r="BG95" s="293">
        <f t="shared" si="10"/>
        <v>0</v>
      </c>
      <c r="BH95" s="293">
        <f t="shared" si="10"/>
        <v>0</v>
      </c>
      <c r="BI95" s="293">
        <f t="shared" si="10"/>
        <v>0</v>
      </c>
      <c r="BJ95" s="293">
        <f t="shared" si="10"/>
        <v>0</v>
      </c>
      <c r="BK95" s="293">
        <f t="shared" si="10"/>
        <v>0</v>
      </c>
      <c r="BL95" s="293">
        <f t="shared" si="10"/>
        <v>0</v>
      </c>
      <c r="BM95" s="293">
        <f t="shared" si="10"/>
        <v>0</v>
      </c>
      <c r="BN95" s="293">
        <f t="shared" si="10"/>
        <v>0</v>
      </c>
      <c r="BO95" s="293">
        <f t="shared" si="10"/>
        <v>0</v>
      </c>
      <c r="BP95" s="293">
        <f t="shared" si="10"/>
        <v>0</v>
      </c>
      <c r="BQ95" s="293">
        <f t="shared" si="10"/>
        <v>0</v>
      </c>
      <c r="BR95" s="293">
        <f t="shared" si="10"/>
        <v>0</v>
      </c>
      <c r="BS95" s="293">
        <f t="shared" si="10"/>
        <v>0</v>
      </c>
      <c r="BT95" s="293">
        <f t="shared" si="10"/>
        <v>0</v>
      </c>
      <c r="BU95" s="293">
        <f t="shared" si="10"/>
        <v>0</v>
      </c>
      <c r="BV95" s="293">
        <f t="shared" si="10"/>
        <v>0</v>
      </c>
      <c r="BW95" s="293">
        <f t="shared" si="10"/>
        <v>0</v>
      </c>
      <c r="BX95" s="293">
        <f t="shared" si="10"/>
        <v>0</v>
      </c>
      <c r="BY95" s="293">
        <f t="shared" si="10"/>
        <v>0</v>
      </c>
      <c r="BZ95" s="293">
        <f t="shared" si="10"/>
        <v>0</v>
      </c>
      <c r="CA95" s="293">
        <f t="shared" si="10"/>
        <v>0</v>
      </c>
      <c r="CB95" s="293">
        <f t="shared" si="10"/>
        <v>0</v>
      </c>
      <c r="CC95" s="293">
        <f t="shared" si="10"/>
        <v>0</v>
      </c>
      <c r="CD95" s="293">
        <f t="shared" si="10"/>
        <v>0</v>
      </c>
      <c r="CE95" s="293">
        <f t="shared" si="10"/>
        <v>0</v>
      </c>
      <c r="CF95" s="293">
        <f t="shared" si="10"/>
        <v>0</v>
      </c>
      <c r="CG95" s="293">
        <f t="shared" si="10"/>
        <v>0</v>
      </c>
      <c r="CH95" s="293">
        <f t="shared" si="10"/>
        <v>0</v>
      </c>
      <c r="CI95" s="293">
        <f t="shared" ref="CI95:DN95" si="11">SUM(CI11:CI94)</f>
        <v>0</v>
      </c>
      <c r="CJ95" s="293">
        <f t="shared" si="11"/>
        <v>0</v>
      </c>
      <c r="CK95" s="293">
        <f t="shared" si="11"/>
        <v>0</v>
      </c>
      <c r="CL95" s="293">
        <f t="shared" si="11"/>
        <v>0</v>
      </c>
      <c r="CM95" s="293">
        <f t="shared" si="11"/>
        <v>0</v>
      </c>
      <c r="CN95" s="293">
        <f t="shared" si="11"/>
        <v>0</v>
      </c>
      <c r="CO95" s="293">
        <f t="shared" si="11"/>
        <v>0</v>
      </c>
      <c r="CP95" s="293">
        <f t="shared" si="11"/>
        <v>0</v>
      </c>
      <c r="CQ95" s="293">
        <f t="shared" si="11"/>
        <v>0</v>
      </c>
      <c r="CR95" s="293">
        <f t="shared" si="11"/>
        <v>0</v>
      </c>
      <c r="CS95" s="293">
        <f t="shared" si="11"/>
        <v>0</v>
      </c>
      <c r="CT95" s="293">
        <f t="shared" si="11"/>
        <v>0</v>
      </c>
      <c r="CU95" s="293">
        <f t="shared" si="11"/>
        <v>0</v>
      </c>
      <c r="CV95" s="293">
        <f t="shared" si="11"/>
        <v>0</v>
      </c>
      <c r="CW95" s="293">
        <f t="shared" si="11"/>
        <v>0</v>
      </c>
      <c r="CX95" s="293">
        <f t="shared" si="11"/>
        <v>0</v>
      </c>
      <c r="CY95" s="293">
        <f t="shared" si="11"/>
        <v>0</v>
      </c>
      <c r="CZ95" s="293">
        <f t="shared" si="11"/>
        <v>0</v>
      </c>
      <c r="DA95" s="293">
        <f t="shared" si="11"/>
        <v>0</v>
      </c>
      <c r="DB95" s="293">
        <f t="shared" si="11"/>
        <v>0</v>
      </c>
      <c r="DC95" s="293">
        <f t="shared" si="11"/>
        <v>0</v>
      </c>
      <c r="DD95" s="293">
        <f t="shared" si="11"/>
        <v>0</v>
      </c>
      <c r="DE95" s="293">
        <f t="shared" si="11"/>
        <v>0</v>
      </c>
      <c r="DF95" s="293">
        <f t="shared" si="11"/>
        <v>0</v>
      </c>
      <c r="DG95" s="293">
        <f t="shared" si="11"/>
        <v>0</v>
      </c>
      <c r="DH95" s="293">
        <f t="shared" si="11"/>
        <v>0</v>
      </c>
      <c r="DI95" s="293">
        <f t="shared" si="11"/>
        <v>0</v>
      </c>
      <c r="DJ95" s="293">
        <f t="shared" si="11"/>
        <v>0</v>
      </c>
      <c r="DK95" s="293">
        <f t="shared" si="11"/>
        <v>0</v>
      </c>
      <c r="DL95" s="293">
        <f t="shared" si="11"/>
        <v>0</v>
      </c>
      <c r="DM95" s="293">
        <f t="shared" si="11"/>
        <v>0</v>
      </c>
      <c r="DN95" s="293">
        <f t="shared" si="11"/>
        <v>0</v>
      </c>
      <c r="DO95" s="293">
        <f t="shared" ref="DO95:ET95" si="12">SUM(DO11:DO94)</f>
        <v>0</v>
      </c>
      <c r="DP95" s="293">
        <f t="shared" si="12"/>
        <v>0</v>
      </c>
      <c r="DQ95" s="293">
        <f t="shared" si="12"/>
        <v>0</v>
      </c>
      <c r="DR95" s="293">
        <f t="shared" si="12"/>
        <v>0</v>
      </c>
      <c r="DS95" s="293">
        <f t="shared" si="12"/>
        <v>0</v>
      </c>
      <c r="DT95" s="293">
        <f t="shared" si="12"/>
        <v>0</v>
      </c>
      <c r="DU95" s="293">
        <f t="shared" si="12"/>
        <v>0</v>
      </c>
      <c r="DV95" s="293">
        <f t="shared" si="12"/>
        <v>0</v>
      </c>
      <c r="DW95" s="293">
        <f t="shared" si="12"/>
        <v>0</v>
      </c>
      <c r="DX95" s="293">
        <f t="shared" si="12"/>
        <v>0</v>
      </c>
      <c r="DY95" s="293">
        <f t="shared" si="12"/>
        <v>0</v>
      </c>
      <c r="DZ95" s="293">
        <f t="shared" si="12"/>
        <v>0</v>
      </c>
      <c r="EA95" s="293">
        <f t="shared" si="12"/>
        <v>0</v>
      </c>
      <c r="EB95" s="293">
        <f t="shared" si="12"/>
        <v>0</v>
      </c>
      <c r="EC95" s="293">
        <f t="shared" si="12"/>
        <v>0</v>
      </c>
      <c r="ED95" s="293">
        <f t="shared" si="12"/>
        <v>0</v>
      </c>
      <c r="EE95" s="293">
        <f t="shared" si="12"/>
        <v>0</v>
      </c>
      <c r="EF95" s="293">
        <f t="shared" si="12"/>
        <v>0</v>
      </c>
      <c r="EG95" s="293">
        <f t="shared" si="12"/>
        <v>0</v>
      </c>
      <c r="EH95" s="293">
        <f t="shared" si="12"/>
        <v>0</v>
      </c>
      <c r="EI95" s="293">
        <f t="shared" si="12"/>
        <v>0</v>
      </c>
      <c r="EJ95" s="293">
        <f t="shared" si="12"/>
        <v>0</v>
      </c>
      <c r="EK95" s="293">
        <f t="shared" si="12"/>
        <v>0</v>
      </c>
      <c r="EL95" s="293">
        <f t="shared" si="12"/>
        <v>0</v>
      </c>
      <c r="EM95" s="293">
        <f t="shared" si="12"/>
        <v>0</v>
      </c>
      <c r="EN95" s="293">
        <f t="shared" si="12"/>
        <v>0</v>
      </c>
      <c r="EO95" s="293">
        <f t="shared" si="12"/>
        <v>0</v>
      </c>
      <c r="EP95" s="293">
        <f t="shared" si="12"/>
        <v>0</v>
      </c>
      <c r="EQ95" s="293">
        <f t="shared" si="12"/>
        <v>0</v>
      </c>
      <c r="ER95" s="293">
        <f t="shared" si="12"/>
        <v>0</v>
      </c>
      <c r="ES95" s="293">
        <f t="shared" si="12"/>
        <v>0</v>
      </c>
      <c r="ET95" s="293">
        <f t="shared" si="12"/>
        <v>0</v>
      </c>
      <c r="EU95" s="293">
        <f t="shared" ref="EU95:FZ95" si="13">SUM(EU11:EU94)</f>
        <v>0</v>
      </c>
      <c r="EV95" s="293">
        <f t="shared" si="13"/>
        <v>0</v>
      </c>
      <c r="EW95" s="293">
        <f t="shared" si="13"/>
        <v>0</v>
      </c>
      <c r="EX95" s="293">
        <f t="shared" si="13"/>
        <v>0</v>
      </c>
      <c r="EY95" s="293">
        <f t="shared" si="13"/>
        <v>0</v>
      </c>
      <c r="EZ95" s="293">
        <f t="shared" si="13"/>
        <v>0</v>
      </c>
      <c r="FA95" s="293">
        <f t="shared" si="13"/>
        <v>0</v>
      </c>
      <c r="FB95" s="293">
        <f t="shared" si="13"/>
        <v>0</v>
      </c>
      <c r="FC95" s="293">
        <f t="shared" si="13"/>
        <v>0</v>
      </c>
      <c r="FD95" s="293">
        <f t="shared" si="13"/>
        <v>0</v>
      </c>
      <c r="FE95" s="293">
        <f t="shared" si="13"/>
        <v>0</v>
      </c>
      <c r="FF95" s="293">
        <f t="shared" si="13"/>
        <v>0</v>
      </c>
      <c r="FG95" s="293">
        <f t="shared" si="13"/>
        <v>0</v>
      </c>
      <c r="FH95" s="293">
        <f t="shared" si="13"/>
        <v>0</v>
      </c>
      <c r="FI95" s="293">
        <f t="shared" si="13"/>
        <v>0</v>
      </c>
      <c r="FJ95" s="293">
        <f t="shared" si="13"/>
        <v>0</v>
      </c>
      <c r="FK95" s="293">
        <f t="shared" si="13"/>
        <v>0</v>
      </c>
      <c r="FL95" s="293">
        <f t="shared" si="13"/>
        <v>0</v>
      </c>
      <c r="FM95" s="293">
        <f t="shared" si="13"/>
        <v>0</v>
      </c>
      <c r="FN95" s="293">
        <f t="shared" si="13"/>
        <v>0</v>
      </c>
      <c r="FO95" s="293">
        <f t="shared" si="13"/>
        <v>0</v>
      </c>
      <c r="FP95" s="293">
        <f t="shared" si="13"/>
        <v>0</v>
      </c>
      <c r="FQ95" s="293">
        <f t="shared" si="13"/>
        <v>0</v>
      </c>
      <c r="FR95" s="293">
        <f t="shared" si="13"/>
        <v>0</v>
      </c>
      <c r="FS95" s="293">
        <f t="shared" si="13"/>
        <v>0</v>
      </c>
      <c r="FT95" s="293">
        <f t="shared" si="13"/>
        <v>0</v>
      </c>
      <c r="FU95" s="293">
        <f t="shared" si="13"/>
        <v>0</v>
      </c>
      <c r="FV95" s="293">
        <f t="shared" si="13"/>
        <v>0</v>
      </c>
      <c r="FW95" s="293">
        <f t="shared" si="13"/>
        <v>0</v>
      </c>
      <c r="FX95" s="293">
        <f t="shared" si="13"/>
        <v>0</v>
      </c>
      <c r="FY95" s="293">
        <f t="shared" si="13"/>
        <v>0</v>
      </c>
      <c r="FZ95" s="293">
        <f t="shared" si="13"/>
        <v>0</v>
      </c>
      <c r="GA95" s="293">
        <f t="shared" ref="GA95:GS95" si="14">SUM(GA11:GA94)</f>
        <v>0</v>
      </c>
      <c r="GB95" s="293">
        <f t="shared" si="14"/>
        <v>0</v>
      </c>
      <c r="GC95" s="293">
        <f t="shared" si="14"/>
        <v>0</v>
      </c>
      <c r="GD95" s="293">
        <f t="shared" si="14"/>
        <v>0</v>
      </c>
      <c r="GE95" s="293">
        <f t="shared" si="14"/>
        <v>0</v>
      </c>
      <c r="GF95" s="293">
        <f t="shared" si="14"/>
        <v>0</v>
      </c>
      <c r="GG95" s="293">
        <f t="shared" si="14"/>
        <v>0</v>
      </c>
      <c r="GH95" s="293">
        <f t="shared" si="14"/>
        <v>0</v>
      </c>
      <c r="GI95" s="293">
        <f t="shared" si="14"/>
        <v>0</v>
      </c>
      <c r="GJ95" s="293">
        <f t="shared" si="14"/>
        <v>0</v>
      </c>
      <c r="GK95" s="293">
        <f t="shared" si="14"/>
        <v>0</v>
      </c>
      <c r="GL95" s="293">
        <f t="shared" si="14"/>
        <v>0</v>
      </c>
      <c r="GM95" s="293">
        <f t="shared" si="14"/>
        <v>0</v>
      </c>
      <c r="GN95" s="293">
        <f t="shared" si="14"/>
        <v>0</v>
      </c>
      <c r="GO95" s="293">
        <f t="shared" si="14"/>
        <v>0</v>
      </c>
      <c r="GP95" s="293">
        <f t="shared" si="14"/>
        <v>0</v>
      </c>
      <c r="GQ95" s="293">
        <f t="shared" si="14"/>
        <v>0</v>
      </c>
      <c r="GR95" s="293">
        <f t="shared" si="14"/>
        <v>0</v>
      </c>
      <c r="GS95" s="293">
        <f t="shared" si="14"/>
        <v>0</v>
      </c>
      <c r="GT95" s="142"/>
      <c r="GU95" s="294">
        <f>SUM(GU11:GU94)</f>
        <v>0</v>
      </c>
      <c r="GV95" s="295"/>
      <c r="GW95" s="296"/>
      <c r="GX95" s="296"/>
      <c r="GY95" s="297"/>
      <c r="GZ95" s="298">
        <f>SUM(GZ11:GZ94)</f>
        <v>106720</v>
      </c>
    </row>
    <row r="96" spans="1:209" x14ac:dyDescent="0.25"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299"/>
      <c r="P96" s="300"/>
      <c r="Q96" s="301"/>
      <c r="R96" s="301"/>
      <c r="S96" s="301"/>
      <c r="T96" s="45"/>
      <c r="U96" s="291"/>
      <c r="V96" s="248"/>
      <c r="W96" s="293"/>
      <c r="X96" s="302"/>
      <c r="Y96" s="303"/>
      <c r="Z96" s="304"/>
      <c r="AA96" s="42"/>
      <c r="AB96" s="304"/>
      <c r="AC96" s="305"/>
      <c r="AD96" s="126"/>
      <c r="AE96" s="118"/>
      <c r="AF96" s="79"/>
      <c r="AG96" s="306"/>
      <c r="AH96" s="303"/>
      <c r="AI96" s="304"/>
      <c r="AJ96" s="42"/>
      <c r="AK96" s="307"/>
      <c r="AL96" s="305"/>
      <c r="AM96" s="126"/>
      <c r="AO96" s="60"/>
      <c r="AP96" s="306"/>
      <c r="AQ96" s="303"/>
      <c r="AR96" s="304"/>
      <c r="AS96" s="42"/>
      <c r="AT96" s="304"/>
      <c r="AU96" s="305"/>
      <c r="AV96" s="126"/>
      <c r="AX96" s="60"/>
      <c r="AY96" s="306"/>
      <c r="AZ96" s="303"/>
      <c r="BA96" s="304"/>
      <c r="BB96" s="42"/>
      <c r="BC96" s="307"/>
      <c r="BD96" s="305"/>
      <c r="BE96" s="126"/>
      <c r="BG96" s="60"/>
      <c r="BH96" s="306"/>
      <c r="BI96" s="303"/>
      <c r="BJ96" s="304"/>
      <c r="BK96" s="42"/>
      <c r="BL96" s="307"/>
      <c r="BM96" s="305"/>
      <c r="BN96" s="126"/>
      <c r="BP96" s="60"/>
      <c r="BQ96" s="306"/>
      <c r="BR96" s="303"/>
      <c r="BS96" s="304"/>
      <c r="BT96" s="42"/>
      <c r="BU96" s="304"/>
      <c r="BV96" s="305"/>
      <c r="BW96" s="126"/>
      <c r="BY96" s="60"/>
      <c r="BZ96" s="306"/>
      <c r="CA96" s="303"/>
      <c r="CB96" s="304"/>
      <c r="CC96" s="42"/>
      <c r="CD96" s="304"/>
      <c r="CE96" s="305"/>
      <c r="CF96" s="126"/>
      <c r="CH96" s="60"/>
      <c r="CI96" s="306"/>
      <c r="CJ96" s="303"/>
      <c r="CK96" s="304"/>
      <c r="CL96" s="42"/>
      <c r="CM96" s="304"/>
      <c r="CN96" s="305"/>
      <c r="CO96" s="126"/>
      <c r="CQ96" s="60"/>
      <c r="CR96" s="306"/>
      <c r="CS96" s="303"/>
      <c r="CT96" s="304"/>
      <c r="CU96" s="308"/>
      <c r="CV96" s="307"/>
      <c r="CW96" s="309"/>
      <c r="CX96" s="126"/>
      <c r="CZ96" s="60"/>
      <c r="DA96" s="306"/>
      <c r="DB96" s="303"/>
      <c r="DC96" s="304"/>
      <c r="DD96" s="42"/>
      <c r="DE96" s="304"/>
      <c r="DF96" s="305"/>
      <c r="DG96" s="126"/>
      <c r="DI96" s="60"/>
      <c r="DJ96" s="306"/>
      <c r="DK96" s="303"/>
      <c r="DL96" s="304"/>
      <c r="DM96" s="308"/>
      <c r="DN96" s="307"/>
      <c r="DO96" s="309"/>
      <c r="DP96" s="126"/>
      <c r="DR96" s="60"/>
      <c r="DS96" s="306"/>
      <c r="DT96" s="303"/>
      <c r="DU96" s="304"/>
      <c r="DV96" s="42"/>
      <c r="DW96" s="304"/>
      <c r="DX96" s="305"/>
      <c r="DY96" s="126"/>
      <c r="EA96" s="60"/>
      <c r="EB96" s="306"/>
      <c r="EC96" s="303"/>
      <c r="ED96" s="304"/>
      <c r="EE96" s="308"/>
      <c r="EF96" s="307"/>
      <c r="EG96" s="309"/>
      <c r="EH96" s="126"/>
      <c r="EJ96" s="60"/>
      <c r="EK96" s="306"/>
      <c r="EL96" s="303"/>
      <c r="EM96" s="304"/>
      <c r="EN96" s="308"/>
      <c r="EO96" s="307"/>
      <c r="EP96" s="309"/>
      <c r="EQ96" s="126"/>
      <c r="ES96" s="60"/>
      <c r="ET96" s="306"/>
      <c r="EU96" s="303"/>
      <c r="EV96" s="304"/>
      <c r="EW96" s="42"/>
      <c r="EX96" s="304"/>
      <c r="EY96" s="305"/>
      <c r="EZ96" s="126"/>
      <c r="FB96" s="60"/>
      <c r="FC96" s="306"/>
      <c r="FD96" s="303"/>
      <c r="FE96" s="304"/>
      <c r="FF96" s="42"/>
      <c r="FG96" s="304"/>
      <c r="FH96" s="305"/>
      <c r="FI96" s="126"/>
      <c r="FK96" s="60"/>
      <c r="FL96" s="306"/>
      <c r="FM96" s="303"/>
      <c r="FN96" s="304"/>
      <c r="FO96" s="42"/>
      <c r="FP96" s="304"/>
      <c r="FQ96" s="305"/>
      <c r="FR96" s="126"/>
      <c r="FT96" s="60"/>
      <c r="FU96" s="306"/>
      <c r="FV96" s="303"/>
      <c r="FW96" s="304"/>
      <c r="FX96" s="42"/>
      <c r="FY96" s="304"/>
      <c r="FZ96" s="305"/>
      <c r="GA96" s="126"/>
      <c r="GC96" s="60"/>
      <c r="GD96" s="306"/>
      <c r="GE96" s="303"/>
      <c r="GF96" s="304"/>
      <c r="GG96" s="42"/>
      <c r="GH96" s="304"/>
      <c r="GI96" s="305"/>
      <c r="GJ96" s="126"/>
      <c r="GL96" s="60"/>
      <c r="GM96" s="306"/>
      <c r="GN96" s="303"/>
      <c r="GO96" s="304"/>
      <c r="GP96" s="42"/>
      <c r="GQ96" s="304"/>
      <c r="GR96" s="305"/>
      <c r="GS96" s="126"/>
      <c r="GT96" s="253"/>
      <c r="GU96"/>
      <c r="GW96" s="311"/>
      <c r="GX96" s="311"/>
      <c r="GY96" s="312"/>
      <c r="GZ96"/>
    </row>
    <row r="97" spans="1:208" ht="16.5" thickBot="1" x14ac:dyDescent="0.3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312"/>
      <c r="GZ97"/>
    </row>
    <row r="98" spans="1:208" ht="16.5" thickTop="1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57"/>
      <c r="O98" s="567" t="s">
        <v>36</v>
      </c>
      <c r="P98" s="568"/>
      <c r="Q98" s="568"/>
      <c r="R98" s="313"/>
      <c r="S98" s="313"/>
      <c r="T98" s="571">
        <f>GZ95+GU95+W95+T95+R95</f>
        <v>21265666.990000002</v>
      </c>
      <c r="U98" s="572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314"/>
      <c r="K99" s="285"/>
      <c r="L99" s="235"/>
      <c r="M99" s="286"/>
      <c r="N99" s="257"/>
      <c r="O99" s="569"/>
      <c r="P99" s="570"/>
      <c r="Q99" s="570"/>
      <c r="R99" s="315"/>
      <c r="S99" s="315"/>
      <c r="T99" s="573"/>
      <c r="U99" s="574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299"/>
      <c r="P100" s="300"/>
      <c r="Q100" s="301"/>
      <c r="R100" s="301"/>
      <c r="S100" s="301"/>
      <c r="T100" s="277"/>
      <c r="U100" s="316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x14ac:dyDescent="0.25">
      <c r="A102" s="1">
        <v>25</v>
      </c>
      <c r="B102" s="118" t="e">
        <f>#REF!</f>
        <v>#REF!</v>
      </c>
      <c r="C102" s="118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3"/>
      <c r="K102" s="285"/>
      <c r="L102" s="235"/>
      <c r="M102" s="286"/>
      <c r="N102" s="257"/>
      <c r="O102" s="299"/>
      <c r="P102" s="317"/>
      <c r="Q102" s="301"/>
      <c r="R102" s="301"/>
      <c r="S102" s="301"/>
      <c r="T102" s="277"/>
      <c r="U102" s="318"/>
      <c r="V102" s="248"/>
      <c r="W102" s="293"/>
      <c r="X102" s="302"/>
      <c r="Y102" s="303"/>
      <c r="Z102" s="304"/>
      <c r="AA102" s="265"/>
      <c r="AB102" s="264"/>
      <c r="AC102" s="266"/>
      <c r="AD102" s="267"/>
      <c r="AE102" s="118"/>
      <c r="AF102" s="79"/>
      <c r="AG102" s="306"/>
      <c r="AH102" s="303"/>
      <c r="AI102" s="304"/>
      <c r="AJ102" s="308"/>
      <c r="AK102" s="307"/>
      <c r="AL102" s="309"/>
      <c r="AM102" s="126"/>
      <c r="AO102" s="60"/>
      <c r="AP102" s="306"/>
      <c r="AQ102" s="303">
        <v>21</v>
      </c>
      <c r="AR102" s="304"/>
      <c r="AS102" s="308"/>
      <c r="AT102" s="304"/>
      <c r="AU102" s="309"/>
      <c r="AV102" s="126"/>
      <c r="AX102" s="60"/>
      <c r="AY102" s="306"/>
      <c r="AZ102" s="303">
        <v>21</v>
      </c>
      <c r="BA102" s="304"/>
      <c r="BB102" s="308"/>
      <c r="BC102" s="307"/>
      <c r="BD102" s="309"/>
      <c r="BE102" s="126"/>
      <c r="BG102" s="60"/>
      <c r="BH102" s="306"/>
      <c r="BI102" s="303"/>
      <c r="BJ102" s="304"/>
      <c r="BK102" s="308"/>
      <c r="BL102" s="307"/>
      <c r="BM102" s="309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>
        <v>21</v>
      </c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>
        <v>21</v>
      </c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>
        <v>21</v>
      </c>
      <c r="ED102" s="304"/>
      <c r="EE102" s="308"/>
      <c r="EF102" s="307"/>
      <c r="EG102" s="309"/>
      <c r="EH102" s="126"/>
      <c r="EJ102" s="60"/>
      <c r="EK102" s="306"/>
      <c r="EL102" s="303">
        <v>21</v>
      </c>
      <c r="EM102" s="304"/>
      <c r="EN102" s="308"/>
      <c r="EO102" s="307"/>
      <c r="EP102" s="309"/>
      <c r="EQ102" s="126"/>
      <c r="ES102" s="60"/>
      <c r="ET102" s="306"/>
      <c r="EU102" s="303">
        <v>21</v>
      </c>
      <c r="EV102" s="304"/>
      <c r="EW102" s="42"/>
      <c r="EX102" s="304"/>
      <c r="EY102" s="305"/>
      <c r="EZ102" s="126"/>
      <c r="FB102" s="60"/>
      <c r="FC102" s="306"/>
      <c r="FD102" s="303">
        <v>21</v>
      </c>
      <c r="FE102" s="304"/>
      <c r="FF102" s="42"/>
      <c r="FG102" s="304"/>
      <c r="FH102" s="305"/>
      <c r="FI102" s="126"/>
      <c r="FK102" s="60"/>
      <c r="FL102" s="306"/>
      <c r="FM102" s="303">
        <v>21</v>
      </c>
      <c r="FN102" s="304"/>
      <c r="FO102" s="42"/>
      <c r="FP102" s="304"/>
      <c r="FQ102" s="305"/>
      <c r="FR102" s="126"/>
      <c r="FT102" s="60"/>
      <c r="FU102" s="306"/>
      <c r="FV102" s="303">
        <v>21</v>
      </c>
      <c r="FW102" s="304"/>
      <c r="FX102" s="42"/>
      <c r="FY102" s="304"/>
      <c r="FZ102" s="305"/>
      <c r="GA102" s="126"/>
      <c r="GC102" s="60"/>
      <c r="GD102" s="306"/>
      <c r="GE102" s="303">
        <v>21</v>
      </c>
      <c r="GF102" s="304"/>
      <c r="GG102" s="42"/>
      <c r="GH102" s="304"/>
      <c r="GI102" s="305"/>
      <c r="GJ102" s="126"/>
      <c r="GL102" s="60"/>
      <c r="GM102" s="306"/>
      <c r="GN102" s="303">
        <v>21</v>
      </c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A103" s="1">
        <v>26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4"/>
      <c r="K103" s="285"/>
      <c r="L103" s="235"/>
      <c r="M103" s="286"/>
      <c r="N103" s="257"/>
      <c r="O103" s="89"/>
      <c r="P103" s="250"/>
      <c r="Q103" s="80"/>
      <c r="R103" s="80"/>
      <c r="S103" s="80"/>
      <c r="T103" s="277"/>
      <c r="U103" s="319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22</v>
      </c>
      <c r="AR103" s="307"/>
      <c r="AS103" s="308"/>
      <c r="AT103" s="304"/>
      <c r="AU103" s="309"/>
      <c r="AV103" s="126"/>
      <c r="AX103" s="60"/>
      <c r="AY103" s="306"/>
      <c r="AZ103" s="303">
        <v>22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22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22</v>
      </c>
      <c r="DC103" s="304"/>
      <c r="DD103" s="308"/>
      <c r="DE103" s="307"/>
      <c r="DF103" s="309"/>
      <c r="DG103" s="126"/>
      <c r="DI103" s="60"/>
      <c r="DJ103" s="306"/>
      <c r="DK103" s="303"/>
      <c r="DL103" s="304">
        <v>0</v>
      </c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22</v>
      </c>
      <c r="ED103" s="304"/>
      <c r="EE103" s="308"/>
      <c r="EF103" s="307"/>
      <c r="EG103" s="309"/>
      <c r="EH103" s="126"/>
      <c r="EJ103" s="60"/>
      <c r="EK103" s="306"/>
      <c r="EL103" s="303">
        <v>22</v>
      </c>
      <c r="EM103" s="304"/>
      <c r="EN103" s="308"/>
      <c r="EO103" s="307"/>
      <c r="EP103" s="309"/>
      <c r="EQ103" s="126"/>
      <c r="ES103" s="60"/>
      <c r="ET103" s="306"/>
      <c r="EU103" s="303">
        <v>22</v>
      </c>
      <c r="EV103" s="304"/>
      <c r="EW103" s="42"/>
      <c r="EX103" s="304"/>
      <c r="EY103" s="305"/>
      <c r="EZ103" s="126"/>
      <c r="FB103" s="60"/>
      <c r="FC103" s="306"/>
      <c r="FD103" s="303">
        <v>22</v>
      </c>
      <c r="FE103" s="304"/>
      <c r="FF103" s="42"/>
      <c r="FG103" s="304"/>
      <c r="FH103" s="305"/>
      <c r="FI103" s="126"/>
      <c r="FK103" s="60"/>
      <c r="FL103" s="306"/>
      <c r="FM103" s="303">
        <v>22</v>
      </c>
      <c r="FN103" s="304"/>
      <c r="FO103" s="42"/>
      <c r="FP103" s="304"/>
      <c r="FQ103" s="305"/>
      <c r="FR103" s="126"/>
      <c r="FT103" s="60"/>
      <c r="FU103" s="306"/>
      <c r="FV103" s="303">
        <v>22</v>
      </c>
      <c r="FW103" s="304"/>
      <c r="FX103" s="42"/>
      <c r="FY103" s="304"/>
      <c r="FZ103" s="305"/>
      <c r="GA103" s="126"/>
      <c r="GC103" s="60"/>
      <c r="GD103" s="306"/>
      <c r="GE103" s="303">
        <v>22</v>
      </c>
      <c r="GF103" s="304"/>
      <c r="GG103" s="42"/>
      <c r="GH103" s="304"/>
      <c r="GI103" s="305"/>
      <c r="GJ103" s="126"/>
      <c r="GL103" s="60"/>
      <c r="GM103" s="306"/>
      <c r="GN103" s="303">
        <v>22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Bot="1" x14ac:dyDescent="0.3">
      <c r="A104" s="1">
        <v>27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O104" s="320"/>
      <c r="P104" s="321"/>
      <c r="Q104" s="322"/>
      <c r="R104" s="322"/>
      <c r="S104" s="322"/>
      <c r="T104" s="60"/>
      <c r="U104" s="319"/>
      <c r="V104" s="248"/>
      <c r="W104" s="293"/>
      <c r="X104" s="302"/>
      <c r="Y104" s="303"/>
      <c r="Z104" s="307"/>
      <c r="AA104" s="42"/>
      <c r="AB104" s="304"/>
      <c r="AC104" s="305"/>
      <c r="AD104" s="126"/>
      <c r="AE104" s="118"/>
      <c r="AF104" s="79"/>
      <c r="AG104" s="323"/>
      <c r="AH104" s="324"/>
      <c r="AI104" s="325"/>
      <c r="AJ104" s="326"/>
      <c r="AK104" s="327"/>
      <c r="AL104" s="328"/>
      <c r="AO104" s="60"/>
      <c r="AP104" s="306"/>
      <c r="AQ104" s="303">
        <v>23</v>
      </c>
      <c r="AR104" s="329"/>
      <c r="AS104" s="330"/>
      <c r="AT104" s="304"/>
      <c r="AU104" s="331"/>
      <c r="AV104" s="332"/>
      <c r="AX104" s="60"/>
      <c r="AY104" s="306"/>
      <c r="AZ104" s="303"/>
      <c r="BA104" s="329"/>
      <c r="BB104" s="308"/>
      <c r="BC104" s="333"/>
      <c r="BD104" s="334"/>
      <c r="BE104" s="335"/>
      <c r="BG104" s="60"/>
      <c r="BH104" s="323"/>
      <c r="BI104" s="336"/>
      <c r="BJ104" s="325"/>
      <c r="BK104" s="337"/>
      <c r="BL104" s="327"/>
      <c r="BM104" s="338"/>
      <c r="BN104" s="335"/>
      <c r="BP104" s="60"/>
      <c r="BQ104" s="60"/>
      <c r="BR104" s="303"/>
      <c r="BS104" s="329"/>
      <c r="BT104" s="42"/>
      <c r="BU104" s="329"/>
      <c r="BV104" s="305"/>
      <c r="BW104" s="126"/>
      <c r="BY104" s="60"/>
      <c r="BZ104" s="323"/>
      <c r="CA104" s="339"/>
      <c r="CB104" s="325"/>
      <c r="CC104" s="326"/>
      <c r="CD104" s="327"/>
      <c r="CE104" s="328"/>
      <c r="CH104" s="60"/>
      <c r="CI104" s="306"/>
      <c r="CJ104" s="303">
        <v>23</v>
      </c>
      <c r="CK104" s="307"/>
      <c r="CL104" s="79"/>
      <c r="CM104" s="307"/>
      <c r="CN104" s="79"/>
      <c r="CO104" s="118"/>
      <c r="CQ104" s="60"/>
      <c r="CR104" s="323"/>
      <c r="CS104" s="339"/>
      <c r="CT104" s="325">
        <v>0</v>
      </c>
      <c r="CU104" s="326"/>
      <c r="CV104" s="327">
        <v>0</v>
      </c>
      <c r="CW104" s="328"/>
      <c r="CZ104" s="60"/>
      <c r="DA104" s="323"/>
      <c r="DB104" s="339"/>
      <c r="DC104" s="325">
        <v>0</v>
      </c>
      <c r="DD104" s="326"/>
      <c r="DE104" s="327">
        <v>0</v>
      </c>
      <c r="DF104" s="328"/>
      <c r="DI104" s="60"/>
      <c r="DJ104" s="323"/>
      <c r="DK104" s="339"/>
      <c r="DL104" s="325">
        <v>0</v>
      </c>
      <c r="DM104" s="326"/>
      <c r="DN104" s="327">
        <v>0</v>
      </c>
      <c r="DO104" s="328"/>
      <c r="DR104" s="60"/>
      <c r="DS104" s="323"/>
      <c r="DT104" s="339"/>
      <c r="DU104" s="325">
        <v>0</v>
      </c>
      <c r="DV104" s="326"/>
      <c r="DW104" s="327">
        <v>0</v>
      </c>
      <c r="DX104" s="328"/>
      <c r="EA104" s="60"/>
      <c r="EB104" s="323"/>
      <c r="EC104" s="339"/>
      <c r="ED104" s="325">
        <v>0</v>
      </c>
      <c r="EE104" s="326"/>
      <c r="EF104" s="327">
        <v>0</v>
      </c>
      <c r="EG104" s="328"/>
      <c r="EJ104" s="60"/>
      <c r="EK104" s="323"/>
      <c r="EL104" s="339"/>
      <c r="EM104" s="325">
        <v>0</v>
      </c>
      <c r="EN104" s="326"/>
      <c r="EO104" s="327">
        <v>0</v>
      </c>
      <c r="EP104" s="328"/>
      <c r="ES104" s="60"/>
      <c r="ET104" s="323"/>
      <c r="EU104" s="339"/>
      <c r="EV104" s="325">
        <v>0</v>
      </c>
      <c r="EW104" s="326"/>
      <c r="EX104" s="327">
        <v>0</v>
      </c>
      <c r="EY104" s="328"/>
      <c r="FB104" s="60"/>
      <c r="FC104" s="323"/>
      <c r="FD104" s="339"/>
      <c r="FE104" s="325">
        <v>0</v>
      </c>
      <c r="FF104" s="326"/>
      <c r="FG104" s="327">
        <v>0</v>
      </c>
      <c r="FH104" s="328"/>
      <c r="FK104" s="60"/>
      <c r="FL104" s="323"/>
      <c r="FM104" s="339"/>
      <c r="FN104" s="325">
        <v>0</v>
      </c>
      <c r="FO104" s="326"/>
      <c r="FP104" s="327">
        <v>0</v>
      </c>
      <c r="FQ104" s="328"/>
      <c r="FT104" s="60"/>
      <c r="FU104" s="323"/>
      <c r="FV104" s="339"/>
      <c r="FW104" s="325">
        <v>0</v>
      </c>
      <c r="FX104" s="326"/>
      <c r="FY104" s="327">
        <v>0</v>
      </c>
      <c r="FZ104" s="328"/>
      <c r="GC104" s="60"/>
      <c r="GD104" s="323"/>
      <c r="GE104" s="339"/>
      <c r="GF104" s="325">
        <v>0</v>
      </c>
      <c r="GG104" s="326"/>
      <c r="GH104" s="327">
        <v>0</v>
      </c>
      <c r="GI104" s="328"/>
      <c r="GL104" s="60"/>
      <c r="GM104" s="323"/>
      <c r="GN104" s="339"/>
      <c r="GO104" s="325">
        <v>0</v>
      </c>
      <c r="GP104" s="326"/>
      <c r="GQ104" s="327">
        <v>0</v>
      </c>
      <c r="GR104" s="328"/>
      <c r="GU104"/>
      <c r="GW104" s="311"/>
      <c r="GX104" s="311"/>
      <c r="GY104" s="312"/>
      <c r="GZ104"/>
    </row>
    <row r="105" spans="1:208" x14ac:dyDescent="0.25">
      <c r="J105" s="233"/>
      <c r="K105" s="234"/>
      <c r="L105" s="235"/>
      <c r="M105" s="236"/>
      <c r="N105" s="257"/>
      <c r="O105" s="89"/>
      <c r="P105" s="250"/>
      <c r="Q105" s="80"/>
      <c r="R105" s="80"/>
      <c r="S105" s="80"/>
      <c r="T105" s="277"/>
      <c r="U105" s="316"/>
      <c r="GU105"/>
      <c r="GW105" s="311"/>
      <c r="GX105" s="311"/>
      <c r="GY105" s="312"/>
      <c r="GZ105"/>
    </row>
    <row r="106" spans="1:208" x14ac:dyDescent="0.25">
      <c r="J106" s="314"/>
      <c r="K106" s="234"/>
      <c r="L106" s="235"/>
      <c r="M106" s="236"/>
      <c r="N106" s="257"/>
      <c r="O106" s="89"/>
      <c r="P106" s="250"/>
      <c r="Q106" s="80"/>
      <c r="R106" s="80"/>
      <c r="S106" s="80"/>
      <c r="T106" s="277"/>
      <c r="U106" s="316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299"/>
      <c r="P107" s="300"/>
      <c r="Q107" s="301"/>
      <c r="R107" s="301"/>
      <c r="S107" s="301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8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86"/>
      <c r="N109" s="257"/>
      <c r="O109" s="558"/>
      <c r="P109" s="558"/>
      <c r="Q109" s="558"/>
      <c r="R109" s="80"/>
      <c r="S109" s="80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O110" s="320"/>
      <c r="P110" s="321"/>
      <c r="Q110" s="322"/>
      <c r="R110" s="322"/>
      <c r="S110" s="322"/>
      <c r="T110" s="60"/>
      <c r="U110" s="343"/>
      <c r="GU110"/>
      <c r="GW110" s="311"/>
      <c r="GX110" s="311"/>
      <c r="GY110" s="312"/>
      <c r="GZ110"/>
    </row>
    <row r="111" spans="1:208" x14ac:dyDescent="0.25">
      <c r="J111" s="233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312"/>
      <c r="GZ111"/>
    </row>
    <row r="112" spans="1:208" x14ac:dyDescent="0.25">
      <c r="A112"/>
      <c r="F112"/>
      <c r="J112" s="233"/>
      <c r="K112" s="344"/>
      <c r="L112"/>
      <c r="M112"/>
      <c r="N112"/>
      <c r="O112" s="345"/>
      <c r="P112"/>
      <c r="Q112"/>
      <c r="R112"/>
      <c r="S112"/>
      <c r="V112"/>
      <c r="W112"/>
      <c r="GU112"/>
      <c r="GW112" s="311"/>
      <c r="GX112" s="311"/>
      <c r="GY112" s="312"/>
      <c r="GZ112"/>
    </row>
    <row r="113" spans="1:208" x14ac:dyDescent="0.25">
      <c r="A113"/>
      <c r="F113"/>
      <c r="J113" s="314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31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46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27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7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33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</sheetData>
  <mergeCells count="32">
    <mergeCell ref="R23:S23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T98:U99"/>
    <mergeCell ref="FT1:FZ1"/>
    <mergeCell ref="GC1:GI1"/>
    <mergeCell ref="GL1:GR1"/>
    <mergeCell ref="R18:S18"/>
    <mergeCell ref="R20:S20"/>
    <mergeCell ref="R40:S4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O109:Q109"/>
    <mergeCell ref="R56:S56"/>
    <mergeCell ref="M91:N91"/>
    <mergeCell ref="O91:O92"/>
    <mergeCell ref="O95:Q95"/>
    <mergeCell ref="O98:Q9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C17" sqref="C17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580" t="s">
        <v>38</v>
      </c>
      <c r="B1" s="580"/>
      <c r="C1" s="580"/>
      <c r="D1" s="580"/>
      <c r="E1" s="580"/>
      <c r="F1" s="580"/>
      <c r="G1" s="580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80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80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80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80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452" t="s">
        <v>97</v>
      </c>
      <c r="B8" s="453" t="s">
        <v>98</v>
      </c>
      <c r="C8" s="454">
        <v>43116</v>
      </c>
      <c r="D8" s="455">
        <v>5357</v>
      </c>
      <c r="E8" s="456">
        <v>7390</v>
      </c>
      <c r="F8" s="457">
        <v>74</v>
      </c>
      <c r="G8" s="458">
        <f t="shared" si="0"/>
        <v>546860</v>
      </c>
      <c r="H8" s="468" t="s">
        <v>100</v>
      </c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80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80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80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80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80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80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80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80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80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80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80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582" t="s">
        <v>36</v>
      </c>
      <c r="F223" s="583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B126"/>
  <sheetViews>
    <sheetView topLeftCell="J1" workbookViewId="0">
      <pane xSplit="4" ySplit="2" topLeftCell="GY19" activePane="bottomRight" state="frozen"/>
      <selection activeCell="J1" sqref="J1"/>
      <selection pane="topRight" activeCell="N1" sqref="N1"/>
      <selection pane="bottomLeft" activeCell="J3" sqref="J3"/>
      <selection pane="bottomRight" activeCell="GZ24" sqref="GZ24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80" t="s">
        <v>116</v>
      </c>
      <c r="K1" s="580"/>
      <c r="L1" s="580"/>
      <c r="M1" s="580"/>
      <c r="N1" s="580"/>
      <c r="O1" s="580"/>
      <c r="P1" s="580"/>
      <c r="Q1" s="580"/>
      <c r="R1" s="6"/>
      <c r="S1" s="6"/>
      <c r="T1" s="6"/>
      <c r="U1" s="7">
        <v>1</v>
      </c>
      <c r="W1" s="9" t="s">
        <v>1</v>
      </c>
      <c r="X1" s="581"/>
      <c r="Y1" s="581"/>
      <c r="Z1" s="581"/>
      <c r="AA1" s="581"/>
      <c r="AB1" s="581"/>
      <c r="AC1" s="581"/>
      <c r="AD1" s="10" t="e">
        <f>#REF!+1</f>
        <v>#REF!</v>
      </c>
      <c r="AF1" s="575" t="e">
        <f>#REF!</f>
        <v>#REF!</v>
      </c>
      <c r="AG1" s="575"/>
      <c r="AH1" s="575"/>
      <c r="AI1" s="575"/>
      <c r="AJ1" s="575"/>
      <c r="AK1" s="575"/>
      <c r="AL1" s="575"/>
      <c r="AM1" s="10" t="e">
        <f>AD1+1</f>
        <v>#REF!</v>
      </c>
      <c r="AO1" s="575" t="e">
        <f>AF1</f>
        <v>#REF!</v>
      </c>
      <c r="AP1" s="575"/>
      <c r="AQ1" s="575"/>
      <c r="AR1" s="575"/>
      <c r="AS1" s="575"/>
      <c r="AT1" s="575"/>
      <c r="AU1" s="575"/>
      <c r="AV1" s="10" t="e">
        <f>AM1+1</f>
        <v>#REF!</v>
      </c>
      <c r="AX1" s="575" t="e">
        <f>AO1</f>
        <v>#REF!</v>
      </c>
      <c r="AY1" s="575"/>
      <c r="AZ1" s="575"/>
      <c r="BA1" s="575"/>
      <c r="BB1" s="575"/>
      <c r="BC1" s="575"/>
      <c r="BD1" s="575"/>
      <c r="BE1" s="10" t="e">
        <f>AV1+1</f>
        <v>#REF!</v>
      </c>
      <c r="BG1" s="575" t="e">
        <f>AX1</f>
        <v>#REF!</v>
      </c>
      <c r="BH1" s="575"/>
      <c r="BI1" s="575"/>
      <c r="BJ1" s="575"/>
      <c r="BK1" s="575"/>
      <c r="BL1" s="575"/>
      <c r="BM1" s="575"/>
      <c r="BN1" s="10" t="e">
        <f>BE1+1</f>
        <v>#REF!</v>
      </c>
      <c r="BP1" s="575" t="e">
        <f>BG1</f>
        <v>#REF!</v>
      </c>
      <c r="BQ1" s="575"/>
      <c r="BR1" s="575"/>
      <c r="BS1" s="575"/>
      <c r="BT1" s="575"/>
      <c r="BU1" s="575"/>
      <c r="BV1" s="575"/>
      <c r="BW1" s="10" t="e">
        <f>BN1+1</f>
        <v>#REF!</v>
      </c>
      <c r="BY1" s="575" t="e">
        <f>BP1</f>
        <v>#REF!</v>
      </c>
      <c r="BZ1" s="575"/>
      <c r="CA1" s="575"/>
      <c r="CB1" s="575"/>
      <c r="CC1" s="575"/>
      <c r="CD1" s="575"/>
      <c r="CE1" s="575"/>
      <c r="CF1" s="10" t="e">
        <f>BW1+1</f>
        <v>#REF!</v>
      </c>
      <c r="CH1" s="575" t="e">
        <f>BY1</f>
        <v>#REF!</v>
      </c>
      <c r="CI1" s="575"/>
      <c r="CJ1" s="575"/>
      <c r="CK1" s="575"/>
      <c r="CL1" s="575"/>
      <c r="CM1" s="575"/>
      <c r="CN1" s="575"/>
      <c r="CO1" s="10" t="e">
        <f>CF1+1</f>
        <v>#REF!</v>
      </c>
      <c r="CQ1" s="575" t="e">
        <f>CH1</f>
        <v>#REF!</v>
      </c>
      <c r="CR1" s="575"/>
      <c r="CS1" s="575"/>
      <c r="CT1" s="575"/>
      <c r="CU1" s="575"/>
      <c r="CV1" s="575"/>
      <c r="CW1" s="575"/>
      <c r="CX1" s="10" t="e">
        <f>CO1+1</f>
        <v>#REF!</v>
      </c>
      <c r="CZ1" s="575" t="e">
        <f>CQ1</f>
        <v>#REF!</v>
      </c>
      <c r="DA1" s="575"/>
      <c r="DB1" s="575"/>
      <c r="DC1" s="575"/>
      <c r="DD1" s="575"/>
      <c r="DE1" s="575"/>
      <c r="DF1" s="575"/>
      <c r="DG1" s="10" t="e">
        <f>CX1+1</f>
        <v>#REF!</v>
      </c>
      <c r="DI1" s="575" t="e">
        <f>CZ1</f>
        <v>#REF!</v>
      </c>
      <c r="DJ1" s="575"/>
      <c r="DK1" s="575"/>
      <c r="DL1" s="575"/>
      <c r="DM1" s="575"/>
      <c r="DN1" s="575"/>
      <c r="DO1" s="575"/>
      <c r="DP1" s="10" t="e">
        <f>DG1+1</f>
        <v>#REF!</v>
      </c>
      <c r="DR1" s="575" t="e">
        <f>DI1</f>
        <v>#REF!</v>
      </c>
      <c r="DS1" s="575"/>
      <c r="DT1" s="575"/>
      <c r="DU1" s="575"/>
      <c r="DV1" s="575"/>
      <c r="DW1" s="575"/>
      <c r="DX1" s="575"/>
      <c r="DY1" s="10" t="e">
        <f>DP1+1</f>
        <v>#REF!</v>
      </c>
      <c r="EA1" s="575" t="e">
        <f>DR1</f>
        <v>#REF!</v>
      </c>
      <c r="EB1" s="575"/>
      <c r="EC1" s="575"/>
      <c r="ED1" s="575"/>
      <c r="EE1" s="575"/>
      <c r="EF1" s="575"/>
      <c r="EG1" s="575"/>
      <c r="EH1" s="10" t="e">
        <f>DY1+1</f>
        <v>#REF!</v>
      </c>
      <c r="EJ1" s="575" t="e">
        <f>EA1</f>
        <v>#REF!</v>
      </c>
      <c r="EK1" s="575"/>
      <c r="EL1" s="575"/>
      <c r="EM1" s="575"/>
      <c r="EN1" s="575"/>
      <c r="EO1" s="575"/>
      <c r="EP1" s="575"/>
      <c r="EQ1" s="10" t="e">
        <f>EH1+1</f>
        <v>#REF!</v>
      </c>
      <c r="ES1" s="575" t="e">
        <f>EJ1</f>
        <v>#REF!</v>
      </c>
      <c r="ET1" s="575"/>
      <c r="EU1" s="575"/>
      <c r="EV1" s="575"/>
      <c r="EW1" s="575"/>
      <c r="EX1" s="575"/>
      <c r="EY1" s="575"/>
      <c r="EZ1" s="10" t="e">
        <f>EQ1+1</f>
        <v>#REF!</v>
      </c>
      <c r="FB1" s="575" t="e">
        <f>ES1</f>
        <v>#REF!</v>
      </c>
      <c r="FC1" s="575"/>
      <c r="FD1" s="575"/>
      <c r="FE1" s="575"/>
      <c r="FF1" s="575"/>
      <c r="FG1" s="575"/>
      <c r="FH1" s="575"/>
      <c r="FI1" s="10" t="e">
        <f>EZ1+1</f>
        <v>#REF!</v>
      </c>
      <c r="FK1" s="575" t="e">
        <f>FB1</f>
        <v>#REF!</v>
      </c>
      <c r="FL1" s="575"/>
      <c r="FM1" s="575"/>
      <c r="FN1" s="575"/>
      <c r="FO1" s="575"/>
      <c r="FP1" s="575"/>
      <c r="FQ1" s="575"/>
      <c r="FR1" s="10" t="e">
        <f>FI1+1</f>
        <v>#REF!</v>
      </c>
      <c r="FT1" s="575" t="e">
        <f>FK1</f>
        <v>#REF!</v>
      </c>
      <c r="FU1" s="575"/>
      <c r="FV1" s="575"/>
      <c r="FW1" s="575"/>
      <c r="FX1" s="575"/>
      <c r="FY1" s="575"/>
      <c r="FZ1" s="575"/>
      <c r="GA1" s="10" t="e">
        <f>FR1+1</f>
        <v>#REF!</v>
      </c>
      <c r="GC1" s="575" t="e">
        <f>FT1</f>
        <v>#REF!</v>
      </c>
      <c r="GD1" s="575"/>
      <c r="GE1" s="575"/>
      <c r="GF1" s="575"/>
      <c r="GG1" s="575"/>
      <c r="GH1" s="575"/>
      <c r="GI1" s="575"/>
      <c r="GJ1" s="10" t="e">
        <f>GA1+1</f>
        <v>#REF!</v>
      </c>
      <c r="GL1" s="575" t="e">
        <f>GC1</f>
        <v>#REF!</v>
      </c>
      <c r="GM1" s="575"/>
      <c r="GN1" s="575"/>
      <c r="GO1" s="575"/>
      <c r="GP1" s="575"/>
      <c r="GQ1" s="575"/>
      <c r="GR1" s="575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118</v>
      </c>
      <c r="K4" s="501" t="s">
        <v>30</v>
      </c>
      <c r="L4" s="148">
        <v>11250</v>
      </c>
      <c r="M4" s="87">
        <v>43132</v>
      </c>
      <c r="N4" s="88" t="s">
        <v>182</v>
      </c>
      <c r="O4" s="107">
        <v>14370</v>
      </c>
      <c r="P4" s="76">
        <f t="shared" ref="P4:P86" si="0">O4-L4</f>
        <v>3120</v>
      </c>
      <c r="Q4" s="497">
        <v>29.5</v>
      </c>
      <c r="R4" s="441"/>
      <c r="S4" s="441"/>
      <c r="T4" s="45">
        <f t="shared" ref="T4:T5" si="1">Q4*O4</f>
        <v>423915</v>
      </c>
      <c r="U4" s="508" t="s">
        <v>113</v>
      </c>
      <c r="V4" s="509">
        <v>43151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43151</v>
      </c>
      <c r="GU4" s="301"/>
      <c r="GV4" s="514">
        <v>17584</v>
      </c>
      <c r="GW4" s="82" t="s">
        <v>137</v>
      </c>
      <c r="GX4" s="82"/>
      <c r="GY4" s="552">
        <v>43179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120</v>
      </c>
      <c r="K5" s="501" t="s">
        <v>119</v>
      </c>
      <c r="L5" s="148">
        <v>17990</v>
      </c>
      <c r="M5" s="87">
        <v>43132</v>
      </c>
      <c r="N5" s="88" t="s">
        <v>179</v>
      </c>
      <c r="O5" s="107">
        <v>22660</v>
      </c>
      <c r="P5" s="76">
        <f t="shared" si="0"/>
        <v>4670</v>
      </c>
      <c r="Q5" s="497">
        <v>29.5</v>
      </c>
      <c r="R5" s="90"/>
      <c r="S5" s="90"/>
      <c r="T5" s="45">
        <f t="shared" si="1"/>
        <v>668470</v>
      </c>
      <c r="U5" s="91" t="s">
        <v>113</v>
      </c>
      <c r="V5" s="92">
        <v>43151</v>
      </c>
      <c r="W5" s="93">
        <v>14929.2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43151</v>
      </c>
      <c r="GU5" s="301"/>
      <c r="GV5" s="525">
        <v>22176</v>
      </c>
      <c r="GW5" s="101" t="s">
        <v>136</v>
      </c>
      <c r="GX5" s="101"/>
      <c r="GY5" s="553">
        <v>43179</v>
      </c>
      <c r="GZ5" s="103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527" t="s">
        <v>121</v>
      </c>
      <c r="K6" s="502" t="s">
        <v>87</v>
      </c>
      <c r="L6" s="72">
        <v>22070</v>
      </c>
      <c r="M6" s="73">
        <v>43133</v>
      </c>
      <c r="N6" s="74" t="s">
        <v>142</v>
      </c>
      <c r="O6" s="75">
        <v>22124.9</v>
      </c>
      <c r="P6" s="76">
        <f t="shared" si="0"/>
        <v>54.900000000001455</v>
      </c>
      <c r="Q6" s="77">
        <v>39.700000000000003</v>
      </c>
      <c r="R6" s="78"/>
      <c r="S6" s="78"/>
      <c r="T6" s="45">
        <f>Q6*O6</f>
        <v>878358.53000000014</v>
      </c>
      <c r="U6" s="91" t="s">
        <v>113</v>
      </c>
      <c r="V6" s="92">
        <v>43140</v>
      </c>
      <c r="W6" s="93"/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/>
      <c r="GU6" s="497"/>
      <c r="GV6" s="100"/>
      <c r="GW6" s="101"/>
      <c r="GX6" s="101"/>
      <c r="GY6" s="553"/>
      <c r="GZ6" s="103">
        <v>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127" t="s">
        <v>122</v>
      </c>
      <c r="K7" s="501" t="s">
        <v>27</v>
      </c>
      <c r="L7" s="86">
        <v>11280</v>
      </c>
      <c r="M7" s="87">
        <v>43134</v>
      </c>
      <c r="N7" s="88" t="s">
        <v>183</v>
      </c>
      <c r="O7" s="89">
        <v>14195</v>
      </c>
      <c r="P7" s="76">
        <f t="shared" si="0"/>
        <v>2915</v>
      </c>
      <c r="Q7" s="497">
        <v>29.5</v>
      </c>
      <c r="R7" s="90"/>
      <c r="S7" s="90"/>
      <c r="T7" s="45">
        <f>Q7*O7</f>
        <v>418752.5</v>
      </c>
      <c r="U7" s="91" t="s">
        <v>113</v>
      </c>
      <c r="V7" s="92">
        <v>43152</v>
      </c>
      <c r="W7" s="93">
        <v>9802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43152</v>
      </c>
      <c r="GU7" s="99"/>
      <c r="GV7" s="100">
        <v>17584</v>
      </c>
      <c r="GW7" s="101" t="s">
        <v>138</v>
      </c>
      <c r="GX7" s="101"/>
      <c r="GY7" s="553">
        <v>43179</v>
      </c>
      <c r="GZ7" s="103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122</v>
      </c>
      <c r="K8" s="501" t="s">
        <v>29</v>
      </c>
      <c r="L8" s="86">
        <v>19590</v>
      </c>
      <c r="M8" s="87">
        <v>43135</v>
      </c>
      <c r="N8" s="88" t="s">
        <v>184</v>
      </c>
      <c r="O8" s="89">
        <v>24420</v>
      </c>
      <c r="P8" s="76">
        <f t="shared" si="0"/>
        <v>4830</v>
      </c>
      <c r="Q8" s="497">
        <v>29</v>
      </c>
      <c r="R8" s="90"/>
      <c r="S8" s="90"/>
      <c r="T8" s="45">
        <f t="shared" ref="T8:T88" si="2">Q8*O8</f>
        <v>708180</v>
      </c>
      <c r="U8" s="91" t="s">
        <v>113</v>
      </c>
      <c r="V8" s="92">
        <v>43153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/>
      <c r="GU8" s="99"/>
      <c r="GV8" s="104">
        <v>22176</v>
      </c>
      <c r="GW8" s="101" t="s">
        <v>166</v>
      </c>
      <c r="GX8" s="101"/>
      <c r="GY8" s="553">
        <v>43179</v>
      </c>
      <c r="GZ8" s="103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186</v>
      </c>
      <c r="K9" s="501" t="s">
        <v>30</v>
      </c>
      <c r="L9" s="106">
        <v>10740</v>
      </c>
      <c r="M9" s="87">
        <v>43135</v>
      </c>
      <c r="N9" s="88" t="s">
        <v>185</v>
      </c>
      <c r="O9" s="107">
        <v>13345</v>
      </c>
      <c r="P9" s="76">
        <f t="shared" si="0"/>
        <v>2605</v>
      </c>
      <c r="Q9" s="99">
        <v>29</v>
      </c>
      <c r="R9" s="90"/>
      <c r="S9" s="90"/>
      <c r="T9" s="45">
        <f t="shared" si="2"/>
        <v>387005</v>
      </c>
      <c r="U9" s="108" t="s">
        <v>113</v>
      </c>
      <c r="V9" s="109">
        <v>43153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43153</v>
      </c>
      <c r="GU9" s="114"/>
      <c r="GV9" s="100">
        <v>17584</v>
      </c>
      <c r="GW9" s="101" t="s">
        <v>167</v>
      </c>
      <c r="GX9" s="115"/>
      <c r="GY9" s="101">
        <v>43179</v>
      </c>
      <c r="GZ9" s="117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152</v>
      </c>
      <c r="K10" s="501" t="s">
        <v>29</v>
      </c>
      <c r="L10" s="86">
        <v>18510</v>
      </c>
      <c r="M10" s="87">
        <v>43137</v>
      </c>
      <c r="N10" s="88" t="s">
        <v>187</v>
      </c>
      <c r="O10" s="119">
        <v>23410</v>
      </c>
      <c r="P10" s="76">
        <f t="shared" si="0"/>
        <v>4900</v>
      </c>
      <c r="Q10" s="120">
        <v>29</v>
      </c>
      <c r="R10" s="121"/>
      <c r="S10" s="122"/>
      <c r="T10" s="45">
        <f t="shared" si="2"/>
        <v>678890</v>
      </c>
      <c r="U10" s="108" t="s">
        <v>113</v>
      </c>
      <c r="V10" s="109">
        <v>43154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43154</v>
      </c>
      <c r="GU10" s="114"/>
      <c r="GV10" s="124">
        <v>22176</v>
      </c>
      <c r="GW10" s="115" t="s">
        <v>168</v>
      </c>
      <c r="GX10" s="115"/>
      <c r="GY10" s="101">
        <v>43179</v>
      </c>
      <c r="GZ10" s="93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152</v>
      </c>
      <c r="K11" s="501" t="s">
        <v>29</v>
      </c>
      <c r="L11" s="86">
        <v>17050</v>
      </c>
      <c r="M11" s="87">
        <v>43138</v>
      </c>
      <c r="N11" s="88" t="s">
        <v>189</v>
      </c>
      <c r="O11" s="119">
        <v>21270</v>
      </c>
      <c r="P11" s="76">
        <f t="shared" si="0"/>
        <v>4220</v>
      </c>
      <c r="Q11" s="120">
        <v>29</v>
      </c>
      <c r="R11" s="99"/>
      <c r="S11" s="128"/>
      <c r="T11" s="45">
        <f t="shared" si="2"/>
        <v>616830</v>
      </c>
      <c r="U11" s="129" t="s">
        <v>113</v>
      </c>
      <c r="V11" s="130">
        <v>43157</v>
      </c>
      <c r="W11" s="131">
        <v>15080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43157</v>
      </c>
      <c r="GU11" s="138"/>
      <c r="GV11" s="100">
        <v>22176</v>
      </c>
      <c r="GW11" s="115" t="s">
        <v>169</v>
      </c>
      <c r="GX11" s="115"/>
      <c r="GY11" s="101">
        <v>43179</v>
      </c>
      <c r="GZ11" s="93">
        <v>4176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550" t="s">
        <v>228</v>
      </c>
      <c r="K12" s="550" t="s">
        <v>226</v>
      </c>
      <c r="L12" s="551"/>
      <c r="M12" s="460">
        <v>43138</v>
      </c>
      <c r="N12" s="461" t="s">
        <v>227</v>
      </c>
      <c r="O12" s="119">
        <f>1819.8+1845.2</f>
        <v>3665</v>
      </c>
      <c r="P12" s="76"/>
      <c r="Q12" s="120">
        <v>19</v>
      </c>
      <c r="R12" s="99"/>
      <c r="S12" s="128"/>
      <c r="T12" s="465">
        <f t="shared" si="2"/>
        <v>69635</v>
      </c>
      <c r="U12" s="129"/>
      <c r="V12" s="130"/>
      <c r="W12" s="131"/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/>
      <c r="GU12" s="138"/>
      <c r="GV12" s="100"/>
      <c r="GW12" s="115"/>
      <c r="GX12" s="115"/>
      <c r="GY12" s="101"/>
      <c r="GZ12" s="93">
        <v>0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61</v>
      </c>
      <c r="K13" s="501" t="s">
        <v>29</v>
      </c>
      <c r="L13" s="86">
        <v>19000</v>
      </c>
      <c r="M13" s="87">
        <v>43139</v>
      </c>
      <c r="N13" s="88" t="s">
        <v>188</v>
      </c>
      <c r="O13" s="119">
        <v>23080</v>
      </c>
      <c r="P13" s="76">
        <f t="shared" si="0"/>
        <v>4080</v>
      </c>
      <c r="Q13" s="120">
        <v>29</v>
      </c>
      <c r="R13" s="99"/>
      <c r="S13" s="128"/>
      <c r="T13" s="45">
        <f t="shared" si="2"/>
        <v>669320</v>
      </c>
      <c r="U13" s="129" t="s">
        <v>113</v>
      </c>
      <c r="V13" s="130">
        <v>43157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43157</v>
      </c>
      <c r="GU13" s="138"/>
      <c r="GV13" s="100">
        <v>22176</v>
      </c>
      <c r="GW13" s="115" t="s">
        <v>170</v>
      </c>
      <c r="GX13" s="115"/>
      <c r="GY13" s="101">
        <v>43179</v>
      </c>
      <c r="GZ13" s="93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153</v>
      </c>
      <c r="K14" s="501" t="s">
        <v>39</v>
      </c>
      <c r="L14" s="106">
        <v>12120</v>
      </c>
      <c r="M14" s="87">
        <v>43139</v>
      </c>
      <c r="N14" s="88" t="s">
        <v>190</v>
      </c>
      <c r="O14" s="107">
        <v>16075</v>
      </c>
      <c r="P14" s="76">
        <f t="shared" si="0"/>
        <v>3955</v>
      </c>
      <c r="Q14" s="99">
        <v>29</v>
      </c>
      <c r="R14" s="99"/>
      <c r="S14" s="139"/>
      <c r="T14" s="45">
        <f t="shared" si="2"/>
        <v>466175</v>
      </c>
      <c r="U14" s="129" t="s">
        <v>113</v>
      </c>
      <c r="V14" s="130">
        <v>43157</v>
      </c>
      <c r="W14" s="131">
        <v>9726.6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43157</v>
      </c>
      <c r="GU14" s="138"/>
      <c r="GV14" s="100">
        <v>17584</v>
      </c>
      <c r="GW14" s="115" t="s">
        <v>171</v>
      </c>
      <c r="GX14" s="115"/>
      <c r="GY14" s="101">
        <v>43179</v>
      </c>
      <c r="GZ14" s="93">
        <v>2320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192</v>
      </c>
      <c r="K15" s="502" t="s">
        <v>87</v>
      </c>
      <c r="L15" s="140">
        <v>21070</v>
      </c>
      <c r="M15" s="73">
        <v>43140</v>
      </c>
      <c r="N15" s="74" t="s">
        <v>191</v>
      </c>
      <c r="O15" s="141">
        <v>29085</v>
      </c>
      <c r="P15" s="76">
        <f t="shared" si="0"/>
        <v>8015</v>
      </c>
      <c r="Q15" s="142">
        <v>29</v>
      </c>
      <c r="R15" s="143"/>
      <c r="S15" s="144"/>
      <c r="T15" s="45">
        <f t="shared" si="2"/>
        <v>843465</v>
      </c>
      <c r="U15" s="145" t="s">
        <v>113</v>
      </c>
      <c r="V15" s="146">
        <v>43158</v>
      </c>
      <c r="W15" s="147">
        <v>18774.36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43158</v>
      </c>
      <c r="GU15" s="138"/>
      <c r="GV15" s="100">
        <v>22176</v>
      </c>
      <c r="GW15" s="115" t="s">
        <v>172</v>
      </c>
      <c r="GX15" s="115"/>
      <c r="GY15" s="101">
        <v>43179</v>
      </c>
      <c r="GZ15" s="93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155</v>
      </c>
      <c r="K16" s="502" t="s">
        <v>29</v>
      </c>
      <c r="L16" s="140">
        <v>19570</v>
      </c>
      <c r="M16" s="73">
        <v>43140</v>
      </c>
      <c r="N16" s="74" t="s">
        <v>197</v>
      </c>
      <c r="O16" s="141">
        <v>22020</v>
      </c>
      <c r="P16" s="76">
        <f t="shared" si="0"/>
        <v>2450</v>
      </c>
      <c r="Q16" s="142">
        <v>29</v>
      </c>
      <c r="R16" s="143"/>
      <c r="S16" s="144"/>
      <c r="T16" s="45">
        <f t="shared" si="2"/>
        <v>638580</v>
      </c>
      <c r="U16" s="145" t="s">
        <v>113</v>
      </c>
      <c r="V16" s="146">
        <v>43159</v>
      </c>
      <c r="W16" s="147">
        <v>15080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43159</v>
      </c>
      <c r="GU16" s="138"/>
      <c r="GV16" s="100">
        <v>22176</v>
      </c>
      <c r="GW16" s="115" t="s">
        <v>173</v>
      </c>
      <c r="GX16" s="115"/>
      <c r="GY16" s="101">
        <v>43179</v>
      </c>
      <c r="GZ16" s="93">
        <v>2320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156</v>
      </c>
      <c r="K17" s="502" t="s">
        <v>30</v>
      </c>
      <c r="L17" s="140">
        <v>11020</v>
      </c>
      <c r="M17" s="73">
        <v>43142</v>
      </c>
      <c r="N17" s="503" t="s">
        <v>198</v>
      </c>
      <c r="O17" s="141">
        <v>13885</v>
      </c>
      <c r="P17" s="76">
        <f t="shared" si="0"/>
        <v>2865</v>
      </c>
      <c r="Q17" s="142">
        <v>29</v>
      </c>
      <c r="R17" s="143"/>
      <c r="S17" s="144"/>
      <c r="T17" s="45">
        <f t="shared" si="2"/>
        <v>402665</v>
      </c>
      <c r="U17" s="145" t="s">
        <v>113</v>
      </c>
      <c r="V17" s="146">
        <v>43159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43159</v>
      </c>
      <c r="GU17" s="138"/>
      <c r="GV17" s="100">
        <v>17584</v>
      </c>
      <c r="GW17" s="115" t="s">
        <v>174</v>
      </c>
      <c r="GX17" s="115"/>
      <c r="GY17" s="101">
        <v>43179</v>
      </c>
      <c r="GZ17" s="93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156</v>
      </c>
      <c r="K18" s="501" t="s">
        <v>29</v>
      </c>
      <c r="L18" s="148">
        <v>18020</v>
      </c>
      <c r="M18" s="87">
        <v>43143</v>
      </c>
      <c r="N18" s="473" t="s">
        <v>209</v>
      </c>
      <c r="O18" s="107">
        <v>22730</v>
      </c>
      <c r="P18" s="76">
        <f t="shared" si="0"/>
        <v>4710</v>
      </c>
      <c r="Q18" s="99">
        <v>29</v>
      </c>
      <c r="R18" s="99"/>
      <c r="S18" s="149"/>
      <c r="T18" s="45">
        <f t="shared" si="2"/>
        <v>659170</v>
      </c>
      <c r="U18" s="545" t="s">
        <v>113</v>
      </c>
      <c r="V18" s="475">
        <v>43161</v>
      </c>
      <c r="W18" s="546">
        <v>15080</v>
      </c>
      <c r="X18" s="477"/>
      <c r="Y18" s="478"/>
      <c r="Z18" s="479"/>
      <c r="AA18" s="480"/>
      <c r="AB18" s="479"/>
      <c r="AC18" s="481"/>
      <c r="AD18" s="482"/>
      <c r="AE18" s="477"/>
      <c r="AF18" s="477"/>
      <c r="AG18" s="477"/>
      <c r="AH18" s="478"/>
      <c r="AI18" s="479"/>
      <c r="AJ18" s="480"/>
      <c r="AK18" s="479"/>
      <c r="AL18" s="481"/>
      <c r="AM18" s="482"/>
      <c r="AN18" s="477"/>
      <c r="AO18" s="477"/>
      <c r="AP18" s="477"/>
      <c r="AQ18" s="478"/>
      <c r="AR18" s="479"/>
      <c r="AS18" s="480"/>
      <c r="AT18" s="479"/>
      <c r="AU18" s="481"/>
      <c r="AV18" s="482"/>
      <c r="AW18" s="477"/>
      <c r="AX18" s="477"/>
      <c r="AY18" s="477"/>
      <c r="AZ18" s="478"/>
      <c r="BA18" s="479"/>
      <c r="BB18" s="480"/>
      <c r="BC18" s="479"/>
      <c r="BD18" s="481"/>
      <c r="BE18" s="482"/>
      <c r="BF18" s="477"/>
      <c r="BG18" s="477"/>
      <c r="BH18" s="477"/>
      <c r="BI18" s="478"/>
      <c r="BJ18" s="479"/>
      <c r="BK18" s="480"/>
      <c r="BL18" s="479"/>
      <c r="BM18" s="481"/>
      <c r="BN18" s="482"/>
      <c r="BO18" s="477"/>
      <c r="BP18" s="477"/>
      <c r="BQ18" s="477"/>
      <c r="BR18" s="478"/>
      <c r="BS18" s="479"/>
      <c r="BT18" s="480"/>
      <c r="BU18" s="479"/>
      <c r="BV18" s="481"/>
      <c r="BW18" s="482"/>
      <c r="BX18" s="477"/>
      <c r="BY18" s="477"/>
      <c r="BZ18" s="477"/>
      <c r="CA18" s="478"/>
      <c r="CB18" s="479"/>
      <c r="CC18" s="480"/>
      <c r="CD18" s="479"/>
      <c r="CE18" s="481"/>
      <c r="CF18" s="482"/>
      <c r="CG18" s="477"/>
      <c r="CH18" s="477"/>
      <c r="CI18" s="477"/>
      <c r="CJ18" s="478"/>
      <c r="CK18" s="479"/>
      <c r="CL18" s="480"/>
      <c r="CM18" s="479"/>
      <c r="CN18" s="481"/>
      <c r="CO18" s="482"/>
      <c r="CP18" s="477"/>
      <c r="CQ18" s="477"/>
      <c r="CR18" s="477"/>
      <c r="CS18" s="478"/>
      <c r="CT18" s="479"/>
      <c r="CU18" s="480"/>
      <c r="CV18" s="483"/>
      <c r="CW18" s="481"/>
      <c r="CX18" s="482"/>
      <c r="CY18" s="477"/>
      <c r="CZ18" s="477"/>
      <c r="DA18" s="477"/>
      <c r="DB18" s="478"/>
      <c r="DC18" s="479"/>
      <c r="DD18" s="480"/>
      <c r="DE18" s="479"/>
      <c r="DF18" s="481"/>
      <c r="DG18" s="482"/>
      <c r="DH18" s="477"/>
      <c r="DI18" s="477"/>
      <c r="DJ18" s="477"/>
      <c r="DK18" s="478"/>
      <c r="DL18" s="479"/>
      <c r="DM18" s="480"/>
      <c r="DN18" s="479"/>
      <c r="DO18" s="481"/>
      <c r="DP18" s="482"/>
      <c r="DQ18" s="477"/>
      <c r="DR18" s="477"/>
      <c r="DS18" s="477"/>
      <c r="DT18" s="478"/>
      <c r="DU18" s="479"/>
      <c r="DV18" s="480"/>
      <c r="DW18" s="479"/>
      <c r="DX18" s="481"/>
      <c r="DY18" s="482"/>
      <c r="DZ18" s="477"/>
      <c r="EA18" s="477"/>
      <c r="EB18" s="477"/>
      <c r="EC18" s="478"/>
      <c r="ED18" s="479"/>
      <c r="EE18" s="480"/>
      <c r="EF18" s="479"/>
      <c r="EG18" s="481"/>
      <c r="EH18" s="482"/>
      <c r="EI18" s="477"/>
      <c r="EJ18" s="477"/>
      <c r="EK18" s="477"/>
      <c r="EL18" s="478"/>
      <c r="EM18" s="479"/>
      <c r="EN18" s="480"/>
      <c r="EO18" s="479"/>
      <c r="EP18" s="481"/>
      <c r="EQ18" s="482"/>
      <c r="ER18" s="477"/>
      <c r="ES18" s="477"/>
      <c r="ET18" s="477"/>
      <c r="EU18" s="478"/>
      <c r="EV18" s="479"/>
      <c r="EW18" s="480"/>
      <c r="EX18" s="479"/>
      <c r="EY18" s="481"/>
      <c r="EZ18" s="482"/>
      <c r="FA18" s="477"/>
      <c r="FB18" s="477"/>
      <c r="FC18" s="477"/>
      <c r="FD18" s="478"/>
      <c r="FE18" s="479"/>
      <c r="FF18" s="480"/>
      <c r="FG18" s="479"/>
      <c r="FH18" s="481"/>
      <c r="FI18" s="482"/>
      <c r="FJ18" s="477"/>
      <c r="FK18" s="477"/>
      <c r="FL18" s="477"/>
      <c r="FM18" s="478"/>
      <c r="FN18" s="479"/>
      <c r="FO18" s="480"/>
      <c r="FP18" s="479"/>
      <c r="FQ18" s="481"/>
      <c r="FR18" s="482"/>
      <c r="FS18" s="477"/>
      <c r="FT18" s="477"/>
      <c r="FU18" s="477"/>
      <c r="FV18" s="478"/>
      <c r="FW18" s="479"/>
      <c r="FX18" s="480"/>
      <c r="FY18" s="479"/>
      <c r="FZ18" s="481"/>
      <c r="GA18" s="482"/>
      <c r="GB18" s="477"/>
      <c r="GC18" s="477"/>
      <c r="GD18" s="477"/>
      <c r="GE18" s="478"/>
      <c r="GF18" s="479"/>
      <c r="GG18" s="480"/>
      <c r="GH18" s="479"/>
      <c r="GI18" s="481"/>
      <c r="GJ18" s="482"/>
      <c r="GK18" s="477"/>
      <c r="GL18" s="477"/>
      <c r="GM18" s="477"/>
      <c r="GN18" s="478"/>
      <c r="GO18" s="479"/>
      <c r="GP18" s="480"/>
      <c r="GQ18" s="479"/>
      <c r="GR18" s="481"/>
      <c r="GS18" s="482"/>
      <c r="GT18" s="484">
        <v>43161</v>
      </c>
      <c r="GU18" s="138"/>
      <c r="GV18" s="100"/>
      <c r="GW18" s="115"/>
      <c r="GX18" s="115"/>
      <c r="GY18" s="101">
        <v>43179</v>
      </c>
      <c r="GZ18" s="93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05" t="s">
        <v>157</v>
      </c>
      <c r="K19" s="501" t="s">
        <v>30</v>
      </c>
      <c r="L19" s="148">
        <v>12770</v>
      </c>
      <c r="M19" s="87">
        <v>43144</v>
      </c>
      <c r="N19" s="473" t="s">
        <v>210</v>
      </c>
      <c r="O19" s="107">
        <v>15995</v>
      </c>
      <c r="P19" s="76">
        <f t="shared" si="0"/>
        <v>3225</v>
      </c>
      <c r="Q19" s="99">
        <v>29</v>
      </c>
      <c r="R19" s="576"/>
      <c r="S19" s="577"/>
      <c r="T19" s="45">
        <f t="shared" si="2"/>
        <v>463855</v>
      </c>
      <c r="U19" s="545" t="s">
        <v>113</v>
      </c>
      <c r="V19" s="475">
        <v>43161</v>
      </c>
      <c r="W19" s="546">
        <v>9802</v>
      </c>
      <c r="X19" s="477"/>
      <c r="Y19" s="478"/>
      <c r="Z19" s="479"/>
      <c r="AA19" s="480"/>
      <c r="AB19" s="479"/>
      <c r="AC19" s="481"/>
      <c r="AD19" s="482"/>
      <c r="AE19" s="477"/>
      <c r="AF19" s="477"/>
      <c r="AG19" s="477"/>
      <c r="AH19" s="478"/>
      <c r="AI19" s="479"/>
      <c r="AJ19" s="480"/>
      <c r="AK19" s="479"/>
      <c r="AL19" s="481"/>
      <c r="AM19" s="482"/>
      <c r="AN19" s="477"/>
      <c r="AO19" s="477"/>
      <c r="AP19" s="477"/>
      <c r="AQ19" s="478"/>
      <c r="AR19" s="479"/>
      <c r="AS19" s="480"/>
      <c r="AT19" s="479"/>
      <c r="AU19" s="481"/>
      <c r="AV19" s="482"/>
      <c r="AW19" s="477"/>
      <c r="AX19" s="477"/>
      <c r="AY19" s="477"/>
      <c r="AZ19" s="478"/>
      <c r="BA19" s="479"/>
      <c r="BB19" s="480"/>
      <c r="BC19" s="479"/>
      <c r="BD19" s="481"/>
      <c r="BE19" s="482"/>
      <c r="BF19" s="477"/>
      <c r="BG19" s="477"/>
      <c r="BH19" s="477"/>
      <c r="BI19" s="478"/>
      <c r="BJ19" s="479"/>
      <c r="BK19" s="480"/>
      <c r="BL19" s="479"/>
      <c r="BM19" s="481"/>
      <c r="BN19" s="482"/>
      <c r="BO19" s="477"/>
      <c r="BP19" s="477"/>
      <c r="BQ19" s="477"/>
      <c r="BR19" s="478"/>
      <c r="BS19" s="479"/>
      <c r="BT19" s="480"/>
      <c r="BU19" s="479"/>
      <c r="BV19" s="481"/>
      <c r="BW19" s="482"/>
      <c r="BX19" s="477"/>
      <c r="BY19" s="477"/>
      <c r="BZ19" s="477"/>
      <c r="CA19" s="478"/>
      <c r="CB19" s="479"/>
      <c r="CC19" s="480"/>
      <c r="CD19" s="479"/>
      <c r="CE19" s="481"/>
      <c r="CF19" s="482"/>
      <c r="CG19" s="477"/>
      <c r="CH19" s="477"/>
      <c r="CI19" s="477"/>
      <c r="CJ19" s="478"/>
      <c r="CK19" s="479"/>
      <c r="CL19" s="480"/>
      <c r="CM19" s="479"/>
      <c r="CN19" s="481"/>
      <c r="CO19" s="482"/>
      <c r="CP19" s="477"/>
      <c r="CQ19" s="477"/>
      <c r="CR19" s="477"/>
      <c r="CS19" s="478"/>
      <c r="CT19" s="479"/>
      <c r="CU19" s="480"/>
      <c r="CV19" s="483"/>
      <c r="CW19" s="481"/>
      <c r="CX19" s="482"/>
      <c r="CY19" s="477"/>
      <c r="CZ19" s="477"/>
      <c r="DA19" s="477"/>
      <c r="DB19" s="478"/>
      <c r="DC19" s="479"/>
      <c r="DD19" s="480"/>
      <c r="DE19" s="479"/>
      <c r="DF19" s="481"/>
      <c r="DG19" s="482"/>
      <c r="DH19" s="477"/>
      <c r="DI19" s="477"/>
      <c r="DJ19" s="477"/>
      <c r="DK19" s="478"/>
      <c r="DL19" s="479"/>
      <c r="DM19" s="480"/>
      <c r="DN19" s="479"/>
      <c r="DO19" s="481"/>
      <c r="DP19" s="482"/>
      <c r="DQ19" s="477"/>
      <c r="DR19" s="477"/>
      <c r="DS19" s="477"/>
      <c r="DT19" s="478"/>
      <c r="DU19" s="479"/>
      <c r="DV19" s="480"/>
      <c r="DW19" s="479"/>
      <c r="DX19" s="481"/>
      <c r="DY19" s="482"/>
      <c r="DZ19" s="477"/>
      <c r="EA19" s="477"/>
      <c r="EB19" s="477"/>
      <c r="EC19" s="478"/>
      <c r="ED19" s="479"/>
      <c r="EE19" s="480"/>
      <c r="EF19" s="479"/>
      <c r="EG19" s="481"/>
      <c r="EH19" s="482"/>
      <c r="EI19" s="477"/>
      <c r="EJ19" s="477"/>
      <c r="EK19" s="477"/>
      <c r="EL19" s="478"/>
      <c r="EM19" s="479"/>
      <c r="EN19" s="480"/>
      <c r="EO19" s="479"/>
      <c r="EP19" s="481"/>
      <c r="EQ19" s="482"/>
      <c r="ER19" s="477"/>
      <c r="ES19" s="477"/>
      <c r="ET19" s="477"/>
      <c r="EU19" s="478"/>
      <c r="EV19" s="479"/>
      <c r="EW19" s="480"/>
      <c r="EX19" s="479"/>
      <c r="EY19" s="481"/>
      <c r="EZ19" s="482"/>
      <c r="FA19" s="477"/>
      <c r="FB19" s="477"/>
      <c r="FC19" s="477"/>
      <c r="FD19" s="478"/>
      <c r="FE19" s="479"/>
      <c r="FF19" s="480"/>
      <c r="FG19" s="479"/>
      <c r="FH19" s="481"/>
      <c r="FI19" s="482"/>
      <c r="FJ19" s="477"/>
      <c r="FK19" s="477"/>
      <c r="FL19" s="477"/>
      <c r="FM19" s="478"/>
      <c r="FN19" s="479"/>
      <c r="FO19" s="480"/>
      <c r="FP19" s="479"/>
      <c r="FQ19" s="481"/>
      <c r="FR19" s="482"/>
      <c r="FS19" s="477"/>
      <c r="FT19" s="477"/>
      <c r="FU19" s="477"/>
      <c r="FV19" s="478"/>
      <c r="FW19" s="479"/>
      <c r="FX19" s="480"/>
      <c r="FY19" s="479"/>
      <c r="FZ19" s="481"/>
      <c r="GA19" s="482"/>
      <c r="GB19" s="477"/>
      <c r="GC19" s="477"/>
      <c r="GD19" s="477"/>
      <c r="GE19" s="478"/>
      <c r="GF19" s="479"/>
      <c r="GG19" s="480"/>
      <c r="GH19" s="479"/>
      <c r="GI19" s="481"/>
      <c r="GJ19" s="482"/>
      <c r="GK19" s="477"/>
      <c r="GL19" s="477"/>
      <c r="GM19" s="477"/>
      <c r="GN19" s="478"/>
      <c r="GO19" s="479"/>
      <c r="GP19" s="480"/>
      <c r="GQ19" s="479"/>
      <c r="GR19" s="481"/>
      <c r="GS19" s="482"/>
      <c r="GT19" s="484">
        <v>43161</v>
      </c>
      <c r="GU19" s="152"/>
      <c r="GV19" s="100">
        <v>17584</v>
      </c>
      <c r="GW19" s="115" t="s">
        <v>175</v>
      </c>
      <c r="GX19" s="115"/>
      <c r="GY19" s="101">
        <v>43179</v>
      </c>
      <c r="GZ19" s="93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157</v>
      </c>
      <c r="K20" s="501" t="s">
        <v>29</v>
      </c>
      <c r="L20" s="148">
        <v>17920</v>
      </c>
      <c r="M20" s="87">
        <v>43145</v>
      </c>
      <c r="N20" s="473" t="s">
        <v>219</v>
      </c>
      <c r="O20" s="107">
        <v>22360</v>
      </c>
      <c r="P20" s="153">
        <f t="shared" si="0"/>
        <v>4440</v>
      </c>
      <c r="Q20" s="99">
        <v>29</v>
      </c>
      <c r="R20" s="155"/>
      <c r="S20" s="120"/>
      <c r="T20" s="45">
        <f>Q20*O20</f>
        <v>648440</v>
      </c>
      <c r="U20" s="545" t="s">
        <v>113</v>
      </c>
      <c r="V20" s="475">
        <v>43164</v>
      </c>
      <c r="W20" s="546">
        <v>15080</v>
      </c>
      <c r="X20" s="477"/>
      <c r="Y20" s="478"/>
      <c r="Z20" s="479"/>
      <c r="AA20" s="480"/>
      <c r="AB20" s="479"/>
      <c r="AC20" s="481"/>
      <c r="AD20" s="482"/>
      <c r="AE20" s="477"/>
      <c r="AF20" s="477"/>
      <c r="AG20" s="477"/>
      <c r="AH20" s="478"/>
      <c r="AI20" s="479"/>
      <c r="AJ20" s="480"/>
      <c r="AK20" s="479"/>
      <c r="AL20" s="481"/>
      <c r="AM20" s="482"/>
      <c r="AN20" s="477"/>
      <c r="AO20" s="477"/>
      <c r="AP20" s="477"/>
      <c r="AQ20" s="478"/>
      <c r="AR20" s="479"/>
      <c r="AS20" s="480"/>
      <c r="AT20" s="479"/>
      <c r="AU20" s="481"/>
      <c r="AV20" s="482"/>
      <c r="AW20" s="477"/>
      <c r="AX20" s="477"/>
      <c r="AY20" s="477"/>
      <c r="AZ20" s="478"/>
      <c r="BA20" s="479"/>
      <c r="BB20" s="480"/>
      <c r="BC20" s="479"/>
      <c r="BD20" s="481"/>
      <c r="BE20" s="482"/>
      <c r="BF20" s="477"/>
      <c r="BG20" s="477"/>
      <c r="BH20" s="477"/>
      <c r="BI20" s="478"/>
      <c r="BJ20" s="479"/>
      <c r="BK20" s="480"/>
      <c r="BL20" s="479"/>
      <c r="BM20" s="481"/>
      <c r="BN20" s="482"/>
      <c r="BO20" s="477"/>
      <c r="BP20" s="477"/>
      <c r="BQ20" s="477"/>
      <c r="BR20" s="478"/>
      <c r="BS20" s="479"/>
      <c r="BT20" s="480"/>
      <c r="BU20" s="479"/>
      <c r="BV20" s="481"/>
      <c r="BW20" s="482"/>
      <c r="BX20" s="477"/>
      <c r="BY20" s="477"/>
      <c r="BZ20" s="477"/>
      <c r="CA20" s="478"/>
      <c r="CB20" s="479"/>
      <c r="CC20" s="480"/>
      <c r="CD20" s="479"/>
      <c r="CE20" s="481"/>
      <c r="CF20" s="482"/>
      <c r="CG20" s="477"/>
      <c r="CH20" s="477"/>
      <c r="CI20" s="477"/>
      <c r="CJ20" s="478"/>
      <c r="CK20" s="479"/>
      <c r="CL20" s="480"/>
      <c r="CM20" s="479"/>
      <c r="CN20" s="481"/>
      <c r="CO20" s="482"/>
      <c r="CP20" s="477"/>
      <c r="CQ20" s="477"/>
      <c r="CR20" s="477"/>
      <c r="CS20" s="478"/>
      <c r="CT20" s="479"/>
      <c r="CU20" s="480"/>
      <c r="CV20" s="483"/>
      <c r="CW20" s="481"/>
      <c r="CX20" s="482"/>
      <c r="CY20" s="477"/>
      <c r="CZ20" s="477"/>
      <c r="DA20" s="477"/>
      <c r="DB20" s="478"/>
      <c r="DC20" s="479"/>
      <c r="DD20" s="480"/>
      <c r="DE20" s="479"/>
      <c r="DF20" s="481"/>
      <c r="DG20" s="482"/>
      <c r="DH20" s="477"/>
      <c r="DI20" s="477"/>
      <c r="DJ20" s="477"/>
      <c r="DK20" s="478"/>
      <c r="DL20" s="479"/>
      <c r="DM20" s="480"/>
      <c r="DN20" s="479"/>
      <c r="DO20" s="481"/>
      <c r="DP20" s="482"/>
      <c r="DQ20" s="477"/>
      <c r="DR20" s="477"/>
      <c r="DS20" s="477"/>
      <c r="DT20" s="478"/>
      <c r="DU20" s="479"/>
      <c r="DV20" s="480"/>
      <c r="DW20" s="479"/>
      <c r="DX20" s="481"/>
      <c r="DY20" s="482"/>
      <c r="DZ20" s="477"/>
      <c r="EA20" s="477"/>
      <c r="EB20" s="477"/>
      <c r="EC20" s="478"/>
      <c r="ED20" s="479"/>
      <c r="EE20" s="480"/>
      <c r="EF20" s="479"/>
      <c r="EG20" s="481"/>
      <c r="EH20" s="482"/>
      <c r="EI20" s="477"/>
      <c r="EJ20" s="477"/>
      <c r="EK20" s="477"/>
      <c r="EL20" s="478"/>
      <c r="EM20" s="479"/>
      <c r="EN20" s="480"/>
      <c r="EO20" s="479"/>
      <c r="EP20" s="481"/>
      <c r="EQ20" s="482"/>
      <c r="ER20" s="477"/>
      <c r="ES20" s="477"/>
      <c r="ET20" s="477"/>
      <c r="EU20" s="478"/>
      <c r="EV20" s="479"/>
      <c r="EW20" s="480"/>
      <c r="EX20" s="479"/>
      <c r="EY20" s="481"/>
      <c r="EZ20" s="482"/>
      <c r="FA20" s="477"/>
      <c r="FB20" s="477"/>
      <c r="FC20" s="477"/>
      <c r="FD20" s="478"/>
      <c r="FE20" s="479"/>
      <c r="FF20" s="480"/>
      <c r="FG20" s="479"/>
      <c r="FH20" s="481"/>
      <c r="FI20" s="482"/>
      <c r="FJ20" s="477"/>
      <c r="FK20" s="477"/>
      <c r="FL20" s="477"/>
      <c r="FM20" s="478"/>
      <c r="FN20" s="479"/>
      <c r="FO20" s="480"/>
      <c r="FP20" s="479"/>
      <c r="FQ20" s="481"/>
      <c r="FR20" s="482"/>
      <c r="FS20" s="477"/>
      <c r="FT20" s="477"/>
      <c r="FU20" s="477"/>
      <c r="FV20" s="478"/>
      <c r="FW20" s="479"/>
      <c r="FX20" s="480"/>
      <c r="FY20" s="479"/>
      <c r="FZ20" s="481"/>
      <c r="GA20" s="482"/>
      <c r="GB20" s="477"/>
      <c r="GC20" s="477"/>
      <c r="GD20" s="477"/>
      <c r="GE20" s="478"/>
      <c r="GF20" s="479"/>
      <c r="GG20" s="480"/>
      <c r="GH20" s="479"/>
      <c r="GI20" s="481"/>
      <c r="GJ20" s="482"/>
      <c r="GK20" s="477"/>
      <c r="GL20" s="477"/>
      <c r="GM20" s="477"/>
      <c r="GN20" s="478"/>
      <c r="GO20" s="479"/>
      <c r="GP20" s="480"/>
      <c r="GQ20" s="479"/>
      <c r="GR20" s="481"/>
      <c r="GS20" s="482"/>
      <c r="GT20" s="484">
        <v>43164</v>
      </c>
      <c r="GU20" s="138"/>
      <c r="GV20" s="100"/>
      <c r="GW20" s="115"/>
      <c r="GX20" s="115"/>
      <c r="GY20" s="101">
        <v>43179</v>
      </c>
      <c r="GZ20" s="93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54" t="s">
        <v>211</v>
      </c>
      <c r="K21" s="501" t="s">
        <v>31</v>
      </c>
      <c r="L21" s="148">
        <v>26050</v>
      </c>
      <c r="M21" s="87">
        <v>43146</v>
      </c>
      <c r="N21" s="473" t="s">
        <v>220</v>
      </c>
      <c r="O21" s="107">
        <v>31540</v>
      </c>
      <c r="P21" s="153">
        <f t="shared" si="0"/>
        <v>5490</v>
      </c>
      <c r="Q21" s="99">
        <v>29</v>
      </c>
      <c r="R21" s="576"/>
      <c r="S21" s="577"/>
      <c r="T21" s="45">
        <f t="shared" si="2"/>
        <v>914660</v>
      </c>
      <c r="U21" s="545" t="s">
        <v>113</v>
      </c>
      <c r="V21" s="475">
        <v>43164</v>
      </c>
      <c r="W21" s="546">
        <v>18850</v>
      </c>
      <c r="X21" s="477"/>
      <c r="Y21" s="478"/>
      <c r="Z21" s="479"/>
      <c r="AA21" s="480"/>
      <c r="AB21" s="479"/>
      <c r="AC21" s="481"/>
      <c r="AD21" s="482"/>
      <c r="AE21" s="477"/>
      <c r="AF21" s="477"/>
      <c r="AG21" s="477"/>
      <c r="AH21" s="478"/>
      <c r="AI21" s="479"/>
      <c r="AJ21" s="480"/>
      <c r="AK21" s="479"/>
      <c r="AL21" s="481"/>
      <c r="AM21" s="482"/>
      <c r="AN21" s="477"/>
      <c r="AO21" s="477"/>
      <c r="AP21" s="477"/>
      <c r="AQ21" s="478"/>
      <c r="AR21" s="479"/>
      <c r="AS21" s="480"/>
      <c r="AT21" s="479"/>
      <c r="AU21" s="481"/>
      <c r="AV21" s="482"/>
      <c r="AW21" s="477"/>
      <c r="AX21" s="477"/>
      <c r="AY21" s="477"/>
      <c r="AZ21" s="478"/>
      <c r="BA21" s="479"/>
      <c r="BB21" s="480"/>
      <c r="BC21" s="479"/>
      <c r="BD21" s="481"/>
      <c r="BE21" s="482"/>
      <c r="BF21" s="477"/>
      <c r="BG21" s="477"/>
      <c r="BH21" s="477"/>
      <c r="BI21" s="478"/>
      <c r="BJ21" s="479"/>
      <c r="BK21" s="480"/>
      <c r="BL21" s="479"/>
      <c r="BM21" s="481"/>
      <c r="BN21" s="482"/>
      <c r="BO21" s="477"/>
      <c r="BP21" s="477"/>
      <c r="BQ21" s="477"/>
      <c r="BR21" s="478"/>
      <c r="BS21" s="479"/>
      <c r="BT21" s="480"/>
      <c r="BU21" s="479"/>
      <c r="BV21" s="481"/>
      <c r="BW21" s="482"/>
      <c r="BX21" s="477"/>
      <c r="BY21" s="477"/>
      <c r="BZ21" s="477"/>
      <c r="CA21" s="478"/>
      <c r="CB21" s="479"/>
      <c r="CC21" s="480"/>
      <c r="CD21" s="479"/>
      <c r="CE21" s="481"/>
      <c r="CF21" s="482"/>
      <c r="CG21" s="477"/>
      <c r="CH21" s="477"/>
      <c r="CI21" s="477"/>
      <c r="CJ21" s="478"/>
      <c r="CK21" s="479"/>
      <c r="CL21" s="480"/>
      <c r="CM21" s="479"/>
      <c r="CN21" s="481"/>
      <c r="CO21" s="482"/>
      <c r="CP21" s="477"/>
      <c r="CQ21" s="477"/>
      <c r="CR21" s="477"/>
      <c r="CS21" s="478"/>
      <c r="CT21" s="479"/>
      <c r="CU21" s="480"/>
      <c r="CV21" s="483"/>
      <c r="CW21" s="481"/>
      <c r="CX21" s="482"/>
      <c r="CY21" s="477"/>
      <c r="CZ21" s="477"/>
      <c r="DA21" s="477"/>
      <c r="DB21" s="478"/>
      <c r="DC21" s="479"/>
      <c r="DD21" s="480"/>
      <c r="DE21" s="479"/>
      <c r="DF21" s="481"/>
      <c r="DG21" s="482"/>
      <c r="DH21" s="477"/>
      <c r="DI21" s="477"/>
      <c r="DJ21" s="477"/>
      <c r="DK21" s="478"/>
      <c r="DL21" s="479"/>
      <c r="DM21" s="480"/>
      <c r="DN21" s="479"/>
      <c r="DO21" s="481"/>
      <c r="DP21" s="482"/>
      <c r="DQ21" s="477"/>
      <c r="DR21" s="477"/>
      <c r="DS21" s="477"/>
      <c r="DT21" s="478"/>
      <c r="DU21" s="479"/>
      <c r="DV21" s="480"/>
      <c r="DW21" s="479"/>
      <c r="DX21" s="481"/>
      <c r="DY21" s="482"/>
      <c r="DZ21" s="477"/>
      <c r="EA21" s="477"/>
      <c r="EB21" s="477"/>
      <c r="EC21" s="478"/>
      <c r="ED21" s="479"/>
      <c r="EE21" s="480"/>
      <c r="EF21" s="479"/>
      <c r="EG21" s="481"/>
      <c r="EH21" s="482"/>
      <c r="EI21" s="477"/>
      <c r="EJ21" s="477"/>
      <c r="EK21" s="477"/>
      <c r="EL21" s="478"/>
      <c r="EM21" s="479"/>
      <c r="EN21" s="480"/>
      <c r="EO21" s="479"/>
      <c r="EP21" s="481"/>
      <c r="EQ21" s="482"/>
      <c r="ER21" s="477"/>
      <c r="ES21" s="477"/>
      <c r="ET21" s="477"/>
      <c r="EU21" s="478"/>
      <c r="EV21" s="479"/>
      <c r="EW21" s="480"/>
      <c r="EX21" s="479"/>
      <c r="EY21" s="481"/>
      <c r="EZ21" s="482"/>
      <c r="FA21" s="477"/>
      <c r="FB21" s="477"/>
      <c r="FC21" s="477"/>
      <c r="FD21" s="478"/>
      <c r="FE21" s="479"/>
      <c r="FF21" s="480"/>
      <c r="FG21" s="479"/>
      <c r="FH21" s="481"/>
      <c r="FI21" s="482"/>
      <c r="FJ21" s="477"/>
      <c r="FK21" s="477"/>
      <c r="FL21" s="477"/>
      <c r="FM21" s="478"/>
      <c r="FN21" s="479"/>
      <c r="FO21" s="480"/>
      <c r="FP21" s="479"/>
      <c r="FQ21" s="481"/>
      <c r="FR21" s="482"/>
      <c r="FS21" s="477"/>
      <c r="FT21" s="477"/>
      <c r="FU21" s="477"/>
      <c r="FV21" s="478"/>
      <c r="FW21" s="479"/>
      <c r="FX21" s="480"/>
      <c r="FY21" s="479"/>
      <c r="FZ21" s="481"/>
      <c r="GA21" s="482"/>
      <c r="GB21" s="477"/>
      <c r="GC21" s="477"/>
      <c r="GD21" s="477"/>
      <c r="GE21" s="478"/>
      <c r="GF21" s="479"/>
      <c r="GG21" s="480"/>
      <c r="GH21" s="479"/>
      <c r="GI21" s="481"/>
      <c r="GJ21" s="482"/>
      <c r="GK21" s="477"/>
      <c r="GL21" s="477"/>
      <c r="GM21" s="477"/>
      <c r="GN21" s="478"/>
      <c r="GO21" s="479"/>
      <c r="GP21" s="480"/>
      <c r="GQ21" s="479"/>
      <c r="GR21" s="481"/>
      <c r="GS21" s="482"/>
      <c r="GT21" s="484">
        <v>43164</v>
      </c>
      <c r="GU21" s="138"/>
      <c r="GV21" s="100"/>
      <c r="GW21" s="115"/>
      <c r="GX21" s="115"/>
      <c r="GY21" s="101">
        <v>43179</v>
      </c>
      <c r="GZ21" s="93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54" t="s">
        <v>61</v>
      </c>
      <c r="K22" s="501" t="s">
        <v>96</v>
      </c>
      <c r="L22" s="148">
        <v>0</v>
      </c>
      <c r="M22" s="87">
        <v>43146</v>
      </c>
      <c r="N22" s="473" t="s">
        <v>212</v>
      </c>
      <c r="O22" s="107">
        <v>815</v>
      </c>
      <c r="P22" s="153">
        <f t="shared" si="0"/>
        <v>815</v>
      </c>
      <c r="Q22" s="99">
        <v>29</v>
      </c>
      <c r="R22" s="543"/>
      <c r="S22" s="544"/>
      <c r="T22" s="45">
        <f t="shared" si="2"/>
        <v>23635</v>
      </c>
      <c r="U22" s="545" t="s">
        <v>113</v>
      </c>
      <c r="V22" s="475">
        <v>43164</v>
      </c>
      <c r="W22" s="546">
        <v>754</v>
      </c>
      <c r="X22" s="477"/>
      <c r="Y22" s="478"/>
      <c r="Z22" s="479"/>
      <c r="AA22" s="480"/>
      <c r="AB22" s="479"/>
      <c r="AC22" s="481"/>
      <c r="AD22" s="482"/>
      <c r="AE22" s="477"/>
      <c r="AF22" s="477"/>
      <c r="AG22" s="477"/>
      <c r="AH22" s="478"/>
      <c r="AI22" s="479"/>
      <c r="AJ22" s="480"/>
      <c r="AK22" s="479"/>
      <c r="AL22" s="481"/>
      <c r="AM22" s="482"/>
      <c r="AN22" s="477"/>
      <c r="AO22" s="477"/>
      <c r="AP22" s="477"/>
      <c r="AQ22" s="478"/>
      <c r="AR22" s="479"/>
      <c r="AS22" s="480"/>
      <c r="AT22" s="479"/>
      <c r="AU22" s="481"/>
      <c r="AV22" s="482"/>
      <c r="AW22" s="477"/>
      <c r="AX22" s="477"/>
      <c r="AY22" s="477"/>
      <c r="AZ22" s="478"/>
      <c r="BA22" s="479"/>
      <c r="BB22" s="480"/>
      <c r="BC22" s="479"/>
      <c r="BD22" s="481"/>
      <c r="BE22" s="482"/>
      <c r="BF22" s="477"/>
      <c r="BG22" s="477"/>
      <c r="BH22" s="477"/>
      <c r="BI22" s="478"/>
      <c r="BJ22" s="479"/>
      <c r="BK22" s="480"/>
      <c r="BL22" s="479"/>
      <c r="BM22" s="481"/>
      <c r="BN22" s="482"/>
      <c r="BO22" s="477"/>
      <c r="BP22" s="477"/>
      <c r="BQ22" s="477"/>
      <c r="BR22" s="478"/>
      <c r="BS22" s="479"/>
      <c r="BT22" s="480"/>
      <c r="BU22" s="479"/>
      <c r="BV22" s="481"/>
      <c r="BW22" s="482"/>
      <c r="BX22" s="477"/>
      <c r="BY22" s="477"/>
      <c r="BZ22" s="477"/>
      <c r="CA22" s="478"/>
      <c r="CB22" s="479"/>
      <c r="CC22" s="480"/>
      <c r="CD22" s="479"/>
      <c r="CE22" s="481"/>
      <c r="CF22" s="482"/>
      <c r="CG22" s="477"/>
      <c r="CH22" s="477"/>
      <c r="CI22" s="477"/>
      <c r="CJ22" s="478"/>
      <c r="CK22" s="479"/>
      <c r="CL22" s="480"/>
      <c r="CM22" s="479"/>
      <c r="CN22" s="481"/>
      <c r="CO22" s="482"/>
      <c r="CP22" s="477"/>
      <c r="CQ22" s="477"/>
      <c r="CR22" s="477"/>
      <c r="CS22" s="478"/>
      <c r="CT22" s="479"/>
      <c r="CU22" s="480"/>
      <c r="CV22" s="483"/>
      <c r="CW22" s="481"/>
      <c r="CX22" s="482"/>
      <c r="CY22" s="477"/>
      <c r="CZ22" s="477"/>
      <c r="DA22" s="477"/>
      <c r="DB22" s="478"/>
      <c r="DC22" s="479"/>
      <c r="DD22" s="480"/>
      <c r="DE22" s="479"/>
      <c r="DF22" s="481"/>
      <c r="DG22" s="482"/>
      <c r="DH22" s="477"/>
      <c r="DI22" s="477"/>
      <c r="DJ22" s="477"/>
      <c r="DK22" s="478"/>
      <c r="DL22" s="479"/>
      <c r="DM22" s="480"/>
      <c r="DN22" s="479"/>
      <c r="DO22" s="481"/>
      <c r="DP22" s="482"/>
      <c r="DQ22" s="477"/>
      <c r="DR22" s="477"/>
      <c r="DS22" s="477"/>
      <c r="DT22" s="478"/>
      <c r="DU22" s="479"/>
      <c r="DV22" s="480"/>
      <c r="DW22" s="479"/>
      <c r="DX22" s="481"/>
      <c r="DY22" s="482"/>
      <c r="DZ22" s="477"/>
      <c r="EA22" s="477"/>
      <c r="EB22" s="477"/>
      <c r="EC22" s="478"/>
      <c r="ED22" s="479"/>
      <c r="EE22" s="480"/>
      <c r="EF22" s="479"/>
      <c r="EG22" s="481"/>
      <c r="EH22" s="482"/>
      <c r="EI22" s="477"/>
      <c r="EJ22" s="477"/>
      <c r="EK22" s="477"/>
      <c r="EL22" s="478"/>
      <c r="EM22" s="479"/>
      <c r="EN22" s="480"/>
      <c r="EO22" s="479"/>
      <c r="EP22" s="481"/>
      <c r="EQ22" s="482"/>
      <c r="ER22" s="477"/>
      <c r="ES22" s="477"/>
      <c r="ET22" s="477"/>
      <c r="EU22" s="478"/>
      <c r="EV22" s="479"/>
      <c r="EW22" s="480"/>
      <c r="EX22" s="479"/>
      <c r="EY22" s="481"/>
      <c r="EZ22" s="482"/>
      <c r="FA22" s="477"/>
      <c r="FB22" s="477"/>
      <c r="FC22" s="477"/>
      <c r="FD22" s="478"/>
      <c r="FE22" s="479"/>
      <c r="FF22" s="480"/>
      <c r="FG22" s="479"/>
      <c r="FH22" s="481"/>
      <c r="FI22" s="482"/>
      <c r="FJ22" s="477"/>
      <c r="FK22" s="477"/>
      <c r="FL22" s="477"/>
      <c r="FM22" s="478"/>
      <c r="FN22" s="479"/>
      <c r="FO22" s="480"/>
      <c r="FP22" s="479"/>
      <c r="FQ22" s="481"/>
      <c r="FR22" s="482"/>
      <c r="FS22" s="477"/>
      <c r="FT22" s="477"/>
      <c r="FU22" s="477"/>
      <c r="FV22" s="478"/>
      <c r="FW22" s="479"/>
      <c r="FX22" s="480"/>
      <c r="FY22" s="479"/>
      <c r="FZ22" s="481"/>
      <c r="GA22" s="482"/>
      <c r="GB22" s="477"/>
      <c r="GC22" s="477"/>
      <c r="GD22" s="477"/>
      <c r="GE22" s="478"/>
      <c r="GF22" s="479"/>
      <c r="GG22" s="480"/>
      <c r="GH22" s="479"/>
      <c r="GI22" s="481"/>
      <c r="GJ22" s="482"/>
      <c r="GK22" s="477"/>
      <c r="GL22" s="477"/>
      <c r="GM22" s="477"/>
      <c r="GN22" s="478"/>
      <c r="GO22" s="479"/>
      <c r="GP22" s="480"/>
      <c r="GQ22" s="479"/>
      <c r="GR22" s="481"/>
      <c r="GS22" s="482"/>
      <c r="GT22" s="484">
        <v>43164</v>
      </c>
      <c r="GU22" s="138"/>
      <c r="GV22" s="100"/>
      <c r="GW22" s="115"/>
      <c r="GX22" s="115"/>
      <c r="GY22" s="101"/>
      <c r="GZ22" s="93">
        <v>0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05" t="s">
        <v>154</v>
      </c>
      <c r="K23" s="501" t="s">
        <v>30</v>
      </c>
      <c r="L23" s="106">
        <v>12060</v>
      </c>
      <c r="M23" s="87">
        <v>43147</v>
      </c>
      <c r="N23" s="473" t="s">
        <v>213</v>
      </c>
      <c r="O23" s="107">
        <v>15265</v>
      </c>
      <c r="P23" s="153">
        <f t="shared" si="0"/>
        <v>3205</v>
      </c>
      <c r="Q23" s="99">
        <v>29</v>
      </c>
      <c r="R23" s="99"/>
      <c r="S23" s="99"/>
      <c r="T23" s="45">
        <f t="shared" si="2"/>
        <v>442685</v>
      </c>
      <c r="U23" s="474" t="s">
        <v>113</v>
      </c>
      <c r="V23" s="475">
        <v>43165</v>
      </c>
      <c r="W23" s="476">
        <v>9802</v>
      </c>
      <c r="X23" s="477"/>
      <c r="Y23" s="478"/>
      <c r="Z23" s="479"/>
      <c r="AA23" s="480"/>
      <c r="AB23" s="479"/>
      <c r="AC23" s="481"/>
      <c r="AD23" s="482"/>
      <c r="AE23" s="477"/>
      <c r="AF23" s="477"/>
      <c r="AG23" s="477"/>
      <c r="AH23" s="478"/>
      <c r="AI23" s="479"/>
      <c r="AJ23" s="480"/>
      <c r="AK23" s="479"/>
      <c r="AL23" s="481"/>
      <c r="AM23" s="482"/>
      <c r="AN23" s="477"/>
      <c r="AO23" s="477"/>
      <c r="AP23" s="477"/>
      <c r="AQ23" s="478"/>
      <c r="AR23" s="479"/>
      <c r="AS23" s="480"/>
      <c r="AT23" s="479"/>
      <c r="AU23" s="481"/>
      <c r="AV23" s="482"/>
      <c r="AW23" s="477"/>
      <c r="AX23" s="477"/>
      <c r="AY23" s="477"/>
      <c r="AZ23" s="478"/>
      <c r="BA23" s="479"/>
      <c r="BB23" s="480"/>
      <c r="BC23" s="479"/>
      <c r="BD23" s="481"/>
      <c r="BE23" s="482"/>
      <c r="BF23" s="477"/>
      <c r="BG23" s="477"/>
      <c r="BH23" s="477"/>
      <c r="BI23" s="478"/>
      <c r="BJ23" s="479"/>
      <c r="BK23" s="480"/>
      <c r="BL23" s="479"/>
      <c r="BM23" s="481"/>
      <c r="BN23" s="482"/>
      <c r="BO23" s="477"/>
      <c r="BP23" s="477"/>
      <c r="BQ23" s="477"/>
      <c r="BR23" s="478"/>
      <c r="BS23" s="479"/>
      <c r="BT23" s="480"/>
      <c r="BU23" s="479"/>
      <c r="BV23" s="481"/>
      <c r="BW23" s="482"/>
      <c r="BX23" s="477"/>
      <c r="BY23" s="477"/>
      <c r="BZ23" s="477"/>
      <c r="CA23" s="478"/>
      <c r="CB23" s="479"/>
      <c r="CC23" s="480"/>
      <c r="CD23" s="479"/>
      <c r="CE23" s="481"/>
      <c r="CF23" s="482"/>
      <c r="CG23" s="477"/>
      <c r="CH23" s="477"/>
      <c r="CI23" s="477"/>
      <c r="CJ23" s="478"/>
      <c r="CK23" s="479"/>
      <c r="CL23" s="480"/>
      <c r="CM23" s="479"/>
      <c r="CN23" s="481"/>
      <c r="CO23" s="482"/>
      <c r="CP23" s="477"/>
      <c r="CQ23" s="477"/>
      <c r="CR23" s="477"/>
      <c r="CS23" s="478"/>
      <c r="CT23" s="479"/>
      <c r="CU23" s="480"/>
      <c r="CV23" s="483"/>
      <c r="CW23" s="481"/>
      <c r="CX23" s="482"/>
      <c r="CY23" s="477"/>
      <c r="CZ23" s="477"/>
      <c r="DA23" s="477"/>
      <c r="DB23" s="478"/>
      <c r="DC23" s="479"/>
      <c r="DD23" s="480"/>
      <c r="DE23" s="479"/>
      <c r="DF23" s="481"/>
      <c r="DG23" s="482"/>
      <c r="DH23" s="477"/>
      <c r="DI23" s="477"/>
      <c r="DJ23" s="477"/>
      <c r="DK23" s="478"/>
      <c r="DL23" s="479"/>
      <c r="DM23" s="480"/>
      <c r="DN23" s="479"/>
      <c r="DO23" s="481"/>
      <c r="DP23" s="482"/>
      <c r="DQ23" s="477"/>
      <c r="DR23" s="477"/>
      <c r="DS23" s="477"/>
      <c r="DT23" s="478"/>
      <c r="DU23" s="479"/>
      <c r="DV23" s="480"/>
      <c r="DW23" s="479"/>
      <c r="DX23" s="481"/>
      <c r="DY23" s="482"/>
      <c r="DZ23" s="477"/>
      <c r="EA23" s="477"/>
      <c r="EB23" s="477"/>
      <c r="EC23" s="478"/>
      <c r="ED23" s="479"/>
      <c r="EE23" s="480"/>
      <c r="EF23" s="479"/>
      <c r="EG23" s="481"/>
      <c r="EH23" s="482"/>
      <c r="EI23" s="477"/>
      <c r="EJ23" s="477"/>
      <c r="EK23" s="477"/>
      <c r="EL23" s="478"/>
      <c r="EM23" s="479"/>
      <c r="EN23" s="480"/>
      <c r="EO23" s="479"/>
      <c r="EP23" s="481"/>
      <c r="EQ23" s="482"/>
      <c r="ER23" s="477"/>
      <c r="ES23" s="477"/>
      <c r="ET23" s="477"/>
      <c r="EU23" s="478"/>
      <c r="EV23" s="479"/>
      <c r="EW23" s="480"/>
      <c r="EX23" s="479"/>
      <c r="EY23" s="481"/>
      <c r="EZ23" s="482"/>
      <c r="FA23" s="477"/>
      <c r="FB23" s="477"/>
      <c r="FC23" s="477"/>
      <c r="FD23" s="478"/>
      <c r="FE23" s="479"/>
      <c r="FF23" s="480"/>
      <c r="FG23" s="479"/>
      <c r="FH23" s="481"/>
      <c r="FI23" s="482"/>
      <c r="FJ23" s="477"/>
      <c r="FK23" s="477"/>
      <c r="FL23" s="477"/>
      <c r="FM23" s="478"/>
      <c r="FN23" s="479"/>
      <c r="FO23" s="480"/>
      <c r="FP23" s="479"/>
      <c r="FQ23" s="481"/>
      <c r="FR23" s="482"/>
      <c r="FS23" s="477"/>
      <c r="FT23" s="477"/>
      <c r="FU23" s="477"/>
      <c r="FV23" s="478"/>
      <c r="FW23" s="479"/>
      <c r="FX23" s="480"/>
      <c r="FY23" s="479"/>
      <c r="FZ23" s="481"/>
      <c r="GA23" s="482"/>
      <c r="GB23" s="477"/>
      <c r="GC23" s="477"/>
      <c r="GD23" s="477"/>
      <c r="GE23" s="478"/>
      <c r="GF23" s="479"/>
      <c r="GG23" s="480"/>
      <c r="GH23" s="479"/>
      <c r="GI23" s="481"/>
      <c r="GJ23" s="482"/>
      <c r="GK23" s="477"/>
      <c r="GL23" s="477"/>
      <c r="GM23" s="477"/>
      <c r="GN23" s="478"/>
      <c r="GO23" s="479"/>
      <c r="GP23" s="480"/>
      <c r="GQ23" s="479"/>
      <c r="GR23" s="481"/>
      <c r="GS23" s="482"/>
      <c r="GT23" s="484">
        <v>43165</v>
      </c>
      <c r="GU23" s="138"/>
      <c r="GV23" s="100"/>
      <c r="GW23" s="115"/>
      <c r="GX23" s="115"/>
      <c r="GY23" s="101">
        <v>43179</v>
      </c>
      <c r="GZ23" s="93">
        <v>2320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05" t="s">
        <v>158</v>
      </c>
      <c r="K24" s="501" t="s">
        <v>31</v>
      </c>
      <c r="L24" s="106">
        <v>23470</v>
      </c>
      <c r="M24" s="87">
        <v>43147</v>
      </c>
      <c r="N24" s="473" t="s">
        <v>214</v>
      </c>
      <c r="O24" s="107">
        <v>29205</v>
      </c>
      <c r="P24" s="153">
        <f t="shared" si="0"/>
        <v>5735</v>
      </c>
      <c r="Q24" s="99">
        <v>29</v>
      </c>
      <c r="R24" s="99"/>
      <c r="S24" s="99"/>
      <c r="T24" s="45">
        <f t="shared" si="2"/>
        <v>846945</v>
      </c>
      <c r="U24" s="474" t="s">
        <v>113</v>
      </c>
      <c r="V24" s="475">
        <v>43165</v>
      </c>
      <c r="W24" s="476">
        <v>18850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43165</v>
      </c>
      <c r="GU24" s="138"/>
      <c r="GV24" s="124">
        <v>17584</v>
      </c>
      <c r="GW24" s="115" t="s">
        <v>176</v>
      </c>
      <c r="GX24" s="115"/>
      <c r="GY24" s="556">
        <v>43186</v>
      </c>
      <c r="GZ24" s="557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157</v>
      </c>
      <c r="K25" s="501" t="s">
        <v>29</v>
      </c>
      <c r="L25" s="106">
        <v>19230</v>
      </c>
      <c r="M25" s="87">
        <v>43149</v>
      </c>
      <c r="N25" s="473" t="s">
        <v>221</v>
      </c>
      <c r="O25" s="107">
        <v>23880</v>
      </c>
      <c r="P25" s="153">
        <f t="shared" si="0"/>
        <v>4650</v>
      </c>
      <c r="Q25" s="99">
        <v>28.5</v>
      </c>
      <c r="R25" s="578"/>
      <c r="S25" s="579"/>
      <c r="T25" s="45">
        <f t="shared" si="2"/>
        <v>680580</v>
      </c>
      <c r="U25" s="547" t="s">
        <v>113</v>
      </c>
      <c r="V25" s="475">
        <v>43166</v>
      </c>
      <c r="W25" s="476">
        <v>15080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43166</v>
      </c>
      <c r="GU25" s="138"/>
      <c r="GV25" s="124"/>
      <c r="GW25" s="115"/>
      <c r="GX25" s="115"/>
      <c r="GY25" s="556">
        <v>43186</v>
      </c>
      <c r="GZ25" s="557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157</v>
      </c>
      <c r="K26" s="501" t="s">
        <v>29</v>
      </c>
      <c r="L26" s="106">
        <v>19470</v>
      </c>
      <c r="M26" s="87">
        <v>43150</v>
      </c>
      <c r="N26" s="473" t="s">
        <v>222</v>
      </c>
      <c r="O26" s="107">
        <v>24230</v>
      </c>
      <c r="P26" s="153">
        <f t="shared" si="0"/>
        <v>4760</v>
      </c>
      <c r="Q26" s="99">
        <v>28.5</v>
      </c>
      <c r="R26" s="99"/>
      <c r="S26" s="99"/>
      <c r="T26" s="45">
        <f t="shared" si="2"/>
        <v>690555</v>
      </c>
      <c r="U26" s="474" t="s">
        <v>113</v>
      </c>
      <c r="V26" s="475">
        <v>43167</v>
      </c>
      <c r="W26" s="476">
        <v>15080</v>
      </c>
      <c r="X26" s="477"/>
      <c r="Y26" s="478"/>
      <c r="Z26" s="479"/>
      <c r="AA26" s="480"/>
      <c r="AB26" s="479"/>
      <c r="AC26" s="481"/>
      <c r="AD26" s="482"/>
      <c r="AE26" s="477"/>
      <c r="AF26" s="477"/>
      <c r="AG26" s="477"/>
      <c r="AH26" s="478"/>
      <c r="AI26" s="479"/>
      <c r="AJ26" s="480"/>
      <c r="AK26" s="479"/>
      <c r="AL26" s="481"/>
      <c r="AM26" s="482"/>
      <c r="AN26" s="477"/>
      <c r="AO26" s="477"/>
      <c r="AP26" s="477"/>
      <c r="AQ26" s="478"/>
      <c r="AR26" s="479"/>
      <c r="AS26" s="480"/>
      <c r="AT26" s="479"/>
      <c r="AU26" s="481"/>
      <c r="AV26" s="482"/>
      <c r="AW26" s="477"/>
      <c r="AX26" s="477"/>
      <c r="AY26" s="477"/>
      <c r="AZ26" s="478"/>
      <c r="BA26" s="479"/>
      <c r="BB26" s="480"/>
      <c r="BC26" s="479"/>
      <c r="BD26" s="481"/>
      <c r="BE26" s="482"/>
      <c r="BF26" s="477"/>
      <c r="BG26" s="477"/>
      <c r="BH26" s="477"/>
      <c r="BI26" s="478"/>
      <c r="BJ26" s="479"/>
      <c r="BK26" s="480"/>
      <c r="BL26" s="479"/>
      <c r="BM26" s="481"/>
      <c r="BN26" s="482"/>
      <c r="BO26" s="477"/>
      <c r="BP26" s="477"/>
      <c r="BQ26" s="477"/>
      <c r="BR26" s="478"/>
      <c r="BS26" s="479"/>
      <c r="BT26" s="480"/>
      <c r="BU26" s="479"/>
      <c r="BV26" s="481"/>
      <c r="BW26" s="482"/>
      <c r="BX26" s="477"/>
      <c r="BY26" s="477"/>
      <c r="BZ26" s="477"/>
      <c r="CA26" s="478"/>
      <c r="CB26" s="479"/>
      <c r="CC26" s="480"/>
      <c r="CD26" s="479"/>
      <c r="CE26" s="481"/>
      <c r="CF26" s="482"/>
      <c r="CG26" s="477"/>
      <c r="CH26" s="477"/>
      <c r="CI26" s="477"/>
      <c r="CJ26" s="478"/>
      <c r="CK26" s="479"/>
      <c r="CL26" s="480"/>
      <c r="CM26" s="479"/>
      <c r="CN26" s="481"/>
      <c r="CO26" s="482"/>
      <c r="CP26" s="477"/>
      <c r="CQ26" s="477"/>
      <c r="CR26" s="477"/>
      <c r="CS26" s="478"/>
      <c r="CT26" s="479"/>
      <c r="CU26" s="480"/>
      <c r="CV26" s="483"/>
      <c r="CW26" s="481"/>
      <c r="CX26" s="482"/>
      <c r="CY26" s="477"/>
      <c r="CZ26" s="477"/>
      <c r="DA26" s="477"/>
      <c r="DB26" s="478"/>
      <c r="DC26" s="479"/>
      <c r="DD26" s="480"/>
      <c r="DE26" s="479"/>
      <c r="DF26" s="481"/>
      <c r="DG26" s="482"/>
      <c r="DH26" s="477"/>
      <c r="DI26" s="477"/>
      <c r="DJ26" s="477"/>
      <c r="DK26" s="478"/>
      <c r="DL26" s="479"/>
      <c r="DM26" s="480"/>
      <c r="DN26" s="479"/>
      <c r="DO26" s="481"/>
      <c r="DP26" s="482"/>
      <c r="DQ26" s="477"/>
      <c r="DR26" s="477"/>
      <c r="DS26" s="477"/>
      <c r="DT26" s="478"/>
      <c r="DU26" s="479"/>
      <c r="DV26" s="480"/>
      <c r="DW26" s="479"/>
      <c r="DX26" s="481"/>
      <c r="DY26" s="482"/>
      <c r="DZ26" s="477"/>
      <c r="EA26" s="477"/>
      <c r="EB26" s="477"/>
      <c r="EC26" s="478"/>
      <c r="ED26" s="479"/>
      <c r="EE26" s="480"/>
      <c r="EF26" s="479"/>
      <c r="EG26" s="481"/>
      <c r="EH26" s="482"/>
      <c r="EI26" s="477"/>
      <c r="EJ26" s="477"/>
      <c r="EK26" s="477"/>
      <c r="EL26" s="478"/>
      <c r="EM26" s="479"/>
      <c r="EN26" s="480"/>
      <c r="EO26" s="479"/>
      <c r="EP26" s="481"/>
      <c r="EQ26" s="482"/>
      <c r="ER26" s="477"/>
      <c r="ES26" s="477"/>
      <c r="ET26" s="477"/>
      <c r="EU26" s="478"/>
      <c r="EV26" s="479"/>
      <c r="EW26" s="480"/>
      <c r="EX26" s="479"/>
      <c r="EY26" s="481"/>
      <c r="EZ26" s="482"/>
      <c r="FA26" s="477"/>
      <c r="FB26" s="477"/>
      <c r="FC26" s="477"/>
      <c r="FD26" s="478"/>
      <c r="FE26" s="479"/>
      <c r="FF26" s="480"/>
      <c r="FG26" s="479"/>
      <c r="FH26" s="481"/>
      <c r="FI26" s="482"/>
      <c r="FJ26" s="477"/>
      <c r="FK26" s="477"/>
      <c r="FL26" s="477"/>
      <c r="FM26" s="478"/>
      <c r="FN26" s="479"/>
      <c r="FO26" s="480"/>
      <c r="FP26" s="479"/>
      <c r="FQ26" s="481"/>
      <c r="FR26" s="482"/>
      <c r="FS26" s="477"/>
      <c r="FT26" s="477"/>
      <c r="FU26" s="477"/>
      <c r="FV26" s="478"/>
      <c r="FW26" s="479"/>
      <c r="FX26" s="480"/>
      <c r="FY26" s="479"/>
      <c r="FZ26" s="481"/>
      <c r="GA26" s="482"/>
      <c r="GB26" s="477"/>
      <c r="GC26" s="477"/>
      <c r="GD26" s="477"/>
      <c r="GE26" s="478"/>
      <c r="GF26" s="479"/>
      <c r="GG26" s="480"/>
      <c r="GH26" s="479"/>
      <c r="GI26" s="481"/>
      <c r="GJ26" s="482"/>
      <c r="GK26" s="477"/>
      <c r="GL26" s="477"/>
      <c r="GM26" s="477"/>
      <c r="GN26" s="478"/>
      <c r="GO26" s="479"/>
      <c r="GP26" s="480"/>
      <c r="GQ26" s="479"/>
      <c r="GR26" s="481"/>
      <c r="GS26" s="482"/>
      <c r="GT26" s="484">
        <v>43167</v>
      </c>
      <c r="GU26" s="138"/>
      <c r="GV26" s="124"/>
      <c r="GW26" s="115"/>
      <c r="GX26" s="115"/>
      <c r="GY26" s="556">
        <v>43186</v>
      </c>
      <c r="GZ26" s="557">
        <v>4176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157</v>
      </c>
      <c r="K27" s="501" t="s">
        <v>29</v>
      </c>
      <c r="L27" s="106">
        <v>18870</v>
      </c>
      <c r="M27" s="87">
        <v>43151</v>
      </c>
      <c r="N27" s="473" t="s">
        <v>223</v>
      </c>
      <c r="O27" s="107">
        <v>23655</v>
      </c>
      <c r="P27" s="153">
        <f t="shared" si="0"/>
        <v>4785</v>
      </c>
      <c r="Q27" s="99">
        <v>28.5</v>
      </c>
      <c r="R27" s="99"/>
      <c r="S27" s="99"/>
      <c r="T27" s="45">
        <f t="shared" si="2"/>
        <v>674167.5</v>
      </c>
      <c r="U27" s="474" t="s">
        <v>113</v>
      </c>
      <c r="V27" s="475">
        <v>43168</v>
      </c>
      <c r="W27" s="476">
        <v>15080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43168</v>
      </c>
      <c r="GU27" s="138"/>
      <c r="GV27" s="100"/>
      <c r="GW27" s="115"/>
      <c r="GX27" s="115"/>
      <c r="GY27" s="556">
        <v>43186</v>
      </c>
      <c r="GZ27" s="557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157</v>
      </c>
      <c r="K28" s="507" t="s">
        <v>29</v>
      </c>
      <c r="L28" s="106">
        <v>19470</v>
      </c>
      <c r="M28" s="87">
        <v>43152</v>
      </c>
      <c r="N28" s="473" t="s">
        <v>225</v>
      </c>
      <c r="O28" s="107">
        <v>24000</v>
      </c>
      <c r="P28" s="153">
        <f t="shared" si="0"/>
        <v>4530</v>
      </c>
      <c r="Q28" s="99">
        <v>28.5</v>
      </c>
      <c r="R28" s="99"/>
      <c r="S28" s="99"/>
      <c r="T28" s="45">
        <f t="shared" si="2"/>
        <v>684000</v>
      </c>
      <c r="U28" s="474" t="s">
        <v>113</v>
      </c>
      <c r="V28" s="475">
        <v>43171</v>
      </c>
      <c r="W28" s="476">
        <v>15080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43171</v>
      </c>
      <c r="GU28" s="138"/>
      <c r="GV28" s="104">
        <v>22176</v>
      </c>
      <c r="GW28" s="98" t="s">
        <v>193</v>
      </c>
      <c r="GX28" s="115"/>
      <c r="GY28" s="556">
        <v>43186</v>
      </c>
      <c r="GZ28" s="557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158</v>
      </c>
      <c r="K29" s="507" t="s">
        <v>29</v>
      </c>
      <c r="L29" s="106">
        <v>18290</v>
      </c>
      <c r="M29" s="87">
        <v>43153</v>
      </c>
      <c r="N29" s="473" t="s">
        <v>224</v>
      </c>
      <c r="O29" s="107">
        <v>22900</v>
      </c>
      <c r="P29" s="153">
        <f t="shared" si="0"/>
        <v>4610</v>
      </c>
      <c r="Q29" s="99">
        <v>28.5</v>
      </c>
      <c r="R29" s="99"/>
      <c r="S29" s="99"/>
      <c r="T29" s="45">
        <f t="shared" si="2"/>
        <v>652650</v>
      </c>
      <c r="U29" s="474" t="s">
        <v>113</v>
      </c>
      <c r="V29" s="475">
        <v>43171</v>
      </c>
      <c r="W29" s="476">
        <v>15080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43171</v>
      </c>
      <c r="GU29" s="138"/>
      <c r="GV29" s="100"/>
      <c r="GW29" s="115"/>
      <c r="GX29" s="115"/>
      <c r="GY29" s="556">
        <v>43186</v>
      </c>
      <c r="GZ29" s="557">
        <v>4176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122</v>
      </c>
      <c r="K30" s="507" t="s">
        <v>30</v>
      </c>
      <c r="L30" s="106">
        <v>13040</v>
      </c>
      <c r="M30" s="87">
        <v>43153</v>
      </c>
      <c r="N30" s="473" t="s">
        <v>230</v>
      </c>
      <c r="O30" s="107">
        <v>16395</v>
      </c>
      <c r="P30" s="153">
        <f t="shared" si="0"/>
        <v>3355</v>
      </c>
      <c r="Q30" s="99">
        <v>28.5</v>
      </c>
      <c r="R30" s="99"/>
      <c r="S30" s="99"/>
      <c r="T30" s="45">
        <f t="shared" si="2"/>
        <v>467257.5</v>
      </c>
      <c r="U30" s="474" t="s">
        <v>113</v>
      </c>
      <c r="V30" s="475">
        <v>43172</v>
      </c>
      <c r="W30" s="476">
        <v>9802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43172</v>
      </c>
      <c r="GU30" s="138"/>
      <c r="GV30" s="100">
        <v>17584</v>
      </c>
      <c r="GW30" s="101" t="s">
        <v>194</v>
      </c>
      <c r="GX30" s="115"/>
      <c r="GY30" s="556">
        <v>43186</v>
      </c>
      <c r="GZ30" s="557">
        <v>2320</v>
      </c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159</v>
      </c>
      <c r="K31" s="507" t="s">
        <v>30</v>
      </c>
      <c r="L31" s="106">
        <v>11140</v>
      </c>
      <c r="M31" s="87">
        <v>43154</v>
      </c>
      <c r="N31" s="473" t="s">
        <v>229</v>
      </c>
      <c r="O31" s="107">
        <v>14020</v>
      </c>
      <c r="P31" s="153">
        <f t="shared" si="0"/>
        <v>2880</v>
      </c>
      <c r="Q31" s="99">
        <v>28.5</v>
      </c>
      <c r="R31" s="99"/>
      <c r="S31" s="99"/>
      <c r="T31" s="45">
        <f t="shared" si="2"/>
        <v>399570</v>
      </c>
      <c r="U31" s="474" t="s">
        <v>113</v>
      </c>
      <c r="V31" s="475">
        <v>43172</v>
      </c>
      <c r="W31" s="476">
        <v>9802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43172</v>
      </c>
      <c r="GU31" s="138"/>
      <c r="GV31" s="100">
        <v>17584</v>
      </c>
      <c r="GW31" s="115" t="s">
        <v>195</v>
      </c>
      <c r="GX31" s="115"/>
      <c r="GY31" s="556">
        <v>43186</v>
      </c>
      <c r="GZ31" s="557">
        <v>4176</v>
      </c>
      <c r="HA31" s="118"/>
      <c r="HB31" s="118"/>
    </row>
    <row r="32" spans="2:210" ht="18.75" x14ac:dyDescent="0.3">
      <c r="B32" s="118"/>
      <c r="C32" s="126"/>
      <c r="D32" s="41"/>
      <c r="E32" s="42"/>
      <c r="F32" s="43"/>
      <c r="G32" s="44"/>
      <c r="H32" s="45"/>
      <c r="I32" s="46"/>
      <c r="J32" s="158" t="s">
        <v>161</v>
      </c>
      <c r="K32" s="507" t="s">
        <v>160</v>
      </c>
      <c r="L32" s="106">
        <v>21530</v>
      </c>
      <c r="M32" s="87">
        <v>43154</v>
      </c>
      <c r="N32" s="473" t="s">
        <v>231</v>
      </c>
      <c r="O32" s="107">
        <f>27380-110</f>
        <v>27270</v>
      </c>
      <c r="P32" s="153">
        <f t="shared" si="0"/>
        <v>5740</v>
      </c>
      <c r="Q32" s="99">
        <v>28.5</v>
      </c>
      <c r="R32" s="99"/>
      <c r="S32" s="99"/>
      <c r="T32" s="45">
        <f t="shared" si="2"/>
        <v>777195</v>
      </c>
      <c r="U32" s="474" t="s">
        <v>113</v>
      </c>
      <c r="V32" s="475">
        <v>43173</v>
      </c>
      <c r="W32" s="476">
        <v>18699.2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43173</v>
      </c>
      <c r="GU32" s="138"/>
      <c r="GV32" s="100">
        <v>22176</v>
      </c>
      <c r="GW32" s="115" t="s">
        <v>196</v>
      </c>
      <c r="GX32" s="115"/>
      <c r="GY32" s="556">
        <v>43186</v>
      </c>
      <c r="GZ32" s="557">
        <v>2320</v>
      </c>
      <c r="HA32" s="118"/>
      <c r="HB32" s="118"/>
    </row>
    <row r="33" spans="1:210" ht="18.75" x14ac:dyDescent="0.3">
      <c r="B33" s="118"/>
      <c r="C33" s="126"/>
      <c r="D33" s="41"/>
      <c r="E33" s="42"/>
      <c r="F33" s="43"/>
      <c r="G33" s="44"/>
      <c r="H33" s="45"/>
      <c r="I33" s="46"/>
      <c r="J33" s="158" t="s">
        <v>162</v>
      </c>
      <c r="K33" s="507" t="s">
        <v>31</v>
      </c>
      <c r="L33" s="106">
        <v>22460</v>
      </c>
      <c r="M33" s="87">
        <v>43156</v>
      </c>
      <c r="N33" s="473" t="s">
        <v>236</v>
      </c>
      <c r="O33" s="107">
        <v>27120</v>
      </c>
      <c r="P33" s="153">
        <f t="shared" si="0"/>
        <v>4660</v>
      </c>
      <c r="Q33" s="99">
        <v>28.5</v>
      </c>
      <c r="R33" s="99"/>
      <c r="S33" s="99"/>
      <c r="T33" s="45">
        <f t="shared" si="2"/>
        <v>772920</v>
      </c>
      <c r="U33" s="474" t="s">
        <v>113</v>
      </c>
      <c r="V33" s="475">
        <v>43174</v>
      </c>
      <c r="W33" s="476">
        <v>18850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43174</v>
      </c>
      <c r="GU33" s="138"/>
      <c r="GV33" s="548"/>
      <c r="GW33" s="549"/>
      <c r="GX33" s="115"/>
      <c r="GY33" s="556">
        <v>43186</v>
      </c>
      <c r="GZ33" s="557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163</v>
      </c>
      <c r="K34" s="507" t="s">
        <v>45</v>
      </c>
      <c r="L34" s="106"/>
      <c r="M34" s="87">
        <v>43156</v>
      </c>
      <c r="N34" s="473" t="s">
        <v>188</v>
      </c>
      <c r="O34" s="107">
        <v>1240</v>
      </c>
      <c r="P34" s="153">
        <f t="shared" si="0"/>
        <v>1240</v>
      </c>
      <c r="Q34" s="99">
        <v>28.5</v>
      </c>
      <c r="R34" s="99"/>
      <c r="S34" s="99"/>
      <c r="T34" s="45">
        <f t="shared" si="2"/>
        <v>35340</v>
      </c>
      <c r="U34" s="474" t="s">
        <v>113</v>
      </c>
      <c r="V34" s="475">
        <v>43174</v>
      </c>
      <c r="W34" s="476">
        <v>754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43174</v>
      </c>
      <c r="GU34" s="138"/>
      <c r="GV34" s="548"/>
      <c r="GW34" s="549"/>
      <c r="GX34" s="115"/>
      <c r="GY34" s="556"/>
      <c r="GZ34" s="557">
        <v>0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33</v>
      </c>
      <c r="K35" s="507" t="s">
        <v>164</v>
      </c>
      <c r="L35" s="106">
        <v>18660</v>
      </c>
      <c r="M35" s="87">
        <v>43157</v>
      </c>
      <c r="N35" s="473" t="s">
        <v>237</v>
      </c>
      <c r="O35" s="107">
        <v>23710</v>
      </c>
      <c r="P35" s="153">
        <f t="shared" si="0"/>
        <v>5050</v>
      </c>
      <c r="Q35" s="99">
        <v>28.5</v>
      </c>
      <c r="R35" s="99"/>
      <c r="S35" s="99"/>
      <c r="T35" s="45">
        <f t="shared" si="2"/>
        <v>675735</v>
      </c>
      <c r="U35" s="474" t="s">
        <v>113</v>
      </c>
      <c r="V35" s="475">
        <v>43175</v>
      </c>
      <c r="W35" s="476">
        <v>15004.6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4">
        <v>43175</v>
      </c>
      <c r="GU35" s="138"/>
      <c r="GV35" s="548"/>
      <c r="GW35" s="549"/>
      <c r="GX35" s="115"/>
      <c r="GY35" s="556">
        <v>43186</v>
      </c>
      <c r="GZ35" s="557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158</v>
      </c>
      <c r="K36" s="501" t="s">
        <v>29</v>
      </c>
      <c r="L36" s="106">
        <v>19340</v>
      </c>
      <c r="M36" s="87">
        <v>43158</v>
      </c>
      <c r="N36" s="473" t="s">
        <v>238</v>
      </c>
      <c r="O36" s="107">
        <v>24710</v>
      </c>
      <c r="P36" s="153">
        <f t="shared" si="0"/>
        <v>5370</v>
      </c>
      <c r="Q36" s="99">
        <v>28.5</v>
      </c>
      <c r="R36" s="99"/>
      <c r="S36" s="99"/>
      <c r="T36" s="45">
        <f t="shared" si="2"/>
        <v>704235</v>
      </c>
      <c r="U36" s="474" t="s">
        <v>113</v>
      </c>
      <c r="V36" s="475">
        <v>43179</v>
      </c>
      <c r="W36" s="476">
        <v>15080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43179</v>
      </c>
      <c r="GU36" s="138"/>
      <c r="GV36" s="548"/>
      <c r="GW36" s="549"/>
      <c r="GX36" s="115"/>
      <c r="GY36" s="556">
        <v>43186</v>
      </c>
      <c r="GZ36" s="557">
        <v>4176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158</v>
      </c>
      <c r="K37" s="501" t="s">
        <v>119</v>
      </c>
      <c r="L37" s="106">
        <v>18130</v>
      </c>
      <c r="M37" s="87">
        <v>43159</v>
      </c>
      <c r="N37" s="473" t="s">
        <v>239</v>
      </c>
      <c r="O37" s="107">
        <v>23130</v>
      </c>
      <c r="P37" s="153">
        <f t="shared" si="0"/>
        <v>5000</v>
      </c>
      <c r="Q37" s="99">
        <v>28.5</v>
      </c>
      <c r="R37" s="99"/>
      <c r="S37" s="99"/>
      <c r="T37" s="45">
        <f t="shared" si="2"/>
        <v>659205</v>
      </c>
      <c r="U37" s="474" t="s">
        <v>113</v>
      </c>
      <c r="V37" s="475">
        <v>43179</v>
      </c>
      <c r="W37" s="476">
        <v>14929.2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43179</v>
      </c>
      <c r="GU37" s="138"/>
      <c r="GV37" s="548">
        <v>22176</v>
      </c>
      <c r="GW37" s="549" t="s">
        <v>215</v>
      </c>
      <c r="GX37" s="115"/>
      <c r="GY37" s="556">
        <v>43186</v>
      </c>
      <c r="GZ37" s="557">
        <v>4176</v>
      </c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58"/>
      <c r="K38" s="501"/>
      <c r="L38" s="106"/>
      <c r="M38" s="87"/>
      <c r="N38" s="88"/>
      <c r="O38" s="107"/>
      <c r="P38" s="153">
        <f t="shared" si="0"/>
        <v>0</v>
      </c>
      <c r="Q38" s="99"/>
      <c r="R38" s="99"/>
      <c r="S38" s="99"/>
      <c r="T38" s="45">
        <f t="shared" si="2"/>
        <v>0</v>
      </c>
      <c r="U38" s="160"/>
      <c r="V38" s="161"/>
      <c r="W38" s="515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517"/>
      <c r="GU38" s="138"/>
      <c r="GV38" s="100"/>
      <c r="GW38" s="115"/>
      <c r="GX38" s="115"/>
      <c r="GY38" s="556"/>
      <c r="GZ38" s="557"/>
      <c r="HA38" s="118"/>
      <c r="HB38" s="118"/>
    </row>
    <row r="39" spans="1:210" x14ac:dyDescent="0.25">
      <c r="B39" s="118"/>
      <c r="C39" s="126"/>
      <c r="D39" s="41"/>
      <c r="E39" s="42"/>
      <c r="F39" s="43"/>
      <c r="G39" s="44"/>
      <c r="H39" s="45"/>
      <c r="I39" s="46"/>
      <c r="J39" s="105"/>
      <c r="K39" s="501"/>
      <c r="L39" s="106"/>
      <c r="M39" s="87"/>
      <c r="N39" s="88"/>
      <c r="O39" s="107"/>
      <c r="P39" s="153">
        <f t="shared" si="0"/>
        <v>0</v>
      </c>
      <c r="Q39" s="99"/>
      <c r="R39" s="99"/>
      <c r="S39" s="99"/>
      <c r="T39" s="45">
        <f t="shared" si="2"/>
        <v>0</v>
      </c>
      <c r="U39" s="160"/>
      <c r="V39" s="161"/>
      <c r="W39" s="515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516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168"/>
      <c r="GU39" s="138"/>
      <c r="GV39" s="100"/>
      <c r="GW39" s="115"/>
      <c r="GX39" s="115"/>
      <c r="GY39" s="556"/>
      <c r="GZ39" s="557"/>
      <c r="HA39" s="118"/>
      <c r="HB39" s="118"/>
    </row>
    <row r="40" spans="1:210" x14ac:dyDescent="0.25">
      <c r="A40" s="1">
        <v>23</v>
      </c>
      <c r="B40" s="118" t="e">
        <f>#REF!</f>
        <v>#REF!</v>
      </c>
      <c r="C40" s="118" t="e">
        <f>#REF!</f>
        <v>#REF!</v>
      </c>
      <c r="D40" s="41" t="e">
        <f>#REF!</f>
        <v>#REF!</v>
      </c>
      <c r="E40" s="42" t="e">
        <f>#REF!</f>
        <v>#REF!</v>
      </c>
      <c r="F40" s="43" t="e">
        <f>#REF!</f>
        <v>#REF!</v>
      </c>
      <c r="G40" s="44" t="e">
        <f>#REF!</f>
        <v>#REF!</v>
      </c>
      <c r="H40" s="45" t="e">
        <f>#REF!</f>
        <v>#REF!</v>
      </c>
      <c r="I40" s="46" t="e">
        <f>#REF!</f>
        <v>#REF!</v>
      </c>
      <c r="J40" s="105"/>
      <c r="K40" s="501"/>
      <c r="L40" s="106"/>
      <c r="M40" s="87"/>
      <c r="N40" s="88"/>
      <c r="O40" s="107"/>
      <c r="P40" s="153">
        <f t="shared" si="0"/>
        <v>0</v>
      </c>
      <c r="Q40" s="99"/>
      <c r="R40" s="99"/>
      <c r="S40" s="99"/>
      <c r="T40" s="45">
        <f t="shared" si="2"/>
        <v>0</v>
      </c>
      <c r="U40" s="160"/>
      <c r="V40" s="518"/>
      <c r="W40" s="519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24"/>
      <c r="GW40" s="115"/>
      <c r="GX40" s="115"/>
      <c r="GY40" s="556"/>
      <c r="GZ40" s="557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05"/>
      <c r="K41" s="501"/>
      <c r="L41" s="106"/>
      <c r="M41" s="87"/>
      <c r="N41" s="88"/>
      <c r="O41" s="107"/>
      <c r="P41" s="153">
        <f t="shared" si="0"/>
        <v>0</v>
      </c>
      <c r="Q41" s="169"/>
      <c r="R41" s="169"/>
      <c r="S41" s="169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101"/>
      <c r="GZ41" s="93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05"/>
      <c r="K42" s="501"/>
      <c r="L42" s="106"/>
      <c r="M42" s="87"/>
      <c r="N42" s="88"/>
      <c r="O42" s="107"/>
      <c r="P42" s="153">
        <f t="shared" si="0"/>
        <v>0</v>
      </c>
      <c r="Q42" s="169"/>
      <c r="R42" s="576"/>
      <c r="S42" s="577"/>
      <c r="T42" s="45">
        <f t="shared" si="2"/>
        <v>0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0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7"/>
      <c r="L43" s="106"/>
      <c r="M43" s="87"/>
      <c r="N43" s="88"/>
      <c r="O43" s="107"/>
      <c r="P43" s="153">
        <f t="shared" si="0"/>
        <v>0</v>
      </c>
      <c r="Q43" s="169"/>
      <c r="R43" s="495"/>
      <c r="S43" s="496"/>
      <c r="T43" s="45">
        <f t="shared" si="2"/>
        <v>0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01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7"/>
      <c r="L44" s="106"/>
      <c r="M44" s="87"/>
      <c r="N44" s="88"/>
      <c r="O44" s="107"/>
      <c r="P44" s="153">
        <f t="shared" si="0"/>
        <v>0</v>
      </c>
      <c r="Q44" s="169"/>
      <c r="R44" s="495"/>
      <c r="S44" s="496"/>
      <c r="T44" s="45">
        <f t="shared" si="2"/>
        <v>0</v>
      </c>
      <c r="U44" s="171"/>
      <c r="V44" s="172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101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1"/>
      <c r="L45" s="106"/>
      <c r="M45" s="87"/>
      <c r="N45" s="88"/>
      <c r="O45" s="107"/>
      <c r="P45" s="153">
        <f t="shared" si="0"/>
        <v>0</v>
      </c>
      <c r="Q45" s="175"/>
      <c r="R45" s="99"/>
      <c r="S45" s="99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101"/>
      <c r="GZ45" s="93"/>
      <c r="HA45" s="118"/>
      <c r="HB45" s="118"/>
    </row>
    <row r="46" spans="1:210" ht="18.75" x14ac:dyDescent="0.3">
      <c r="B46" s="118"/>
      <c r="C46" s="118"/>
      <c r="D46" s="41"/>
      <c r="E46" s="42"/>
      <c r="F46" s="43"/>
      <c r="G46" s="44"/>
      <c r="H46" s="45"/>
      <c r="I46" s="46"/>
      <c r="J46" s="504"/>
      <c r="K46" s="505"/>
      <c r="L46" s="506"/>
      <c r="M46" s="87"/>
      <c r="N46" s="176"/>
      <c r="O46" s="107"/>
      <c r="P46" s="153">
        <f t="shared" si="0"/>
        <v>0</v>
      </c>
      <c r="Q46" s="492"/>
      <c r="R46" s="493"/>
      <c r="S46" s="177"/>
      <c r="T46" s="465">
        <f>Q46*O46+7.35</f>
        <v>7.35</v>
      </c>
      <c r="U46" s="471"/>
      <c r="V46" s="494"/>
      <c r="W46" s="178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79"/>
      <c r="GU46" s="138"/>
      <c r="GV46" s="124"/>
      <c r="GW46" s="115"/>
      <c r="GX46" s="115"/>
      <c r="GY46" s="101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169"/>
      <c r="R47" s="169"/>
      <c r="S47" s="128"/>
      <c r="T47" s="45">
        <f t="shared" si="2"/>
        <v>0</v>
      </c>
      <c r="U47" s="156"/>
      <c r="V47" s="150"/>
      <c r="W47" s="181"/>
      <c r="X47" s="112"/>
      <c r="Y47" s="111"/>
      <c r="Z47" s="132"/>
      <c r="AA47" s="133"/>
      <c r="AB47" s="132"/>
      <c r="AC47" s="134"/>
      <c r="AD47" s="135"/>
      <c r="AE47" s="112"/>
      <c r="AF47" s="112"/>
      <c r="AG47" s="112"/>
      <c r="AH47" s="111"/>
      <c r="AI47" s="132"/>
      <c r="AJ47" s="133"/>
      <c r="AK47" s="132"/>
      <c r="AL47" s="134"/>
      <c r="AM47" s="135"/>
      <c r="AN47" s="112"/>
      <c r="AO47" s="112"/>
      <c r="AP47" s="112"/>
      <c r="AQ47" s="111"/>
      <c r="AR47" s="132"/>
      <c r="AS47" s="133"/>
      <c r="AT47" s="132"/>
      <c r="AU47" s="134"/>
      <c r="AV47" s="135"/>
      <c r="AW47" s="112"/>
      <c r="AX47" s="112"/>
      <c r="AY47" s="112"/>
      <c r="AZ47" s="111"/>
      <c r="BA47" s="132"/>
      <c r="BB47" s="133"/>
      <c r="BC47" s="132"/>
      <c r="BD47" s="134"/>
      <c r="BE47" s="135"/>
      <c r="BF47" s="112"/>
      <c r="BG47" s="112"/>
      <c r="BH47" s="112"/>
      <c r="BI47" s="111"/>
      <c r="BJ47" s="132"/>
      <c r="BK47" s="133"/>
      <c r="BL47" s="132"/>
      <c r="BM47" s="134"/>
      <c r="BN47" s="135"/>
      <c r="BO47" s="112"/>
      <c r="BP47" s="112"/>
      <c r="BQ47" s="112"/>
      <c r="BR47" s="111"/>
      <c r="BS47" s="132"/>
      <c r="BT47" s="133"/>
      <c r="BU47" s="132"/>
      <c r="BV47" s="134"/>
      <c r="BW47" s="135"/>
      <c r="BX47" s="112"/>
      <c r="BY47" s="112"/>
      <c r="BZ47" s="112"/>
      <c r="CA47" s="111"/>
      <c r="CB47" s="132"/>
      <c r="CC47" s="133"/>
      <c r="CD47" s="132"/>
      <c r="CE47" s="134"/>
      <c r="CF47" s="135"/>
      <c r="CG47" s="112"/>
      <c r="CH47" s="112"/>
      <c r="CI47" s="112"/>
      <c r="CJ47" s="111"/>
      <c r="CK47" s="132"/>
      <c r="CL47" s="133"/>
      <c r="CM47" s="132"/>
      <c r="CN47" s="134"/>
      <c r="CO47" s="135"/>
      <c r="CP47" s="112"/>
      <c r="CQ47" s="112"/>
      <c r="CR47" s="112"/>
      <c r="CS47" s="111"/>
      <c r="CT47" s="132"/>
      <c r="CU47" s="133"/>
      <c r="CV47" s="132"/>
      <c r="CW47" s="134"/>
      <c r="CX47" s="135"/>
      <c r="CY47" s="112"/>
      <c r="CZ47" s="112"/>
      <c r="DA47" s="112"/>
      <c r="DB47" s="111"/>
      <c r="DC47" s="132"/>
      <c r="DD47" s="133"/>
      <c r="DE47" s="132"/>
      <c r="DF47" s="134"/>
      <c r="DG47" s="135"/>
      <c r="DH47" s="112"/>
      <c r="DI47" s="112"/>
      <c r="DJ47" s="112"/>
      <c r="DK47" s="111"/>
      <c r="DL47" s="132"/>
      <c r="DM47" s="133"/>
      <c r="DN47" s="132"/>
      <c r="DO47" s="134"/>
      <c r="DP47" s="135"/>
      <c r="DQ47" s="112"/>
      <c r="DR47" s="112"/>
      <c r="DS47" s="112"/>
      <c r="DT47" s="111"/>
      <c r="DU47" s="132"/>
      <c r="DV47" s="133"/>
      <c r="DW47" s="132"/>
      <c r="DX47" s="134"/>
      <c r="DY47" s="135"/>
      <c r="DZ47" s="112"/>
      <c r="EA47" s="112"/>
      <c r="EB47" s="112"/>
      <c r="EC47" s="111"/>
      <c r="ED47" s="132"/>
      <c r="EE47" s="133"/>
      <c r="EF47" s="132"/>
      <c r="EG47" s="134"/>
      <c r="EH47" s="135"/>
      <c r="EI47" s="112"/>
      <c r="EJ47" s="112"/>
      <c r="EK47" s="112"/>
      <c r="EL47" s="111"/>
      <c r="EM47" s="132"/>
      <c r="EN47" s="133"/>
      <c r="EO47" s="132"/>
      <c r="EP47" s="134"/>
      <c r="EQ47" s="135"/>
      <c r="ER47" s="112"/>
      <c r="ES47" s="112"/>
      <c r="ET47" s="112"/>
      <c r="EU47" s="111"/>
      <c r="EV47" s="132"/>
      <c r="EW47" s="133"/>
      <c r="EX47" s="132"/>
      <c r="EY47" s="134"/>
      <c r="EZ47" s="135"/>
      <c r="FA47" s="112"/>
      <c r="FB47" s="112"/>
      <c r="FC47" s="112"/>
      <c r="FD47" s="111"/>
      <c r="FE47" s="132"/>
      <c r="FF47" s="133"/>
      <c r="FG47" s="132"/>
      <c r="FH47" s="134"/>
      <c r="FI47" s="135"/>
      <c r="FJ47" s="112"/>
      <c r="FK47" s="112"/>
      <c r="FL47" s="112"/>
      <c r="FM47" s="111"/>
      <c r="FN47" s="132"/>
      <c r="FO47" s="133"/>
      <c r="FP47" s="132"/>
      <c r="FQ47" s="134"/>
      <c r="FR47" s="135"/>
      <c r="FS47" s="112"/>
      <c r="FT47" s="112"/>
      <c r="FU47" s="112"/>
      <c r="FV47" s="111"/>
      <c r="FW47" s="132"/>
      <c r="FX47" s="133"/>
      <c r="FY47" s="132"/>
      <c r="FZ47" s="134"/>
      <c r="GA47" s="135"/>
      <c r="GB47" s="112"/>
      <c r="GC47" s="112"/>
      <c r="GD47" s="112"/>
      <c r="GE47" s="111"/>
      <c r="GF47" s="132"/>
      <c r="GG47" s="133"/>
      <c r="GH47" s="132"/>
      <c r="GI47" s="134"/>
      <c r="GJ47" s="135"/>
      <c r="GK47" s="112"/>
      <c r="GL47" s="112"/>
      <c r="GM47" s="112"/>
      <c r="GN47" s="111"/>
      <c r="GO47" s="132"/>
      <c r="GP47" s="133"/>
      <c r="GQ47" s="132"/>
      <c r="GR47" s="134"/>
      <c r="GS47" s="135"/>
      <c r="GT47" s="137"/>
      <c r="GU47" s="138"/>
      <c r="GV47" s="100"/>
      <c r="GW47" s="115"/>
      <c r="GX47" s="115"/>
      <c r="GY47" s="101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169"/>
      <c r="R48" s="169"/>
      <c r="S48" s="128"/>
      <c r="T48" s="45">
        <f t="shared" si="2"/>
        <v>0</v>
      </c>
      <c r="U48" s="156"/>
      <c r="V48" s="150"/>
      <c r="W48" s="181"/>
      <c r="X48" s="112"/>
      <c r="Y48" s="111"/>
      <c r="Z48" s="132"/>
      <c r="AA48" s="133"/>
      <c r="AB48" s="132"/>
      <c r="AC48" s="134"/>
      <c r="AD48" s="135"/>
      <c r="AE48" s="112"/>
      <c r="AF48" s="112"/>
      <c r="AG48" s="112"/>
      <c r="AH48" s="111"/>
      <c r="AI48" s="132"/>
      <c r="AJ48" s="133"/>
      <c r="AK48" s="132"/>
      <c r="AL48" s="134"/>
      <c r="AM48" s="135"/>
      <c r="AN48" s="112"/>
      <c r="AO48" s="112"/>
      <c r="AP48" s="112"/>
      <c r="AQ48" s="111"/>
      <c r="AR48" s="132"/>
      <c r="AS48" s="133"/>
      <c r="AT48" s="132"/>
      <c r="AU48" s="134"/>
      <c r="AV48" s="135"/>
      <c r="AW48" s="112"/>
      <c r="AX48" s="112"/>
      <c r="AY48" s="112"/>
      <c r="AZ48" s="111"/>
      <c r="BA48" s="132"/>
      <c r="BB48" s="133"/>
      <c r="BC48" s="132"/>
      <c r="BD48" s="134"/>
      <c r="BE48" s="135"/>
      <c r="BF48" s="112"/>
      <c r="BG48" s="112"/>
      <c r="BH48" s="112"/>
      <c r="BI48" s="111"/>
      <c r="BJ48" s="132"/>
      <c r="BK48" s="133"/>
      <c r="BL48" s="132"/>
      <c r="BM48" s="134"/>
      <c r="BN48" s="135"/>
      <c r="BO48" s="112"/>
      <c r="BP48" s="112"/>
      <c r="BQ48" s="112"/>
      <c r="BR48" s="111"/>
      <c r="BS48" s="132"/>
      <c r="BT48" s="133"/>
      <c r="BU48" s="132"/>
      <c r="BV48" s="134"/>
      <c r="BW48" s="135"/>
      <c r="BX48" s="112"/>
      <c r="BY48" s="112"/>
      <c r="BZ48" s="112"/>
      <c r="CA48" s="111"/>
      <c r="CB48" s="132"/>
      <c r="CC48" s="133"/>
      <c r="CD48" s="132"/>
      <c r="CE48" s="134"/>
      <c r="CF48" s="135"/>
      <c r="CG48" s="112"/>
      <c r="CH48" s="112"/>
      <c r="CI48" s="112"/>
      <c r="CJ48" s="111"/>
      <c r="CK48" s="132"/>
      <c r="CL48" s="133"/>
      <c r="CM48" s="132"/>
      <c r="CN48" s="134"/>
      <c r="CO48" s="135"/>
      <c r="CP48" s="112"/>
      <c r="CQ48" s="112"/>
      <c r="CR48" s="112"/>
      <c r="CS48" s="111"/>
      <c r="CT48" s="132"/>
      <c r="CU48" s="133"/>
      <c r="CV48" s="132"/>
      <c r="CW48" s="134"/>
      <c r="CX48" s="135"/>
      <c r="CY48" s="112"/>
      <c r="CZ48" s="112"/>
      <c r="DA48" s="112"/>
      <c r="DB48" s="111"/>
      <c r="DC48" s="132"/>
      <c r="DD48" s="133"/>
      <c r="DE48" s="132"/>
      <c r="DF48" s="134"/>
      <c r="DG48" s="135"/>
      <c r="DH48" s="112"/>
      <c r="DI48" s="112"/>
      <c r="DJ48" s="112"/>
      <c r="DK48" s="111"/>
      <c r="DL48" s="132"/>
      <c r="DM48" s="133"/>
      <c r="DN48" s="132"/>
      <c r="DO48" s="134"/>
      <c r="DP48" s="135"/>
      <c r="DQ48" s="112"/>
      <c r="DR48" s="112"/>
      <c r="DS48" s="112"/>
      <c r="DT48" s="111"/>
      <c r="DU48" s="132"/>
      <c r="DV48" s="133"/>
      <c r="DW48" s="132"/>
      <c r="DX48" s="134"/>
      <c r="DY48" s="135"/>
      <c r="DZ48" s="112"/>
      <c r="EA48" s="112"/>
      <c r="EB48" s="112"/>
      <c r="EC48" s="111"/>
      <c r="ED48" s="132"/>
      <c r="EE48" s="133"/>
      <c r="EF48" s="132"/>
      <c r="EG48" s="134"/>
      <c r="EH48" s="135"/>
      <c r="EI48" s="112"/>
      <c r="EJ48" s="112"/>
      <c r="EK48" s="112"/>
      <c r="EL48" s="111"/>
      <c r="EM48" s="132"/>
      <c r="EN48" s="133"/>
      <c r="EO48" s="132"/>
      <c r="EP48" s="134"/>
      <c r="EQ48" s="135"/>
      <c r="ER48" s="112"/>
      <c r="ES48" s="112"/>
      <c r="ET48" s="112"/>
      <c r="EU48" s="111"/>
      <c r="EV48" s="132"/>
      <c r="EW48" s="133"/>
      <c r="EX48" s="132"/>
      <c r="EY48" s="134"/>
      <c r="EZ48" s="135"/>
      <c r="FA48" s="112"/>
      <c r="FB48" s="112"/>
      <c r="FC48" s="112"/>
      <c r="FD48" s="111"/>
      <c r="FE48" s="132"/>
      <c r="FF48" s="133"/>
      <c r="FG48" s="132"/>
      <c r="FH48" s="134"/>
      <c r="FI48" s="135"/>
      <c r="FJ48" s="112"/>
      <c r="FK48" s="112"/>
      <c r="FL48" s="112"/>
      <c r="FM48" s="111"/>
      <c r="FN48" s="132"/>
      <c r="FO48" s="133"/>
      <c r="FP48" s="132"/>
      <c r="FQ48" s="134"/>
      <c r="FR48" s="135"/>
      <c r="FS48" s="112"/>
      <c r="FT48" s="112"/>
      <c r="FU48" s="112"/>
      <c r="FV48" s="111"/>
      <c r="FW48" s="132"/>
      <c r="FX48" s="133"/>
      <c r="FY48" s="132"/>
      <c r="FZ48" s="134"/>
      <c r="GA48" s="135"/>
      <c r="GB48" s="112"/>
      <c r="GC48" s="112"/>
      <c r="GD48" s="112"/>
      <c r="GE48" s="111"/>
      <c r="GF48" s="132"/>
      <c r="GG48" s="133"/>
      <c r="GH48" s="132"/>
      <c r="GI48" s="134"/>
      <c r="GJ48" s="135"/>
      <c r="GK48" s="112"/>
      <c r="GL48" s="112"/>
      <c r="GM48" s="112"/>
      <c r="GN48" s="111"/>
      <c r="GO48" s="132"/>
      <c r="GP48" s="133"/>
      <c r="GQ48" s="132"/>
      <c r="GR48" s="134"/>
      <c r="GS48" s="135"/>
      <c r="GT48" s="137"/>
      <c r="GU48" s="138"/>
      <c r="GV48" s="100"/>
      <c r="GW48" s="115"/>
      <c r="GX48" s="115"/>
      <c r="GY48" s="101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99"/>
      <c r="R49" s="182"/>
      <c r="S49" s="169"/>
      <c r="T49" s="45">
        <f t="shared" si="2"/>
        <v>0</v>
      </c>
      <c r="U49" s="160"/>
      <c r="V49" s="161"/>
      <c r="W49" s="183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79"/>
      <c r="GU49" s="138"/>
      <c r="GV49" s="100"/>
      <c r="GW49" s="115"/>
      <c r="GX49" s="115"/>
      <c r="GY49" s="101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99"/>
      <c r="R50" s="182"/>
      <c r="S50" s="184"/>
      <c r="T50" s="45">
        <f t="shared" si="2"/>
        <v>0</v>
      </c>
      <c r="U50" s="160"/>
      <c r="V50" s="161"/>
      <c r="W50" s="183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79"/>
      <c r="GU50" s="138"/>
      <c r="GV50" s="100"/>
      <c r="GW50" s="115"/>
      <c r="GX50" s="115"/>
      <c r="GY50" s="101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85"/>
      <c r="R51" s="186"/>
      <c r="S51" s="186"/>
      <c r="T51" s="45">
        <f t="shared" si="2"/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7"/>
      <c r="GU51" s="138"/>
      <c r="GV51" s="100"/>
      <c r="GW51" s="115"/>
      <c r="GX51" s="115"/>
      <c r="GY51" s="101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86"/>
      <c r="S52" s="186"/>
      <c r="T52" s="45">
        <f t="shared" si="2"/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101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69"/>
      <c r="R53" s="169"/>
      <c r="S53" s="169"/>
      <c r="T53" s="45">
        <f>Q53*O53</f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8"/>
      <c r="GU53" s="138"/>
      <c r="GV53" s="100"/>
      <c r="GW53" s="115"/>
      <c r="GX53" s="115"/>
      <c r="GY53" s="101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88"/>
      <c r="O54" s="107"/>
      <c r="P54" s="153">
        <f t="shared" si="0"/>
        <v>0</v>
      </c>
      <c r="Q54" s="169"/>
      <c r="R54" s="169"/>
      <c r="S54" s="169"/>
      <c r="T54" s="45">
        <f>Q54*O54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01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88"/>
      <c r="O55" s="107"/>
      <c r="P55" s="153">
        <f t="shared" si="0"/>
        <v>0</v>
      </c>
      <c r="Q55" s="99"/>
      <c r="R55" s="169"/>
      <c r="S55" s="169"/>
      <c r="T55" s="45">
        <f>Q55*O55</f>
        <v>0</v>
      </c>
      <c r="U55" s="156"/>
      <c r="V55" s="150"/>
      <c r="W55" s="181"/>
      <c r="X55" s="112"/>
      <c r="Y55" s="111"/>
      <c r="Z55" s="132"/>
      <c r="AA55" s="133"/>
      <c r="AB55" s="132"/>
      <c r="AC55" s="134"/>
      <c r="AD55" s="135"/>
      <c r="AE55" s="112"/>
      <c r="AF55" s="112"/>
      <c r="AG55" s="112"/>
      <c r="AH55" s="111"/>
      <c r="AI55" s="132"/>
      <c r="AJ55" s="133"/>
      <c r="AK55" s="132"/>
      <c r="AL55" s="134"/>
      <c r="AM55" s="135"/>
      <c r="AN55" s="112"/>
      <c r="AO55" s="112"/>
      <c r="AP55" s="112"/>
      <c r="AQ55" s="111"/>
      <c r="AR55" s="132"/>
      <c r="AS55" s="133"/>
      <c r="AT55" s="132"/>
      <c r="AU55" s="134"/>
      <c r="AV55" s="135"/>
      <c r="AW55" s="112"/>
      <c r="AX55" s="112"/>
      <c r="AY55" s="112"/>
      <c r="AZ55" s="111"/>
      <c r="BA55" s="132"/>
      <c r="BB55" s="133"/>
      <c r="BC55" s="132"/>
      <c r="BD55" s="134"/>
      <c r="BE55" s="135"/>
      <c r="BF55" s="112"/>
      <c r="BG55" s="112"/>
      <c r="BH55" s="112"/>
      <c r="BI55" s="111"/>
      <c r="BJ55" s="132"/>
      <c r="BK55" s="133"/>
      <c r="BL55" s="132"/>
      <c r="BM55" s="134"/>
      <c r="BN55" s="135"/>
      <c r="BO55" s="112"/>
      <c r="BP55" s="112"/>
      <c r="BQ55" s="112"/>
      <c r="BR55" s="111"/>
      <c r="BS55" s="132"/>
      <c r="BT55" s="133"/>
      <c r="BU55" s="132"/>
      <c r="BV55" s="134"/>
      <c r="BW55" s="135"/>
      <c r="BX55" s="112"/>
      <c r="BY55" s="112"/>
      <c r="BZ55" s="112"/>
      <c r="CA55" s="111"/>
      <c r="CB55" s="132"/>
      <c r="CC55" s="133"/>
      <c r="CD55" s="132"/>
      <c r="CE55" s="134"/>
      <c r="CF55" s="135"/>
      <c r="CG55" s="112"/>
      <c r="CH55" s="112"/>
      <c r="CI55" s="112"/>
      <c r="CJ55" s="111"/>
      <c r="CK55" s="132"/>
      <c r="CL55" s="133"/>
      <c r="CM55" s="132"/>
      <c r="CN55" s="134"/>
      <c r="CO55" s="135"/>
      <c r="CP55" s="112"/>
      <c r="CQ55" s="112"/>
      <c r="CR55" s="112"/>
      <c r="CS55" s="111"/>
      <c r="CT55" s="132"/>
      <c r="CU55" s="133"/>
      <c r="CV55" s="132"/>
      <c r="CW55" s="134"/>
      <c r="CX55" s="135"/>
      <c r="CY55" s="112"/>
      <c r="CZ55" s="112"/>
      <c r="DA55" s="112"/>
      <c r="DB55" s="111"/>
      <c r="DC55" s="132"/>
      <c r="DD55" s="133"/>
      <c r="DE55" s="132"/>
      <c r="DF55" s="134"/>
      <c r="DG55" s="135"/>
      <c r="DH55" s="112"/>
      <c r="DI55" s="112"/>
      <c r="DJ55" s="112"/>
      <c r="DK55" s="111"/>
      <c r="DL55" s="132"/>
      <c r="DM55" s="133"/>
      <c r="DN55" s="132"/>
      <c r="DO55" s="134"/>
      <c r="DP55" s="135"/>
      <c r="DQ55" s="112"/>
      <c r="DR55" s="112"/>
      <c r="DS55" s="112"/>
      <c r="DT55" s="111"/>
      <c r="DU55" s="132"/>
      <c r="DV55" s="133"/>
      <c r="DW55" s="132"/>
      <c r="DX55" s="134"/>
      <c r="DY55" s="135"/>
      <c r="DZ55" s="112"/>
      <c r="EA55" s="112"/>
      <c r="EB55" s="112"/>
      <c r="EC55" s="111"/>
      <c r="ED55" s="132"/>
      <c r="EE55" s="133"/>
      <c r="EF55" s="132"/>
      <c r="EG55" s="134"/>
      <c r="EH55" s="135"/>
      <c r="EI55" s="112"/>
      <c r="EJ55" s="112"/>
      <c r="EK55" s="112"/>
      <c r="EL55" s="111"/>
      <c r="EM55" s="132"/>
      <c r="EN55" s="133"/>
      <c r="EO55" s="132"/>
      <c r="EP55" s="134"/>
      <c r="EQ55" s="135"/>
      <c r="ER55" s="112"/>
      <c r="ES55" s="112"/>
      <c r="ET55" s="112"/>
      <c r="EU55" s="111"/>
      <c r="EV55" s="132"/>
      <c r="EW55" s="133"/>
      <c r="EX55" s="132"/>
      <c r="EY55" s="134"/>
      <c r="EZ55" s="135"/>
      <c r="FA55" s="112"/>
      <c r="FB55" s="112"/>
      <c r="FC55" s="112"/>
      <c r="FD55" s="111"/>
      <c r="FE55" s="132"/>
      <c r="FF55" s="133"/>
      <c r="FG55" s="132"/>
      <c r="FH55" s="134"/>
      <c r="FI55" s="135"/>
      <c r="FJ55" s="112"/>
      <c r="FK55" s="112"/>
      <c r="FL55" s="112"/>
      <c r="FM55" s="111"/>
      <c r="FN55" s="132"/>
      <c r="FO55" s="133"/>
      <c r="FP55" s="132"/>
      <c r="FQ55" s="134"/>
      <c r="FR55" s="135"/>
      <c r="FS55" s="112"/>
      <c r="FT55" s="112"/>
      <c r="FU55" s="112"/>
      <c r="FV55" s="111"/>
      <c r="FW55" s="132"/>
      <c r="FX55" s="133"/>
      <c r="FY55" s="132"/>
      <c r="FZ55" s="134"/>
      <c r="GA55" s="135"/>
      <c r="GB55" s="112"/>
      <c r="GC55" s="112"/>
      <c r="GD55" s="112"/>
      <c r="GE55" s="111"/>
      <c r="GF55" s="132"/>
      <c r="GG55" s="133"/>
      <c r="GH55" s="132"/>
      <c r="GI55" s="134"/>
      <c r="GJ55" s="135"/>
      <c r="GK55" s="112"/>
      <c r="GL55" s="112"/>
      <c r="GM55" s="112"/>
      <c r="GN55" s="111"/>
      <c r="GO55" s="132"/>
      <c r="GP55" s="133"/>
      <c r="GQ55" s="132"/>
      <c r="GR55" s="134"/>
      <c r="GS55" s="135"/>
      <c r="GT55" s="189"/>
      <c r="GU55" s="138"/>
      <c r="GV55" s="124"/>
      <c r="GW55" s="115"/>
      <c r="GX55" s="115"/>
      <c r="GY55" s="101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>O56-L56</f>
        <v>0</v>
      </c>
      <c r="Q56" s="169"/>
      <c r="R56" s="169"/>
      <c r="S56" s="149"/>
      <c r="T56" s="45">
        <f>Q56*O56+S56+0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101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 t="shared" ref="P57:P68" si="3">O57-L57</f>
        <v>0</v>
      </c>
      <c r="Q57" s="169"/>
      <c r="R57" s="169"/>
      <c r="S57" s="149"/>
      <c r="T57" s="45">
        <f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90"/>
      <c r="GV57" s="100"/>
      <c r="GW57" s="115"/>
      <c r="GX57" s="115"/>
      <c r="GY57" s="101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 t="shared" si="3"/>
        <v>0</v>
      </c>
      <c r="Q58" s="169"/>
      <c r="R58" s="559"/>
      <c r="S58" s="560"/>
      <c r="T58" s="45">
        <f>Q58*O58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90"/>
      <c r="GV58" s="100"/>
      <c r="GW58" s="115"/>
      <c r="GX58" s="115"/>
      <c r="GY58" s="101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ref="T59:T66" si="4"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101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01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01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01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01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60"/>
      <c r="V64" s="161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79"/>
      <c r="GU64" s="138"/>
      <c r="GV64" s="100"/>
      <c r="GW64" s="115"/>
      <c r="GX64" s="115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58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60"/>
      <c r="V65" s="161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79"/>
      <c r="GU65" s="138"/>
      <c r="GV65" s="192"/>
      <c r="GW65" s="193"/>
      <c r="GX65" s="193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56"/>
      <c r="V66" s="15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4"/>
      <c r="GU66" s="138"/>
      <c r="GV66" s="192"/>
      <c r="GW66" s="193"/>
      <c r="GX66" s="193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3"/>
        <v>0</v>
      </c>
      <c r="Q67" s="169"/>
      <c r="R67" s="169"/>
      <c r="S67" s="169"/>
      <c r="T67" s="45">
        <f t="shared" ref="T67" si="5"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4"/>
      <c r="GU67" s="138"/>
      <c r="GV67" s="195"/>
      <c r="GW67" s="193"/>
      <c r="GX67" s="196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3"/>
        <v>0</v>
      </c>
      <c r="Q68" s="99"/>
      <c r="R68" s="169"/>
      <c r="S68" s="169"/>
      <c r="T68" s="45">
        <f>Q68*O68</f>
        <v>0</v>
      </c>
      <c r="U68" s="156"/>
      <c r="V68" s="13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7"/>
      <c r="GU68" s="138"/>
      <c r="GV68" s="124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89"/>
      <c r="GU69" s="138"/>
      <c r="GV69" s="124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56"/>
      <c r="V70" s="15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99"/>
      <c r="V71" s="20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202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88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58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161"/>
      <c r="W75" s="178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168"/>
      <c r="GU75" s="19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11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08"/>
      <c r="X79" s="212"/>
      <c r="Y79" s="213"/>
      <c r="Z79" s="214"/>
      <c r="AA79" s="215"/>
      <c r="AB79" s="214"/>
      <c r="AC79" s="216"/>
      <c r="AD79" s="217"/>
      <c r="AE79" s="212"/>
      <c r="AF79" s="212"/>
      <c r="AG79" s="212"/>
      <c r="AH79" s="213"/>
      <c r="AI79" s="214"/>
      <c r="AJ79" s="215"/>
      <c r="AK79" s="214"/>
      <c r="AL79" s="216"/>
      <c r="AM79" s="217"/>
      <c r="AN79" s="212"/>
      <c r="AO79" s="212"/>
      <c r="AP79" s="212"/>
      <c r="AQ79" s="213"/>
      <c r="AR79" s="214"/>
      <c r="AS79" s="215"/>
      <c r="AT79" s="214"/>
      <c r="AU79" s="216"/>
      <c r="AV79" s="217"/>
      <c r="AW79" s="212"/>
      <c r="AX79" s="212"/>
      <c r="AY79" s="212"/>
      <c r="AZ79" s="213"/>
      <c r="BA79" s="214"/>
      <c r="BB79" s="215"/>
      <c r="BC79" s="214"/>
      <c r="BD79" s="216"/>
      <c r="BE79" s="217"/>
      <c r="BF79" s="212"/>
      <c r="BG79" s="212"/>
      <c r="BH79" s="212"/>
      <c r="BI79" s="213"/>
      <c r="BJ79" s="214"/>
      <c r="BK79" s="215"/>
      <c r="BL79" s="214"/>
      <c r="BM79" s="216"/>
      <c r="BN79" s="217"/>
      <c r="BO79" s="212"/>
      <c r="BP79" s="212"/>
      <c r="BQ79" s="212"/>
      <c r="BR79" s="213"/>
      <c r="BS79" s="214"/>
      <c r="BT79" s="215"/>
      <c r="BU79" s="214"/>
      <c r="BV79" s="216"/>
      <c r="BW79" s="217"/>
      <c r="BX79" s="212"/>
      <c r="BY79" s="212"/>
      <c r="BZ79" s="212"/>
      <c r="CA79" s="213"/>
      <c r="CB79" s="214"/>
      <c r="CC79" s="215"/>
      <c r="CD79" s="214"/>
      <c r="CE79" s="216"/>
      <c r="CF79" s="217"/>
      <c r="CG79" s="212"/>
      <c r="CH79" s="212"/>
      <c r="CI79" s="212"/>
      <c r="CJ79" s="213"/>
      <c r="CK79" s="214"/>
      <c r="CL79" s="215"/>
      <c r="CM79" s="214"/>
      <c r="CN79" s="216"/>
      <c r="CO79" s="217"/>
      <c r="CP79" s="212"/>
      <c r="CQ79" s="212"/>
      <c r="CR79" s="212"/>
      <c r="CS79" s="213"/>
      <c r="CT79" s="214"/>
      <c r="CU79" s="215"/>
      <c r="CV79" s="214"/>
      <c r="CW79" s="216"/>
      <c r="CX79" s="217"/>
      <c r="CY79" s="212"/>
      <c r="CZ79" s="212"/>
      <c r="DA79" s="212"/>
      <c r="DB79" s="213"/>
      <c r="DC79" s="214"/>
      <c r="DD79" s="215"/>
      <c r="DE79" s="214"/>
      <c r="DF79" s="216"/>
      <c r="DG79" s="217"/>
      <c r="DH79" s="212"/>
      <c r="DI79" s="212"/>
      <c r="DJ79" s="212"/>
      <c r="DK79" s="213"/>
      <c r="DL79" s="214"/>
      <c r="DM79" s="215"/>
      <c r="DN79" s="214"/>
      <c r="DO79" s="216"/>
      <c r="DP79" s="217"/>
      <c r="DQ79" s="212"/>
      <c r="DR79" s="212"/>
      <c r="DS79" s="212"/>
      <c r="DT79" s="213"/>
      <c r="DU79" s="214"/>
      <c r="DV79" s="215"/>
      <c r="DW79" s="214"/>
      <c r="DX79" s="216"/>
      <c r="DY79" s="217"/>
      <c r="DZ79" s="212"/>
      <c r="EA79" s="212"/>
      <c r="EB79" s="212"/>
      <c r="EC79" s="213"/>
      <c r="ED79" s="214"/>
      <c r="EE79" s="215"/>
      <c r="EF79" s="214"/>
      <c r="EG79" s="216"/>
      <c r="EH79" s="217"/>
      <c r="EI79" s="212"/>
      <c r="EJ79" s="212"/>
      <c r="EK79" s="212"/>
      <c r="EL79" s="213"/>
      <c r="EM79" s="214"/>
      <c r="EN79" s="215"/>
      <c r="EO79" s="214"/>
      <c r="EP79" s="216"/>
      <c r="EQ79" s="217"/>
      <c r="ER79" s="212"/>
      <c r="ES79" s="212"/>
      <c r="ET79" s="212"/>
      <c r="EU79" s="213"/>
      <c r="EV79" s="214"/>
      <c r="EW79" s="215"/>
      <c r="EX79" s="214"/>
      <c r="EY79" s="216"/>
      <c r="EZ79" s="217"/>
      <c r="FA79" s="212"/>
      <c r="FB79" s="212"/>
      <c r="FC79" s="212"/>
      <c r="FD79" s="213"/>
      <c r="FE79" s="214"/>
      <c r="FF79" s="215"/>
      <c r="FG79" s="214"/>
      <c r="FH79" s="216"/>
      <c r="FI79" s="217"/>
      <c r="FJ79" s="212"/>
      <c r="FK79" s="212"/>
      <c r="FL79" s="212"/>
      <c r="FM79" s="213"/>
      <c r="FN79" s="214"/>
      <c r="FO79" s="215"/>
      <c r="FP79" s="214"/>
      <c r="FQ79" s="216"/>
      <c r="FR79" s="217"/>
      <c r="FS79" s="212"/>
      <c r="FT79" s="212"/>
      <c r="FU79" s="212"/>
      <c r="FV79" s="213"/>
      <c r="FW79" s="214"/>
      <c r="FX79" s="215"/>
      <c r="FY79" s="214"/>
      <c r="FZ79" s="216"/>
      <c r="GA79" s="217"/>
      <c r="GB79" s="212"/>
      <c r="GC79" s="212"/>
      <c r="GD79" s="212"/>
      <c r="GE79" s="213"/>
      <c r="GF79" s="214"/>
      <c r="GG79" s="215"/>
      <c r="GH79" s="214"/>
      <c r="GI79" s="216"/>
      <c r="GJ79" s="217"/>
      <c r="GK79" s="212"/>
      <c r="GL79" s="212"/>
      <c r="GM79" s="212"/>
      <c r="GN79" s="213"/>
      <c r="GO79" s="214"/>
      <c r="GP79" s="215"/>
      <c r="GQ79" s="214"/>
      <c r="GR79" s="216"/>
      <c r="GS79" s="21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1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19"/>
      <c r="X80" s="212"/>
      <c r="Y80" s="213"/>
      <c r="Z80" s="214"/>
      <c r="AA80" s="215"/>
      <c r="AB80" s="214"/>
      <c r="AC80" s="216"/>
      <c r="AD80" s="217"/>
      <c r="AE80" s="212"/>
      <c r="AF80" s="212"/>
      <c r="AG80" s="212"/>
      <c r="AH80" s="213"/>
      <c r="AI80" s="214"/>
      <c r="AJ80" s="215"/>
      <c r="AK80" s="214"/>
      <c r="AL80" s="216"/>
      <c r="AM80" s="217"/>
      <c r="AN80" s="212"/>
      <c r="AO80" s="212"/>
      <c r="AP80" s="212"/>
      <c r="AQ80" s="213"/>
      <c r="AR80" s="214"/>
      <c r="AS80" s="215"/>
      <c r="AT80" s="214"/>
      <c r="AU80" s="216"/>
      <c r="AV80" s="217"/>
      <c r="AW80" s="212"/>
      <c r="AX80" s="212"/>
      <c r="AY80" s="212"/>
      <c r="AZ80" s="213"/>
      <c r="BA80" s="214"/>
      <c r="BB80" s="215"/>
      <c r="BC80" s="214"/>
      <c r="BD80" s="216"/>
      <c r="BE80" s="217"/>
      <c r="BF80" s="212"/>
      <c r="BG80" s="212"/>
      <c r="BH80" s="212"/>
      <c r="BI80" s="213"/>
      <c r="BJ80" s="214"/>
      <c r="BK80" s="215"/>
      <c r="BL80" s="214"/>
      <c r="BM80" s="216"/>
      <c r="BN80" s="217"/>
      <c r="BO80" s="212"/>
      <c r="BP80" s="212"/>
      <c r="BQ80" s="212"/>
      <c r="BR80" s="213"/>
      <c r="BS80" s="214"/>
      <c r="BT80" s="215"/>
      <c r="BU80" s="214"/>
      <c r="BV80" s="216"/>
      <c r="BW80" s="217"/>
      <c r="BX80" s="212"/>
      <c r="BY80" s="212"/>
      <c r="BZ80" s="212"/>
      <c r="CA80" s="213"/>
      <c r="CB80" s="214"/>
      <c r="CC80" s="215"/>
      <c r="CD80" s="214"/>
      <c r="CE80" s="216"/>
      <c r="CF80" s="217"/>
      <c r="CG80" s="212"/>
      <c r="CH80" s="212"/>
      <c r="CI80" s="212"/>
      <c r="CJ80" s="213"/>
      <c r="CK80" s="214"/>
      <c r="CL80" s="215"/>
      <c r="CM80" s="214"/>
      <c r="CN80" s="216"/>
      <c r="CO80" s="217"/>
      <c r="CP80" s="212"/>
      <c r="CQ80" s="212"/>
      <c r="CR80" s="212"/>
      <c r="CS80" s="213"/>
      <c r="CT80" s="214"/>
      <c r="CU80" s="215"/>
      <c r="CV80" s="214"/>
      <c r="CW80" s="216"/>
      <c r="CX80" s="217"/>
      <c r="CY80" s="212"/>
      <c r="CZ80" s="212"/>
      <c r="DA80" s="212"/>
      <c r="DB80" s="213"/>
      <c r="DC80" s="214"/>
      <c r="DD80" s="215"/>
      <c r="DE80" s="214"/>
      <c r="DF80" s="216"/>
      <c r="DG80" s="217"/>
      <c r="DH80" s="212"/>
      <c r="DI80" s="212"/>
      <c r="DJ80" s="212"/>
      <c r="DK80" s="213"/>
      <c r="DL80" s="214"/>
      <c r="DM80" s="215"/>
      <c r="DN80" s="214"/>
      <c r="DO80" s="216"/>
      <c r="DP80" s="217"/>
      <c r="DQ80" s="212"/>
      <c r="DR80" s="212"/>
      <c r="DS80" s="212"/>
      <c r="DT80" s="213"/>
      <c r="DU80" s="214"/>
      <c r="DV80" s="215"/>
      <c r="DW80" s="214"/>
      <c r="DX80" s="216"/>
      <c r="DY80" s="217"/>
      <c r="DZ80" s="212"/>
      <c r="EA80" s="212"/>
      <c r="EB80" s="212"/>
      <c r="EC80" s="213"/>
      <c r="ED80" s="214"/>
      <c r="EE80" s="215"/>
      <c r="EF80" s="214"/>
      <c r="EG80" s="216"/>
      <c r="EH80" s="217"/>
      <c r="EI80" s="212"/>
      <c r="EJ80" s="212"/>
      <c r="EK80" s="212"/>
      <c r="EL80" s="213"/>
      <c r="EM80" s="214"/>
      <c r="EN80" s="215"/>
      <c r="EO80" s="214"/>
      <c r="EP80" s="216"/>
      <c r="EQ80" s="217"/>
      <c r="ER80" s="212"/>
      <c r="ES80" s="212"/>
      <c r="ET80" s="212"/>
      <c r="EU80" s="213"/>
      <c r="EV80" s="214"/>
      <c r="EW80" s="215"/>
      <c r="EX80" s="214"/>
      <c r="EY80" s="216"/>
      <c r="EZ80" s="217"/>
      <c r="FA80" s="212"/>
      <c r="FB80" s="212"/>
      <c r="FC80" s="212"/>
      <c r="FD80" s="213"/>
      <c r="FE80" s="214"/>
      <c r="FF80" s="215"/>
      <c r="FG80" s="214"/>
      <c r="FH80" s="216"/>
      <c r="FI80" s="217"/>
      <c r="FJ80" s="212"/>
      <c r="FK80" s="212"/>
      <c r="FL80" s="212"/>
      <c r="FM80" s="213"/>
      <c r="FN80" s="214"/>
      <c r="FO80" s="215"/>
      <c r="FP80" s="214"/>
      <c r="FQ80" s="216"/>
      <c r="FR80" s="217"/>
      <c r="FS80" s="212"/>
      <c r="FT80" s="212"/>
      <c r="FU80" s="212"/>
      <c r="FV80" s="213"/>
      <c r="FW80" s="214"/>
      <c r="FX80" s="215"/>
      <c r="FY80" s="214"/>
      <c r="FZ80" s="216"/>
      <c r="GA80" s="217"/>
      <c r="GB80" s="212"/>
      <c r="GC80" s="212"/>
      <c r="GD80" s="212"/>
      <c r="GE80" s="213"/>
      <c r="GF80" s="214"/>
      <c r="GG80" s="215"/>
      <c r="GH80" s="214"/>
      <c r="GI80" s="216"/>
      <c r="GJ80" s="217"/>
      <c r="GK80" s="212"/>
      <c r="GL80" s="212"/>
      <c r="GM80" s="212"/>
      <c r="GN80" s="213"/>
      <c r="GO80" s="214"/>
      <c r="GP80" s="215"/>
      <c r="GQ80" s="214"/>
      <c r="GR80" s="216"/>
      <c r="GS80" s="217"/>
      <c r="GT80" s="209"/>
      <c r="GU80" s="210"/>
      <c r="GV80" s="206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101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101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ref="P87:P89" si="6">O87-L87</f>
        <v>0</v>
      </c>
      <c r="Q87" s="169"/>
      <c r="R87" s="169"/>
      <c r="S87" s="169"/>
      <c r="T87" s="45">
        <f t="shared" si="2"/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228"/>
      <c r="O88" s="107"/>
      <c r="P88" s="153">
        <f t="shared" si="6"/>
        <v>0</v>
      </c>
      <c r="Q88" s="169"/>
      <c r="R88" s="169"/>
      <c r="S88" s="169"/>
      <c r="T88" s="45">
        <f t="shared" si="2"/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29"/>
      <c r="K89" s="85"/>
      <c r="L89" s="106"/>
      <c r="M89" s="87"/>
      <c r="N89" s="230"/>
      <c r="O89" s="107"/>
      <c r="P89" s="153">
        <f t="shared" si="6"/>
        <v>0</v>
      </c>
      <c r="Q89" s="169"/>
      <c r="R89" s="169"/>
      <c r="S89" s="169"/>
      <c r="T89" s="45">
        <f t="shared" ref="T89:T96" si="7">Q89*O89</f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231"/>
      <c r="GZ89" s="232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37"/>
      <c r="O90" s="89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4"/>
      <c r="GW90" s="82"/>
      <c r="GX90" s="82"/>
      <c r="GY90" s="255"/>
      <c r="GZ90" s="256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57"/>
      <c r="O91" s="89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4"/>
      <c r="GW91" s="82"/>
      <c r="GX91" s="82"/>
      <c r="GY91" s="255"/>
      <c r="GZ91" s="256"/>
    </row>
    <row r="92" spans="1:209" ht="16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57"/>
      <c r="O92" s="258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9"/>
      <c r="GW92" s="37"/>
      <c r="GX92" s="37"/>
      <c r="GY92" s="38"/>
      <c r="GZ92" s="39"/>
    </row>
    <row r="93" spans="1:209" ht="20.25" thickTop="1" thickBot="1" x14ac:dyDescent="0.3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561" t="s">
        <v>34</v>
      </c>
      <c r="N93" s="562"/>
      <c r="O93" s="563">
        <f>SUM(O11:O92)</f>
        <v>543250</v>
      </c>
      <c r="P93" s="260"/>
      <c r="Q93" s="238"/>
      <c r="R93" s="261"/>
      <c r="S93" s="238"/>
      <c r="T93" s="45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9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76"/>
      <c r="K94" s="234"/>
      <c r="L94" s="235"/>
      <c r="M94" s="236"/>
      <c r="N94" s="257"/>
      <c r="O94" s="564"/>
      <c r="P94" s="260"/>
      <c r="Q94" s="238"/>
      <c r="R94" s="261"/>
      <c r="S94" s="238"/>
      <c r="T94" s="277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275"/>
      <c r="GZ94" s="39"/>
    </row>
    <row r="95" spans="1:209" ht="16.5" thickTop="1" x14ac:dyDescent="0.2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236"/>
      <c r="N95" s="257"/>
      <c r="O95" s="278"/>
      <c r="P95" s="278"/>
      <c r="Q95" s="238"/>
      <c r="R95" s="238"/>
      <c r="S95" s="238"/>
      <c r="T95" s="277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6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34"/>
      <c r="L96" s="235"/>
      <c r="M96" s="236"/>
      <c r="N96" s="257"/>
      <c r="O96" s="278"/>
      <c r="P96" s="278"/>
      <c r="Q96" s="279"/>
      <c r="R96" s="497"/>
      <c r="S96" s="497"/>
      <c r="T96" s="45">
        <f t="shared" si="7"/>
        <v>0</v>
      </c>
      <c r="U96" s="280"/>
      <c r="V96" s="248"/>
      <c r="W96" s="241"/>
      <c r="X96" s="262"/>
      <c r="Y96" s="243"/>
      <c r="Z96" s="264"/>
      <c r="AA96" s="265"/>
      <c r="AB96" s="264"/>
      <c r="AC96" s="266"/>
      <c r="AD96" s="267"/>
      <c r="AE96" s="268"/>
      <c r="AF96" s="262"/>
      <c r="AG96" s="281"/>
      <c r="AH96" s="243"/>
      <c r="AI96" s="264"/>
      <c r="AJ96" s="265"/>
      <c r="AK96" s="270"/>
      <c r="AL96" s="266"/>
      <c r="AM96" s="267"/>
      <c r="AN96" s="282"/>
      <c r="AO96" s="283"/>
      <c r="AP96" s="281"/>
      <c r="AQ96" s="243"/>
      <c r="AR96" s="264"/>
      <c r="AS96" s="265"/>
      <c r="AT96" s="264"/>
      <c r="AU96" s="266"/>
      <c r="AV96" s="267"/>
      <c r="AW96" s="282"/>
      <c r="AX96" s="283"/>
      <c r="AY96" s="281"/>
      <c r="AZ96" s="243"/>
      <c r="BA96" s="264"/>
      <c r="BB96" s="265"/>
      <c r="BC96" s="270"/>
      <c r="BD96" s="266"/>
      <c r="BE96" s="267"/>
      <c r="BF96" s="282"/>
      <c r="BG96" s="283"/>
      <c r="BH96" s="281"/>
      <c r="BI96" s="243"/>
      <c r="BJ96" s="264"/>
      <c r="BK96" s="265"/>
      <c r="BL96" s="270"/>
      <c r="BM96" s="266"/>
      <c r="BN96" s="267"/>
      <c r="BO96" s="282"/>
      <c r="BP96" s="283"/>
      <c r="BQ96" s="281"/>
      <c r="BR96" s="243"/>
      <c r="BS96" s="264"/>
      <c r="BT96" s="265"/>
      <c r="BU96" s="264"/>
      <c r="BV96" s="266"/>
      <c r="BW96" s="267"/>
      <c r="BX96" s="282"/>
      <c r="BY96" s="283"/>
      <c r="BZ96" s="281"/>
      <c r="CA96" s="243"/>
      <c r="CB96" s="264"/>
      <c r="CC96" s="265"/>
      <c r="CD96" s="264"/>
      <c r="CE96" s="266"/>
      <c r="CF96" s="267"/>
      <c r="CG96" s="282"/>
      <c r="CH96" s="283"/>
      <c r="CI96" s="281"/>
      <c r="CJ96" s="243"/>
      <c r="CK96" s="264"/>
      <c r="CL96" s="265"/>
      <c r="CM96" s="264"/>
      <c r="CN96" s="266"/>
      <c r="CO96" s="267"/>
      <c r="CP96" s="282"/>
      <c r="CQ96" s="283"/>
      <c r="CR96" s="281"/>
      <c r="CS96" s="243"/>
      <c r="CT96" s="264"/>
      <c r="CU96" s="271"/>
      <c r="CV96" s="270"/>
      <c r="CW96" s="272"/>
      <c r="CX96" s="267"/>
      <c r="CY96" s="282"/>
      <c r="CZ96" s="283"/>
      <c r="DA96" s="281"/>
      <c r="DB96" s="243"/>
      <c r="DC96" s="264"/>
      <c r="DD96" s="265"/>
      <c r="DE96" s="264"/>
      <c r="DF96" s="266"/>
      <c r="DG96" s="267"/>
      <c r="DH96" s="282"/>
      <c r="DI96" s="283"/>
      <c r="DJ96" s="281"/>
      <c r="DK96" s="243"/>
      <c r="DL96" s="264"/>
      <c r="DM96" s="271"/>
      <c r="DN96" s="270"/>
      <c r="DO96" s="272"/>
      <c r="DP96" s="267"/>
      <c r="DQ96" s="282"/>
      <c r="DR96" s="283"/>
      <c r="DS96" s="281"/>
      <c r="DT96" s="243"/>
      <c r="DU96" s="264"/>
      <c r="DV96" s="265"/>
      <c r="DW96" s="264"/>
      <c r="DX96" s="266"/>
      <c r="DY96" s="267"/>
      <c r="DZ96" s="282"/>
      <c r="EA96" s="283"/>
      <c r="EB96" s="281"/>
      <c r="EC96" s="243"/>
      <c r="ED96" s="264"/>
      <c r="EE96" s="271"/>
      <c r="EF96" s="270"/>
      <c r="EG96" s="272"/>
      <c r="EH96" s="267"/>
      <c r="EI96" s="282"/>
      <c r="EJ96" s="283"/>
      <c r="EK96" s="281"/>
      <c r="EL96" s="243"/>
      <c r="EM96" s="264"/>
      <c r="EN96" s="271"/>
      <c r="EO96" s="270"/>
      <c r="EP96" s="272"/>
      <c r="EQ96" s="267"/>
      <c r="ER96" s="282"/>
      <c r="ES96" s="283"/>
      <c r="ET96" s="281"/>
      <c r="EU96" s="243"/>
      <c r="EV96" s="264"/>
      <c r="EW96" s="265"/>
      <c r="EX96" s="264"/>
      <c r="EY96" s="266"/>
      <c r="EZ96" s="267"/>
      <c r="FA96" s="282"/>
      <c r="FB96" s="283"/>
      <c r="FC96" s="281"/>
      <c r="FD96" s="243"/>
      <c r="FE96" s="264"/>
      <c r="FF96" s="265"/>
      <c r="FG96" s="264"/>
      <c r="FH96" s="266"/>
      <c r="FI96" s="267"/>
      <c r="FJ96" s="282"/>
      <c r="FK96" s="283"/>
      <c r="FL96" s="281"/>
      <c r="FM96" s="243"/>
      <c r="FN96" s="264"/>
      <c r="FO96" s="265"/>
      <c r="FP96" s="264"/>
      <c r="FQ96" s="266"/>
      <c r="FR96" s="267"/>
      <c r="FS96" s="282"/>
      <c r="FT96" s="283"/>
      <c r="FU96" s="281"/>
      <c r="FV96" s="243"/>
      <c r="FW96" s="264"/>
      <c r="FX96" s="265"/>
      <c r="FY96" s="264"/>
      <c r="FZ96" s="266"/>
      <c r="GA96" s="267"/>
      <c r="GB96" s="282"/>
      <c r="GC96" s="283"/>
      <c r="GD96" s="281"/>
      <c r="GE96" s="243"/>
      <c r="GF96" s="264"/>
      <c r="GG96" s="265"/>
      <c r="GH96" s="264"/>
      <c r="GI96" s="266"/>
      <c r="GJ96" s="267"/>
      <c r="GK96" s="282"/>
      <c r="GL96" s="283"/>
      <c r="GM96" s="281"/>
      <c r="GN96" s="243"/>
      <c r="GO96" s="264"/>
      <c r="GP96" s="265"/>
      <c r="GQ96" s="264"/>
      <c r="GR96" s="266"/>
      <c r="GS96" s="267"/>
      <c r="GT96" s="253"/>
      <c r="GU96" s="30"/>
      <c r="GV96" s="284"/>
      <c r="GW96" s="274"/>
      <c r="GX96" s="274"/>
      <c r="GY96" s="275"/>
      <c r="GZ96" s="39"/>
    </row>
    <row r="97" spans="1:208" ht="17.25" thickTop="1" thickBot="1" x14ac:dyDescent="0.3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565" t="s">
        <v>35</v>
      </c>
      <c r="P97" s="566"/>
      <c r="Q97" s="566"/>
      <c r="R97" s="288">
        <f>SUM(R11:R96)</f>
        <v>0</v>
      </c>
      <c r="S97" s="498"/>
      <c r="T97" s="290">
        <f>SUM(T11:T96)</f>
        <v>15579477.35</v>
      </c>
      <c r="U97" s="291"/>
      <c r="V97" s="248"/>
      <c r="W97" s="292">
        <f t="shared" ref="W97:CH97" si="8">SUM(W11:W96)</f>
        <v>350081.95999999996</v>
      </c>
      <c r="X97" s="293">
        <f t="shared" si="8"/>
        <v>0</v>
      </c>
      <c r="Y97" s="293">
        <f t="shared" si="8"/>
        <v>0</v>
      </c>
      <c r="Z97" s="293">
        <f t="shared" si="8"/>
        <v>0</v>
      </c>
      <c r="AA97" s="293">
        <f t="shared" si="8"/>
        <v>0</v>
      </c>
      <c r="AB97" s="293">
        <f t="shared" si="8"/>
        <v>0</v>
      </c>
      <c r="AC97" s="293">
        <f t="shared" si="8"/>
        <v>0</v>
      </c>
      <c r="AD97" s="293">
        <f t="shared" si="8"/>
        <v>0</v>
      </c>
      <c r="AE97" s="293">
        <f t="shared" si="8"/>
        <v>0</v>
      </c>
      <c r="AF97" s="293">
        <f t="shared" si="8"/>
        <v>0</v>
      </c>
      <c r="AG97" s="293">
        <f t="shared" si="8"/>
        <v>0</v>
      </c>
      <c r="AH97" s="293">
        <f t="shared" si="8"/>
        <v>0</v>
      </c>
      <c r="AI97" s="293">
        <f t="shared" si="8"/>
        <v>0</v>
      </c>
      <c r="AJ97" s="293">
        <f t="shared" si="8"/>
        <v>0</v>
      </c>
      <c r="AK97" s="293">
        <f t="shared" si="8"/>
        <v>0</v>
      </c>
      <c r="AL97" s="293">
        <f t="shared" si="8"/>
        <v>0</v>
      </c>
      <c r="AM97" s="293">
        <f t="shared" si="8"/>
        <v>0</v>
      </c>
      <c r="AN97" s="293">
        <f t="shared" si="8"/>
        <v>0</v>
      </c>
      <c r="AO97" s="293">
        <f t="shared" si="8"/>
        <v>0</v>
      </c>
      <c r="AP97" s="293">
        <f t="shared" si="8"/>
        <v>0</v>
      </c>
      <c r="AQ97" s="293">
        <f t="shared" si="8"/>
        <v>0</v>
      </c>
      <c r="AR97" s="293">
        <f t="shared" si="8"/>
        <v>0</v>
      </c>
      <c r="AS97" s="293">
        <f t="shared" si="8"/>
        <v>0</v>
      </c>
      <c r="AT97" s="293">
        <f t="shared" si="8"/>
        <v>0</v>
      </c>
      <c r="AU97" s="293">
        <f t="shared" si="8"/>
        <v>0</v>
      </c>
      <c r="AV97" s="293">
        <f t="shared" si="8"/>
        <v>0</v>
      </c>
      <c r="AW97" s="293">
        <f t="shared" si="8"/>
        <v>0</v>
      </c>
      <c r="AX97" s="293">
        <f t="shared" si="8"/>
        <v>0</v>
      </c>
      <c r="AY97" s="293">
        <f t="shared" si="8"/>
        <v>0</v>
      </c>
      <c r="AZ97" s="293">
        <f t="shared" si="8"/>
        <v>0</v>
      </c>
      <c r="BA97" s="293">
        <f t="shared" si="8"/>
        <v>0</v>
      </c>
      <c r="BB97" s="293">
        <f t="shared" si="8"/>
        <v>0</v>
      </c>
      <c r="BC97" s="293">
        <f t="shared" si="8"/>
        <v>0</v>
      </c>
      <c r="BD97" s="293">
        <f t="shared" si="8"/>
        <v>0</v>
      </c>
      <c r="BE97" s="293">
        <f t="shared" si="8"/>
        <v>0</v>
      </c>
      <c r="BF97" s="293">
        <f t="shared" si="8"/>
        <v>0</v>
      </c>
      <c r="BG97" s="293">
        <f t="shared" si="8"/>
        <v>0</v>
      </c>
      <c r="BH97" s="293">
        <f t="shared" si="8"/>
        <v>0</v>
      </c>
      <c r="BI97" s="293">
        <f t="shared" si="8"/>
        <v>0</v>
      </c>
      <c r="BJ97" s="293">
        <f t="shared" si="8"/>
        <v>0</v>
      </c>
      <c r="BK97" s="293">
        <f t="shared" si="8"/>
        <v>0</v>
      </c>
      <c r="BL97" s="293">
        <f t="shared" si="8"/>
        <v>0</v>
      </c>
      <c r="BM97" s="293">
        <f t="shared" si="8"/>
        <v>0</v>
      </c>
      <c r="BN97" s="293">
        <f t="shared" si="8"/>
        <v>0</v>
      </c>
      <c r="BO97" s="293">
        <f t="shared" si="8"/>
        <v>0</v>
      </c>
      <c r="BP97" s="293">
        <f t="shared" si="8"/>
        <v>0</v>
      </c>
      <c r="BQ97" s="293">
        <f t="shared" si="8"/>
        <v>0</v>
      </c>
      <c r="BR97" s="293">
        <f t="shared" si="8"/>
        <v>0</v>
      </c>
      <c r="BS97" s="293">
        <f t="shared" si="8"/>
        <v>0</v>
      </c>
      <c r="BT97" s="293">
        <f t="shared" si="8"/>
        <v>0</v>
      </c>
      <c r="BU97" s="293">
        <f t="shared" si="8"/>
        <v>0</v>
      </c>
      <c r="BV97" s="293">
        <f t="shared" si="8"/>
        <v>0</v>
      </c>
      <c r="BW97" s="293">
        <f t="shared" si="8"/>
        <v>0</v>
      </c>
      <c r="BX97" s="293">
        <f t="shared" si="8"/>
        <v>0</v>
      </c>
      <c r="BY97" s="293">
        <f t="shared" si="8"/>
        <v>0</v>
      </c>
      <c r="BZ97" s="293">
        <f t="shared" si="8"/>
        <v>0</v>
      </c>
      <c r="CA97" s="293">
        <f t="shared" si="8"/>
        <v>0</v>
      </c>
      <c r="CB97" s="293">
        <f t="shared" si="8"/>
        <v>0</v>
      </c>
      <c r="CC97" s="293">
        <f t="shared" si="8"/>
        <v>0</v>
      </c>
      <c r="CD97" s="293">
        <f t="shared" si="8"/>
        <v>0</v>
      </c>
      <c r="CE97" s="293">
        <f t="shared" si="8"/>
        <v>0</v>
      </c>
      <c r="CF97" s="293">
        <f t="shared" si="8"/>
        <v>0</v>
      </c>
      <c r="CG97" s="293">
        <f t="shared" si="8"/>
        <v>0</v>
      </c>
      <c r="CH97" s="293">
        <f t="shared" si="8"/>
        <v>0</v>
      </c>
      <c r="CI97" s="293">
        <f t="shared" ref="CI97:ET97" si="9">SUM(CI11:CI96)</f>
        <v>0</v>
      </c>
      <c r="CJ97" s="293">
        <f t="shared" si="9"/>
        <v>0</v>
      </c>
      <c r="CK97" s="293">
        <f t="shared" si="9"/>
        <v>0</v>
      </c>
      <c r="CL97" s="293">
        <f t="shared" si="9"/>
        <v>0</v>
      </c>
      <c r="CM97" s="293">
        <f t="shared" si="9"/>
        <v>0</v>
      </c>
      <c r="CN97" s="293">
        <f t="shared" si="9"/>
        <v>0</v>
      </c>
      <c r="CO97" s="293">
        <f t="shared" si="9"/>
        <v>0</v>
      </c>
      <c r="CP97" s="293">
        <f t="shared" si="9"/>
        <v>0</v>
      </c>
      <c r="CQ97" s="293">
        <f t="shared" si="9"/>
        <v>0</v>
      </c>
      <c r="CR97" s="293">
        <f t="shared" si="9"/>
        <v>0</v>
      </c>
      <c r="CS97" s="293">
        <f t="shared" si="9"/>
        <v>0</v>
      </c>
      <c r="CT97" s="293">
        <f t="shared" si="9"/>
        <v>0</v>
      </c>
      <c r="CU97" s="293">
        <f t="shared" si="9"/>
        <v>0</v>
      </c>
      <c r="CV97" s="293">
        <f t="shared" si="9"/>
        <v>0</v>
      </c>
      <c r="CW97" s="293">
        <f t="shared" si="9"/>
        <v>0</v>
      </c>
      <c r="CX97" s="293">
        <f t="shared" si="9"/>
        <v>0</v>
      </c>
      <c r="CY97" s="293">
        <f t="shared" si="9"/>
        <v>0</v>
      </c>
      <c r="CZ97" s="293">
        <f t="shared" si="9"/>
        <v>0</v>
      </c>
      <c r="DA97" s="293">
        <f t="shared" si="9"/>
        <v>0</v>
      </c>
      <c r="DB97" s="293">
        <f t="shared" si="9"/>
        <v>0</v>
      </c>
      <c r="DC97" s="293">
        <f t="shared" si="9"/>
        <v>0</v>
      </c>
      <c r="DD97" s="293">
        <f t="shared" si="9"/>
        <v>0</v>
      </c>
      <c r="DE97" s="293">
        <f t="shared" si="9"/>
        <v>0</v>
      </c>
      <c r="DF97" s="293">
        <f t="shared" si="9"/>
        <v>0</v>
      </c>
      <c r="DG97" s="293">
        <f t="shared" si="9"/>
        <v>0</v>
      </c>
      <c r="DH97" s="293">
        <f t="shared" si="9"/>
        <v>0</v>
      </c>
      <c r="DI97" s="293">
        <f t="shared" si="9"/>
        <v>0</v>
      </c>
      <c r="DJ97" s="293">
        <f t="shared" si="9"/>
        <v>0</v>
      </c>
      <c r="DK97" s="293">
        <f t="shared" si="9"/>
        <v>0</v>
      </c>
      <c r="DL97" s="293">
        <f t="shared" si="9"/>
        <v>0</v>
      </c>
      <c r="DM97" s="293">
        <f t="shared" si="9"/>
        <v>0</v>
      </c>
      <c r="DN97" s="293">
        <f t="shared" si="9"/>
        <v>0</v>
      </c>
      <c r="DO97" s="293">
        <f t="shared" si="9"/>
        <v>0</v>
      </c>
      <c r="DP97" s="293">
        <f t="shared" si="9"/>
        <v>0</v>
      </c>
      <c r="DQ97" s="293">
        <f t="shared" si="9"/>
        <v>0</v>
      </c>
      <c r="DR97" s="293">
        <f t="shared" si="9"/>
        <v>0</v>
      </c>
      <c r="DS97" s="293">
        <f t="shared" si="9"/>
        <v>0</v>
      </c>
      <c r="DT97" s="293">
        <f t="shared" si="9"/>
        <v>0</v>
      </c>
      <c r="DU97" s="293">
        <f t="shared" si="9"/>
        <v>0</v>
      </c>
      <c r="DV97" s="293">
        <f t="shared" si="9"/>
        <v>0</v>
      </c>
      <c r="DW97" s="293">
        <f t="shared" si="9"/>
        <v>0</v>
      </c>
      <c r="DX97" s="293">
        <f t="shared" si="9"/>
        <v>0</v>
      </c>
      <c r="DY97" s="293">
        <f t="shared" si="9"/>
        <v>0</v>
      </c>
      <c r="DZ97" s="293">
        <f t="shared" si="9"/>
        <v>0</v>
      </c>
      <c r="EA97" s="293">
        <f t="shared" si="9"/>
        <v>0</v>
      </c>
      <c r="EB97" s="293">
        <f t="shared" si="9"/>
        <v>0</v>
      </c>
      <c r="EC97" s="293">
        <f t="shared" si="9"/>
        <v>0</v>
      </c>
      <c r="ED97" s="293">
        <f t="shared" si="9"/>
        <v>0</v>
      </c>
      <c r="EE97" s="293">
        <f t="shared" si="9"/>
        <v>0</v>
      </c>
      <c r="EF97" s="293">
        <f t="shared" si="9"/>
        <v>0</v>
      </c>
      <c r="EG97" s="293">
        <f t="shared" si="9"/>
        <v>0</v>
      </c>
      <c r="EH97" s="293">
        <f t="shared" si="9"/>
        <v>0</v>
      </c>
      <c r="EI97" s="293">
        <f t="shared" si="9"/>
        <v>0</v>
      </c>
      <c r="EJ97" s="293">
        <f t="shared" si="9"/>
        <v>0</v>
      </c>
      <c r="EK97" s="293">
        <f t="shared" si="9"/>
        <v>0</v>
      </c>
      <c r="EL97" s="293">
        <f t="shared" si="9"/>
        <v>0</v>
      </c>
      <c r="EM97" s="293">
        <f t="shared" si="9"/>
        <v>0</v>
      </c>
      <c r="EN97" s="293">
        <f t="shared" si="9"/>
        <v>0</v>
      </c>
      <c r="EO97" s="293">
        <f t="shared" si="9"/>
        <v>0</v>
      </c>
      <c r="EP97" s="293">
        <f t="shared" si="9"/>
        <v>0</v>
      </c>
      <c r="EQ97" s="293">
        <f t="shared" si="9"/>
        <v>0</v>
      </c>
      <c r="ER97" s="293">
        <f t="shared" si="9"/>
        <v>0</v>
      </c>
      <c r="ES97" s="293">
        <f t="shared" si="9"/>
        <v>0</v>
      </c>
      <c r="ET97" s="293">
        <f t="shared" si="9"/>
        <v>0</v>
      </c>
      <c r="EU97" s="293">
        <f t="shared" ref="EU97:GS97" si="10">SUM(EU11:EU96)</f>
        <v>0</v>
      </c>
      <c r="EV97" s="293">
        <f t="shared" si="10"/>
        <v>0</v>
      </c>
      <c r="EW97" s="293">
        <f t="shared" si="10"/>
        <v>0</v>
      </c>
      <c r="EX97" s="293">
        <f t="shared" si="10"/>
        <v>0</v>
      </c>
      <c r="EY97" s="293">
        <f t="shared" si="10"/>
        <v>0</v>
      </c>
      <c r="EZ97" s="293">
        <f t="shared" si="10"/>
        <v>0</v>
      </c>
      <c r="FA97" s="293">
        <f t="shared" si="10"/>
        <v>0</v>
      </c>
      <c r="FB97" s="293">
        <f t="shared" si="10"/>
        <v>0</v>
      </c>
      <c r="FC97" s="293">
        <f t="shared" si="10"/>
        <v>0</v>
      </c>
      <c r="FD97" s="293">
        <f t="shared" si="10"/>
        <v>0</v>
      </c>
      <c r="FE97" s="293">
        <f t="shared" si="10"/>
        <v>0</v>
      </c>
      <c r="FF97" s="293">
        <f t="shared" si="10"/>
        <v>0</v>
      </c>
      <c r="FG97" s="293">
        <f t="shared" si="10"/>
        <v>0</v>
      </c>
      <c r="FH97" s="293">
        <f t="shared" si="10"/>
        <v>0</v>
      </c>
      <c r="FI97" s="293">
        <f t="shared" si="10"/>
        <v>0</v>
      </c>
      <c r="FJ97" s="293">
        <f t="shared" si="10"/>
        <v>0</v>
      </c>
      <c r="FK97" s="293">
        <f t="shared" si="10"/>
        <v>0</v>
      </c>
      <c r="FL97" s="293">
        <f t="shared" si="10"/>
        <v>0</v>
      </c>
      <c r="FM97" s="293">
        <f t="shared" si="10"/>
        <v>0</v>
      </c>
      <c r="FN97" s="293">
        <f t="shared" si="10"/>
        <v>0</v>
      </c>
      <c r="FO97" s="293">
        <f t="shared" si="10"/>
        <v>0</v>
      </c>
      <c r="FP97" s="293">
        <f t="shared" si="10"/>
        <v>0</v>
      </c>
      <c r="FQ97" s="293">
        <f t="shared" si="10"/>
        <v>0</v>
      </c>
      <c r="FR97" s="293">
        <f t="shared" si="10"/>
        <v>0</v>
      </c>
      <c r="FS97" s="293">
        <f t="shared" si="10"/>
        <v>0</v>
      </c>
      <c r="FT97" s="293">
        <f t="shared" si="10"/>
        <v>0</v>
      </c>
      <c r="FU97" s="293">
        <f t="shared" si="10"/>
        <v>0</v>
      </c>
      <c r="FV97" s="293">
        <f t="shared" si="10"/>
        <v>0</v>
      </c>
      <c r="FW97" s="293">
        <f t="shared" si="10"/>
        <v>0</v>
      </c>
      <c r="FX97" s="293">
        <f t="shared" si="10"/>
        <v>0</v>
      </c>
      <c r="FY97" s="293">
        <f t="shared" si="10"/>
        <v>0</v>
      </c>
      <c r="FZ97" s="293">
        <f t="shared" si="10"/>
        <v>0</v>
      </c>
      <c r="GA97" s="293">
        <f t="shared" si="10"/>
        <v>0</v>
      </c>
      <c r="GB97" s="293">
        <f t="shared" si="10"/>
        <v>0</v>
      </c>
      <c r="GC97" s="293">
        <f t="shared" si="10"/>
        <v>0</v>
      </c>
      <c r="GD97" s="293">
        <f t="shared" si="10"/>
        <v>0</v>
      </c>
      <c r="GE97" s="293">
        <f t="shared" si="10"/>
        <v>0</v>
      </c>
      <c r="GF97" s="293">
        <f t="shared" si="10"/>
        <v>0</v>
      </c>
      <c r="GG97" s="293">
        <f t="shared" si="10"/>
        <v>0</v>
      </c>
      <c r="GH97" s="293">
        <f t="shared" si="10"/>
        <v>0</v>
      </c>
      <c r="GI97" s="293">
        <f t="shared" si="10"/>
        <v>0</v>
      </c>
      <c r="GJ97" s="293">
        <f t="shared" si="10"/>
        <v>0</v>
      </c>
      <c r="GK97" s="293">
        <f t="shared" si="10"/>
        <v>0</v>
      </c>
      <c r="GL97" s="293">
        <f t="shared" si="10"/>
        <v>0</v>
      </c>
      <c r="GM97" s="293">
        <f t="shared" si="10"/>
        <v>0</v>
      </c>
      <c r="GN97" s="293">
        <f t="shared" si="10"/>
        <v>0</v>
      </c>
      <c r="GO97" s="293">
        <f t="shared" si="10"/>
        <v>0</v>
      </c>
      <c r="GP97" s="293">
        <f t="shared" si="10"/>
        <v>0</v>
      </c>
      <c r="GQ97" s="293">
        <f t="shared" si="10"/>
        <v>0</v>
      </c>
      <c r="GR97" s="293">
        <f t="shared" si="10"/>
        <v>0</v>
      </c>
      <c r="GS97" s="293">
        <f t="shared" si="10"/>
        <v>0</v>
      </c>
      <c r="GT97" s="142"/>
      <c r="GU97" s="294">
        <f>SUM(GU11:GU96)</f>
        <v>0</v>
      </c>
      <c r="GV97" s="295"/>
      <c r="GW97" s="296"/>
      <c r="GX97" s="296"/>
      <c r="GY97" s="297"/>
      <c r="GZ97" s="298">
        <f>SUM(GZ11:GZ96)</f>
        <v>87232</v>
      </c>
    </row>
    <row r="98" spans="1:208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299"/>
      <c r="P98" s="300"/>
      <c r="Q98" s="301"/>
      <c r="R98" s="301"/>
      <c r="S98" s="301"/>
      <c r="T98" s="45"/>
      <c r="U98" s="291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299"/>
      <c r="P99" s="300"/>
      <c r="Q99" s="301"/>
      <c r="R99" s="301"/>
      <c r="S99" s="301"/>
      <c r="T99" s="45"/>
      <c r="U99" s="29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57"/>
      <c r="O100" s="567" t="s">
        <v>36</v>
      </c>
      <c r="P100" s="568"/>
      <c r="Q100" s="568"/>
      <c r="R100" s="499"/>
      <c r="S100" s="499"/>
      <c r="T100" s="571">
        <f>GZ97+GU97+W97+T97+R97</f>
        <v>16016791.309999999</v>
      </c>
      <c r="U100" s="572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314"/>
      <c r="K101" s="285"/>
      <c r="L101" s="235"/>
      <c r="M101" s="286"/>
      <c r="N101" s="257"/>
      <c r="O101" s="569"/>
      <c r="P101" s="570"/>
      <c r="Q101" s="570"/>
      <c r="R101" s="500"/>
      <c r="S101" s="500"/>
      <c r="T101" s="573"/>
      <c r="U101" s="574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314"/>
      <c r="K102" s="285"/>
      <c r="L102" s="235"/>
      <c r="M102" s="286"/>
      <c r="N102" s="257"/>
      <c r="O102" s="299"/>
      <c r="P102" s="300"/>
      <c r="Q102" s="301"/>
      <c r="R102" s="301"/>
      <c r="S102" s="301"/>
      <c r="T102" s="277"/>
      <c r="U102" s="316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B103" s="118"/>
      <c r="C103" s="118"/>
      <c r="D103" s="41"/>
      <c r="E103" s="42"/>
      <c r="F103" s="43"/>
      <c r="G103" s="44"/>
      <c r="H103" s="45"/>
      <c r="I103" s="46"/>
      <c r="J103" s="233"/>
      <c r="K103" s="285"/>
      <c r="L103" s="235"/>
      <c r="M103" s="286"/>
      <c r="N103" s="257"/>
      <c r="O103" s="299"/>
      <c r="P103" s="300"/>
      <c r="Q103" s="301"/>
      <c r="R103" s="301"/>
      <c r="S103" s="301"/>
      <c r="T103" s="277"/>
      <c r="U103" s="316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x14ac:dyDescent="0.25">
      <c r="A104" s="1">
        <v>25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233"/>
      <c r="K104" s="285"/>
      <c r="L104" s="235"/>
      <c r="M104" s="286"/>
      <c r="N104" s="257"/>
      <c r="O104" s="299"/>
      <c r="P104" s="317"/>
      <c r="Q104" s="301"/>
      <c r="R104" s="301"/>
      <c r="S104" s="301"/>
      <c r="T104" s="277"/>
      <c r="U104" s="318"/>
      <c r="V104" s="248"/>
      <c r="W104" s="293"/>
      <c r="X104" s="302"/>
      <c r="Y104" s="303"/>
      <c r="Z104" s="304"/>
      <c r="AA104" s="265"/>
      <c r="AB104" s="264"/>
      <c r="AC104" s="266"/>
      <c r="AD104" s="267"/>
      <c r="AE104" s="118"/>
      <c r="AF104" s="79"/>
      <c r="AG104" s="306"/>
      <c r="AH104" s="303"/>
      <c r="AI104" s="304"/>
      <c r="AJ104" s="308"/>
      <c r="AK104" s="307"/>
      <c r="AL104" s="309"/>
      <c r="AM104" s="126"/>
      <c r="AO104" s="60"/>
      <c r="AP104" s="306"/>
      <c r="AQ104" s="303">
        <v>21</v>
      </c>
      <c r="AR104" s="304"/>
      <c r="AS104" s="308"/>
      <c r="AT104" s="304"/>
      <c r="AU104" s="309"/>
      <c r="AV104" s="126"/>
      <c r="AX104" s="60"/>
      <c r="AY104" s="306"/>
      <c r="AZ104" s="303">
        <v>21</v>
      </c>
      <c r="BA104" s="304"/>
      <c r="BB104" s="308"/>
      <c r="BC104" s="307"/>
      <c r="BD104" s="309"/>
      <c r="BE104" s="126"/>
      <c r="BG104" s="60"/>
      <c r="BH104" s="306"/>
      <c r="BI104" s="303"/>
      <c r="BJ104" s="304"/>
      <c r="BK104" s="308"/>
      <c r="BL104" s="307"/>
      <c r="BM104" s="309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>
        <v>21</v>
      </c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>
        <v>21</v>
      </c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>
        <v>21</v>
      </c>
      <c r="ED104" s="304"/>
      <c r="EE104" s="308"/>
      <c r="EF104" s="307"/>
      <c r="EG104" s="309"/>
      <c r="EH104" s="126"/>
      <c r="EJ104" s="60"/>
      <c r="EK104" s="306"/>
      <c r="EL104" s="303">
        <v>21</v>
      </c>
      <c r="EM104" s="304"/>
      <c r="EN104" s="308"/>
      <c r="EO104" s="307"/>
      <c r="EP104" s="309"/>
      <c r="EQ104" s="126"/>
      <c r="ES104" s="60"/>
      <c r="ET104" s="306"/>
      <c r="EU104" s="303">
        <v>21</v>
      </c>
      <c r="EV104" s="304"/>
      <c r="EW104" s="42"/>
      <c r="EX104" s="304"/>
      <c r="EY104" s="305"/>
      <c r="EZ104" s="126"/>
      <c r="FB104" s="60"/>
      <c r="FC104" s="306"/>
      <c r="FD104" s="303">
        <v>21</v>
      </c>
      <c r="FE104" s="304"/>
      <c r="FF104" s="42"/>
      <c r="FG104" s="304"/>
      <c r="FH104" s="305"/>
      <c r="FI104" s="126"/>
      <c r="FK104" s="60"/>
      <c r="FL104" s="306"/>
      <c r="FM104" s="303">
        <v>21</v>
      </c>
      <c r="FN104" s="304"/>
      <c r="FO104" s="42"/>
      <c r="FP104" s="304"/>
      <c r="FQ104" s="305"/>
      <c r="FR104" s="126"/>
      <c r="FT104" s="60"/>
      <c r="FU104" s="306"/>
      <c r="FV104" s="303">
        <v>21</v>
      </c>
      <c r="FW104" s="304"/>
      <c r="FX104" s="42"/>
      <c r="FY104" s="304"/>
      <c r="FZ104" s="305"/>
      <c r="GA104" s="126"/>
      <c r="GC104" s="60"/>
      <c r="GD104" s="306"/>
      <c r="GE104" s="303">
        <v>21</v>
      </c>
      <c r="GF104" s="304"/>
      <c r="GG104" s="42"/>
      <c r="GH104" s="304"/>
      <c r="GI104" s="305"/>
      <c r="GJ104" s="126"/>
      <c r="GL104" s="60"/>
      <c r="GM104" s="306"/>
      <c r="GN104" s="303">
        <v>21</v>
      </c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A105" s="1">
        <v>26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4"/>
      <c r="K105" s="285"/>
      <c r="L105" s="235"/>
      <c r="M105" s="286"/>
      <c r="N105" s="257"/>
      <c r="O105" s="89"/>
      <c r="P105" s="250"/>
      <c r="Q105" s="497"/>
      <c r="R105" s="497"/>
      <c r="S105" s="497"/>
      <c r="T105" s="277"/>
      <c r="U105" s="319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308"/>
      <c r="AK105" s="307"/>
      <c r="AL105" s="309"/>
      <c r="AM105" s="126"/>
      <c r="AO105" s="60"/>
      <c r="AP105" s="306"/>
      <c r="AQ105" s="303">
        <v>22</v>
      </c>
      <c r="AR105" s="307"/>
      <c r="AS105" s="308"/>
      <c r="AT105" s="304"/>
      <c r="AU105" s="309"/>
      <c r="AV105" s="126"/>
      <c r="AX105" s="60"/>
      <c r="AY105" s="306"/>
      <c r="AZ105" s="303">
        <v>22</v>
      </c>
      <c r="BA105" s="304"/>
      <c r="BB105" s="308"/>
      <c r="BC105" s="307"/>
      <c r="BD105" s="309"/>
      <c r="BE105" s="126"/>
      <c r="BG105" s="60"/>
      <c r="BH105" s="306"/>
      <c r="BI105" s="303"/>
      <c r="BJ105" s="304"/>
      <c r="BK105" s="308"/>
      <c r="BL105" s="307"/>
      <c r="BM105" s="309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>
        <v>22</v>
      </c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>
        <v>22</v>
      </c>
      <c r="DC105" s="304"/>
      <c r="DD105" s="308"/>
      <c r="DE105" s="307"/>
      <c r="DF105" s="309"/>
      <c r="DG105" s="126"/>
      <c r="DI105" s="60"/>
      <c r="DJ105" s="306"/>
      <c r="DK105" s="303"/>
      <c r="DL105" s="304">
        <v>0</v>
      </c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>
        <v>22</v>
      </c>
      <c r="ED105" s="304"/>
      <c r="EE105" s="308"/>
      <c r="EF105" s="307"/>
      <c r="EG105" s="309"/>
      <c r="EH105" s="126"/>
      <c r="EJ105" s="60"/>
      <c r="EK105" s="306"/>
      <c r="EL105" s="303">
        <v>22</v>
      </c>
      <c r="EM105" s="304"/>
      <c r="EN105" s="308"/>
      <c r="EO105" s="307"/>
      <c r="EP105" s="309"/>
      <c r="EQ105" s="126"/>
      <c r="ES105" s="60"/>
      <c r="ET105" s="306"/>
      <c r="EU105" s="303">
        <v>22</v>
      </c>
      <c r="EV105" s="304"/>
      <c r="EW105" s="42"/>
      <c r="EX105" s="304"/>
      <c r="EY105" s="305"/>
      <c r="EZ105" s="126"/>
      <c r="FB105" s="60"/>
      <c r="FC105" s="306"/>
      <c r="FD105" s="303">
        <v>22</v>
      </c>
      <c r="FE105" s="304"/>
      <c r="FF105" s="42"/>
      <c r="FG105" s="304"/>
      <c r="FH105" s="305"/>
      <c r="FI105" s="126"/>
      <c r="FK105" s="60"/>
      <c r="FL105" s="306"/>
      <c r="FM105" s="303">
        <v>22</v>
      </c>
      <c r="FN105" s="304"/>
      <c r="FO105" s="42"/>
      <c r="FP105" s="304"/>
      <c r="FQ105" s="305"/>
      <c r="FR105" s="126"/>
      <c r="FT105" s="60"/>
      <c r="FU105" s="306"/>
      <c r="FV105" s="303">
        <v>22</v>
      </c>
      <c r="FW105" s="304"/>
      <c r="FX105" s="42"/>
      <c r="FY105" s="304"/>
      <c r="FZ105" s="305"/>
      <c r="GA105" s="126"/>
      <c r="GC105" s="60"/>
      <c r="GD105" s="306"/>
      <c r="GE105" s="303">
        <v>22</v>
      </c>
      <c r="GF105" s="304"/>
      <c r="GG105" s="42"/>
      <c r="GH105" s="304"/>
      <c r="GI105" s="305"/>
      <c r="GJ105" s="126"/>
      <c r="GL105" s="60"/>
      <c r="GM105" s="306"/>
      <c r="GN105" s="303">
        <v>22</v>
      </c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ht="16.5" thickBot="1" x14ac:dyDescent="0.3">
      <c r="A106" s="1">
        <v>27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4"/>
      <c r="K106" s="285"/>
      <c r="L106" s="235"/>
      <c r="O106" s="320"/>
      <c r="P106" s="321"/>
      <c r="Q106" s="322"/>
      <c r="R106" s="322"/>
      <c r="S106" s="322"/>
      <c r="T106" s="60"/>
      <c r="U106" s="319"/>
      <c r="V106" s="248"/>
      <c r="W106" s="293"/>
      <c r="X106" s="302"/>
      <c r="Y106" s="303"/>
      <c r="Z106" s="307"/>
      <c r="AA106" s="42"/>
      <c r="AB106" s="304"/>
      <c r="AC106" s="305"/>
      <c r="AD106" s="126"/>
      <c r="AE106" s="118"/>
      <c r="AF106" s="79"/>
      <c r="AG106" s="323"/>
      <c r="AH106" s="324"/>
      <c r="AI106" s="325"/>
      <c r="AJ106" s="326"/>
      <c r="AK106" s="327"/>
      <c r="AL106" s="328"/>
      <c r="AO106" s="60"/>
      <c r="AP106" s="306"/>
      <c r="AQ106" s="303">
        <v>23</v>
      </c>
      <c r="AR106" s="329"/>
      <c r="AS106" s="330"/>
      <c r="AT106" s="304"/>
      <c r="AU106" s="331"/>
      <c r="AV106" s="332"/>
      <c r="AX106" s="60"/>
      <c r="AY106" s="306"/>
      <c r="AZ106" s="303"/>
      <c r="BA106" s="329"/>
      <c r="BB106" s="308"/>
      <c r="BC106" s="333"/>
      <c r="BD106" s="334"/>
      <c r="BE106" s="335"/>
      <c r="BG106" s="60"/>
      <c r="BH106" s="323"/>
      <c r="BI106" s="336"/>
      <c r="BJ106" s="325"/>
      <c r="BK106" s="337"/>
      <c r="BL106" s="327"/>
      <c r="BM106" s="338"/>
      <c r="BN106" s="335"/>
      <c r="BP106" s="60"/>
      <c r="BQ106" s="60"/>
      <c r="BR106" s="303"/>
      <c r="BS106" s="329"/>
      <c r="BT106" s="42"/>
      <c r="BU106" s="329"/>
      <c r="BV106" s="305"/>
      <c r="BW106" s="126"/>
      <c r="BY106" s="60"/>
      <c r="BZ106" s="323"/>
      <c r="CA106" s="339"/>
      <c r="CB106" s="325"/>
      <c r="CC106" s="326"/>
      <c r="CD106" s="327"/>
      <c r="CE106" s="328"/>
      <c r="CH106" s="60"/>
      <c r="CI106" s="306"/>
      <c r="CJ106" s="303">
        <v>23</v>
      </c>
      <c r="CK106" s="307"/>
      <c r="CL106" s="79"/>
      <c r="CM106" s="307"/>
      <c r="CN106" s="79"/>
      <c r="CO106" s="118"/>
      <c r="CQ106" s="60"/>
      <c r="CR106" s="323"/>
      <c r="CS106" s="339"/>
      <c r="CT106" s="325">
        <v>0</v>
      </c>
      <c r="CU106" s="326"/>
      <c r="CV106" s="327">
        <v>0</v>
      </c>
      <c r="CW106" s="328"/>
      <c r="CZ106" s="60"/>
      <c r="DA106" s="323"/>
      <c r="DB106" s="339"/>
      <c r="DC106" s="325">
        <v>0</v>
      </c>
      <c r="DD106" s="326"/>
      <c r="DE106" s="327">
        <v>0</v>
      </c>
      <c r="DF106" s="328"/>
      <c r="DI106" s="60"/>
      <c r="DJ106" s="323"/>
      <c r="DK106" s="339"/>
      <c r="DL106" s="325">
        <v>0</v>
      </c>
      <c r="DM106" s="326"/>
      <c r="DN106" s="327">
        <v>0</v>
      </c>
      <c r="DO106" s="328"/>
      <c r="DR106" s="60"/>
      <c r="DS106" s="323"/>
      <c r="DT106" s="339"/>
      <c r="DU106" s="325">
        <v>0</v>
      </c>
      <c r="DV106" s="326"/>
      <c r="DW106" s="327">
        <v>0</v>
      </c>
      <c r="DX106" s="328"/>
      <c r="EA106" s="60"/>
      <c r="EB106" s="323"/>
      <c r="EC106" s="339"/>
      <c r="ED106" s="325">
        <v>0</v>
      </c>
      <c r="EE106" s="326"/>
      <c r="EF106" s="327">
        <v>0</v>
      </c>
      <c r="EG106" s="328"/>
      <c r="EJ106" s="60"/>
      <c r="EK106" s="323"/>
      <c r="EL106" s="339"/>
      <c r="EM106" s="325">
        <v>0</v>
      </c>
      <c r="EN106" s="326"/>
      <c r="EO106" s="327">
        <v>0</v>
      </c>
      <c r="EP106" s="328"/>
      <c r="ES106" s="60"/>
      <c r="ET106" s="323"/>
      <c r="EU106" s="339"/>
      <c r="EV106" s="325">
        <v>0</v>
      </c>
      <c r="EW106" s="326"/>
      <c r="EX106" s="327">
        <v>0</v>
      </c>
      <c r="EY106" s="328"/>
      <c r="FB106" s="60"/>
      <c r="FC106" s="323"/>
      <c r="FD106" s="339"/>
      <c r="FE106" s="325">
        <v>0</v>
      </c>
      <c r="FF106" s="326"/>
      <c r="FG106" s="327">
        <v>0</v>
      </c>
      <c r="FH106" s="328"/>
      <c r="FK106" s="60"/>
      <c r="FL106" s="323"/>
      <c r="FM106" s="339"/>
      <c r="FN106" s="325">
        <v>0</v>
      </c>
      <c r="FO106" s="326"/>
      <c r="FP106" s="327">
        <v>0</v>
      </c>
      <c r="FQ106" s="328"/>
      <c r="FT106" s="60"/>
      <c r="FU106" s="323"/>
      <c r="FV106" s="339"/>
      <c r="FW106" s="325">
        <v>0</v>
      </c>
      <c r="FX106" s="326"/>
      <c r="FY106" s="327">
        <v>0</v>
      </c>
      <c r="FZ106" s="328"/>
      <c r="GC106" s="60"/>
      <c r="GD106" s="323"/>
      <c r="GE106" s="339"/>
      <c r="GF106" s="325">
        <v>0</v>
      </c>
      <c r="GG106" s="326"/>
      <c r="GH106" s="327">
        <v>0</v>
      </c>
      <c r="GI106" s="328"/>
      <c r="GL106" s="60"/>
      <c r="GM106" s="323"/>
      <c r="GN106" s="339"/>
      <c r="GO106" s="325">
        <v>0</v>
      </c>
      <c r="GP106" s="326"/>
      <c r="GQ106" s="327">
        <v>0</v>
      </c>
      <c r="GR106" s="328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89"/>
      <c r="P107" s="250"/>
      <c r="Q107" s="497"/>
      <c r="R107" s="497"/>
      <c r="S107" s="497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36"/>
      <c r="N108" s="257"/>
      <c r="O108" s="89"/>
      <c r="P108" s="250"/>
      <c r="Q108" s="497"/>
      <c r="R108" s="497"/>
      <c r="S108" s="497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299"/>
      <c r="P109" s="300"/>
      <c r="Q109" s="301"/>
      <c r="R109" s="301"/>
      <c r="S109" s="301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86"/>
      <c r="N110" s="257"/>
      <c r="O110" s="299"/>
      <c r="P110" s="300"/>
      <c r="Q110" s="301"/>
      <c r="R110" s="301"/>
      <c r="S110" s="301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86"/>
      <c r="N111" s="257"/>
      <c r="O111" s="558"/>
      <c r="P111" s="558"/>
      <c r="Q111" s="558"/>
      <c r="R111" s="497"/>
      <c r="S111" s="497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O112" s="320"/>
      <c r="P112" s="321"/>
      <c r="Q112" s="322"/>
      <c r="R112" s="322"/>
      <c r="S112" s="322"/>
      <c r="T112" s="60"/>
      <c r="U112" s="343"/>
      <c r="GU112"/>
      <c r="GW112" s="311"/>
      <c r="GX112" s="311"/>
      <c r="GY112" s="312"/>
      <c r="GZ112"/>
    </row>
    <row r="113" spans="1:208" x14ac:dyDescent="0.25">
      <c r="J113" s="233"/>
      <c r="O113" s="320"/>
      <c r="P113" s="321"/>
      <c r="Q113" s="322"/>
      <c r="R113" s="322"/>
      <c r="S113" s="322"/>
      <c r="T113" s="60"/>
      <c r="U113" s="343"/>
      <c r="GU113"/>
      <c r="GW113" s="311"/>
      <c r="GX113" s="311"/>
      <c r="GY113" s="312"/>
      <c r="GZ113"/>
    </row>
    <row r="114" spans="1:208" x14ac:dyDescent="0.25">
      <c r="A114"/>
      <c r="F114"/>
      <c r="J114" s="233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6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276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7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347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</sheetData>
  <mergeCells count="32">
    <mergeCell ref="T100:U101"/>
    <mergeCell ref="O111:Q111"/>
    <mergeCell ref="R42:S42"/>
    <mergeCell ref="R58:S58"/>
    <mergeCell ref="M93:N93"/>
    <mergeCell ref="O93:O94"/>
    <mergeCell ref="O97:Q97"/>
    <mergeCell ref="O100:Q101"/>
    <mergeCell ref="FT1:FZ1"/>
    <mergeCell ref="GC1:GI1"/>
    <mergeCell ref="GL1:GR1"/>
    <mergeCell ref="R19:S19"/>
    <mergeCell ref="R21:S21"/>
    <mergeCell ref="FB1:FH1"/>
    <mergeCell ref="FK1:FQ1"/>
    <mergeCell ref="R25:S25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H25" sqref="H25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580" t="s">
        <v>117</v>
      </c>
      <c r="B1" s="580"/>
      <c r="C1" s="580"/>
      <c r="D1" s="580"/>
      <c r="E1" s="580"/>
      <c r="F1" s="580"/>
      <c r="G1" s="580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49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49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49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49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49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49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49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49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49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49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49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49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49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49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49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582" t="s">
        <v>36</v>
      </c>
      <c r="F223" s="583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B124"/>
  <sheetViews>
    <sheetView tabSelected="1" topLeftCell="J1" workbookViewId="0">
      <pane xSplit="4" ySplit="3" topLeftCell="N27" activePane="bottomRight" state="frozen"/>
      <selection activeCell="J1" sqref="J1"/>
      <selection pane="topRight" activeCell="N1" sqref="N1"/>
      <selection pane="bottomLeft" activeCell="J4" sqref="J4"/>
      <selection pane="bottomRight" activeCell="O38" sqref="O3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80" t="s">
        <v>202</v>
      </c>
      <c r="K1" s="580"/>
      <c r="L1" s="580"/>
      <c r="M1" s="580"/>
      <c r="N1" s="580"/>
      <c r="O1" s="580"/>
      <c r="P1" s="580"/>
      <c r="Q1" s="580"/>
      <c r="R1" s="6"/>
      <c r="S1" s="6"/>
      <c r="T1" s="6"/>
      <c r="U1" s="7">
        <v>1</v>
      </c>
      <c r="W1" s="9" t="s">
        <v>1</v>
      </c>
      <c r="X1" s="581"/>
      <c r="Y1" s="581"/>
      <c r="Z1" s="581"/>
      <c r="AA1" s="581"/>
      <c r="AB1" s="581"/>
      <c r="AC1" s="581"/>
      <c r="AD1" s="10" t="e">
        <f>#REF!+1</f>
        <v>#REF!</v>
      </c>
      <c r="AF1" s="575" t="e">
        <f>#REF!</f>
        <v>#REF!</v>
      </c>
      <c r="AG1" s="575"/>
      <c r="AH1" s="575"/>
      <c r="AI1" s="575"/>
      <c r="AJ1" s="575"/>
      <c r="AK1" s="575"/>
      <c r="AL1" s="575"/>
      <c r="AM1" s="10" t="e">
        <f>AD1+1</f>
        <v>#REF!</v>
      </c>
      <c r="AO1" s="575" t="e">
        <f>AF1</f>
        <v>#REF!</v>
      </c>
      <c r="AP1" s="575"/>
      <c r="AQ1" s="575"/>
      <c r="AR1" s="575"/>
      <c r="AS1" s="575"/>
      <c r="AT1" s="575"/>
      <c r="AU1" s="575"/>
      <c r="AV1" s="10" t="e">
        <f>AM1+1</f>
        <v>#REF!</v>
      </c>
      <c r="AX1" s="575" t="e">
        <f>AO1</f>
        <v>#REF!</v>
      </c>
      <c r="AY1" s="575"/>
      <c r="AZ1" s="575"/>
      <c r="BA1" s="575"/>
      <c r="BB1" s="575"/>
      <c r="BC1" s="575"/>
      <c r="BD1" s="575"/>
      <c r="BE1" s="10" t="e">
        <f>AV1+1</f>
        <v>#REF!</v>
      </c>
      <c r="BG1" s="575" t="e">
        <f>AX1</f>
        <v>#REF!</v>
      </c>
      <c r="BH1" s="575"/>
      <c r="BI1" s="575"/>
      <c r="BJ1" s="575"/>
      <c r="BK1" s="575"/>
      <c r="BL1" s="575"/>
      <c r="BM1" s="575"/>
      <c r="BN1" s="10" t="e">
        <f>BE1+1</f>
        <v>#REF!</v>
      </c>
      <c r="BP1" s="575" t="e">
        <f>BG1</f>
        <v>#REF!</v>
      </c>
      <c r="BQ1" s="575"/>
      <c r="BR1" s="575"/>
      <c r="BS1" s="575"/>
      <c r="BT1" s="575"/>
      <c r="BU1" s="575"/>
      <c r="BV1" s="575"/>
      <c r="BW1" s="10" t="e">
        <f>BN1+1</f>
        <v>#REF!</v>
      </c>
      <c r="BY1" s="575" t="e">
        <f>BP1</f>
        <v>#REF!</v>
      </c>
      <c r="BZ1" s="575"/>
      <c r="CA1" s="575"/>
      <c r="CB1" s="575"/>
      <c r="CC1" s="575"/>
      <c r="CD1" s="575"/>
      <c r="CE1" s="575"/>
      <c r="CF1" s="10" t="e">
        <f>BW1+1</f>
        <v>#REF!</v>
      </c>
      <c r="CH1" s="575" t="e">
        <f>BY1</f>
        <v>#REF!</v>
      </c>
      <c r="CI1" s="575"/>
      <c r="CJ1" s="575"/>
      <c r="CK1" s="575"/>
      <c r="CL1" s="575"/>
      <c r="CM1" s="575"/>
      <c r="CN1" s="575"/>
      <c r="CO1" s="10" t="e">
        <f>CF1+1</f>
        <v>#REF!</v>
      </c>
      <c r="CQ1" s="575" t="e">
        <f>CH1</f>
        <v>#REF!</v>
      </c>
      <c r="CR1" s="575"/>
      <c r="CS1" s="575"/>
      <c r="CT1" s="575"/>
      <c r="CU1" s="575"/>
      <c r="CV1" s="575"/>
      <c r="CW1" s="575"/>
      <c r="CX1" s="10" t="e">
        <f>CO1+1</f>
        <v>#REF!</v>
      </c>
      <c r="CZ1" s="575" t="e">
        <f>CQ1</f>
        <v>#REF!</v>
      </c>
      <c r="DA1" s="575"/>
      <c r="DB1" s="575"/>
      <c r="DC1" s="575"/>
      <c r="DD1" s="575"/>
      <c r="DE1" s="575"/>
      <c r="DF1" s="575"/>
      <c r="DG1" s="10" t="e">
        <f>CX1+1</f>
        <v>#REF!</v>
      </c>
      <c r="DI1" s="575" t="e">
        <f>CZ1</f>
        <v>#REF!</v>
      </c>
      <c r="DJ1" s="575"/>
      <c r="DK1" s="575"/>
      <c r="DL1" s="575"/>
      <c r="DM1" s="575"/>
      <c r="DN1" s="575"/>
      <c r="DO1" s="575"/>
      <c r="DP1" s="10" t="e">
        <f>DG1+1</f>
        <v>#REF!</v>
      </c>
      <c r="DR1" s="575" t="e">
        <f>DI1</f>
        <v>#REF!</v>
      </c>
      <c r="DS1" s="575"/>
      <c r="DT1" s="575"/>
      <c r="DU1" s="575"/>
      <c r="DV1" s="575"/>
      <c r="DW1" s="575"/>
      <c r="DX1" s="575"/>
      <c r="DY1" s="10" t="e">
        <f>DP1+1</f>
        <v>#REF!</v>
      </c>
      <c r="EA1" s="575" t="e">
        <f>DR1</f>
        <v>#REF!</v>
      </c>
      <c r="EB1" s="575"/>
      <c r="EC1" s="575"/>
      <c r="ED1" s="575"/>
      <c r="EE1" s="575"/>
      <c r="EF1" s="575"/>
      <c r="EG1" s="575"/>
      <c r="EH1" s="10" t="e">
        <f>DY1+1</f>
        <v>#REF!</v>
      </c>
      <c r="EJ1" s="575" t="e">
        <f>EA1</f>
        <v>#REF!</v>
      </c>
      <c r="EK1" s="575"/>
      <c r="EL1" s="575"/>
      <c r="EM1" s="575"/>
      <c r="EN1" s="575"/>
      <c r="EO1" s="575"/>
      <c r="EP1" s="575"/>
      <c r="EQ1" s="10" t="e">
        <f>EH1+1</f>
        <v>#REF!</v>
      </c>
      <c r="ES1" s="575" t="e">
        <f>EJ1</f>
        <v>#REF!</v>
      </c>
      <c r="ET1" s="575"/>
      <c r="EU1" s="575"/>
      <c r="EV1" s="575"/>
      <c r="EW1" s="575"/>
      <c r="EX1" s="575"/>
      <c r="EY1" s="575"/>
      <c r="EZ1" s="10" t="e">
        <f>EQ1+1</f>
        <v>#REF!</v>
      </c>
      <c r="FB1" s="575" t="e">
        <f>ES1</f>
        <v>#REF!</v>
      </c>
      <c r="FC1" s="575"/>
      <c r="FD1" s="575"/>
      <c r="FE1" s="575"/>
      <c r="FF1" s="575"/>
      <c r="FG1" s="575"/>
      <c r="FH1" s="575"/>
      <c r="FI1" s="10" t="e">
        <f>EZ1+1</f>
        <v>#REF!</v>
      </c>
      <c r="FK1" s="575" t="e">
        <f>FB1</f>
        <v>#REF!</v>
      </c>
      <c r="FL1" s="575"/>
      <c r="FM1" s="575"/>
      <c r="FN1" s="575"/>
      <c r="FO1" s="575"/>
      <c r="FP1" s="575"/>
      <c r="FQ1" s="575"/>
      <c r="FR1" s="10" t="e">
        <f>FI1+1</f>
        <v>#REF!</v>
      </c>
      <c r="FT1" s="575" t="e">
        <f>FK1</f>
        <v>#REF!</v>
      </c>
      <c r="FU1" s="575"/>
      <c r="FV1" s="575"/>
      <c r="FW1" s="575"/>
      <c r="FX1" s="575"/>
      <c r="FY1" s="575"/>
      <c r="FZ1" s="575"/>
      <c r="GA1" s="10" t="e">
        <f>FR1+1</f>
        <v>#REF!</v>
      </c>
      <c r="GC1" s="575" t="e">
        <f>FT1</f>
        <v>#REF!</v>
      </c>
      <c r="GD1" s="575"/>
      <c r="GE1" s="575"/>
      <c r="GF1" s="575"/>
      <c r="GG1" s="575"/>
      <c r="GH1" s="575"/>
      <c r="GI1" s="575"/>
      <c r="GJ1" s="10" t="e">
        <f>GA1+1</f>
        <v>#REF!</v>
      </c>
      <c r="GL1" s="575" t="e">
        <f>GC1</f>
        <v>#REF!</v>
      </c>
      <c r="GM1" s="575"/>
      <c r="GN1" s="575"/>
      <c r="GO1" s="575"/>
      <c r="GP1" s="575"/>
      <c r="GQ1" s="575"/>
      <c r="GR1" s="575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95</v>
      </c>
      <c r="K4" s="501" t="s">
        <v>27</v>
      </c>
      <c r="L4" s="148">
        <v>11720</v>
      </c>
      <c r="M4" s="87">
        <v>43160</v>
      </c>
      <c r="N4" s="88" t="s">
        <v>241</v>
      </c>
      <c r="O4" s="107">
        <v>15275</v>
      </c>
      <c r="P4" s="76">
        <f t="shared" ref="P4:P84" si="0">O4-L4</f>
        <v>3555</v>
      </c>
      <c r="Q4" s="537">
        <v>28.5</v>
      </c>
      <c r="R4" s="441"/>
      <c r="S4" s="441"/>
      <c r="T4" s="45">
        <f t="shared" ref="T4:T5" si="1">Q4*O4</f>
        <v>435337.5</v>
      </c>
      <c r="U4" s="508" t="s">
        <v>67</v>
      </c>
      <c r="V4" s="509">
        <v>43179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43179</v>
      </c>
      <c r="GU4" s="301">
        <v>17584</v>
      </c>
      <c r="GV4" s="514" t="s">
        <v>216</v>
      </c>
      <c r="GW4" s="82"/>
      <c r="GX4" s="82"/>
      <c r="GY4" s="38"/>
      <c r="GZ4" s="83"/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158</v>
      </c>
      <c r="K5" s="501" t="s">
        <v>29</v>
      </c>
      <c r="L5" s="148">
        <v>17670</v>
      </c>
      <c r="M5" s="87">
        <v>43160</v>
      </c>
      <c r="N5" s="88" t="s">
        <v>240</v>
      </c>
      <c r="O5" s="107">
        <v>22200</v>
      </c>
      <c r="P5" s="76">
        <f t="shared" si="0"/>
        <v>4530</v>
      </c>
      <c r="Q5" s="537">
        <v>28.5</v>
      </c>
      <c r="R5" s="90"/>
      <c r="S5" s="90"/>
      <c r="T5" s="45">
        <f t="shared" si="1"/>
        <v>632700</v>
      </c>
      <c r="U5" s="91" t="s">
        <v>67</v>
      </c>
      <c r="V5" s="92">
        <v>43179</v>
      </c>
      <c r="W5" s="93">
        <v>15080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43179</v>
      </c>
      <c r="GU5" s="301"/>
      <c r="GV5" s="525"/>
      <c r="GW5" s="101"/>
      <c r="GX5" s="101"/>
      <c r="GY5" s="526"/>
      <c r="GZ5" s="103"/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362" t="s">
        <v>244</v>
      </c>
      <c r="K6" s="502" t="s">
        <v>243</v>
      </c>
      <c r="L6" s="72">
        <v>11520</v>
      </c>
      <c r="M6" s="73">
        <v>43161</v>
      </c>
      <c r="N6" s="74" t="s">
        <v>242</v>
      </c>
      <c r="O6" s="75">
        <v>11890</v>
      </c>
      <c r="P6" s="76">
        <f t="shared" si="0"/>
        <v>370</v>
      </c>
      <c r="Q6" s="77">
        <v>28.5</v>
      </c>
      <c r="R6" s="78"/>
      <c r="S6" s="78"/>
      <c r="T6" s="45">
        <f>Q6*O6</f>
        <v>338865</v>
      </c>
      <c r="U6" s="91" t="s">
        <v>67</v>
      </c>
      <c r="V6" s="92">
        <v>43179</v>
      </c>
      <c r="W6" s="93">
        <v>7540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43179</v>
      </c>
      <c r="GU6" s="537">
        <v>17584</v>
      </c>
      <c r="GV6" s="100" t="s">
        <v>217</v>
      </c>
      <c r="GW6" s="101"/>
      <c r="GX6" s="101"/>
      <c r="GY6" s="526"/>
      <c r="GZ6" s="103"/>
    </row>
    <row r="7" spans="1:210" ht="30" x14ac:dyDescent="0.25">
      <c r="B7" s="40"/>
      <c r="C7" s="40"/>
      <c r="D7" s="41"/>
      <c r="E7" s="42"/>
      <c r="F7" s="43"/>
      <c r="G7" s="44"/>
      <c r="H7" s="45"/>
      <c r="I7" s="46"/>
      <c r="J7" s="127" t="s">
        <v>245</v>
      </c>
      <c r="K7" s="501" t="s">
        <v>75</v>
      </c>
      <c r="L7" s="86">
        <v>16910</v>
      </c>
      <c r="M7" s="87">
        <v>43161</v>
      </c>
      <c r="N7" s="88" t="s">
        <v>252</v>
      </c>
      <c r="O7" s="89">
        <f>24415-106</f>
        <v>24309</v>
      </c>
      <c r="P7" s="76">
        <f t="shared" si="0"/>
        <v>7399</v>
      </c>
      <c r="Q7" s="537">
        <v>28.5</v>
      </c>
      <c r="R7" s="90"/>
      <c r="S7" s="90"/>
      <c r="T7" s="45">
        <f>Q7*O7</f>
        <v>692806.5</v>
      </c>
      <c r="U7" s="91" t="s">
        <v>67</v>
      </c>
      <c r="V7" s="92">
        <v>43180</v>
      </c>
      <c r="W7" s="93">
        <v>17342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43180</v>
      </c>
      <c r="GU7" s="99">
        <v>22176</v>
      </c>
      <c r="GV7" s="100" t="s">
        <v>218</v>
      </c>
      <c r="GW7" s="101"/>
      <c r="GX7" s="101"/>
      <c r="GY7" s="102"/>
      <c r="GZ7" s="103"/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32</v>
      </c>
      <c r="K8" s="501" t="s">
        <v>29</v>
      </c>
      <c r="L8" s="86">
        <v>17700</v>
      </c>
      <c r="M8" s="87">
        <v>43163</v>
      </c>
      <c r="N8" s="88" t="s">
        <v>257</v>
      </c>
      <c r="O8" s="89">
        <v>22030</v>
      </c>
      <c r="P8" s="76">
        <f t="shared" si="0"/>
        <v>4330</v>
      </c>
      <c r="Q8" s="537">
        <v>28.5</v>
      </c>
      <c r="R8" s="90"/>
      <c r="S8" s="90"/>
      <c r="T8" s="45">
        <f t="shared" ref="T8:T86" si="2">Q8*O8</f>
        <v>627855</v>
      </c>
      <c r="U8" s="91" t="s">
        <v>67</v>
      </c>
      <c r="V8" s="92">
        <v>43181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43181</v>
      </c>
      <c r="GU8" s="99"/>
      <c r="GV8" s="104"/>
      <c r="GW8" s="101"/>
      <c r="GX8" s="101"/>
      <c r="GY8" s="102"/>
      <c r="GZ8" s="103"/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204</v>
      </c>
      <c r="K9" s="501" t="s">
        <v>39</v>
      </c>
      <c r="L9" s="106">
        <v>10800</v>
      </c>
      <c r="M9" s="87">
        <v>43164</v>
      </c>
      <c r="N9" s="88" t="s">
        <v>269</v>
      </c>
      <c r="O9" s="107">
        <v>13525</v>
      </c>
      <c r="P9" s="76">
        <f t="shared" si="0"/>
        <v>2725</v>
      </c>
      <c r="Q9" s="99">
        <v>28.5</v>
      </c>
      <c r="R9" s="90"/>
      <c r="S9" s="90"/>
      <c r="T9" s="45">
        <f t="shared" si="2"/>
        <v>385462.5</v>
      </c>
      <c r="U9" s="108" t="s">
        <v>67</v>
      </c>
      <c r="V9" s="109">
        <v>43182</v>
      </c>
      <c r="W9" s="110">
        <v>9726.6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43182</v>
      </c>
      <c r="GU9" s="114">
        <v>17584</v>
      </c>
      <c r="GV9" s="100" t="s">
        <v>232</v>
      </c>
      <c r="GW9" s="101"/>
      <c r="GX9" s="115"/>
      <c r="GY9" s="116"/>
      <c r="GZ9" s="117"/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205</v>
      </c>
      <c r="K10" s="501" t="s">
        <v>29</v>
      </c>
      <c r="L10" s="86">
        <v>16920</v>
      </c>
      <c r="M10" s="87">
        <v>43165</v>
      </c>
      <c r="N10" s="88" t="s">
        <v>268</v>
      </c>
      <c r="O10" s="119">
        <v>21340</v>
      </c>
      <c r="P10" s="76">
        <f t="shared" si="0"/>
        <v>4420</v>
      </c>
      <c r="Q10" s="120">
        <v>28.5</v>
      </c>
      <c r="R10" s="121"/>
      <c r="S10" s="122"/>
      <c r="T10" s="45">
        <f t="shared" si="2"/>
        <v>608190</v>
      </c>
      <c r="U10" s="108" t="s">
        <v>67</v>
      </c>
      <c r="V10" s="109">
        <v>43182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43182</v>
      </c>
      <c r="GU10" s="114"/>
      <c r="GV10" s="124"/>
      <c r="GW10" s="115"/>
      <c r="GX10" s="115"/>
      <c r="GY10" s="125"/>
      <c r="GZ10" s="93"/>
      <c r="HA10" s="118"/>
      <c r="HB10" s="118"/>
    </row>
    <row r="11" spans="1:210" ht="3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207</v>
      </c>
      <c r="K11" s="501" t="s">
        <v>206</v>
      </c>
      <c r="L11" s="86">
        <v>10870</v>
      </c>
      <c r="M11" s="87">
        <v>43166</v>
      </c>
      <c r="N11" s="88" t="s">
        <v>267</v>
      </c>
      <c r="O11" s="119">
        <f>13745-105</f>
        <v>13640</v>
      </c>
      <c r="P11" s="76">
        <f t="shared" si="0"/>
        <v>2770</v>
      </c>
      <c r="Q11" s="120">
        <v>28.5</v>
      </c>
      <c r="R11" s="99"/>
      <c r="S11" s="128"/>
      <c r="T11" s="45">
        <f t="shared" si="2"/>
        <v>388740</v>
      </c>
      <c r="U11" s="129" t="s">
        <v>67</v>
      </c>
      <c r="V11" s="130">
        <v>43182</v>
      </c>
      <c r="W11" s="131">
        <v>9877.4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43182</v>
      </c>
      <c r="GU11" s="138">
        <v>18928</v>
      </c>
      <c r="GV11" s="100" t="s">
        <v>233</v>
      </c>
      <c r="GW11" s="115"/>
      <c r="GX11" s="115"/>
      <c r="GY11" s="125"/>
      <c r="GZ11" s="93"/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158</v>
      </c>
      <c r="K12" s="501" t="s">
        <v>30</v>
      </c>
      <c r="L12" s="86">
        <v>11780</v>
      </c>
      <c r="M12" s="87">
        <v>43167</v>
      </c>
      <c r="N12" s="88" t="s">
        <v>277</v>
      </c>
      <c r="O12" s="119">
        <v>14655</v>
      </c>
      <c r="P12" s="76">
        <f t="shared" si="0"/>
        <v>2875</v>
      </c>
      <c r="Q12" s="120">
        <v>28.5</v>
      </c>
      <c r="R12" s="99"/>
      <c r="S12" s="128"/>
      <c r="T12" s="45">
        <f t="shared" si="2"/>
        <v>417667.5</v>
      </c>
      <c r="U12" s="129" t="s">
        <v>67</v>
      </c>
      <c r="V12" s="130">
        <v>43186</v>
      </c>
      <c r="W12" s="131">
        <v>10706.8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43186</v>
      </c>
      <c r="GU12" s="138">
        <v>18928</v>
      </c>
      <c r="GV12" s="100" t="s">
        <v>234</v>
      </c>
      <c r="GW12" s="115"/>
      <c r="GX12" s="115"/>
      <c r="GY12" s="125"/>
      <c r="GZ12" s="93"/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32</v>
      </c>
      <c r="K13" s="501" t="s">
        <v>29</v>
      </c>
      <c r="L13" s="106">
        <v>18990</v>
      </c>
      <c r="M13" s="87">
        <v>43167</v>
      </c>
      <c r="N13" s="88" t="s">
        <v>271</v>
      </c>
      <c r="O13" s="107">
        <v>23710</v>
      </c>
      <c r="P13" s="76">
        <f t="shared" si="0"/>
        <v>4720</v>
      </c>
      <c r="Q13" s="99">
        <v>28.5</v>
      </c>
      <c r="R13" s="554" t="s">
        <v>272</v>
      </c>
      <c r="S13" s="555"/>
      <c r="T13" s="45">
        <f t="shared" si="2"/>
        <v>675735</v>
      </c>
      <c r="U13" s="129" t="s">
        <v>67</v>
      </c>
      <c r="V13" s="130">
        <v>43185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43185</v>
      </c>
      <c r="GU13" s="138"/>
      <c r="GV13" s="100"/>
      <c r="GW13" s="115"/>
      <c r="GX13" s="115"/>
      <c r="GY13" s="125"/>
      <c r="GZ13" s="93"/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208</v>
      </c>
      <c r="K14" s="502" t="s">
        <v>30</v>
      </c>
      <c r="L14" s="140">
        <v>11970</v>
      </c>
      <c r="M14" s="73">
        <v>43168</v>
      </c>
      <c r="N14" s="74"/>
      <c r="O14" s="141">
        <v>15100</v>
      </c>
      <c r="P14" s="76">
        <f t="shared" si="0"/>
        <v>3130</v>
      </c>
      <c r="Q14" s="142">
        <v>28.5</v>
      </c>
      <c r="R14" s="143"/>
      <c r="S14" s="144"/>
      <c r="T14" s="45">
        <f t="shared" si="2"/>
        <v>430350</v>
      </c>
      <c r="U14" s="145"/>
      <c r="V14" s="146"/>
      <c r="W14" s="147"/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/>
      <c r="GU14" s="138"/>
      <c r="GV14" s="100"/>
      <c r="GW14" s="115"/>
      <c r="GX14" s="115"/>
      <c r="GY14" s="125"/>
      <c r="GZ14" s="93"/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28</v>
      </c>
      <c r="K15" s="502" t="s">
        <v>279</v>
      </c>
      <c r="L15" s="140">
        <v>18260</v>
      </c>
      <c r="M15" s="73">
        <v>43140</v>
      </c>
      <c r="N15" s="74" t="s">
        <v>278</v>
      </c>
      <c r="O15" s="141">
        <v>22625</v>
      </c>
      <c r="P15" s="76">
        <f t="shared" si="0"/>
        <v>4365</v>
      </c>
      <c r="Q15" s="142">
        <v>28.5</v>
      </c>
      <c r="R15" s="143"/>
      <c r="S15" s="144"/>
      <c r="T15" s="45">
        <f t="shared" si="2"/>
        <v>644812.5</v>
      </c>
      <c r="U15" s="145" t="s">
        <v>67</v>
      </c>
      <c r="V15" s="146">
        <v>43187</v>
      </c>
      <c r="W15" s="147">
        <v>6389.64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43187</v>
      </c>
      <c r="GU15" s="138">
        <v>23856</v>
      </c>
      <c r="GV15" s="100" t="s">
        <v>235</v>
      </c>
      <c r="GW15" s="115"/>
      <c r="GX15" s="115"/>
      <c r="GY15" s="125"/>
      <c r="GZ15" s="93"/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246</v>
      </c>
      <c r="K16" s="502" t="s">
        <v>247</v>
      </c>
      <c r="L16" s="140">
        <v>23290</v>
      </c>
      <c r="M16" s="73">
        <v>43170</v>
      </c>
      <c r="N16" s="503"/>
      <c r="O16" s="141">
        <v>27940</v>
      </c>
      <c r="P16" s="76">
        <f t="shared" si="0"/>
        <v>4650</v>
      </c>
      <c r="Q16" s="142">
        <v>28.5</v>
      </c>
      <c r="R16" s="143"/>
      <c r="S16" s="144"/>
      <c r="T16" s="45">
        <f t="shared" si="2"/>
        <v>796290</v>
      </c>
      <c r="U16" s="145"/>
      <c r="V16" s="146"/>
      <c r="W16" s="147"/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/>
      <c r="GU16" s="138"/>
      <c r="GV16" s="100"/>
      <c r="GW16" s="115"/>
      <c r="GX16" s="115"/>
      <c r="GY16" s="125"/>
      <c r="GZ16" s="93"/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61</v>
      </c>
      <c r="K17" s="501" t="s">
        <v>29</v>
      </c>
      <c r="L17" s="148">
        <v>17290</v>
      </c>
      <c r="M17" s="87">
        <v>43171</v>
      </c>
      <c r="N17" s="88"/>
      <c r="O17" s="107">
        <v>21810</v>
      </c>
      <c r="P17" s="76">
        <f t="shared" si="0"/>
        <v>4520</v>
      </c>
      <c r="Q17" s="99">
        <v>28.5</v>
      </c>
      <c r="R17" s="99"/>
      <c r="S17" s="149"/>
      <c r="T17" s="45">
        <f t="shared" si="2"/>
        <v>621585</v>
      </c>
      <c r="U17" s="129"/>
      <c r="V17" s="150"/>
      <c r="W17" s="147"/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/>
      <c r="GU17" s="138"/>
      <c r="GV17" s="100"/>
      <c r="GW17" s="115"/>
      <c r="GX17" s="115"/>
      <c r="GY17" s="151"/>
      <c r="GZ17" s="93"/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32</v>
      </c>
      <c r="K18" s="501" t="s">
        <v>164</v>
      </c>
      <c r="L18" s="148">
        <v>18390</v>
      </c>
      <c r="M18" s="87">
        <v>43172</v>
      </c>
      <c r="N18" s="88"/>
      <c r="O18" s="107">
        <v>23065</v>
      </c>
      <c r="P18" s="76">
        <f t="shared" si="0"/>
        <v>4675</v>
      </c>
      <c r="Q18" s="99">
        <v>28.5</v>
      </c>
      <c r="R18" s="576"/>
      <c r="S18" s="577"/>
      <c r="T18" s="45">
        <f t="shared" si="2"/>
        <v>657352.5</v>
      </c>
      <c r="U18" s="129"/>
      <c r="V18" s="150"/>
      <c r="W18" s="147"/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/>
      <c r="GU18" s="152"/>
      <c r="GV18" s="100"/>
      <c r="GW18" s="115"/>
      <c r="GX18" s="115"/>
      <c r="GY18" s="125"/>
      <c r="GZ18" s="93"/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54" t="s">
        <v>248</v>
      </c>
      <c r="K19" s="501" t="s">
        <v>164</v>
      </c>
      <c r="L19" s="148">
        <v>16920</v>
      </c>
      <c r="M19" s="87">
        <v>43173</v>
      </c>
      <c r="N19" s="88"/>
      <c r="O19" s="107">
        <v>21335</v>
      </c>
      <c r="P19" s="153">
        <f t="shared" si="0"/>
        <v>4415</v>
      </c>
      <c r="Q19" s="99">
        <v>28.5</v>
      </c>
      <c r="R19" s="155"/>
      <c r="S19" s="120"/>
      <c r="T19" s="45">
        <f>Q19*O19</f>
        <v>608047.5</v>
      </c>
      <c r="U19" s="129"/>
      <c r="V19" s="150"/>
      <c r="W19" s="147"/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/>
      <c r="GU19" s="138">
        <v>23856</v>
      </c>
      <c r="GV19" s="100" t="s">
        <v>253</v>
      </c>
      <c r="GW19" s="115"/>
      <c r="GX19" s="115"/>
      <c r="GY19" s="125"/>
      <c r="GZ19" s="93"/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249</v>
      </c>
      <c r="K20" s="501" t="s">
        <v>30</v>
      </c>
      <c r="L20" s="148">
        <v>10980</v>
      </c>
      <c r="M20" s="87">
        <v>43174</v>
      </c>
      <c r="N20" s="88"/>
      <c r="O20" s="107">
        <v>14150</v>
      </c>
      <c r="P20" s="153">
        <f t="shared" si="0"/>
        <v>3170</v>
      </c>
      <c r="Q20" s="99">
        <v>28.5</v>
      </c>
      <c r="R20" s="576"/>
      <c r="S20" s="577"/>
      <c r="T20" s="45">
        <f t="shared" si="2"/>
        <v>403275</v>
      </c>
      <c r="U20" s="129"/>
      <c r="V20" s="150"/>
      <c r="W20" s="147"/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/>
      <c r="GU20" s="138">
        <v>18928</v>
      </c>
      <c r="GV20" s="100" t="s">
        <v>254</v>
      </c>
      <c r="GW20" s="115"/>
      <c r="GX20" s="115"/>
      <c r="GY20" s="125"/>
      <c r="GZ20" s="93"/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05" t="s">
        <v>250</v>
      </c>
      <c r="K21" s="501" t="s">
        <v>251</v>
      </c>
      <c r="L21" s="106">
        <v>18410</v>
      </c>
      <c r="M21" s="87">
        <v>43174</v>
      </c>
      <c r="N21" s="88"/>
      <c r="O21" s="107">
        <v>23025</v>
      </c>
      <c r="P21" s="153">
        <f t="shared" si="0"/>
        <v>4615</v>
      </c>
      <c r="Q21" s="99">
        <v>28.5</v>
      </c>
      <c r="R21" s="99"/>
      <c r="S21" s="99"/>
      <c r="T21" s="45">
        <f t="shared" si="2"/>
        <v>656212.5</v>
      </c>
      <c r="U21" s="156"/>
      <c r="V21" s="150"/>
      <c r="W21" s="157"/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/>
      <c r="GU21" s="138"/>
      <c r="GV21" s="100"/>
      <c r="GW21" s="115"/>
      <c r="GX21" s="115"/>
      <c r="GY21" s="125"/>
      <c r="GZ21" s="93"/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61</v>
      </c>
      <c r="K22" s="501" t="s">
        <v>29</v>
      </c>
      <c r="L22" s="106">
        <v>18040</v>
      </c>
      <c r="M22" s="87">
        <v>43175</v>
      </c>
      <c r="N22" s="88"/>
      <c r="O22" s="107">
        <v>21210</v>
      </c>
      <c r="P22" s="153">
        <f t="shared" si="0"/>
        <v>3170</v>
      </c>
      <c r="Q22" s="99">
        <v>28.5</v>
      </c>
      <c r="R22" s="99"/>
      <c r="S22" s="99"/>
      <c r="T22" s="45">
        <f t="shared" si="2"/>
        <v>604485</v>
      </c>
      <c r="U22" s="156"/>
      <c r="V22" s="150"/>
      <c r="W22" s="157"/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/>
      <c r="GU22" s="138">
        <v>23856</v>
      </c>
      <c r="GV22" s="124" t="s">
        <v>256</v>
      </c>
      <c r="GW22" s="115"/>
      <c r="GX22" s="115"/>
      <c r="GY22" s="151"/>
      <c r="GZ22" s="93"/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58" t="s">
        <v>28</v>
      </c>
      <c r="K23" s="501" t="s">
        <v>27</v>
      </c>
      <c r="L23" s="106">
        <v>11780</v>
      </c>
      <c r="M23" s="87">
        <v>43175</v>
      </c>
      <c r="N23" s="88"/>
      <c r="O23" s="107">
        <v>15830</v>
      </c>
      <c r="P23" s="153">
        <f t="shared" si="0"/>
        <v>4050</v>
      </c>
      <c r="Q23" s="99">
        <v>28.5</v>
      </c>
      <c r="R23" s="578"/>
      <c r="S23" s="579"/>
      <c r="T23" s="45">
        <f t="shared" si="2"/>
        <v>451155</v>
      </c>
      <c r="U23" s="471"/>
      <c r="V23" s="472"/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>
        <v>18928</v>
      </c>
      <c r="GV23" s="124" t="s">
        <v>255</v>
      </c>
      <c r="GW23" s="115"/>
      <c r="GX23" s="115"/>
      <c r="GY23" s="151"/>
      <c r="GZ23" s="93"/>
      <c r="HA23" s="118"/>
      <c r="HB23" s="118"/>
    </row>
    <row r="24" spans="2:210" ht="18.75" x14ac:dyDescent="0.3">
      <c r="B24" s="118"/>
      <c r="C24" s="126"/>
      <c r="D24" s="41"/>
      <c r="E24" s="42"/>
      <c r="F24" s="43"/>
      <c r="G24" s="44"/>
      <c r="H24" s="45"/>
      <c r="I24" s="46"/>
      <c r="J24" s="158" t="s">
        <v>258</v>
      </c>
      <c r="K24" s="501" t="s">
        <v>31</v>
      </c>
      <c r="L24" s="106">
        <v>22780</v>
      </c>
      <c r="M24" s="87">
        <v>43177</v>
      </c>
      <c r="N24" s="88"/>
      <c r="O24" s="107">
        <v>27580</v>
      </c>
      <c r="P24" s="153">
        <f t="shared" si="0"/>
        <v>4800</v>
      </c>
      <c r="Q24" s="99">
        <v>28.5</v>
      </c>
      <c r="R24" s="99"/>
      <c r="S24" s="99"/>
      <c r="T24" s="45">
        <f t="shared" si="2"/>
        <v>786030</v>
      </c>
      <c r="U24" s="160"/>
      <c r="V24" s="161"/>
      <c r="W24" s="515"/>
      <c r="X24" s="162"/>
      <c r="Y24" s="163"/>
      <c r="Z24" s="164"/>
      <c r="AA24" s="165"/>
      <c r="AB24" s="164"/>
      <c r="AC24" s="166"/>
      <c r="AD24" s="167"/>
      <c r="AE24" s="162"/>
      <c r="AF24" s="162"/>
      <c r="AG24" s="162"/>
      <c r="AH24" s="163"/>
      <c r="AI24" s="164"/>
      <c r="AJ24" s="165"/>
      <c r="AK24" s="164"/>
      <c r="AL24" s="166"/>
      <c r="AM24" s="167"/>
      <c r="AN24" s="162"/>
      <c r="AO24" s="162"/>
      <c r="AP24" s="162"/>
      <c r="AQ24" s="163"/>
      <c r="AR24" s="164"/>
      <c r="AS24" s="165"/>
      <c r="AT24" s="164"/>
      <c r="AU24" s="166"/>
      <c r="AV24" s="167"/>
      <c r="AW24" s="162"/>
      <c r="AX24" s="162"/>
      <c r="AY24" s="162"/>
      <c r="AZ24" s="163"/>
      <c r="BA24" s="164"/>
      <c r="BB24" s="165"/>
      <c r="BC24" s="164"/>
      <c r="BD24" s="166"/>
      <c r="BE24" s="167"/>
      <c r="BF24" s="162"/>
      <c r="BG24" s="162"/>
      <c r="BH24" s="162"/>
      <c r="BI24" s="163"/>
      <c r="BJ24" s="164"/>
      <c r="BK24" s="165"/>
      <c r="BL24" s="164"/>
      <c r="BM24" s="166"/>
      <c r="BN24" s="167"/>
      <c r="BO24" s="162"/>
      <c r="BP24" s="162"/>
      <c r="BQ24" s="162"/>
      <c r="BR24" s="163"/>
      <c r="BS24" s="164"/>
      <c r="BT24" s="165"/>
      <c r="BU24" s="164"/>
      <c r="BV24" s="166"/>
      <c r="BW24" s="167"/>
      <c r="BX24" s="162"/>
      <c r="BY24" s="162"/>
      <c r="BZ24" s="162"/>
      <c r="CA24" s="163"/>
      <c r="CB24" s="164"/>
      <c r="CC24" s="165"/>
      <c r="CD24" s="164"/>
      <c r="CE24" s="166"/>
      <c r="CF24" s="167"/>
      <c r="CG24" s="162"/>
      <c r="CH24" s="162"/>
      <c r="CI24" s="162"/>
      <c r="CJ24" s="163"/>
      <c r="CK24" s="164"/>
      <c r="CL24" s="165"/>
      <c r="CM24" s="164"/>
      <c r="CN24" s="166"/>
      <c r="CO24" s="167"/>
      <c r="CP24" s="162"/>
      <c r="CQ24" s="162"/>
      <c r="CR24" s="162"/>
      <c r="CS24" s="163"/>
      <c r="CT24" s="164"/>
      <c r="CU24" s="165"/>
      <c r="CV24" s="516"/>
      <c r="CW24" s="166"/>
      <c r="CX24" s="167"/>
      <c r="CY24" s="162"/>
      <c r="CZ24" s="162"/>
      <c r="DA24" s="162"/>
      <c r="DB24" s="163"/>
      <c r="DC24" s="164"/>
      <c r="DD24" s="165"/>
      <c r="DE24" s="164"/>
      <c r="DF24" s="166"/>
      <c r="DG24" s="167"/>
      <c r="DH24" s="162"/>
      <c r="DI24" s="162"/>
      <c r="DJ24" s="162"/>
      <c r="DK24" s="163"/>
      <c r="DL24" s="164"/>
      <c r="DM24" s="165"/>
      <c r="DN24" s="164"/>
      <c r="DO24" s="166"/>
      <c r="DP24" s="167"/>
      <c r="DQ24" s="162"/>
      <c r="DR24" s="162"/>
      <c r="DS24" s="162"/>
      <c r="DT24" s="163"/>
      <c r="DU24" s="164"/>
      <c r="DV24" s="165"/>
      <c r="DW24" s="164"/>
      <c r="DX24" s="166"/>
      <c r="DY24" s="167"/>
      <c r="DZ24" s="162"/>
      <c r="EA24" s="162"/>
      <c r="EB24" s="162"/>
      <c r="EC24" s="163"/>
      <c r="ED24" s="164"/>
      <c r="EE24" s="165"/>
      <c r="EF24" s="164"/>
      <c r="EG24" s="166"/>
      <c r="EH24" s="167"/>
      <c r="EI24" s="162"/>
      <c r="EJ24" s="162"/>
      <c r="EK24" s="162"/>
      <c r="EL24" s="163"/>
      <c r="EM24" s="164"/>
      <c r="EN24" s="165"/>
      <c r="EO24" s="164"/>
      <c r="EP24" s="166"/>
      <c r="EQ24" s="167"/>
      <c r="ER24" s="162"/>
      <c r="ES24" s="162"/>
      <c r="ET24" s="162"/>
      <c r="EU24" s="163"/>
      <c r="EV24" s="164"/>
      <c r="EW24" s="165"/>
      <c r="EX24" s="164"/>
      <c r="EY24" s="166"/>
      <c r="EZ24" s="167"/>
      <c r="FA24" s="162"/>
      <c r="FB24" s="162"/>
      <c r="FC24" s="162"/>
      <c r="FD24" s="163"/>
      <c r="FE24" s="164"/>
      <c r="FF24" s="165"/>
      <c r="FG24" s="164"/>
      <c r="FH24" s="166"/>
      <c r="FI24" s="167"/>
      <c r="FJ24" s="162"/>
      <c r="FK24" s="162"/>
      <c r="FL24" s="162"/>
      <c r="FM24" s="163"/>
      <c r="FN24" s="164"/>
      <c r="FO24" s="165"/>
      <c r="FP24" s="164"/>
      <c r="FQ24" s="166"/>
      <c r="FR24" s="167"/>
      <c r="FS24" s="162"/>
      <c r="FT24" s="162"/>
      <c r="FU24" s="162"/>
      <c r="FV24" s="163"/>
      <c r="FW24" s="164"/>
      <c r="FX24" s="165"/>
      <c r="FY24" s="164"/>
      <c r="FZ24" s="166"/>
      <c r="GA24" s="167"/>
      <c r="GB24" s="162"/>
      <c r="GC24" s="162"/>
      <c r="GD24" s="162"/>
      <c r="GE24" s="163"/>
      <c r="GF24" s="164"/>
      <c r="GG24" s="165"/>
      <c r="GH24" s="164"/>
      <c r="GI24" s="166"/>
      <c r="GJ24" s="167"/>
      <c r="GK24" s="162"/>
      <c r="GL24" s="162"/>
      <c r="GM24" s="162"/>
      <c r="GN24" s="163"/>
      <c r="GO24" s="164"/>
      <c r="GP24" s="165"/>
      <c r="GQ24" s="164"/>
      <c r="GR24" s="166"/>
      <c r="GS24" s="167"/>
      <c r="GT24" s="168"/>
      <c r="GU24" s="138"/>
      <c r="GV24" s="124"/>
      <c r="GW24" s="115"/>
      <c r="GX24" s="115"/>
      <c r="GY24" s="151"/>
      <c r="GZ24" s="93"/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158</v>
      </c>
      <c r="K25" s="501" t="s">
        <v>45</v>
      </c>
      <c r="L25" s="106"/>
      <c r="M25" s="87">
        <v>43177</v>
      </c>
      <c r="N25" s="88"/>
      <c r="O25" s="107">
        <v>1075</v>
      </c>
      <c r="P25" s="153">
        <f t="shared" si="0"/>
        <v>1075</v>
      </c>
      <c r="Q25" s="99">
        <v>28.5</v>
      </c>
      <c r="R25" s="99"/>
      <c r="S25" s="99"/>
      <c r="T25" s="45">
        <f t="shared" si="2"/>
        <v>30637.5</v>
      </c>
      <c r="U25" s="160"/>
      <c r="V25" s="161"/>
      <c r="W25" s="515"/>
      <c r="X25" s="162"/>
      <c r="Y25" s="163"/>
      <c r="Z25" s="164"/>
      <c r="AA25" s="165"/>
      <c r="AB25" s="164"/>
      <c r="AC25" s="166"/>
      <c r="AD25" s="167"/>
      <c r="AE25" s="162"/>
      <c r="AF25" s="162"/>
      <c r="AG25" s="162"/>
      <c r="AH25" s="163"/>
      <c r="AI25" s="164"/>
      <c r="AJ25" s="165"/>
      <c r="AK25" s="164"/>
      <c r="AL25" s="166"/>
      <c r="AM25" s="167"/>
      <c r="AN25" s="162"/>
      <c r="AO25" s="162"/>
      <c r="AP25" s="162"/>
      <c r="AQ25" s="163"/>
      <c r="AR25" s="164"/>
      <c r="AS25" s="165"/>
      <c r="AT25" s="164"/>
      <c r="AU25" s="166"/>
      <c r="AV25" s="167"/>
      <c r="AW25" s="162"/>
      <c r="AX25" s="162"/>
      <c r="AY25" s="162"/>
      <c r="AZ25" s="163"/>
      <c r="BA25" s="164"/>
      <c r="BB25" s="165"/>
      <c r="BC25" s="164"/>
      <c r="BD25" s="166"/>
      <c r="BE25" s="167"/>
      <c r="BF25" s="162"/>
      <c r="BG25" s="162"/>
      <c r="BH25" s="162"/>
      <c r="BI25" s="163"/>
      <c r="BJ25" s="164"/>
      <c r="BK25" s="165"/>
      <c r="BL25" s="164"/>
      <c r="BM25" s="166"/>
      <c r="BN25" s="167"/>
      <c r="BO25" s="162"/>
      <c r="BP25" s="162"/>
      <c r="BQ25" s="162"/>
      <c r="BR25" s="163"/>
      <c r="BS25" s="164"/>
      <c r="BT25" s="165"/>
      <c r="BU25" s="164"/>
      <c r="BV25" s="166"/>
      <c r="BW25" s="167"/>
      <c r="BX25" s="162"/>
      <c r="BY25" s="162"/>
      <c r="BZ25" s="162"/>
      <c r="CA25" s="163"/>
      <c r="CB25" s="164"/>
      <c r="CC25" s="165"/>
      <c r="CD25" s="164"/>
      <c r="CE25" s="166"/>
      <c r="CF25" s="167"/>
      <c r="CG25" s="162"/>
      <c r="CH25" s="162"/>
      <c r="CI25" s="162"/>
      <c r="CJ25" s="163"/>
      <c r="CK25" s="164"/>
      <c r="CL25" s="165"/>
      <c r="CM25" s="164"/>
      <c r="CN25" s="166"/>
      <c r="CO25" s="167"/>
      <c r="CP25" s="162"/>
      <c r="CQ25" s="162"/>
      <c r="CR25" s="162"/>
      <c r="CS25" s="163"/>
      <c r="CT25" s="164"/>
      <c r="CU25" s="165"/>
      <c r="CV25" s="516"/>
      <c r="CW25" s="166"/>
      <c r="CX25" s="167"/>
      <c r="CY25" s="162"/>
      <c r="CZ25" s="162"/>
      <c r="DA25" s="162"/>
      <c r="DB25" s="163"/>
      <c r="DC25" s="164"/>
      <c r="DD25" s="165"/>
      <c r="DE25" s="164"/>
      <c r="DF25" s="166"/>
      <c r="DG25" s="167"/>
      <c r="DH25" s="162"/>
      <c r="DI25" s="162"/>
      <c r="DJ25" s="162"/>
      <c r="DK25" s="163"/>
      <c r="DL25" s="164"/>
      <c r="DM25" s="165"/>
      <c r="DN25" s="164"/>
      <c r="DO25" s="166"/>
      <c r="DP25" s="167"/>
      <c r="DQ25" s="162"/>
      <c r="DR25" s="162"/>
      <c r="DS25" s="162"/>
      <c r="DT25" s="163"/>
      <c r="DU25" s="164"/>
      <c r="DV25" s="165"/>
      <c r="DW25" s="164"/>
      <c r="DX25" s="166"/>
      <c r="DY25" s="167"/>
      <c r="DZ25" s="162"/>
      <c r="EA25" s="162"/>
      <c r="EB25" s="162"/>
      <c r="EC25" s="163"/>
      <c r="ED25" s="164"/>
      <c r="EE25" s="165"/>
      <c r="EF25" s="164"/>
      <c r="EG25" s="166"/>
      <c r="EH25" s="167"/>
      <c r="EI25" s="162"/>
      <c r="EJ25" s="162"/>
      <c r="EK25" s="162"/>
      <c r="EL25" s="163"/>
      <c r="EM25" s="164"/>
      <c r="EN25" s="165"/>
      <c r="EO25" s="164"/>
      <c r="EP25" s="166"/>
      <c r="EQ25" s="167"/>
      <c r="ER25" s="162"/>
      <c r="ES25" s="162"/>
      <c r="ET25" s="162"/>
      <c r="EU25" s="163"/>
      <c r="EV25" s="164"/>
      <c r="EW25" s="165"/>
      <c r="EX25" s="164"/>
      <c r="EY25" s="166"/>
      <c r="EZ25" s="167"/>
      <c r="FA25" s="162"/>
      <c r="FB25" s="162"/>
      <c r="FC25" s="162"/>
      <c r="FD25" s="163"/>
      <c r="FE25" s="164"/>
      <c r="FF25" s="165"/>
      <c r="FG25" s="164"/>
      <c r="FH25" s="166"/>
      <c r="FI25" s="167"/>
      <c r="FJ25" s="162"/>
      <c r="FK25" s="162"/>
      <c r="FL25" s="162"/>
      <c r="FM25" s="163"/>
      <c r="FN25" s="164"/>
      <c r="FO25" s="165"/>
      <c r="FP25" s="164"/>
      <c r="FQ25" s="166"/>
      <c r="FR25" s="167"/>
      <c r="FS25" s="162"/>
      <c r="FT25" s="162"/>
      <c r="FU25" s="162"/>
      <c r="FV25" s="163"/>
      <c r="FW25" s="164"/>
      <c r="FX25" s="165"/>
      <c r="FY25" s="164"/>
      <c r="FZ25" s="166"/>
      <c r="GA25" s="167"/>
      <c r="GB25" s="162"/>
      <c r="GC25" s="162"/>
      <c r="GD25" s="162"/>
      <c r="GE25" s="163"/>
      <c r="GF25" s="164"/>
      <c r="GG25" s="165"/>
      <c r="GH25" s="164"/>
      <c r="GI25" s="166"/>
      <c r="GJ25" s="167"/>
      <c r="GK25" s="162"/>
      <c r="GL25" s="162"/>
      <c r="GM25" s="162"/>
      <c r="GN25" s="163"/>
      <c r="GO25" s="164"/>
      <c r="GP25" s="165"/>
      <c r="GQ25" s="164"/>
      <c r="GR25" s="166"/>
      <c r="GS25" s="167"/>
      <c r="GT25" s="168"/>
      <c r="GU25" s="138"/>
      <c r="GV25" s="100"/>
      <c r="GW25" s="115"/>
      <c r="GX25" s="115"/>
      <c r="GY25" s="151"/>
      <c r="GZ25" s="93"/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158</v>
      </c>
      <c r="K26" s="507" t="s">
        <v>164</v>
      </c>
      <c r="L26" s="106">
        <v>16070</v>
      </c>
      <c r="M26" s="87">
        <v>43178</v>
      </c>
      <c r="N26" s="88"/>
      <c r="O26" s="107">
        <v>20260</v>
      </c>
      <c r="P26" s="153">
        <f t="shared" si="0"/>
        <v>4190</v>
      </c>
      <c r="Q26" s="99">
        <v>28.5</v>
      </c>
      <c r="R26" s="99"/>
      <c r="S26" s="99"/>
      <c r="T26" s="45">
        <f t="shared" si="2"/>
        <v>577410</v>
      </c>
      <c r="U26" s="156"/>
      <c r="V26" s="150"/>
      <c r="W26" s="157"/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/>
      <c r="GU26" s="138"/>
      <c r="GV26" s="104"/>
      <c r="GW26" s="98"/>
      <c r="GX26" s="115"/>
      <c r="GY26" s="151"/>
      <c r="GZ26" s="93"/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33</v>
      </c>
      <c r="K27" s="507" t="s">
        <v>29</v>
      </c>
      <c r="L27" s="106">
        <v>19140</v>
      </c>
      <c r="M27" s="87">
        <v>43179</v>
      </c>
      <c r="N27" s="88"/>
      <c r="O27" s="107">
        <v>23940</v>
      </c>
      <c r="P27" s="153">
        <f t="shared" si="0"/>
        <v>4800</v>
      </c>
      <c r="Q27" s="99">
        <v>28.5</v>
      </c>
      <c r="R27" s="99"/>
      <c r="S27" s="99"/>
      <c r="T27" s="45">
        <f t="shared" si="2"/>
        <v>682290</v>
      </c>
      <c r="U27" s="160"/>
      <c r="V27" s="161"/>
      <c r="W27" s="515"/>
      <c r="X27" s="162"/>
      <c r="Y27" s="163"/>
      <c r="Z27" s="164"/>
      <c r="AA27" s="165"/>
      <c r="AB27" s="164"/>
      <c r="AC27" s="166"/>
      <c r="AD27" s="167"/>
      <c r="AE27" s="162"/>
      <c r="AF27" s="162"/>
      <c r="AG27" s="162"/>
      <c r="AH27" s="163"/>
      <c r="AI27" s="164"/>
      <c r="AJ27" s="165"/>
      <c r="AK27" s="164"/>
      <c r="AL27" s="166"/>
      <c r="AM27" s="167"/>
      <c r="AN27" s="162"/>
      <c r="AO27" s="162"/>
      <c r="AP27" s="162"/>
      <c r="AQ27" s="163"/>
      <c r="AR27" s="164"/>
      <c r="AS27" s="165"/>
      <c r="AT27" s="164"/>
      <c r="AU27" s="166"/>
      <c r="AV27" s="167"/>
      <c r="AW27" s="162"/>
      <c r="AX27" s="162"/>
      <c r="AY27" s="162"/>
      <c r="AZ27" s="163"/>
      <c r="BA27" s="164"/>
      <c r="BB27" s="165"/>
      <c r="BC27" s="164"/>
      <c r="BD27" s="166"/>
      <c r="BE27" s="167"/>
      <c r="BF27" s="162"/>
      <c r="BG27" s="162"/>
      <c r="BH27" s="162"/>
      <c r="BI27" s="163"/>
      <c r="BJ27" s="164"/>
      <c r="BK27" s="165"/>
      <c r="BL27" s="164"/>
      <c r="BM27" s="166"/>
      <c r="BN27" s="167"/>
      <c r="BO27" s="162"/>
      <c r="BP27" s="162"/>
      <c r="BQ27" s="162"/>
      <c r="BR27" s="163"/>
      <c r="BS27" s="164"/>
      <c r="BT27" s="165"/>
      <c r="BU27" s="164"/>
      <c r="BV27" s="166"/>
      <c r="BW27" s="167"/>
      <c r="BX27" s="162"/>
      <c r="BY27" s="162"/>
      <c r="BZ27" s="162"/>
      <c r="CA27" s="163"/>
      <c r="CB27" s="164"/>
      <c r="CC27" s="165"/>
      <c r="CD27" s="164"/>
      <c r="CE27" s="166"/>
      <c r="CF27" s="167"/>
      <c r="CG27" s="162"/>
      <c r="CH27" s="162"/>
      <c r="CI27" s="162"/>
      <c r="CJ27" s="163"/>
      <c r="CK27" s="164"/>
      <c r="CL27" s="165"/>
      <c r="CM27" s="164"/>
      <c r="CN27" s="166"/>
      <c r="CO27" s="167"/>
      <c r="CP27" s="162"/>
      <c r="CQ27" s="162"/>
      <c r="CR27" s="162"/>
      <c r="CS27" s="163"/>
      <c r="CT27" s="164"/>
      <c r="CU27" s="165"/>
      <c r="CV27" s="516"/>
      <c r="CW27" s="166"/>
      <c r="CX27" s="167"/>
      <c r="CY27" s="162"/>
      <c r="CZ27" s="162"/>
      <c r="DA27" s="162"/>
      <c r="DB27" s="163"/>
      <c r="DC27" s="164"/>
      <c r="DD27" s="165"/>
      <c r="DE27" s="164"/>
      <c r="DF27" s="166"/>
      <c r="DG27" s="167"/>
      <c r="DH27" s="162"/>
      <c r="DI27" s="162"/>
      <c r="DJ27" s="162"/>
      <c r="DK27" s="163"/>
      <c r="DL27" s="164"/>
      <c r="DM27" s="165"/>
      <c r="DN27" s="164"/>
      <c r="DO27" s="166"/>
      <c r="DP27" s="167"/>
      <c r="DQ27" s="162"/>
      <c r="DR27" s="162"/>
      <c r="DS27" s="162"/>
      <c r="DT27" s="163"/>
      <c r="DU27" s="164"/>
      <c r="DV27" s="165"/>
      <c r="DW27" s="164"/>
      <c r="DX27" s="166"/>
      <c r="DY27" s="167"/>
      <c r="DZ27" s="162"/>
      <c r="EA27" s="162"/>
      <c r="EB27" s="162"/>
      <c r="EC27" s="163"/>
      <c r="ED27" s="164"/>
      <c r="EE27" s="165"/>
      <c r="EF27" s="164"/>
      <c r="EG27" s="166"/>
      <c r="EH27" s="167"/>
      <c r="EI27" s="162"/>
      <c r="EJ27" s="162"/>
      <c r="EK27" s="162"/>
      <c r="EL27" s="163"/>
      <c r="EM27" s="164"/>
      <c r="EN27" s="165"/>
      <c r="EO27" s="164"/>
      <c r="EP27" s="166"/>
      <c r="EQ27" s="167"/>
      <c r="ER27" s="162"/>
      <c r="ES27" s="162"/>
      <c r="ET27" s="162"/>
      <c r="EU27" s="163"/>
      <c r="EV27" s="164"/>
      <c r="EW27" s="165"/>
      <c r="EX27" s="164"/>
      <c r="EY27" s="166"/>
      <c r="EZ27" s="167"/>
      <c r="FA27" s="162"/>
      <c r="FB27" s="162"/>
      <c r="FC27" s="162"/>
      <c r="FD27" s="163"/>
      <c r="FE27" s="164"/>
      <c r="FF27" s="165"/>
      <c r="FG27" s="164"/>
      <c r="FH27" s="166"/>
      <c r="FI27" s="167"/>
      <c r="FJ27" s="162"/>
      <c r="FK27" s="162"/>
      <c r="FL27" s="162"/>
      <c r="FM27" s="163"/>
      <c r="FN27" s="164"/>
      <c r="FO27" s="165"/>
      <c r="FP27" s="164"/>
      <c r="FQ27" s="166"/>
      <c r="FR27" s="167"/>
      <c r="FS27" s="162"/>
      <c r="FT27" s="162"/>
      <c r="FU27" s="162"/>
      <c r="FV27" s="163"/>
      <c r="FW27" s="164"/>
      <c r="FX27" s="165"/>
      <c r="FY27" s="164"/>
      <c r="FZ27" s="166"/>
      <c r="GA27" s="167"/>
      <c r="GB27" s="162"/>
      <c r="GC27" s="162"/>
      <c r="GD27" s="162"/>
      <c r="GE27" s="163"/>
      <c r="GF27" s="164"/>
      <c r="GG27" s="165"/>
      <c r="GH27" s="164"/>
      <c r="GI27" s="166"/>
      <c r="GJ27" s="167"/>
      <c r="GK27" s="162"/>
      <c r="GL27" s="162"/>
      <c r="GM27" s="162"/>
      <c r="GN27" s="163"/>
      <c r="GO27" s="164"/>
      <c r="GP27" s="165"/>
      <c r="GQ27" s="164"/>
      <c r="GR27" s="166"/>
      <c r="GS27" s="167"/>
      <c r="GT27" s="168"/>
      <c r="GU27" s="138"/>
      <c r="GV27" s="100"/>
      <c r="GW27" s="115"/>
      <c r="GX27" s="115"/>
      <c r="GY27" s="151"/>
      <c r="GZ27" s="93"/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158</v>
      </c>
      <c r="K28" s="507" t="s">
        <v>119</v>
      </c>
      <c r="L28" s="106">
        <v>17670</v>
      </c>
      <c r="M28" s="87">
        <v>43180</v>
      </c>
      <c r="N28" s="88"/>
      <c r="O28" s="107">
        <v>21835</v>
      </c>
      <c r="P28" s="153">
        <f t="shared" si="0"/>
        <v>4165</v>
      </c>
      <c r="Q28" s="99">
        <v>28.5</v>
      </c>
      <c r="R28" s="99"/>
      <c r="S28" s="99"/>
      <c r="T28" s="45">
        <f t="shared" si="2"/>
        <v>622297.5</v>
      </c>
      <c r="U28" s="160"/>
      <c r="V28" s="161"/>
      <c r="W28" s="515"/>
      <c r="X28" s="162"/>
      <c r="Y28" s="163"/>
      <c r="Z28" s="164"/>
      <c r="AA28" s="165"/>
      <c r="AB28" s="164"/>
      <c r="AC28" s="166"/>
      <c r="AD28" s="167"/>
      <c r="AE28" s="162"/>
      <c r="AF28" s="162"/>
      <c r="AG28" s="162"/>
      <c r="AH28" s="163"/>
      <c r="AI28" s="164"/>
      <c r="AJ28" s="165"/>
      <c r="AK28" s="164"/>
      <c r="AL28" s="166"/>
      <c r="AM28" s="167"/>
      <c r="AN28" s="162"/>
      <c r="AO28" s="162"/>
      <c r="AP28" s="162"/>
      <c r="AQ28" s="163"/>
      <c r="AR28" s="164"/>
      <c r="AS28" s="165"/>
      <c r="AT28" s="164"/>
      <c r="AU28" s="166"/>
      <c r="AV28" s="167"/>
      <c r="AW28" s="162"/>
      <c r="AX28" s="162"/>
      <c r="AY28" s="162"/>
      <c r="AZ28" s="163"/>
      <c r="BA28" s="164"/>
      <c r="BB28" s="165"/>
      <c r="BC28" s="164"/>
      <c r="BD28" s="166"/>
      <c r="BE28" s="167"/>
      <c r="BF28" s="162"/>
      <c r="BG28" s="162"/>
      <c r="BH28" s="162"/>
      <c r="BI28" s="163"/>
      <c r="BJ28" s="164"/>
      <c r="BK28" s="165"/>
      <c r="BL28" s="164"/>
      <c r="BM28" s="166"/>
      <c r="BN28" s="167"/>
      <c r="BO28" s="162"/>
      <c r="BP28" s="162"/>
      <c r="BQ28" s="162"/>
      <c r="BR28" s="163"/>
      <c r="BS28" s="164"/>
      <c r="BT28" s="165"/>
      <c r="BU28" s="164"/>
      <c r="BV28" s="166"/>
      <c r="BW28" s="167"/>
      <c r="BX28" s="162"/>
      <c r="BY28" s="162"/>
      <c r="BZ28" s="162"/>
      <c r="CA28" s="163"/>
      <c r="CB28" s="164"/>
      <c r="CC28" s="165"/>
      <c r="CD28" s="164"/>
      <c r="CE28" s="166"/>
      <c r="CF28" s="167"/>
      <c r="CG28" s="162"/>
      <c r="CH28" s="162"/>
      <c r="CI28" s="162"/>
      <c r="CJ28" s="163"/>
      <c r="CK28" s="164"/>
      <c r="CL28" s="165"/>
      <c r="CM28" s="164"/>
      <c r="CN28" s="166"/>
      <c r="CO28" s="167"/>
      <c r="CP28" s="162"/>
      <c r="CQ28" s="162"/>
      <c r="CR28" s="162"/>
      <c r="CS28" s="163"/>
      <c r="CT28" s="164"/>
      <c r="CU28" s="165"/>
      <c r="CV28" s="516"/>
      <c r="CW28" s="166"/>
      <c r="CX28" s="167"/>
      <c r="CY28" s="162"/>
      <c r="CZ28" s="162"/>
      <c r="DA28" s="162"/>
      <c r="DB28" s="163"/>
      <c r="DC28" s="164"/>
      <c r="DD28" s="165"/>
      <c r="DE28" s="164"/>
      <c r="DF28" s="166"/>
      <c r="DG28" s="167"/>
      <c r="DH28" s="162"/>
      <c r="DI28" s="162"/>
      <c r="DJ28" s="162"/>
      <c r="DK28" s="163"/>
      <c r="DL28" s="164"/>
      <c r="DM28" s="165"/>
      <c r="DN28" s="164"/>
      <c r="DO28" s="166"/>
      <c r="DP28" s="167"/>
      <c r="DQ28" s="162"/>
      <c r="DR28" s="162"/>
      <c r="DS28" s="162"/>
      <c r="DT28" s="163"/>
      <c r="DU28" s="164"/>
      <c r="DV28" s="165"/>
      <c r="DW28" s="164"/>
      <c r="DX28" s="166"/>
      <c r="DY28" s="167"/>
      <c r="DZ28" s="162"/>
      <c r="EA28" s="162"/>
      <c r="EB28" s="162"/>
      <c r="EC28" s="163"/>
      <c r="ED28" s="164"/>
      <c r="EE28" s="165"/>
      <c r="EF28" s="164"/>
      <c r="EG28" s="166"/>
      <c r="EH28" s="167"/>
      <c r="EI28" s="162"/>
      <c r="EJ28" s="162"/>
      <c r="EK28" s="162"/>
      <c r="EL28" s="163"/>
      <c r="EM28" s="164"/>
      <c r="EN28" s="165"/>
      <c r="EO28" s="164"/>
      <c r="EP28" s="166"/>
      <c r="EQ28" s="167"/>
      <c r="ER28" s="162"/>
      <c r="ES28" s="162"/>
      <c r="ET28" s="162"/>
      <c r="EU28" s="163"/>
      <c r="EV28" s="164"/>
      <c r="EW28" s="165"/>
      <c r="EX28" s="164"/>
      <c r="EY28" s="166"/>
      <c r="EZ28" s="167"/>
      <c r="FA28" s="162"/>
      <c r="FB28" s="162"/>
      <c r="FC28" s="162"/>
      <c r="FD28" s="163"/>
      <c r="FE28" s="164"/>
      <c r="FF28" s="165"/>
      <c r="FG28" s="164"/>
      <c r="FH28" s="166"/>
      <c r="FI28" s="167"/>
      <c r="FJ28" s="162"/>
      <c r="FK28" s="162"/>
      <c r="FL28" s="162"/>
      <c r="FM28" s="163"/>
      <c r="FN28" s="164"/>
      <c r="FO28" s="165"/>
      <c r="FP28" s="164"/>
      <c r="FQ28" s="166"/>
      <c r="FR28" s="167"/>
      <c r="FS28" s="162"/>
      <c r="FT28" s="162"/>
      <c r="FU28" s="162"/>
      <c r="FV28" s="163"/>
      <c r="FW28" s="164"/>
      <c r="FX28" s="165"/>
      <c r="FY28" s="164"/>
      <c r="FZ28" s="166"/>
      <c r="GA28" s="167"/>
      <c r="GB28" s="162"/>
      <c r="GC28" s="162"/>
      <c r="GD28" s="162"/>
      <c r="GE28" s="163"/>
      <c r="GF28" s="164"/>
      <c r="GG28" s="165"/>
      <c r="GH28" s="164"/>
      <c r="GI28" s="166"/>
      <c r="GJ28" s="167"/>
      <c r="GK28" s="162"/>
      <c r="GL28" s="162"/>
      <c r="GM28" s="162"/>
      <c r="GN28" s="163"/>
      <c r="GO28" s="164"/>
      <c r="GP28" s="165"/>
      <c r="GQ28" s="164"/>
      <c r="GR28" s="166"/>
      <c r="GS28" s="167"/>
      <c r="GT28" s="168"/>
      <c r="GU28" s="138"/>
      <c r="GV28" s="100"/>
      <c r="GW28" s="101"/>
      <c r="GX28" s="115"/>
      <c r="GY28" s="151"/>
      <c r="GZ28" s="93"/>
      <c r="HA28" s="118"/>
      <c r="HB28" s="118"/>
    </row>
    <row r="29" spans="2:210" ht="18.75" x14ac:dyDescent="0.3">
      <c r="B29" s="118"/>
      <c r="C29" s="126"/>
      <c r="D29" s="41"/>
      <c r="E29" s="42"/>
      <c r="F29" s="43"/>
      <c r="G29" s="44"/>
      <c r="H29" s="45"/>
      <c r="I29" s="46"/>
      <c r="J29" s="158" t="s">
        <v>260</v>
      </c>
      <c r="K29" s="507" t="s">
        <v>259</v>
      </c>
      <c r="L29" s="106">
        <v>16160</v>
      </c>
      <c r="M29" s="87">
        <v>43181</v>
      </c>
      <c r="N29" s="88"/>
      <c r="O29" s="107">
        <v>21340</v>
      </c>
      <c r="P29" s="153">
        <f t="shared" si="0"/>
        <v>5180</v>
      </c>
      <c r="Q29" s="99">
        <v>28.5</v>
      </c>
      <c r="R29" s="99"/>
      <c r="S29" s="99"/>
      <c r="T29" s="45">
        <f t="shared" si="2"/>
        <v>608190</v>
      </c>
      <c r="U29" s="160"/>
      <c r="V29" s="161"/>
      <c r="W29" s="515"/>
      <c r="X29" s="162"/>
      <c r="Y29" s="163"/>
      <c r="Z29" s="164"/>
      <c r="AA29" s="165"/>
      <c r="AB29" s="164"/>
      <c r="AC29" s="166"/>
      <c r="AD29" s="167"/>
      <c r="AE29" s="162"/>
      <c r="AF29" s="162"/>
      <c r="AG29" s="162"/>
      <c r="AH29" s="163"/>
      <c r="AI29" s="164"/>
      <c r="AJ29" s="165"/>
      <c r="AK29" s="164"/>
      <c r="AL29" s="166"/>
      <c r="AM29" s="167"/>
      <c r="AN29" s="162"/>
      <c r="AO29" s="162"/>
      <c r="AP29" s="162"/>
      <c r="AQ29" s="163"/>
      <c r="AR29" s="164"/>
      <c r="AS29" s="165"/>
      <c r="AT29" s="164"/>
      <c r="AU29" s="166"/>
      <c r="AV29" s="167"/>
      <c r="AW29" s="162"/>
      <c r="AX29" s="162"/>
      <c r="AY29" s="162"/>
      <c r="AZ29" s="163"/>
      <c r="BA29" s="164"/>
      <c r="BB29" s="165"/>
      <c r="BC29" s="164"/>
      <c r="BD29" s="166"/>
      <c r="BE29" s="167"/>
      <c r="BF29" s="162"/>
      <c r="BG29" s="162"/>
      <c r="BH29" s="162"/>
      <c r="BI29" s="163"/>
      <c r="BJ29" s="164"/>
      <c r="BK29" s="165"/>
      <c r="BL29" s="164"/>
      <c r="BM29" s="166"/>
      <c r="BN29" s="167"/>
      <c r="BO29" s="162"/>
      <c r="BP29" s="162"/>
      <c r="BQ29" s="162"/>
      <c r="BR29" s="163"/>
      <c r="BS29" s="164"/>
      <c r="BT29" s="165"/>
      <c r="BU29" s="164"/>
      <c r="BV29" s="166"/>
      <c r="BW29" s="167"/>
      <c r="BX29" s="162"/>
      <c r="BY29" s="162"/>
      <c r="BZ29" s="162"/>
      <c r="CA29" s="163"/>
      <c r="CB29" s="164"/>
      <c r="CC29" s="165"/>
      <c r="CD29" s="164"/>
      <c r="CE29" s="166"/>
      <c r="CF29" s="167"/>
      <c r="CG29" s="162"/>
      <c r="CH29" s="162"/>
      <c r="CI29" s="162"/>
      <c r="CJ29" s="163"/>
      <c r="CK29" s="164"/>
      <c r="CL29" s="165"/>
      <c r="CM29" s="164"/>
      <c r="CN29" s="166"/>
      <c r="CO29" s="167"/>
      <c r="CP29" s="162"/>
      <c r="CQ29" s="162"/>
      <c r="CR29" s="162"/>
      <c r="CS29" s="163"/>
      <c r="CT29" s="164"/>
      <c r="CU29" s="165"/>
      <c r="CV29" s="516"/>
      <c r="CW29" s="166"/>
      <c r="CX29" s="167"/>
      <c r="CY29" s="162"/>
      <c r="CZ29" s="162"/>
      <c r="DA29" s="162"/>
      <c r="DB29" s="163"/>
      <c r="DC29" s="164"/>
      <c r="DD29" s="165"/>
      <c r="DE29" s="164"/>
      <c r="DF29" s="166"/>
      <c r="DG29" s="167"/>
      <c r="DH29" s="162"/>
      <c r="DI29" s="162"/>
      <c r="DJ29" s="162"/>
      <c r="DK29" s="163"/>
      <c r="DL29" s="164"/>
      <c r="DM29" s="165"/>
      <c r="DN29" s="164"/>
      <c r="DO29" s="166"/>
      <c r="DP29" s="167"/>
      <c r="DQ29" s="162"/>
      <c r="DR29" s="162"/>
      <c r="DS29" s="162"/>
      <c r="DT29" s="163"/>
      <c r="DU29" s="164"/>
      <c r="DV29" s="165"/>
      <c r="DW29" s="164"/>
      <c r="DX29" s="166"/>
      <c r="DY29" s="167"/>
      <c r="DZ29" s="162"/>
      <c r="EA29" s="162"/>
      <c r="EB29" s="162"/>
      <c r="EC29" s="163"/>
      <c r="ED29" s="164"/>
      <c r="EE29" s="165"/>
      <c r="EF29" s="164"/>
      <c r="EG29" s="166"/>
      <c r="EH29" s="167"/>
      <c r="EI29" s="162"/>
      <c r="EJ29" s="162"/>
      <c r="EK29" s="162"/>
      <c r="EL29" s="163"/>
      <c r="EM29" s="164"/>
      <c r="EN29" s="165"/>
      <c r="EO29" s="164"/>
      <c r="EP29" s="166"/>
      <c r="EQ29" s="167"/>
      <c r="ER29" s="162"/>
      <c r="ES29" s="162"/>
      <c r="ET29" s="162"/>
      <c r="EU29" s="163"/>
      <c r="EV29" s="164"/>
      <c r="EW29" s="165"/>
      <c r="EX29" s="164"/>
      <c r="EY29" s="166"/>
      <c r="EZ29" s="167"/>
      <c r="FA29" s="162"/>
      <c r="FB29" s="162"/>
      <c r="FC29" s="162"/>
      <c r="FD29" s="163"/>
      <c r="FE29" s="164"/>
      <c r="FF29" s="165"/>
      <c r="FG29" s="164"/>
      <c r="FH29" s="166"/>
      <c r="FI29" s="167"/>
      <c r="FJ29" s="162"/>
      <c r="FK29" s="162"/>
      <c r="FL29" s="162"/>
      <c r="FM29" s="163"/>
      <c r="FN29" s="164"/>
      <c r="FO29" s="165"/>
      <c r="FP29" s="164"/>
      <c r="FQ29" s="166"/>
      <c r="FR29" s="167"/>
      <c r="FS29" s="162"/>
      <c r="FT29" s="162"/>
      <c r="FU29" s="162"/>
      <c r="FV29" s="163"/>
      <c r="FW29" s="164"/>
      <c r="FX29" s="165"/>
      <c r="FY29" s="164"/>
      <c r="FZ29" s="166"/>
      <c r="GA29" s="167"/>
      <c r="GB29" s="162"/>
      <c r="GC29" s="162"/>
      <c r="GD29" s="162"/>
      <c r="GE29" s="163"/>
      <c r="GF29" s="164"/>
      <c r="GG29" s="165"/>
      <c r="GH29" s="164"/>
      <c r="GI29" s="166"/>
      <c r="GJ29" s="167"/>
      <c r="GK29" s="162"/>
      <c r="GL29" s="162"/>
      <c r="GM29" s="162"/>
      <c r="GN29" s="163"/>
      <c r="GO29" s="164"/>
      <c r="GP29" s="165"/>
      <c r="GQ29" s="164"/>
      <c r="GR29" s="166"/>
      <c r="GS29" s="167"/>
      <c r="GT29" s="168"/>
      <c r="GU29" s="138"/>
      <c r="GV29" s="100"/>
      <c r="GW29" s="115"/>
      <c r="GX29" s="115"/>
      <c r="GY29" s="151"/>
      <c r="GZ29" s="93"/>
      <c r="HA29" s="118"/>
      <c r="HB29" s="118"/>
    </row>
    <row r="30" spans="2:210" ht="18.75" x14ac:dyDescent="0.3">
      <c r="B30" s="118"/>
      <c r="C30" s="126"/>
      <c r="D30" s="41"/>
      <c r="E30" s="42"/>
      <c r="F30" s="43"/>
      <c r="G30" s="44"/>
      <c r="H30" s="45"/>
      <c r="I30" s="46"/>
      <c r="J30" s="158" t="s">
        <v>262</v>
      </c>
      <c r="K30" s="507" t="s">
        <v>261</v>
      </c>
      <c r="L30" s="106">
        <v>11720</v>
      </c>
      <c r="M30" s="87">
        <v>43181</v>
      </c>
      <c r="N30" s="88"/>
      <c r="O30" s="107">
        <v>13640</v>
      </c>
      <c r="P30" s="153">
        <f t="shared" si="0"/>
        <v>1920</v>
      </c>
      <c r="Q30" s="99">
        <v>28.5</v>
      </c>
      <c r="R30" s="99"/>
      <c r="S30" s="99"/>
      <c r="T30" s="45">
        <f t="shared" si="2"/>
        <v>388740</v>
      </c>
      <c r="U30" s="160"/>
      <c r="V30" s="161"/>
      <c r="W30" s="515"/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168"/>
      <c r="GU30" s="138">
        <v>18928</v>
      </c>
      <c r="GV30" s="100" t="s">
        <v>273</v>
      </c>
      <c r="GW30" s="115"/>
      <c r="GX30" s="115"/>
      <c r="GY30" s="151"/>
      <c r="GZ30" s="93"/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28</v>
      </c>
      <c r="K31" s="507" t="s">
        <v>30</v>
      </c>
      <c r="L31" s="106">
        <v>12230</v>
      </c>
      <c r="M31" s="87">
        <v>43182</v>
      </c>
      <c r="N31" s="88"/>
      <c r="O31" s="107">
        <v>15110</v>
      </c>
      <c r="P31" s="153">
        <f t="shared" si="0"/>
        <v>2880</v>
      </c>
      <c r="Q31" s="99">
        <v>28.5</v>
      </c>
      <c r="R31" s="99"/>
      <c r="S31" s="99"/>
      <c r="T31" s="45">
        <f t="shared" si="2"/>
        <v>430635</v>
      </c>
      <c r="U31" s="160"/>
      <c r="V31" s="161"/>
      <c r="W31" s="515"/>
      <c r="X31" s="162"/>
      <c r="Y31" s="163"/>
      <c r="Z31" s="164"/>
      <c r="AA31" s="165"/>
      <c r="AB31" s="164"/>
      <c r="AC31" s="166"/>
      <c r="AD31" s="167"/>
      <c r="AE31" s="162"/>
      <c r="AF31" s="162"/>
      <c r="AG31" s="162"/>
      <c r="AH31" s="163"/>
      <c r="AI31" s="164"/>
      <c r="AJ31" s="165"/>
      <c r="AK31" s="164"/>
      <c r="AL31" s="166"/>
      <c r="AM31" s="167"/>
      <c r="AN31" s="162"/>
      <c r="AO31" s="162"/>
      <c r="AP31" s="162"/>
      <c r="AQ31" s="163"/>
      <c r="AR31" s="164"/>
      <c r="AS31" s="165"/>
      <c r="AT31" s="164"/>
      <c r="AU31" s="166"/>
      <c r="AV31" s="167"/>
      <c r="AW31" s="162"/>
      <c r="AX31" s="162"/>
      <c r="AY31" s="162"/>
      <c r="AZ31" s="163"/>
      <c r="BA31" s="164"/>
      <c r="BB31" s="165"/>
      <c r="BC31" s="164"/>
      <c r="BD31" s="166"/>
      <c r="BE31" s="167"/>
      <c r="BF31" s="162"/>
      <c r="BG31" s="162"/>
      <c r="BH31" s="162"/>
      <c r="BI31" s="163"/>
      <c r="BJ31" s="164"/>
      <c r="BK31" s="165"/>
      <c r="BL31" s="164"/>
      <c r="BM31" s="166"/>
      <c r="BN31" s="167"/>
      <c r="BO31" s="162"/>
      <c r="BP31" s="162"/>
      <c r="BQ31" s="162"/>
      <c r="BR31" s="163"/>
      <c r="BS31" s="164"/>
      <c r="BT31" s="165"/>
      <c r="BU31" s="164"/>
      <c r="BV31" s="166"/>
      <c r="BW31" s="167"/>
      <c r="BX31" s="162"/>
      <c r="BY31" s="162"/>
      <c r="BZ31" s="162"/>
      <c r="CA31" s="163"/>
      <c r="CB31" s="164"/>
      <c r="CC31" s="165"/>
      <c r="CD31" s="164"/>
      <c r="CE31" s="166"/>
      <c r="CF31" s="167"/>
      <c r="CG31" s="162"/>
      <c r="CH31" s="162"/>
      <c r="CI31" s="162"/>
      <c r="CJ31" s="163"/>
      <c r="CK31" s="164"/>
      <c r="CL31" s="165"/>
      <c r="CM31" s="164"/>
      <c r="CN31" s="166"/>
      <c r="CO31" s="167"/>
      <c r="CP31" s="162"/>
      <c r="CQ31" s="162"/>
      <c r="CR31" s="162"/>
      <c r="CS31" s="163"/>
      <c r="CT31" s="164"/>
      <c r="CU31" s="165"/>
      <c r="CV31" s="516"/>
      <c r="CW31" s="166"/>
      <c r="CX31" s="167"/>
      <c r="CY31" s="162"/>
      <c r="CZ31" s="162"/>
      <c r="DA31" s="162"/>
      <c r="DB31" s="163"/>
      <c r="DC31" s="164"/>
      <c r="DD31" s="165"/>
      <c r="DE31" s="164"/>
      <c r="DF31" s="166"/>
      <c r="DG31" s="167"/>
      <c r="DH31" s="162"/>
      <c r="DI31" s="162"/>
      <c r="DJ31" s="162"/>
      <c r="DK31" s="163"/>
      <c r="DL31" s="164"/>
      <c r="DM31" s="165"/>
      <c r="DN31" s="164"/>
      <c r="DO31" s="166"/>
      <c r="DP31" s="167"/>
      <c r="DQ31" s="162"/>
      <c r="DR31" s="162"/>
      <c r="DS31" s="162"/>
      <c r="DT31" s="163"/>
      <c r="DU31" s="164"/>
      <c r="DV31" s="165"/>
      <c r="DW31" s="164"/>
      <c r="DX31" s="166"/>
      <c r="DY31" s="167"/>
      <c r="DZ31" s="162"/>
      <c r="EA31" s="162"/>
      <c r="EB31" s="162"/>
      <c r="EC31" s="163"/>
      <c r="ED31" s="164"/>
      <c r="EE31" s="165"/>
      <c r="EF31" s="164"/>
      <c r="EG31" s="166"/>
      <c r="EH31" s="167"/>
      <c r="EI31" s="162"/>
      <c r="EJ31" s="162"/>
      <c r="EK31" s="162"/>
      <c r="EL31" s="163"/>
      <c r="EM31" s="164"/>
      <c r="EN31" s="165"/>
      <c r="EO31" s="164"/>
      <c r="EP31" s="166"/>
      <c r="EQ31" s="167"/>
      <c r="ER31" s="162"/>
      <c r="ES31" s="162"/>
      <c r="ET31" s="162"/>
      <c r="EU31" s="163"/>
      <c r="EV31" s="164"/>
      <c r="EW31" s="165"/>
      <c r="EX31" s="164"/>
      <c r="EY31" s="166"/>
      <c r="EZ31" s="167"/>
      <c r="FA31" s="162"/>
      <c r="FB31" s="162"/>
      <c r="FC31" s="162"/>
      <c r="FD31" s="163"/>
      <c r="FE31" s="164"/>
      <c r="FF31" s="165"/>
      <c r="FG31" s="164"/>
      <c r="FH31" s="166"/>
      <c r="FI31" s="167"/>
      <c r="FJ31" s="162"/>
      <c r="FK31" s="162"/>
      <c r="FL31" s="162"/>
      <c r="FM31" s="163"/>
      <c r="FN31" s="164"/>
      <c r="FO31" s="165"/>
      <c r="FP31" s="164"/>
      <c r="FQ31" s="166"/>
      <c r="FR31" s="167"/>
      <c r="FS31" s="162"/>
      <c r="FT31" s="162"/>
      <c r="FU31" s="162"/>
      <c r="FV31" s="163"/>
      <c r="FW31" s="164"/>
      <c r="FX31" s="165"/>
      <c r="FY31" s="164"/>
      <c r="FZ31" s="166"/>
      <c r="GA31" s="167"/>
      <c r="GB31" s="162"/>
      <c r="GC31" s="162"/>
      <c r="GD31" s="162"/>
      <c r="GE31" s="163"/>
      <c r="GF31" s="164"/>
      <c r="GG31" s="165"/>
      <c r="GH31" s="164"/>
      <c r="GI31" s="166"/>
      <c r="GJ31" s="167"/>
      <c r="GK31" s="162"/>
      <c r="GL31" s="162"/>
      <c r="GM31" s="162"/>
      <c r="GN31" s="163"/>
      <c r="GO31" s="164"/>
      <c r="GP31" s="165"/>
      <c r="GQ31" s="164"/>
      <c r="GR31" s="166"/>
      <c r="GS31" s="167"/>
      <c r="GT31" s="168"/>
      <c r="GU31" s="138">
        <v>18928</v>
      </c>
      <c r="GV31" s="100" t="s">
        <v>274</v>
      </c>
      <c r="GW31" s="115"/>
      <c r="GX31" s="115"/>
      <c r="GY31" s="151"/>
      <c r="GZ31" s="93"/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263</v>
      </c>
      <c r="K32" s="507" t="s">
        <v>29</v>
      </c>
      <c r="L32" s="106">
        <v>18070</v>
      </c>
      <c r="M32" s="87">
        <v>43182</v>
      </c>
      <c r="N32" s="88"/>
      <c r="O32" s="107">
        <v>22300</v>
      </c>
      <c r="P32" s="153">
        <f t="shared" si="0"/>
        <v>4230</v>
      </c>
      <c r="Q32" s="99">
        <v>28.5</v>
      </c>
      <c r="R32" s="99"/>
      <c r="S32" s="99"/>
      <c r="T32" s="45">
        <f t="shared" si="2"/>
        <v>635550</v>
      </c>
      <c r="U32" s="160"/>
      <c r="V32" s="161"/>
      <c r="W32" s="515"/>
      <c r="X32" s="162"/>
      <c r="Y32" s="163"/>
      <c r="Z32" s="164"/>
      <c r="AA32" s="165"/>
      <c r="AB32" s="164"/>
      <c r="AC32" s="166"/>
      <c r="AD32" s="167"/>
      <c r="AE32" s="162"/>
      <c r="AF32" s="162"/>
      <c r="AG32" s="162"/>
      <c r="AH32" s="163"/>
      <c r="AI32" s="164"/>
      <c r="AJ32" s="165"/>
      <c r="AK32" s="164"/>
      <c r="AL32" s="166"/>
      <c r="AM32" s="167"/>
      <c r="AN32" s="162"/>
      <c r="AO32" s="162"/>
      <c r="AP32" s="162"/>
      <c r="AQ32" s="163"/>
      <c r="AR32" s="164"/>
      <c r="AS32" s="165"/>
      <c r="AT32" s="164"/>
      <c r="AU32" s="166"/>
      <c r="AV32" s="167"/>
      <c r="AW32" s="162"/>
      <c r="AX32" s="162"/>
      <c r="AY32" s="162"/>
      <c r="AZ32" s="163"/>
      <c r="BA32" s="164"/>
      <c r="BB32" s="165"/>
      <c r="BC32" s="164"/>
      <c r="BD32" s="166"/>
      <c r="BE32" s="167"/>
      <c r="BF32" s="162"/>
      <c r="BG32" s="162"/>
      <c r="BH32" s="162"/>
      <c r="BI32" s="163"/>
      <c r="BJ32" s="164"/>
      <c r="BK32" s="165"/>
      <c r="BL32" s="164"/>
      <c r="BM32" s="166"/>
      <c r="BN32" s="167"/>
      <c r="BO32" s="162"/>
      <c r="BP32" s="162"/>
      <c r="BQ32" s="162"/>
      <c r="BR32" s="163"/>
      <c r="BS32" s="164"/>
      <c r="BT32" s="165"/>
      <c r="BU32" s="164"/>
      <c r="BV32" s="166"/>
      <c r="BW32" s="167"/>
      <c r="BX32" s="162"/>
      <c r="BY32" s="162"/>
      <c r="BZ32" s="162"/>
      <c r="CA32" s="163"/>
      <c r="CB32" s="164"/>
      <c r="CC32" s="165"/>
      <c r="CD32" s="164"/>
      <c r="CE32" s="166"/>
      <c r="CF32" s="167"/>
      <c r="CG32" s="162"/>
      <c r="CH32" s="162"/>
      <c r="CI32" s="162"/>
      <c r="CJ32" s="163"/>
      <c r="CK32" s="164"/>
      <c r="CL32" s="165"/>
      <c r="CM32" s="164"/>
      <c r="CN32" s="166"/>
      <c r="CO32" s="167"/>
      <c r="CP32" s="162"/>
      <c r="CQ32" s="162"/>
      <c r="CR32" s="162"/>
      <c r="CS32" s="163"/>
      <c r="CT32" s="164"/>
      <c r="CU32" s="165"/>
      <c r="CV32" s="516"/>
      <c r="CW32" s="166"/>
      <c r="CX32" s="167"/>
      <c r="CY32" s="162"/>
      <c r="CZ32" s="162"/>
      <c r="DA32" s="162"/>
      <c r="DB32" s="163"/>
      <c r="DC32" s="164"/>
      <c r="DD32" s="165"/>
      <c r="DE32" s="164"/>
      <c r="DF32" s="166"/>
      <c r="DG32" s="167"/>
      <c r="DH32" s="162"/>
      <c r="DI32" s="162"/>
      <c r="DJ32" s="162"/>
      <c r="DK32" s="163"/>
      <c r="DL32" s="164"/>
      <c r="DM32" s="165"/>
      <c r="DN32" s="164"/>
      <c r="DO32" s="166"/>
      <c r="DP32" s="167"/>
      <c r="DQ32" s="162"/>
      <c r="DR32" s="162"/>
      <c r="DS32" s="162"/>
      <c r="DT32" s="163"/>
      <c r="DU32" s="164"/>
      <c r="DV32" s="165"/>
      <c r="DW32" s="164"/>
      <c r="DX32" s="166"/>
      <c r="DY32" s="167"/>
      <c r="DZ32" s="162"/>
      <c r="EA32" s="162"/>
      <c r="EB32" s="162"/>
      <c r="EC32" s="163"/>
      <c r="ED32" s="164"/>
      <c r="EE32" s="165"/>
      <c r="EF32" s="164"/>
      <c r="EG32" s="166"/>
      <c r="EH32" s="167"/>
      <c r="EI32" s="162"/>
      <c r="EJ32" s="162"/>
      <c r="EK32" s="162"/>
      <c r="EL32" s="163"/>
      <c r="EM32" s="164"/>
      <c r="EN32" s="165"/>
      <c r="EO32" s="164"/>
      <c r="EP32" s="166"/>
      <c r="EQ32" s="167"/>
      <c r="ER32" s="162"/>
      <c r="ES32" s="162"/>
      <c r="ET32" s="162"/>
      <c r="EU32" s="163"/>
      <c r="EV32" s="164"/>
      <c r="EW32" s="165"/>
      <c r="EX32" s="164"/>
      <c r="EY32" s="166"/>
      <c r="EZ32" s="167"/>
      <c r="FA32" s="162"/>
      <c r="FB32" s="162"/>
      <c r="FC32" s="162"/>
      <c r="FD32" s="163"/>
      <c r="FE32" s="164"/>
      <c r="FF32" s="165"/>
      <c r="FG32" s="164"/>
      <c r="FH32" s="166"/>
      <c r="FI32" s="167"/>
      <c r="FJ32" s="162"/>
      <c r="FK32" s="162"/>
      <c r="FL32" s="162"/>
      <c r="FM32" s="163"/>
      <c r="FN32" s="164"/>
      <c r="FO32" s="165"/>
      <c r="FP32" s="164"/>
      <c r="FQ32" s="166"/>
      <c r="FR32" s="167"/>
      <c r="FS32" s="162"/>
      <c r="FT32" s="162"/>
      <c r="FU32" s="162"/>
      <c r="FV32" s="163"/>
      <c r="FW32" s="164"/>
      <c r="FX32" s="165"/>
      <c r="FY32" s="164"/>
      <c r="FZ32" s="166"/>
      <c r="GA32" s="167"/>
      <c r="GB32" s="162"/>
      <c r="GC32" s="162"/>
      <c r="GD32" s="162"/>
      <c r="GE32" s="163"/>
      <c r="GF32" s="164"/>
      <c r="GG32" s="165"/>
      <c r="GH32" s="164"/>
      <c r="GI32" s="166"/>
      <c r="GJ32" s="167"/>
      <c r="GK32" s="162"/>
      <c r="GL32" s="162"/>
      <c r="GM32" s="162"/>
      <c r="GN32" s="163"/>
      <c r="GO32" s="164"/>
      <c r="GP32" s="165"/>
      <c r="GQ32" s="164"/>
      <c r="GR32" s="166"/>
      <c r="GS32" s="167"/>
      <c r="GT32" s="168"/>
      <c r="GU32" s="138">
        <v>23856</v>
      </c>
      <c r="GV32" s="100" t="s">
        <v>275</v>
      </c>
      <c r="GW32" s="115"/>
      <c r="GX32" s="115"/>
      <c r="GY32" s="151"/>
      <c r="GZ32" s="93"/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270</v>
      </c>
      <c r="K33" s="507" t="s">
        <v>264</v>
      </c>
      <c r="L33" s="106">
        <v>22860</v>
      </c>
      <c r="M33" s="87">
        <v>43184</v>
      </c>
      <c r="N33" s="88">
        <v>51</v>
      </c>
      <c r="O33" s="107">
        <v>22985.1</v>
      </c>
      <c r="P33" s="153">
        <f t="shared" si="0"/>
        <v>125.09999999999854</v>
      </c>
      <c r="Q33" s="99">
        <v>37.799999999999997</v>
      </c>
      <c r="R33" s="99"/>
      <c r="S33" s="99"/>
      <c r="T33" s="45">
        <f t="shared" si="2"/>
        <v>868836.77999999991</v>
      </c>
      <c r="U33" s="156" t="s">
        <v>67</v>
      </c>
      <c r="V33" s="150">
        <v>43185</v>
      </c>
      <c r="W33" s="515"/>
      <c r="X33" s="162"/>
      <c r="Y33" s="163"/>
      <c r="Z33" s="164"/>
      <c r="AA33" s="165"/>
      <c r="AB33" s="164"/>
      <c r="AC33" s="166"/>
      <c r="AD33" s="167"/>
      <c r="AE33" s="162"/>
      <c r="AF33" s="162"/>
      <c r="AG33" s="162"/>
      <c r="AH33" s="163"/>
      <c r="AI33" s="164"/>
      <c r="AJ33" s="165"/>
      <c r="AK33" s="164"/>
      <c r="AL33" s="166"/>
      <c r="AM33" s="167"/>
      <c r="AN33" s="162"/>
      <c r="AO33" s="162"/>
      <c r="AP33" s="162"/>
      <c r="AQ33" s="163"/>
      <c r="AR33" s="164"/>
      <c r="AS33" s="165"/>
      <c r="AT33" s="164"/>
      <c r="AU33" s="166"/>
      <c r="AV33" s="167"/>
      <c r="AW33" s="162"/>
      <c r="AX33" s="162"/>
      <c r="AY33" s="162"/>
      <c r="AZ33" s="163"/>
      <c r="BA33" s="164"/>
      <c r="BB33" s="165"/>
      <c r="BC33" s="164"/>
      <c r="BD33" s="166"/>
      <c r="BE33" s="167"/>
      <c r="BF33" s="162"/>
      <c r="BG33" s="162"/>
      <c r="BH33" s="162"/>
      <c r="BI33" s="163"/>
      <c r="BJ33" s="164"/>
      <c r="BK33" s="165"/>
      <c r="BL33" s="164"/>
      <c r="BM33" s="166"/>
      <c r="BN33" s="167"/>
      <c r="BO33" s="162"/>
      <c r="BP33" s="162"/>
      <c r="BQ33" s="162"/>
      <c r="BR33" s="163"/>
      <c r="BS33" s="164"/>
      <c r="BT33" s="165"/>
      <c r="BU33" s="164"/>
      <c r="BV33" s="166"/>
      <c r="BW33" s="167"/>
      <c r="BX33" s="162"/>
      <c r="BY33" s="162"/>
      <c r="BZ33" s="162"/>
      <c r="CA33" s="163"/>
      <c r="CB33" s="164"/>
      <c r="CC33" s="165"/>
      <c r="CD33" s="164"/>
      <c r="CE33" s="166"/>
      <c r="CF33" s="167"/>
      <c r="CG33" s="162"/>
      <c r="CH33" s="162"/>
      <c r="CI33" s="162"/>
      <c r="CJ33" s="163"/>
      <c r="CK33" s="164"/>
      <c r="CL33" s="165"/>
      <c r="CM33" s="164"/>
      <c r="CN33" s="166"/>
      <c r="CO33" s="167"/>
      <c r="CP33" s="162"/>
      <c r="CQ33" s="162"/>
      <c r="CR33" s="162"/>
      <c r="CS33" s="163"/>
      <c r="CT33" s="164"/>
      <c r="CU33" s="165"/>
      <c r="CV33" s="516"/>
      <c r="CW33" s="166"/>
      <c r="CX33" s="167"/>
      <c r="CY33" s="162"/>
      <c r="CZ33" s="162"/>
      <c r="DA33" s="162"/>
      <c r="DB33" s="163"/>
      <c r="DC33" s="164"/>
      <c r="DD33" s="165"/>
      <c r="DE33" s="164"/>
      <c r="DF33" s="166"/>
      <c r="DG33" s="167"/>
      <c r="DH33" s="162"/>
      <c r="DI33" s="162"/>
      <c r="DJ33" s="162"/>
      <c r="DK33" s="163"/>
      <c r="DL33" s="164"/>
      <c r="DM33" s="165"/>
      <c r="DN33" s="164"/>
      <c r="DO33" s="166"/>
      <c r="DP33" s="167"/>
      <c r="DQ33" s="162"/>
      <c r="DR33" s="162"/>
      <c r="DS33" s="162"/>
      <c r="DT33" s="163"/>
      <c r="DU33" s="164"/>
      <c r="DV33" s="165"/>
      <c r="DW33" s="164"/>
      <c r="DX33" s="166"/>
      <c r="DY33" s="167"/>
      <c r="DZ33" s="162"/>
      <c r="EA33" s="162"/>
      <c r="EB33" s="162"/>
      <c r="EC33" s="163"/>
      <c r="ED33" s="164"/>
      <c r="EE33" s="165"/>
      <c r="EF33" s="164"/>
      <c r="EG33" s="166"/>
      <c r="EH33" s="167"/>
      <c r="EI33" s="162"/>
      <c r="EJ33" s="162"/>
      <c r="EK33" s="162"/>
      <c r="EL33" s="163"/>
      <c r="EM33" s="164"/>
      <c r="EN33" s="165"/>
      <c r="EO33" s="164"/>
      <c r="EP33" s="166"/>
      <c r="EQ33" s="167"/>
      <c r="ER33" s="162"/>
      <c r="ES33" s="162"/>
      <c r="ET33" s="162"/>
      <c r="EU33" s="163"/>
      <c r="EV33" s="164"/>
      <c r="EW33" s="165"/>
      <c r="EX33" s="164"/>
      <c r="EY33" s="166"/>
      <c r="EZ33" s="167"/>
      <c r="FA33" s="162"/>
      <c r="FB33" s="162"/>
      <c r="FC33" s="162"/>
      <c r="FD33" s="163"/>
      <c r="FE33" s="164"/>
      <c r="FF33" s="165"/>
      <c r="FG33" s="164"/>
      <c r="FH33" s="166"/>
      <c r="FI33" s="167"/>
      <c r="FJ33" s="162"/>
      <c r="FK33" s="162"/>
      <c r="FL33" s="162"/>
      <c r="FM33" s="163"/>
      <c r="FN33" s="164"/>
      <c r="FO33" s="165"/>
      <c r="FP33" s="164"/>
      <c r="FQ33" s="166"/>
      <c r="FR33" s="167"/>
      <c r="FS33" s="162"/>
      <c r="FT33" s="162"/>
      <c r="FU33" s="162"/>
      <c r="FV33" s="163"/>
      <c r="FW33" s="164"/>
      <c r="FX33" s="165"/>
      <c r="FY33" s="164"/>
      <c r="FZ33" s="166"/>
      <c r="GA33" s="167"/>
      <c r="GB33" s="162"/>
      <c r="GC33" s="162"/>
      <c r="GD33" s="162"/>
      <c r="GE33" s="163"/>
      <c r="GF33" s="164"/>
      <c r="GG33" s="165"/>
      <c r="GH33" s="164"/>
      <c r="GI33" s="166"/>
      <c r="GJ33" s="167"/>
      <c r="GK33" s="162"/>
      <c r="GL33" s="162"/>
      <c r="GM33" s="162"/>
      <c r="GN33" s="163"/>
      <c r="GO33" s="164"/>
      <c r="GP33" s="165"/>
      <c r="GQ33" s="164"/>
      <c r="GR33" s="166"/>
      <c r="GS33" s="167"/>
      <c r="GT33" s="168"/>
      <c r="GU33" s="138"/>
      <c r="GV33" s="100" t="s">
        <v>276</v>
      </c>
      <c r="GW33" s="115"/>
      <c r="GX33" s="115"/>
      <c r="GY33" s="151"/>
      <c r="GZ33" s="93"/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270</v>
      </c>
      <c r="K34" s="501" t="s">
        <v>251</v>
      </c>
      <c r="L34" s="106">
        <v>18370</v>
      </c>
      <c r="M34" s="87">
        <v>43185</v>
      </c>
      <c r="N34" s="88">
        <v>56</v>
      </c>
      <c r="O34" s="107">
        <v>18370</v>
      </c>
      <c r="P34" s="153">
        <f t="shared" si="0"/>
        <v>0</v>
      </c>
      <c r="Q34" s="99">
        <v>37.799999999999997</v>
      </c>
      <c r="R34" s="99"/>
      <c r="S34" s="99"/>
      <c r="T34" s="45">
        <f t="shared" si="2"/>
        <v>694386</v>
      </c>
      <c r="U34" s="156" t="s">
        <v>67</v>
      </c>
      <c r="V34" s="150">
        <v>43186</v>
      </c>
      <c r="W34" s="515"/>
      <c r="X34" s="162"/>
      <c r="Y34" s="163"/>
      <c r="Z34" s="164"/>
      <c r="AA34" s="165"/>
      <c r="AB34" s="164"/>
      <c r="AC34" s="166"/>
      <c r="AD34" s="167"/>
      <c r="AE34" s="162"/>
      <c r="AF34" s="162"/>
      <c r="AG34" s="162"/>
      <c r="AH34" s="163"/>
      <c r="AI34" s="164"/>
      <c r="AJ34" s="165"/>
      <c r="AK34" s="164"/>
      <c r="AL34" s="166"/>
      <c r="AM34" s="167"/>
      <c r="AN34" s="162"/>
      <c r="AO34" s="162"/>
      <c r="AP34" s="162"/>
      <c r="AQ34" s="163"/>
      <c r="AR34" s="164"/>
      <c r="AS34" s="165"/>
      <c r="AT34" s="164"/>
      <c r="AU34" s="166"/>
      <c r="AV34" s="167"/>
      <c r="AW34" s="162"/>
      <c r="AX34" s="162"/>
      <c r="AY34" s="162"/>
      <c r="AZ34" s="163"/>
      <c r="BA34" s="164"/>
      <c r="BB34" s="165"/>
      <c r="BC34" s="164"/>
      <c r="BD34" s="166"/>
      <c r="BE34" s="167"/>
      <c r="BF34" s="162"/>
      <c r="BG34" s="162"/>
      <c r="BH34" s="162"/>
      <c r="BI34" s="163"/>
      <c r="BJ34" s="164"/>
      <c r="BK34" s="165"/>
      <c r="BL34" s="164"/>
      <c r="BM34" s="166"/>
      <c r="BN34" s="167"/>
      <c r="BO34" s="162"/>
      <c r="BP34" s="162"/>
      <c r="BQ34" s="162"/>
      <c r="BR34" s="163"/>
      <c r="BS34" s="164"/>
      <c r="BT34" s="165"/>
      <c r="BU34" s="164"/>
      <c r="BV34" s="166"/>
      <c r="BW34" s="167"/>
      <c r="BX34" s="162"/>
      <c r="BY34" s="162"/>
      <c r="BZ34" s="162"/>
      <c r="CA34" s="163"/>
      <c r="CB34" s="164"/>
      <c r="CC34" s="165"/>
      <c r="CD34" s="164"/>
      <c r="CE34" s="166"/>
      <c r="CF34" s="167"/>
      <c r="CG34" s="162"/>
      <c r="CH34" s="162"/>
      <c r="CI34" s="162"/>
      <c r="CJ34" s="163"/>
      <c r="CK34" s="164"/>
      <c r="CL34" s="165"/>
      <c r="CM34" s="164"/>
      <c r="CN34" s="166"/>
      <c r="CO34" s="167"/>
      <c r="CP34" s="162"/>
      <c r="CQ34" s="162"/>
      <c r="CR34" s="162"/>
      <c r="CS34" s="163"/>
      <c r="CT34" s="164"/>
      <c r="CU34" s="165"/>
      <c r="CV34" s="516"/>
      <c r="CW34" s="166"/>
      <c r="CX34" s="167"/>
      <c r="CY34" s="162"/>
      <c r="CZ34" s="162"/>
      <c r="DA34" s="162"/>
      <c r="DB34" s="163"/>
      <c r="DC34" s="164"/>
      <c r="DD34" s="165"/>
      <c r="DE34" s="164"/>
      <c r="DF34" s="166"/>
      <c r="DG34" s="167"/>
      <c r="DH34" s="162"/>
      <c r="DI34" s="162"/>
      <c r="DJ34" s="162"/>
      <c r="DK34" s="163"/>
      <c r="DL34" s="164"/>
      <c r="DM34" s="165"/>
      <c r="DN34" s="164"/>
      <c r="DO34" s="166"/>
      <c r="DP34" s="167"/>
      <c r="DQ34" s="162"/>
      <c r="DR34" s="162"/>
      <c r="DS34" s="162"/>
      <c r="DT34" s="163"/>
      <c r="DU34" s="164"/>
      <c r="DV34" s="165"/>
      <c r="DW34" s="164"/>
      <c r="DX34" s="166"/>
      <c r="DY34" s="167"/>
      <c r="DZ34" s="162"/>
      <c r="EA34" s="162"/>
      <c r="EB34" s="162"/>
      <c r="EC34" s="163"/>
      <c r="ED34" s="164"/>
      <c r="EE34" s="165"/>
      <c r="EF34" s="164"/>
      <c r="EG34" s="166"/>
      <c r="EH34" s="167"/>
      <c r="EI34" s="162"/>
      <c r="EJ34" s="162"/>
      <c r="EK34" s="162"/>
      <c r="EL34" s="163"/>
      <c r="EM34" s="164"/>
      <c r="EN34" s="165"/>
      <c r="EO34" s="164"/>
      <c r="EP34" s="166"/>
      <c r="EQ34" s="167"/>
      <c r="ER34" s="162"/>
      <c r="ES34" s="162"/>
      <c r="ET34" s="162"/>
      <c r="EU34" s="163"/>
      <c r="EV34" s="164"/>
      <c r="EW34" s="165"/>
      <c r="EX34" s="164"/>
      <c r="EY34" s="166"/>
      <c r="EZ34" s="167"/>
      <c r="FA34" s="162"/>
      <c r="FB34" s="162"/>
      <c r="FC34" s="162"/>
      <c r="FD34" s="163"/>
      <c r="FE34" s="164"/>
      <c r="FF34" s="165"/>
      <c r="FG34" s="164"/>
      <c r="FH34" s="166"/>
      <c r="FI34" s="167"/>
      <c r="FJ34" s="162"/>
      <c r="FK34" s="162"/>
      <c r="FL34" s="162"/>
      <c r="FM34" s="163"/>
      <c r="FN34" s="164"/>
      <c r="FO34" s="165"/>
      <c r="FP34" s="164"/>
      <c r="FQ34" s="166"/>
      <c r="FR34" s="167"/>
      <c r="FS34" s="162"/>
      <c r="FT34" s="162"/>
      <c r="FU34" s="162"/>
      <c r="FV34" s="163"/>
      <c r="FW34" s="164"/>
      <c r="FX34" s="165"/>
      <c r="FY34" s="164"/>
      <c r="FZ34" s="166"/>
      <c r="GA34" s="167"/>
      <c r="GB34" s="162"/>
      <c r="GC34" s="162"/>
      <c r="GD34" s="162"/>
      <c r="GE34" s="163"/>
      <c r="GF34" s="164"/>
      <c r="GG34" s="165"/>
      <c r="GH34" s="164"/>
      <c r="GI34" s="166"/>
      <c r="GJ34" s="167"/>
      <c r="GK34" s="162"/>
      <c r="GL34" s="162"/>
      <c r="GM34" s="162"/>
      <c r="GN34" s="163"/>
      <c r="GO34" s="164"/>
      <c r="GP34" s="165"/>
      <c r="GQ34" s="164"/>
      <c r="GR34" s="166"/>
      <c r="GS34" s="167"/>
      <c r="GT34" s="517"/>
      <c r="GU34" s="138"/>
      <c r="GV34" s="100"/>
      <c r="GW34" s="115"/>
      <c r="GX34" s="115"/>
      <c r="GY34" s="151"/>
      <c r="GZ34" s="93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270</v>
      </c>
      <c r="K35" s="501" t="s">
        <v>265</v>
      </c>
      <c r="L35" s="106">
        <v>20520</v>
      </c>
      <c r="M35" s="87">
        <v>43186</v>
      </c>
      <c r="N35" s="88">
        <v>57</v>
      </c>
      <c r="O35" s="107">
        <v>20630</v>
      </c>
      <c r="P35" s="153">
        <f t="shared" si="0"/>
        <v>110</v>
      </c>
      <c r="Q35" s="99">
        <v>37.799999999999997</v>
      </c>
      <c r="R35" s="99"/>
      <c r="S35" s="99"/>
      <c r="T35" s="45">
        <f t="shared" si="2"/>
        <v>779813.99999999988</v>
      </c>
      <c r="U35" s="156" t="s">
        <v>67</v>
      </c>
      <c r="V35" s="150">
        <v>43187</v>
      </c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517"/>
      <c r="GU35" s="138"/>
      <c r="GV35" s="100"/>
      <c r="GW35" s="115"/>
      <c r="GX35" s="115"/>
      <c r="GY35" s="151"/>
      <c r="GZ35" s="93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270</v>
      </c>
      <c r="K36" s="501" t="s">
        <v>266</v>
      </c>
      <c r="L36" s="106">
        <v>23730</v>
      </c>
      <c r="M36" s="87">
        <v>43187</v>
      </c>
      <c r="N36" s="88"/>
      <c r="O36" s="107">
        <v>23820</v>
      </c>
      <c r="P36" s="153">
        <f t="shared" si="0"/>
        <v>90</v>
      </c>
      <c r="Q36" s="99">
        <v>37.799999999999997</v>
      </c>
      <c r="R36" s="99"/>
      <c r="S36" s="99"/>
      <c r="T36" s="45">
        <f t="shared" si="2"/>
        <v>900395.99999999988</v>
      </c>
      <c r="U36" s="156"/>
      <c r="V36" s="150"/>
      <c r="W36" s="515"/>
      <c r="X36" s="162"/>
      <c r="Y36" s="163"/>
      <c r="Z36" s="164"/>
      <c r="AA36" s="165"/>
      <c r="AB36" s="164"/>
      <c r="AC36" s="166"/>
      <c r="AD36" s="167"/>
      <c r="AE36" s="162"/>
      <c r="AF36" s="162"/>
      <c r="AG36" s="162"/>
      <c r="AH36" s="163"/>
      <c r="AI36" s="164"/>
      <c r="AJ36" s="165"/>
      <c r="AK36" s="164"/>
      <c r="AL36" s="166"/>
      <c r="AM36" s="167"/>
      <c r="AN36" s="162"/>
      <c r="AO36" s="162"/>
      <c r="AP36" s="162"/>
      <c r="AQ36" s="163"/>
      <c r="AR36" s="164"/>
      <c r="AS36" s="165"/>
      <c r="AT36" s="164"/>
      <c r="AU36" s="166"/>
      <c r="AV36" s="167"/>
      <c r="AW36" s="162"/>
      <c r="AX36" s="162"/>
      <c r="AY36" s="162"/>
      <c r="AZ36" s="163"/>
      <c r="BA36" s="164"/>
      <c r="BB36" s="165"/>
      <c r="BC36" s="164"/>
      <c r="BD36" s="166"/>
      <c r="BE36" s="167"/>
      <c r="BF36" s="162"/>
      <c r="BG36" s="162"/>
      <c r="BH36" s="162"/>
      <c r="BI36" s="163"/>
      <c r="BJ36" s="164"/>
      <c r="BK36" s="165"/>
      <c r="BL36" s="164"/>
      <c r="BM36" s="166"/>
      <c r="BN36" s="167"/>
      <c r="BO36" s="162"/>
      <c r="BP36" s="162"/>
      <c r="BQ36" s="162"/>
      <c r="BR36" s="163"/>
      <c r="BS36" s="164"/>
      <c r="BT36" s="165"/>
      <c r="BU36" s="164"/>
      <c r="BV36" s="166"/>
      <c r="BW36" s="167"/>
      <c r="BX36" s="162"/>
      <c r="BY36" s="162"/>
      <c r="BZ36" s="162"/>
      <c r="CA36" s="163"/>
      <c r="CB36" s="164"/>
      <c r="CC36" s="165"/>
      <c r="CD36" s="164"/>
      <c r="CE36" s="166"/>
      <c r="CF36" s="167"/>
      <c r="CG36" s="162"/>
      <c r="CH36" s="162"/>
      <c r="CI36" s="162"/>
      <c r="CJ36" s="163"/>
      <c r="CK36" s="164"/>
      <c r="CL36" s="165"/>
      <c r="CM36" s="164"/>
      <c r="CN36" s="166"/>
      <c r="CO36" s="167"/>
      <c r="CP36" s="162"/>
      <c r="CQ36" s="162"/>
      <c r="CR36" s="162"/>
      <c r="CS36" s="163"/>
      <c r="CT36" s="164"/>
      <c r="CU36" s="165"/>
      <c r="CV36" s="516"/>
      <c r="CW36" s="166"/>
      <c r="CX36" s="167"/>
      <c r="CY36" s="162"/>
      <c r="CZ36" s="162"/>
      <c r="DA36" s="162"/>
      <c r="DB36" s="163"/>
      <c r="DC36" s="164"/>
      <c r="DD36" s="165"/>
      <c r="DE36" s="164"/>
      <c r="DF36" s="166"/>
      <c r="DG36" s="167"/>
      <c r="DH36" s="162"/>
      <c r="DI36" s="162"/>
      <c r="DJ36" s="162"/>
      <c r="DK36" s="163"/>
      <c r="DL36" s="164"/>
      <c r="DM36" s="165"/>
      <c r="DN36" s="164"/>
      <c r="DO36" s="166"/>
      <c r="DP36" s="167"/>
      <c r="DQ36" s="162"/>
      <c r="DR36" s="162"/>
      <c r="DS36" s="162"/>
      <c r="DT36" s="163"/>
      <c r="DU36" s="164"/>
      <c r="DV36" s="165"/>
      <c r="DW36" s="164"/>
      <c r="DX36" s="166"/>
      <c r="DY36" s="167"/>
      <c r="DZ36" s="162"/>
      <c r="EA36" s="162"/>
      <c r="EB36" s="162"/>
      <c r="EC36" s="163"/>
      <c r="ED36" s="164"/>
      <c r="EE36" s="165"/>
      <c r="EF36" s="164"/>
      <c r="EG36" s="166"/>
      <c r="EH36" s="167"/>
      <c r="EI36" s="162"/>
      <c r="EJ36" s="162"/>
      <c r="EK36" s="162"/>
      <c r="EL36" s="163"/>
      <c r="EM36" s="164"/>
      <c r="EN36" s="165"/>
      <c r="EO36" s="164"/>
      <c r="EP36" s="166"/>
      <c r="EQ36" s="167"/>
      <c r="ER36" s="162"/>
      <c r="ES36" s="162"/>
      <c r="ET36" s="162"/>
      <c r="EU36" s="163"/>
      <c r="EV36" s="164"/>
      <c r="EW36" s="165"/>
      <c r="EX36" s="164"/>
      <c r="EY36" s="166"/>
      <c r="EZ36" s="167"/>
      <c r="FA36" s="162"/>
      <c r="FB36" s="162"/>
      <c r="FC36" s="162"/>
      <c r="FD36" s="163"/>
      <c r="FE36" s="164"/>
      <c r="FF36" s="165"/>
      <c r="FG36" s="164"/>
      <c r="FH36" s="166"/>
      <c r="FI36" s="167"/>
      <c r="FJ36" s="162"/>
      <c r="FK36" s="162"/>
      <c r="FL36" s="162"/>
      <c r="FM36" s="163"/>
      <c r="FN36" s="164"/>
      <c r="FO36" s="165"/>
      <c r="FP36" s="164"/>
      <c r="FQ36" s="166"/>
      <c r="FR36" s="167"/>
      <c r="FS36" s="162"/>
      <c r="FT36" s="162"/>
      <c r="FU36" s="162"/>
      <c r="FV36" s="163"/>
      <c r="FW36" s="164"/>
      <c r="FX36" s="165"/>
      <c r="FY36" s="164"/>
      <c r="FZ36" s="166"/>
      <c r="GA36" s="167"/>
      <c r="GB36" s="162"/>
      <c r="GC36" s="162"/>
      <c r="GD36" s="162"/>
      <c r="GE36" s="163"/>
      <c r="GF36" s="164"/>
      <c r="GG36" s="165"/>
      <c r="GH36" s="164"/>
      <c r="GI36" s="166"/>
      <c r="GJ36" s="167"/>
      <c r="GK36" s="162"/>
      <c r="GL36" s="162"/>
      <c r="GM36" s="162"/>
      <c r="GN36" s="163"/>
      <c r="GO36" s="164"/>
      <c r="GP36" s="165"/>
      <c r="GQ36" s="164"/>
      <c r="GR36" s="166"/>
      <c r="GS36" s="167"/>
      <c r="GT36" s="517"/>
      <c r="GU36" s="138"/>
      <c r="GV36" s="100"/>
      <c r="GW36" s="115"/>
      <c r="GX36" s="115"/>
      <c r="GY36" s="151"/>
      <c r="GZ36" s="93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05" t="s">
        <v>270</v>
      </c>
      <c r="K37" s="501" t="s">
        <v>31</v>
      </c>
      <c r="L37" s="106">
        <v>23960</v>
      </c>
      <c r="M37" s="87">
        <v>43188</v>
      </c>
      <c r="N37" s="88"/>
      <c r="O37" s="107">
        <v>24540</v>
      </c>
      <c r="P37" s="153">
        <f t="shared" si="0"/>
        <v>580</v>
      </c>
      <c r="Q37" s="99">
        <v>37.799999999999997</v>
      </c>
      <c r="R37" s="99"/>
      <c r="S37" s="99"/>
      <c r="T37" s="45">
        <f t="shared" si="2"/>
        <v>927611.99999999988</v>
      </c>
      <c r="U37" s="160"/>
      <c r="V37" s="161"/>
      <c r="W37" s="515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168"/>
      <c r="GU37" s="138"/>
      <c r="GV37" s="100"/>
      <c r="GW37" s="115"/>
      <c r="GX37" s="115"/>
      <c r="GY37" s="151"/>
      <c r="GZ37" s="93"/>
      <c r="HA37" s="118"/>
      <c r="HB37" s="118"/>
    </row>
    <row r="38" spans="1:210" x14ac:dyDescent="0.25">
      <c r="A38" s="1">
        <v>23</v>
      </c>
      <c r="B38" s="118" t="e">
        <f>#REF!</f>
        <v>#REF!</v>
      </c>
      <c r="C38" s="118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5" t="s">
        <v>270</v>
      </c>
      <c r="K38" s="501" t="s">
        <v>31</v>
      </c>
      <c r="L38" s="106">
        <v>24110</v>
      </c>
      <c r="M38" s="87">
        <v>43188</v>
      </c>
      <c r="N38" s="88"/>
      <c r="O38" s="584">
        <v>24190</v>
      </c>
      <c r="P38" s="153">
        <f t="shared" si="0"/>
        <v>80</v>
      </c>
      <c r="Q38" s="99">
        <v>37.799999999999997</v>
      </c>
      <c r="R38" s="99"/>
      <c r="S38" s="99"/>
      <c r="T38" s="45">
        <f t="shared" si="2"/>
        <v>914381.99999999988</v>
      </c>
      <c r="U38" s="160"/>
      <c r="V38" s="518"/>
      <c r="W38" s="519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164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168"/>
      <c r="GU38" s="138"/>
      <c r="GV38" s="124"/>
      <c r="GW38" s="115"/>
      <c r="GX38" s="115"/>
      <c r="GY38" s="125"/>
      <c r="GZ38" s="93"/>
      <c r="HA38" s="118"/>
      <c r="HB38" s="118"/>
    </row>
    <row r="39" spans="1:210" x14ac:dyDescent="0.25">
      <c r="B39" s="118"/>
      <c r="C39" s="118"/>
      <c r="D39" s="41"/>
      <c r="E39" s="42"/>
      <c r="F39" s="43"/>
      <c r="G39" s="44"/>
      <c r="H39" s="45"/>
      <c r="I39" s="46"/>
      <c r="J39" s="105"/>
      <c r="K39" s="501"/>
      <c r="L39" s="106"/>
      <c r="M39" s="87"/>
      <c r="N39" s="88"/>
      <c r="O39" s="107"/>
      <c r="P39" s="153">
        <f t="shared" si="0"/>
        <v>0</v>
      </c>
      <c r="Q39" s="169"/>
      <c r="R39" s="169"/>
      <c r="S39" s="169"/>
      <c r="T39" s="45">
        <f t="shared" si="2"/>
        <v>0</v>
      </c>
      <c r="U39" s="160"/>
      <c r="V39" s="161"/>
      <c r="W39" s="170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164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168"/>
      <c r="GU39" s="138"/>
      <c r="GV39" s="100"/>
      <c r="GW39" s="115"/>
      <c r="GX39" s="115"/>
      <c r="GY39" s="151"/>
      <c r="GZ39" s="93"/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/>
      <c r="K40" s="501"/>
      <c r="L40" s="106"/>
      <c r="M40" s="87"/>
      <c r="N40" s="88"/>
      <c r="O40" s="107"/>
      <c r="P40" s="153">
        <f t="shared" si="0"/>
        <v>0</v>
      </c>
      <c r="Q40" s="169"/>
      <c r="R40" s="576"/>
      <c r="S40" s="577"/>
      <c r="T40" s="45">
        <f t="shared" si="2"/>
        <v>0</v>
      </c>
      <c r="U40" s="160"/>
      <c r="V40" s="161"/>
      <c r="W40" s="170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00"/>
      <c r="GW40" s="115"/>
      <c r="GX40" s="115"/>
      <c r="GY40" s="151"/>
      <c r="GZ40" s="93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58"/>
      <c r="K41" s="507"/>
      <c r="L41" s="106"/>
      <c r="M41" s="87"/>
      <c r="N41" s="88"/>
      <c r="O41" s="107"/>
      <c r="P41" s="153">
        <f t="shared" si="0"/>
        <v>0</v>
      </c>
      <c r="Q41" s="169"/>
      <c r="R41" s="541"/>
      <c r="S41" s="542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151"/>
      <c r="GZ41" s="93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/>
      <c r="K42" s="507"/>
      <c r="L42" s="106"/>
      <c r="M42" s="87"/>
      <c r="N42" s="88"/>
      <c r="O42" s="107"/>
      <c r="P42" s="153">
        <f t="shared" si="0"/>
        <v>0</v>
      </c>
      <c r="Q42" s="169"/>
      <c r="R42" s="541"/>
      <c r="S42" s="542"/>
      <c r="T42" s="45">
        <f t="shared" si="2"/>
        <v>0</v>
      </c>
      <c r="U42" s="171"/>
      <c r="V42" s="172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5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1"/>
      <c r="L43" s="106"/>
      <c r="M43" s="87"/>
      <c r="N43" s="88"/>
      <c r="O43" s="107"/>
      <c r="P43" s="153">
        <f t="shared" si="0"/>
        <v>0</v>
      </c>
      <c r="Q43" s="175"/>
      <c r="R43" s="99"/>
      <c r="S43" s="99"/>
      <c r="T43" s="45">
        <f t="shared" si="2"/>
        <v>0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25"/>
      <c r="GZ43" s="93"/>
      <c r="HA43" s="118"/>
      <c r="HB43" s="118"/>
    </row>
    <row r="44" spans="1:210" ht="18.75" x14ac:dyDescent="0.3">
      <c r="B44" s="118"/>
      <c r="C44" s="118"/>
      <c r="D44" s="41"/>
      <c r="E44" s="42"/>
      <c r="F44" s="43"/>
      <c r="G44" s="44"/>
      <c r="H44" s="45"/>
      <c r="I44" s="46"/>
      <c r="J44" s="504"/>
      <c r="K44" s="505"/>
      <c r="L44" s="506"/>
      <c r="M44" s="87"/>
      <c r="N44" s="176"/>
      <c r="O44" s="107"/>
      <c r="P44" s="153">
        <f t="shared" si="0"/>
        <v>0</v>
      </c>
      <c r="Q44" s="492"/>
      <c r="R44" s="493"/>
      <c r="S44" s="177"/>
      <c r="T44" s="465">
        <f>Q44*O44+7.35</f>
        <v>7.35</v>
      </c>
      <c r="U44" s="471"/>
      <c r="V44" s="494"/>
      <c r="W44" s="178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79"/>
      <c r="GU44" s="138"/>
      <c r="GV44" s="124"/>
      <c r="GW44" s="115"/>
      <c r="GX44" s="115"/>
      <c r="GY44" s="125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05"/>
      <c r="K45" s="501"/>
      <c r="L45" s="106"/>
      <c r="M45" s="87"/>
      <c r="N45" s="88"/>
      <c r="O45" s="107"/>
      <c r="P45" s="153">
        <f t="shared" si="0"/>
        <v>0</v>
      </c>
      <c r="Q45" s="169"/>
      <c r="R45" s="169"/>
      <c r="S45" s="128"/>
      <c r="T45" s="45">
        <f t="shared" si="2"/>
        <v>0</v>
      </c>
      <c r="U45" s="156"/>
      <c r="V45" s="150"/>
      <c r="W45" s="181"/>
      <c r="X45" s="112"/>
      <c r="Y45" s="111"/>
      <c r="Z45" s="132"/>
      <c r="AA45" s="133"/>
      <c r="AB45" s="132"/>
      <c r="AC45" s="134"/>
      <c r="AD45" s="135"/>
      <c r="AE45" s="112"/>
      <c r="AF45" s="112"/>
      <c r="AG45" s="112"/>
      <c r="AH45" s="111"/>
      <c r="AI45" s="132"/>
      <c r="AJ45" s="133"/>
      <c r="AK45" s="132"/>
      <c r="AL45" s="134"/>
      <c r="AM45" s="135"/>
      <c r="AN45" s="112"/>
      <c r="AO45" s="112"/>
      <c r="AP45" s="112"/>
      <c r="AQ45" s="111"/>
      <c r="AR45" s="132"/>
      <c r="AS45" s="133"/>
      <c r="AT45" s="132"/>
      <c r="AU45" s="134"/>
      <c r="AV45" s="135"/>
      <c r="AW45" s="112"/>
      <c r="AX45" s="112"/>
      <c r="AY45" s="112"/>
      <c r="AZ45" s="111"/>
      <c r="BA45" s="132"/>
      <c r="BB45" s="133"/>
      <c r="BC45" s="132"/>
      <c r="BD45" s="134"/>
      <c r="BE45" s="135"/>
      <c r="BF45" s="112"/>
      <c r="BG45" s="112"/>
      <c r="BH45" s="112"/>
      <c r="BI45" s="111"/>
      <c r="BJ45" s="132"/>
      <c r="BK45" s="133"/>
      <c r="BL45" s="132"/>
      <c r="BM45" s="134"/>
      <c r="BN45" s="135"/>
      <c r="BO45" s="112"/>
      <c r="BP45" s="112"/>
      <c r="BQ45" s="112"/>
      <c r="BR45" s="111"/>
      <c r="BS45" s="132"/>
      <c r="BT45" s="133"/>
      <c r="BU45" s="132"/>
      <c r="BV45" s="134"/>
      <c r="BW45" s="135"/>
      <c r="BX45" s="112"/>
      <c r="BY45" s="112"/>
      <c r="BZ45" s="112"/>
      <c r="CA45" s="111"/>
      <c r="CB45" s="132"/>
      <c r="CC45" s="133"/>
      <c r="CD45" s="132"/>
      <c r="CE45" s="134"/>
      <c r="CF45" s="135"/>
      <c r="CG45" s="112"/>
      <c r="CH45" s="112"/>
      <c r="CI45" s="112"/>
      <c r="CJ45" s="111"/>
      <c r="CK45" s="132"/>
      <c r="CL45" s="133"/>
      <c r="CM45" s="132"/>
      <c r="CN45" s="134"/>
      <c r="CO45" s="135"/>
      <c r="CP45" s="112"/>
      <c r="CQ45" s="112"/>
      <c r="CR45" s="112"/>
      <c r="CS45" s="111"/>
      <c r="CT45" s="132"/>
      <c r="CU45" s="133"/>
      <c r="CV45" s="132"/>
      <c r="CW45" s="134"/>
      <c r="CX45" s="135"/>
      <c r="CY45" s="112"/>
      <c r="CZ45" s="112"/>
      <c r="DA45" s="112"/>
      <c r="DB45" s="111"/>
      <c r="DC45" s="132"/>
      <c r="DD45" s="133"/>
      <c r="DE45" s="132"/>
      <c r="DF45" s="134"/>
      <c r="DG45" s="135"/>
      <c r="DH45" s="112"/>
      <c r="DI45" s="112"/>
      <c r="DJ45" s="112"/>
      <c r="DK45" s="111"/>
      <c r="DL45" s="132"/>
      <c r="DM45" s="133"/>
      <c r="DN45" s="132"/>
      <c r="DO45" s="134"/>
      <c r="DP45" s="135"/>
      <c r="DQ45" s="112"/>
      <c r="DR45" s="112"/>
      <c r="DS45" s="112"/>
      <c r="DT45" s="111"/>
      <c r="DU45" s="132"/>
      <c r="DV45" s="133"/>
      <c r="DW45" s="132"/>
      <c r="DX45" s="134"/>
      <c r="DY45" s="135"/>
      <c r="DZ45" s="112"/>
      <c r="EA45" s="112"/>
      <c r="EB45" s="112"/>
      <c r="EC45" s="111"/>
      <c r="ED45" s="132"/>
      <c r="EE45" s="133"/>
      <c r="EF45" s="132"/>
      <c r="EG45" s="134"/>
      <c r="EH45" s="135"/>
      <c r="EI45" s="112"/>
      <c r="EJ45" s="112"/>
      <c r="EK45" s="112"/>
      <c r="EL45" s="111"/>
      <c r="EM45" s="132"/>
      <c r="EN45" s="133"/>
      <c r="EO45" s="132"/>
      <c r="EP45" s="134"/>
      <c r="EQ45" s="135"/>
      <c r="ER45" s="112"/>
      <c r="ES45" s="112"/>
      <c r="ET45" s="112"/>
      <c r="EU45" s="111"/>
      <c r="EV45" s="132"/>
      <c r="EW45" s="133"/>
      <c r="EX45" s="132"/>
      <c r="EY45" s="134"/>
      <c r="EZ45" s="135"/>
      <c r="FA45" s="112"/>
      <c r="FB45" s="112"/>
      <c r="FC45" s="112"/>
      <c r="FD45" s="111"/>
      <c r="FE45" s="132"/>
      <c r="FF45" s="133"/>
      <c r="FG45" s="132"/>
      <c r="FH45" s="134"/>
      <c r="FI45" s="135"/>
      <c r="FJ45" s="112"/>
      <c r="FK45" s="112"/>
      <c r="FL45" s="112"/>
      <c r="FM45" s="111"/>
      <c r="FN45" s="132"/>
      <c r="FO45" s="133"/>
      <c r="FP45" s="132"/>
      <c r="FQ45" s="134"/>
      <c r="FR45" s="135"/>
      <c r="FS45" s="112"/>
      <c r="FT45" s="112"/>
      <c r="FU45" s="112"/>
      <c r="FV45" s="111"/>
      <c r="FW45" s="132"/>
      <c r="FX45" s="133"/>
      <c r="FY45" s="132"/>
      <c r="FZ45" s="134"/>
      <c r="GA45" s="135"/>
      <c r="GB45" s="112"/>
      <c r="GC45" s="112"/>
      <c r="GD45" s="112"/>
      <c r="GE45" s="111"/>
      <c r="GF45" s="132"/>
      <c r="GG45" s="133"/>
      <c r="GH45" s="132"/>
      <c r="GI45" s="134"/>
      <c r="GJ45" s="135"/>
      <c r="GK45" s="112"/>
      <c r="GL45" s="112"/>
      <c r="GM45" s="112"/>
      <c r="GN45" s="111"/>
      <c r="GO45" s="132"/>
      <c r="GP45" s="133"/>
      <c r="GQ45" s="132"/>
      <c r="GR45" s="134"/>
      <c r="GS45" s="135"/>
      <c r="GT45" s="137"/>
      <c r="GU45" s="138"/>
      <c r="GV45" s="100"/>
      <c r="GW45" s="115"/>
      <c r="GX45" s="115"/>
      <c r="GY45" s="125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501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125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99"/>
      <c r="R47" s="182"/>
      <c r="S47" s="169"/>
      <c r="T47" s="45">
        <f t="shared" si="2"/>
        <v>0</v>
      </c>
      <c r="U47" s="160"/>
      <c r="V47" s="161"/>
      <c r="W47" s="183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00"/>
      <c r="GW47" s="115"/>
      <c r="GX47" s="115"/>
      <c r="GY47" s="125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99"/>
      <c r="R48" s="182"/>
      <c r="S48" s="184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125"/>
      <c r="GZ48" s="93"/>
      <c r="HA48" s="118"/>
      <c r="HB48" s="118"/>
    </row>
    <row r="49" spans="1:210" x14ac:dyDescent="0.25">
      <c r="A49"/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185"/>
      <c r="R49" s="186"/>
      <c r="S49" s="186"/>
      <c r="T49" s="45">
        <f t="shared" si="2"/>
        <v>0</v>
      </c>
      <c r="U49" s="160"/>
      <c r="V49" s="161"/>
      <c r="W49" s="170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87"/>
      <c r="GU49" s="138"/>
      <c r="GV49" s="100"/>
      <c r="GW49" s="115"/>
      <c r="GX49" s="115"/>
      <c r="GY49" s="125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69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68"/>
      <c r="GU50" s="138"/>
      <c r="GV50" s="100"/>
      <c r="GW50" s="115"/>
      <c r="GX50" s="115"/>
      <c r="GY50" s="125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69"/>
      <c r="R51" s="169"/>
      <c r="S51" s="169"/>
      <c r="T51" s="45">
        <f>Q51*O51</f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8"/>
      <c r="GU51" s="138"/>
      <c r="GV51" s="100"/>
      <c r="GW51" s="115"/>
      <c r="GX51" s="115"/>
      <c r="GY51" s="125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125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99"/>
      <c r="R53" s="169"/>
      <c r="S53" s="169"/>
      <c r="T53" s="45">
        <f>Q53*O53</f>
        <v>0</v>
      </c>
      <c r="U53" s="156"/>
      <c r="V53" s="150"/>
      <c r="W53" s="181"/>
      <c r="X53" s="112"/>
      <c r="Y53" s="111"/>
      <c r="Z53" s="132"/>
      <c r="AA53" s="133"/>
      <c r="AB53" s="132"/>
      <c r="AC53" s="134"/>
      <c r="AD53" s="135"/>
      <c r="AE53" s="112"/>
      <c r="AF53" s="112"/>
      <c r="AG53" s="112"/>
      <c r="AH53" s="111"/>
      <c r="AI53" s="132"/>
      <c r="AJ53" s="133"/>
      <c r="AK53" s="132"/>
      <c r="AL53" s="134"/>
      <c r="AM53" s="135"/>
      <c r="AN53" s="112"/>
      <c r="AO53" s="112"/>
      <c r="AP53" s="112"/>
      <c r="AQ53" s="111"/>
      <c r="AR53" s="132"/>
      <c r="AS53" s="133"/>
      <c r="AT53" s="132"/>
      <c r="AU53" s="134"/>
      <c r="AV53" s="135"/>
      <c r="AW53" s="112"/>
      <c r="AX53" s="112"/>
      <c r="AY53" s="112"/>
      <c r="AZ53" s="111"/>
      <c r="BA53" s="132"/>
      <c r="BB53" s="133"/>
      <c r="BC53" s="132"/>
      <c r="BD53" s="134"/>
      <c r="BE53" s="135"/>
      <c r="BF53" s="112"/>
      <c r="BG53" s="112"/>
      <c r="BH53" s="112"/>
      <c r="BI53" s="111"/>
      <c r="BJ53" s="132"/>
      <c r="BK53" s="133"/>
      <c r="BL53" s="132"/>
      <c r="BM53" s="134"/>
      <c r="BN53" s="135"/>
      <c r="BO53" s="112"/>
      <c r="BP53" s="112"/>
      <c r="BQ53" s="112"/>
      <c r="BR53" s="111"/>
      <c r="BS53" s="132"/>
      <c r="BT53" s="133"/>
      <c r="BU53" s="132"/>
      <c r="BV53" s="134"/>
      <c r="BW53" s="135"/>
      <c r="BX53" s="112"/>
      <c r="BY53" s="112"/>
      <c r="BZ53" s="112"/>
      <c r="CA53" s="111"/>
      <c r="CB53" s="132"/>
      <c r="CC53" s="133"/>
      <c r="CD53" s="132"/>
      <c r="CE53" s="134"/>
      <c r="CF53" s="135"/>
      <c r="CG53" s="112"/>
      <c r="CH53" s="112"/>
      <c r="CI53" s="112"/>
      <c r="CJ53" s="111"/>
      <c r="CK53" s="132"/>
      <c r="CL53" s="133"/>
      <c r="CM53" s="132"/>
      <c r="CN53" s="134"/>
      <c r="CO53" s="135"/>
      <c r="CP53" s="112"/>
      <c r="CQ53" s="112"/>
      <c r="CR53" s="112"/>
      <c r="CS53" s="111"/>
      <c r="CT53" s="132"/>
      <c r="CU53" s="133"/>
      <c r="CV53" s="132"/>
      <c r="CW53" s="134"/>
      <c r="CX53" s="135"/>
      <c r="CY53" s="112"/>
      <c r="CZ53" s="112"/>
      <c r="DA53" s="112"/>
      <c r="DB53" s="111"/>
      <c r="DC53" s="132"/>
      <c r="DD53" s="133"/>
      <c r="DE53" s="132"/>
      <c r="DF53" s="134"/>
      <c r="DG53" s="135"/>
      <c r="DH53" s="112"/>
      <c r="DI53" s="112"/>
      <c r="DJ53" s="112"/>
      <c r="DK53" s="111"/>
      <c r="DL53" s="132"/>
      <c r="DM53" s="133"/>
      <c r="DN53" s="132"/>
      <c r="DO53" s="134"/>
      <c r="DP53" s="135"/>
      <c r="DQ53" s="112"/>
      <c r="DR53" s="112"/>
      <c r="DS53" s="112"/>
      <c r="DT53" s="111"/>
      <c r="DU53" s="132"/>
      <c r="DV53" s="133"/>
      <c r="DW53" s="132"/>
      <c r="DX53" s="134"/>
      <c r="DY53" s="135"/>
      <c r="DZ53" s="112"/>
      <c r="EA53" s="112"/>
      <c r="EB53" s="112"/>
      <c r="EC53" s="111"/>
      <c r="ED53" s="132"/>
      <c r="EE53" s="133"/>
      <c r="EF53" s="132"/>
      <c r="EG53" s="134"/>
      <c r="EH53" s="135"/>
      <c r="EI53" s="112"/>
      <c r="EJ53" s="112"/>
      <c r="EK53" s="112"/>
      <c r="EL53" s="111"/>
      <c r="EM53" s="132"/>
      <c r="EN53" s="133"/>
      <c r="EO53" s="132"/>
      <c r="EP53" s="134"/>
      <c r="EQ53" s="135"/>
      <c r="ER53" s="112"/>
      <c r="ES53" s="112"/>
      <c r="ET53" s="112"/>
      <c r="EU53" s="111"/>
      <c r="EV53" s="132"/>
      <c r="EW53" s="133"/>
      <c r="EX53" s="132"/>
      <c r="EY53" s="134"/>
      <c r="EZ53" s="135"/>
      <c r="FA53" s="112"/>
      <c r="FB53" s="112"/>
      <c r="FC53" s="112"/>
      <c r="FD53" s="111"/>
      <c r="FE53" s="132"/>
      <c r="FF53" s="133"/>
      <c r="FG53" s="132"/>
      <c r="FH53" s="134"/>
      <c r="FI53" s="135"/>
      <c r="FJ53" s="112"/>
      <c r="FK53" s="112"/>
      <c r="FL53" s="112"/>
      <c r="FM53" s="111"/>
      <c r="FN53" s="132"/>
      <c r="FO53" s="133"/>
      <c r="FP53" s="132"/>
      <c r="FQ53" s="134"/>
      <c r="FR53" s="135"/>
      <c r="FS53" s="112"/>
      <c r="FT53" s="112"/>
      <c r="FU53" s="112"/>
      <c r="FV53" s="111"/>
      <c r="FW53" s="132"/>
      <c r="FX53" s="133"/>
      <c r="FY53" s="132"/>
      <c r="FZ53" s="134"/>
      <c r="GA53" s="135"/>
      <c r="GB53" s="112"/>
      <c r="GC53" s="112"/>
      <c r="GD53" s="112"/>
      <c r="GE53" s="111"/>
      <c r="GF53" s="132"/>
      <c r="GG53" s="133"/>
      <c r="GH53" s="132"/>
      <c r="GI53" s="134"/>
      <c r="GJ53" s="135"/>
      <c r="GK53" s="112"/>
      <c r="GL53" s="112"/>
      <c r="GM53" s="112"/>
      <c r="GN53" s="111"/>
      <c r="GO53" s="132"/>
      <c r="GP53" s="133"/>
      <c r="GQ53" s="132"/>
      <c r="GR53" s="134"/>
      <c r="GS53" s="135"/>
      <c r="GT53" s="189"/>
      <c r="GU53" s="138"/>
      <c r="GV53" s="124"/>
      <c r="GW53" s="115"/>
      <c r="GX53" s="115"/>
      <c r="GY53" s="125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176"/>
      <c r="O54" s="107"/>
      <c r="P54" s="153">
        <f>O54-L54</f>
        <v>0</v>
      </c>
      <c r="Q54" s="169"/>
      <c r="R54" s="169"/>
      <c r="S54" s="149"/>
      <c r="T54" s="45">
        <f>Q54*O54+S54+0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176"/>
      <c r="O55" s="107"/>
      <c r="P55" s="153">
        <f t="shared" ref="P55:P66" si="3"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90"/>
      <c r="GV55" s="100"/>
      <c r="GW55" s="115"/>
      <c r="GX55" s="115"/>
      <c r="GY55" s="125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 t="shared" si="3"/>
        <v>0</v>
      </c>
      <c r="Q56" s="169"/>
      <c r="R56" s="559"/>
      <c r="S56" s="560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125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88"/>
      <c r="O57" s="107"/>
      <c r="P57" s="153">
        <f t="shared" si="3"/>
        <v>0</v>
      </c>
      <c r="Q57" s="169"/>
      <c r="R57" s="169"/>
      <c r="S57" s="169"/>
      <c r="T57" s="45">
        <f t="shared" ref="T57:T64" si="4"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91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88"/>
      <c r="O58" s="107"/>
      <c r="P58" s="153">
        <f t="shared" si="3"/>
        <v>0</v>
      </c>
      <c r="Q58" s="169"/>
      <c r="R58" s="169"/>
      <c r="S58" s="169"/>
      <c r="T58" s="45">
        <f t="shared" si="4"/>
        <v>0</v>
      </c>
      <c r="U58" s="156"/>
      <c r="V58" s="150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si="4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58"/>
      <c r="K62" s="501"/>
      <c r="L62" s="106"/>
      <c r="M62" s="87"/>
      <c r="N62" s="176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60"/>
      <c r="V62" s="161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79"/>
      <c r="GU62" s="138"/>
      <c r="GV62" s="100"/>
      <c r="GW62" s="115"/>
      <c r="GX62" s="115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501"/>
      <c r="L63" s="106"/>
      <c r="M63" s="87"/>
      <c r="N63" s="176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92"/>
      <c r="GW63" s="193"/>
      <c r="GX63" s="193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81"/>
      <c r="X64" s="112"/>
      <c r="Y64" s="111"/>
      <c r="Z64" s="132"/>
      <c r="AA64" s="133"/>
      <c r="AB64" s="132"/>
      <c r="AC64" s="134"/>
      <c r="AD64" s="135"/>
      <c r="AE64" s="112"/>
      <c r="AF64" s="112"/>
      <c r="AG64" s="112"/>
      <c r="AH64" s="111"/>
      <c r="AI64" s="132"/>
      <c r="AJ64" s="133"/>
      <c r="AK64" s="132"/>
      <c r="AL64" s="134"/>
      <c r="AM64" s="135"/>
      <c r="AN64" s="112"/>
      <c r="AO64" s="112"/>
      <c r="AP64" s="112"/>
      <c r="AQ64" s="111"/>
      <c r="AR64" s="132"/>
      <c r="AS64" s="133"/>
      <c r="AT64" s="132"/>
      <c r="AU64" s="134"/>
      <c r="AV64" s="135"/>
      <c r="AW64" s="112"/>
      <c r="AX64" s="112"/>
      <c r="AY64" s="112"/>
      <c r="AZ64" s="111"/>
      <c r="BA64" s="132"/>
      <c r="BB64" s="133"/>
      <c r="BC64" s="132"/>
      <c r="BD64" s="134"/>
      <c r="BE64" s="135"/>
      <c r="BF64" s="112"/>
      <c r="BG64" s="112"/>
      <c r="BH64" s="112"/>
      <c r="BI64" s="111"/>
      <c r="BJ64" s="132"/>
      <c r="BK64" s="133"/>
      <c r="BL64" s="132"/>
      <c r="BM64" s="134"/>
      <c r="BN64" s="135"/>
      <c r="BO64" s="112"/>
      <c r="BP64" s="112"/>
      <c r="BQ64" s="112"/>
      <c r="BR64" s="111"/>
      <c r="BS64" s="132"/>
      <c r="BT64" s="133"/>
      <c r="BU64" s="132"/>
      <c r="BV64" s="134"/>
      <c r="BW64" s="135"/>
      <c r="BX64" s="112"/>
      <c r="BY64" s="112"/>
      <c r="BZ64" s="112"/>
      <c r="CA64" s="111"/>
      <c r="CB64" s="132"/>
      <c r="CC64" s="133"/>
      <c r="CD64" s="132"/>
      <c r="CE64" s="134"/>
      <c r="CF64" s="135"/>
      <c r="CG64" s="112"/>
      <c r="CH64" s="112"/>
      <c r="CI64" s="112"/>
      <c r="CJ64" s="111"/>
      <c r="CK64" s="132"/>
      <c r="CL64" s="133"/>
      <c r="CM64" s="132"/>
      <c r="CN64" s="134"/>
      <c r="CO64" s="135"/>
      <c r="CP64" s="112"/>
      <c r="CQ64" s="112"/>
      <c r="CR64" s="112"/>
      <c r="CS64" s="111"/>
      <c r="CT64" s="132"/>
      <c r="CU64" s="133"/>
      <c r="CV64" s="132"/>
      <c r="CW64" s="134"/>
      <c r="CX64" s="135"/>
      <c r="CY64" s="112"/>
      <c r="CZ64" s="112"/>
      <c r="DA64" s="112"/>
      <c r="DB64" s="111"/>
      <c r="DC64" s="132"/>
      <c r="DD64" s="133"/>
      <c r="DE64" s="132"/>
      <c r="DF64" s="134"/>
      <c r="DG64" s="135"/>
      <c r="DH64" s="112"/>
      <c r="DI64" s="112"/>
      <c r="DJ64" s="112"/>
      <c r="DK64" s="111"/>
      <c r="DL64" s="132"/>
      <c r="DM64" s="133"/>
      <c r="DN64" s="132"/>
      <c r="DO64" s="134"/>
      <c r="DP64" s="135"/>
      <c r="DQ64" s="112"/>
      <c r="DR64" s="112"/>
      <c r="DS64" s="112"/>
      <c r="DT64" s="111"/>
      <c r="DU64" s="132"/>
      <c r="DV64" s="133"/>
      <c r="DW64" s="132"/>
      <c r="DX64" s="134"/>
      <c r="DY64" s="135"/>
      <c r="DZ64" s="112"/>
      <c r="EA64" s="112"/>
      <c r="EB64" s="112"/>
      <c r="EC64" s="111"/>
      <c r="ED64" s="132"/>
      <c r="EE64" s="133"/>
      <c r="EF64" s="132"/>
      <c r="EG64" s="134"/>
      <c r="EH64" s="135"/>
      <c r="EI64" s="112"/>
      <c r="EJ64" s="112"/>
      <c r="EK64" s="112"/>
      <c r="EL64" s="111"/>
      <c r="EM64" s="132"/>
      <c r="EN64" s="133"/>
      <c r="EO64" s="132"/>
      <c r="EP64" s="134"/>
      <c r="EQ64" s="135"/>
      <c r="ER64" s="112"/>
      <c r="ES64" s="112"/>
      <c r="ET64" s="112"/>
      <c r="EU64" s="111"/>
      <c r="EV64" s="132"/>
      <c r="EW64" s="133"/>
      <c r="EX64" s="132"/>
      <c r="EY64" s="134"/>
      <c r="EZ64" s="135"/>
      <c r="FA64" s="112"/>
      <c r="FB64" s="112"/>
      <c r="FC64" s="112"/>
      <c r="FD64" s="111"/>
      <c r="FE64" s="132"/>
      <c r="FF64" s="133"/>
      <c r="FG64" s="132"/>
      <c r="FH64" s="134"/>
      <c r="FI64" s="135"/>
      <c r="FJ64" s="112"/>
      <c r="FK64" s="112"/>
      <c r="FL64" s="112"/>
      <c r="FM64" s="111"/>
      <c r="FN64" s="132"/>
      <c r="FO64" s="133"/>
      <c r="FP64" s="132"/>
      <c r="FQ64" s="134"/>
      <c r="FR64" s="135"/>
      <c r="FS64" s="112"/>
      <c r="FT64" s="112"/>
      <c r="FU64" s="112"/>
      <c r="FV64" s="111"/>
      <c r="FW64" s="132"/>
      <c r="FX64" s="133"/>
      <c r="FY64" s="132"/>
      <c r="FZ64" s="134"/>
      <c r="GA64" s="135"/>
      <c r="GB64" s="112"/>
      <c r="GC64" s="112"/>
      <c r="GD64" s="112"/>
      <c r="GE64" s="111"/>
      <c r="GF64" s="132"/>
      <c r="GG64" s="133"/>
      <c r="GH64" s="132"/>
      <c r="GI64" s="134"/>
      <c r="GJ64" s="135"/>
      <c r="GK64" s="112"/>
      <c r="GL64" s="112"/>
      <c r="GM64" s="112"/>
      <c r="GN64" s="111"/>
      <c r="GO64" s="132"/>
      <c r="GP64" s="133"/>
      <c r="GQ64" s="132"/>
      <c r="GR64" s="134"/>
      <c r="GS64" s="135"/>
      <c r="GT64" s="194"/>
      <c r="GU64" s="138"/>
      <c r="GV64" s="192"/>
      <c r="GW64" s="193"/>
      <c r="GX64" s="193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88"/>
      <c r="O65" s="107"/>
      <c r="P65" s="153">
        <f t="shared" si="3"/>
        <v>0</v>
      </c>
      <c r="Q65" s="169"/>
      <c r="R65" s="169"/>
      <c r="S65" s="169"/>
      <c r="T65" s="45">
        <f t="shared" ref="T65" si="5">Q65*O65</f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5"/>
      <c r="GW65" s="193"/>
      <c r="GX65" s="196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88"/>
      <c r="O66" s="107"/>
      <c r="P66" s="153">
        <f t="shared" si="3"/>
        <v>0</v>
      </c>
      <c r="Q66" s="99"/>
      <c r="R66" s="169"/>
      <c r="S66" s="169"/>
      <c r="T66" s="45">
        <f>Q66*O66</f>
        <v>0</v>
      </c>
      <c r="U66" s="156"/>
      <c r="V66" s="13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7"/>
      <c r="GU66" s="138"/>
      <c r="GV66" s="124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0"/>
        <v>0</v>
      </c>
      <c r="Q67" s="169"/>
      <c r="R67" s="169"/>
      <c r="S67" s="169"/>
      <c r="T67" s="45">
        <f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89"/>
      <c r="GU67" s="138"/>
      <c r="GV67" s="124"/>
      <c r="GW67" s="115"/>
      <c r="GX67" s="115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37"/>
      <c r="GU68" s="138"/>
      <c r="GV68" s="198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99"/>
      <c r="V69" s="200"/>
      <c r="W69" s="20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202"/>
      <c r="T70" s="45">
        <f t="shared" si="2"/>
        <v>0</v>
      </c>
      <c r="U70" s="199"/>
      <c r="V70" s="15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203"/>
      <c r="GX71" s="203"/>
      <c r="GY71" s="125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85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58"/>
      <c r="K73" s="85"/>
      <c r="L73" s="106"/>
      <c r="M73" s="87"/>
      <c r="N73" s="204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205"/>
      <c r="V73" s="161"/>
      <c r="W73" s="178"/>
      <c r="X73" s="162"/>
      <c r="Y73" s="163"/>
      <c r="Z73" s="164"/>
      <c r="AA73" s="165"/>
      <c r="AB73" s="164"/>
      <c r="AC73" s="166"/>
      <c r="AD73" s="167"/>
      <c r="AE73" s="162"/>
      <c r="AF73" s="162"/>
      <c r="AG73" s="162"/>
      <c r="AH73" s="163"/>
      <c r="AI73" s="164"/>
      <c r="AJ73" s="165"/>
      <c r="AK73" s="164"/>
      <c r="AL73" s="166"/>
      <c r="AM73" s="167"/>
      <c r="AN73" s="162"/>
      <c r="AO73" s="162"/>
      <c r="AP73" s="162"/>
      <c r="AQ73" s="163"/>
      <c r="AR73" s="164"/>
      <c r="AS73" s="165"/>
      <c r="AT73" s="164"/>
      <c r="AU73" s="166"/>
      <c r="AV73" s="167"/>
      <c r="AW73" s="162"/>
      <c r="AX73" s="162"/>
      <c r="AY73" s="162"/>
      <c r="AZ73" s="163"/>
      <c r="BA73" s="164"/>
      <c r="BB73" s="165"/>
      <c r="BC73" s="164"/>
      <c r="BD73" s="166"/>
      <c r="BE73" s="167"/>
      <c r="BF73" s="162"/>
      <c r="BG73" s="162"/>
      <c r="BH73" s="162"/>
      <c r="BI73" s="163"/>
      <c r="BJ73" s="164"/>
      <c r="BK73" s="165"/>
      <c r="BL73" s="164"/>
      <c r="BM73" s="166"/>
      <c r="BN73" s="167"/>
      <c r="BO73" s="162"/>
      <c r="BP73" s="162"/>
      <c r="BQ73" s="162"/>
      <c r="BR73" s="163"/>
      <c r="BS73" s="164"/>
      <c r="BT73" s="165"/>
      <c r="BU73" s="164"/>
      <c r="BV73" s="166"/>
      <c r="BW73" s="167"/>
      <c r="BX73" s="162"/>
      <c r="BY73" s="162"/>
      <c r="BZ73" s="162"/>
      <c r="CA73" s="163"/>
      <c r="CB73" s="164"/>
      <c r="CC73" s="165"/>
      <c r="CD73" s="164"/>
      <c r="CE73" s="166"/>
      <c r="CF73" s="167"/>
      <c r="CG73" s="162"/>
      <c r="CH73" s="162"/>
      <c r="CI73" s="162"/>
      <c r="CJ73" s="163"/>
      <c r="CK73" s="164"/>
      <c r="CL73" s="165"/>
      <c r="CM73" s="164"/>
      <c r="CN73" s="166"/>
      <c r="CO73" s="167"/>
      <c r="CP73" s="162"/>
      <c r="CQ73" s="162"/>
      <c r="CR73" s="162"/>
      <c r="CS73" s="163"/>
      <c r="CT73" s="164"/>
      <c r="CU73" s="165"/>
      <c r="CV73" s="164"/>
      <c r="CW73" s="166"/>
      <c r="CX73" s="167"/>
      <c r="CY73" s="162"/>
      <c r="CZ73" s="162"/>
      <c r="DA73" s="162"/>
      <c r="DB73" s="163"/>
      <c r="DC73" s="164"/>
      <c r="DD73" s="165"/>
      <c r="DE73" s="164"/>
      <c r="DF73" s="166"/>
      <c r="DG73" s="167"/>
      <c r="DH73" s="162"/>
      <c r="DI73" s="162"/>
      <c r="DJ73" s="162"/>
      <c r="DK73" s="163"/>
      <c r="DL73" s="164"/>
      <c r="DM73" s="165"/>
      <c r="DN73" s="164"/>
      <c r="DO73" s="166"/>
      <c r="DP73" s="167"/>
      <c r="DQ73" s="162"/>
      <c r="DR73" s="162"/>
      <c r="DS73" s="162"/>
      <c r="DT73" s="163"/>
      <c r="DU73" s="164"/>
      <c r="DV73" s="165"/>
      <c r="DW73" s="164"/>
      <c r="DX73" s="166"/>
      <c r="DY73" s="167"/>
      <c r="DZ73" s="162"/>
      <c r="EA73" s="162"/>
      <c r="EB73" s="162"/>
      <c r="EC73" s="163"/>
      <c r="ED73" s="164"/>
      <c r="EE73" s="165"/>
      <c r="EF73" s="164"/>
      <c r="EG73" s="166"/>
      <c r="EH73" s="167"/>
      <c r="EI73" s="162"/>
      <c r="EJ73" s="162"/>
      <c r="EK73" s="162"/>
      <c r="EL73" s="163"/>
      <c r="EM73" s="164"/>
      <c r="EN73" s="165"/>
      <c r="EO73" s="164"/>
      <c r="EP73" s="166"/>
      <c r="EQ73" s="167"/>
      <c r="ER73" s="162"/>
      <c r="ES73" s="162"/>
      <c r="ET73" s="162"/>
      <c r="EU73" s="163"/>
      <c r="EV73" s="164"/>
      <c r="EW73" s="165"/>
      <c r="EX73" s="164"/>
      <c r="EY73" s="166"/>
      <c r="EZ73" s="167"/>
      <c r="FA73" s="162"/>
      <c r="FB73" s="162"/>
      <c r="FC73" s="162"/>
      <c r="FD73" s="163"/>
      <c r="FE73" s="164"/>
      <c r="FF73" s="165"/>
      <c r="FG73" s="164"/>
      <c r="FH73" s="166"/>
      <c r="FI73" s="167"/>
      <c r="FJ73" s="162"/>
      <c r="FK73" s="162"/>
      <c r="FL73" s="162"/>
      <c r="FM73" s="163"/>
      <c r="FN73" s="164"/>
      <c r="FO73" s="165"/>
      <c r="FP73" s="164"/>
      <c r="FQ73" s="166"/>
      <c r="FR73" s="167"/>
      <c r="FS73" s="162"/>
      <c r="FT73" s="162"/>
      <c r="FU73" s="162"/>
      <c r="FV73" s="163"/>
      <c r="FW73" s="164"/>
      <c r="FX73" s="165"/>
      <c r="FY73" s="164"/>
      <c r="FZ73" s="166"/>
      <c r="GA73" s="167"/>
      <c r="GB73" s="162"/>
      <c r="GC73" s="162"/>
      <c r="GD73" s="162"/>
      <c r="GE73" s="163"/>
      <c r="GF73" s="164"/>
      <c r="GG73" s="165"/>
      <c r="GH73" s="164"/>
      <c r="GI73" s="166"/>
      <c r="GJ73" s="167"/>
      <c r="GK73" s="162"/>
      <c r="GL73" s="162"/>
      <c r="GM73" s="162"/>
      <c r="GN73" s="163"/>
      <c r="GO73" s="164"/>
      <c r="GP73" s="165"/>
      <c r="GQ73" s="164"/>
      <c r="GR73" s="166"/>
      <c r="GS73" s="167"/>
      <c r="GT73" s="168"/>
      <c r="GU73" s="190"/>
      <c r="GV73" s="206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207"/>
      <c r="W74" s="20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209"/>
      <c r="GU74" s="210"/>
      <c r="GV74" s="206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11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212"/>
      <c r="Y77" s="213"/>
      <c r="Z77" s="214"/>
      <c r="AA77" s="215"/>
      <c r="AB77" s="214"/>
      <c r="AC77" s="216"/>
      <c r="AD77" s="217"/>
      <c r="AE77" s="212"/>
      <c r="AF77" s="212"/>
      <c r="AG77" s="212"/>
      <c r="AH77" s="213"/>
      <c r="AI77" s="214"/>
      <c r="AJ77" s="215"/>
      <c r="AK77" s="214"/>
      <c r="AL77" s="216"/>
      <c r="AM77" s="217"/>
      <c r="AN77" s="212"/>
      <c r="AO77" s="212"/>
      <c r="AP77" s="212"/>
      <c r="AQ77" s="213"/>
      <c r="AR77" s="214"/>
      <c r="AS77" s="215"/>
      <c r="AT77" s="214"/>
      <c r="AU77" s="216"/>
      <c r="AV77" s="217"/>
      <c r="AW77" s="212"/>
      <c r="AX77" s="212"/>
      <c r="AY77" s="212"/>
      <c r="AZ77" s="213"/>
      <c r="BA77" s="214"/>
      <c r="BB77" s="215"/>
      <c r="BC77" s="214"/>
      <c r="BD77" s="216"/>
      <c r="BE77" s="217"/>
      <c r="BF77" s="212"/>
      <c r="BG77" s="212"/>
      <c r="BH77" s="212"/>
      <c r="BI77" s="213"/>
      <c r="BJ77" s="214"/>
      <c r="BK77" s="215"/>
      <c r="BL77" s="214"/>
      <c r="BM77" s="216"/>
      <c r="BN77" s="217"/>
      <c r="BO77" s="212"/>
      <c r="BP77" s="212"/>
      <c r="BQ77" s="212"/>
      <c r="BR77" s="213"/>
      <c r="BS77" s="214"/>
      <c r="BT77" s="215"/>
      <c r="BU77" s="214"/>
      <c r="BV77" s="216"/>
      <c r="BW77" s="217"/>
      <c r="BX77" s="212"/>
      <c r="BY77" s="212"/>
      <c r="BZ77" s="212"/>
      <c r="CA77" s="213"/>
      <c r="CB77" s="214"/>
      <c r="CC77" s="215"/>
      <c r="CD77" s="214"/>
      <c r="CE77" s="216"/>
      <c r="CF77" s="217"/>
      <c r="CG77" s="212"/>
      <c r="CH77" s="212"/>
      <c r="CI77" s="212"/>
      <c r="CJ77" s="213"/>
      <c r="CK77" s="214"/>
      <c r="CL77" s="215"/>
      <c r="CM77" s="214"/>
      <c r="CN77" s="216"/>
      <c r="CO77" s="217"/>
      <c r="CP77" s="212"/>
      <c r="CQ77" s="212"/>
      <c r="CR77" s="212"/>
      <c r="CS77" s="213"/>
      <c r="CT77" s="214"/>
      <c r="CU77" s="215"/>
      <c r="CV77" s="214"/>
      <c r="CW77" s="216"/>
      <c r="CX77" s="217"/>
      <c r="CY77" s="212"/>
      <c r="CZ77" s="212"/>
      <c r="DA77" s="212"/>
      <c r="DB77" s="213"/>
      <c r="DC77" s="214"/>
      <c r="DD77" s="215"/>
      <c r="DE77" s="214"/>
      <c r="DF77" s="216"/>
      <c r="DG77" s="217"/>
      <c r="DH77" s="212"/>
      <c r="DI77" s="212"/>
      <c r="DJ77" s="212"/>
      <c r="DK77" s="213"/>
      <c r="DL77" s="214"/>
      <c r="DM77" s="215"/>
      <c r="DN77" s="214"/>
      <c r="DO77" s="216"/>
      <c r="DP77" s="217"/>
      <c r="DQ77" s="212"/>
      <c r="DR77" s="212"/>
      <c r="DS77" s="212"/>
      <c r="DT77" s="213"/>
      <c r="DU77" s="214"/>
      <c r="DV77" s="215"/>
      <c r="DW77" s="214"/>
      <c r="DX77" s="216"/>
      <c r="DY77" s="217"/>
      <c r="DZ77" s="212"/>
      <c r="EA77" s="212"/>
      <c r="EB77" s="212"/>
      <c r="EC77" s="213"/>
      <c r="ED77" s="214"/>
      <c r="EE77" s="215"/>
      <c r="EF77" s="214"/>
      <c r="EG77" s="216"/>
      <c r="EH77" s="217"/>
      <c r="EI77" s="212"/>
      <c r="EJ77" s="212"/>
      <c r="EK77" s="212"/>
      <c r="EL77" s="213"/>
      <c r="EM77" s="214"/>
      <c r="EN77" s="215"/>
      <c r="EO77" s="214"/>
      <c r="EP77" s="216"/>
      <c r="EQ77" s="217"/>
      <c r="ER77" s="212"/>
      <c r="ES77" s="212"/>
      <c r="ET77" s="212"/>
      <c r="EU77" s="213"/>
      <c r="EV77" s="214"/>
      <c r="EW77" s="215"/>
      <c r="EX77" s="214"/>
      <c r="EY77" s="216"/>
      <c r="EZ77" s="217"/>
      <c r="FA77" s="212"/>
      <c r="FB77" s="212"/>
      <c r="FC77" s="212"/>
      <c r="FD77" s="213"/>
      <c r="FE77" s="214"/>
      <c r="FF77" s="215"/>
      <c r="FG77" s="214"/>
      <c r="FH77" s="216"/>
      <c r="FI77" s="217"/>
      <c r="FJ77" s="212"/>
      <c r="FK77" s="212"/>
      <c r="FL77" s="212"/>
      <c r="FM77" s="213"/>
      <c r="FN77" s="214"/>
      <c r="FO77" s="215"/>
      <c r="FP77" s="214"/>
      <c r="FQ77" s="216"/>
      <c r="FR77" s="217"/>
      <c r="FS77" s="212"/>
      <c r="FT77" s="212"/>
      <c r="FU77" s="212"/>
      <c r="FV77" s="213"/>
      <c r="FW77" s="214"/>
      <c r="FX77" s="215"/>
      <c r="FY77" s="214"/>
      <c r="FZ77" s="216"/>
      <c r="GA77" s="217"/>
      <c r="GB77" s="212"/>
      <c r="GC77" s="212"/>
      <c r="GD77" s="212"/>
      <c r="GE77" s="213"/>
      <c r="GF77" s="214"/>
      <c r="GG77" s="215"/>
      <c r="GH77" s="214"/>
      <c r="GI77" s="216"/>
      <c r="GJ77" s="217"/>
      <c r="GK77" s="212"/>
      <c r="GL77" s="212"/>
      <c r="GM77" s="212"/>
      <c r="GN77" s="213"/>
      <c r="GO77" s="214"/>
      <c r="GP77" s="215"/>
      <c r="GQ77" s="214"/>
      <c r="GR77" s="216"/>
      <c r="GS77" s="21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18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9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101"/>
      <c r="GX78" s="101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8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199"/>
      <c r="V79" s="92"/>
      <c r="W79" s="93"/>
      <c r="X79" s="105"/>
      <c r="Y79" s="220"/>
      <c r="Z79" s="221"/>
      <c r="AA79" s="222"/>
      <c r="AB79" s="221"/>
      <c r="AC79" s="223"/>
      <c r="AD79" s="224"/>
      <c r="AE79" s="105"/>
      <c r="AF79" s="105"/>
      <c r="AG79" s="105"/>
      <c r="AH79" s="220"/>
      <c r="AI79" s="221"/>
      <c r="AJ79" s="222"/>
      <c r="AK79" s="221"/>
      <c r="AL79" s="223"/>
      <c r="AM79" s="224"/>
      <c r="AN79" s="105"/>
      <c r="AO79" s="105"/>
      <c r="AP79" s="105"/>
      <c r="AQ79" s="220"/>
      <c r="AR79" s="221"/>
      <c r="AS79" s="222"/>
      <c r="AT79" s="221"/>
      <c r="AU79" s="223"/>
      <c r="AV79" s="224"/>
      <c r="AW79" s="105"/>
      <c r="AX79" s="105"/>
      <c r="AY79" s="105"/>
      <c r="AZ79" s="220"/>
      <c r="BA79" s="221"/>
      <c r="BB79" s="222"/>
      <c r="BC79" s="221"/>
      <c r="BD79" s="223"/>
      <c r="BE79" s="224"/>
      <c r="BF79" s="105"/>
      <c r="BG79" s="105"/>
      <c r="BH79" s="105"/>
      <c r="BI79" s="220"/>
      <c r="BJ79" s="221"/>
      <c r="BK79" s="222"/>
      <c r="BL79" s="221"/>
      <c r="BM79" s="223"/>
      <c r="BN79" s="224"/>
      <c r="BO79" s="105"/>
      <c r="BP79" s="105"/>
      <c r="BQ79" s="105"/>
      <c r="BR79" s="220"/>
      <c r="BS79" s="221"/>
      <c r="BT79" s="222"/>
      <c r="BU79" s="221"/>
      <c r="BV79" s="223"/>
      <c r="BW79" s="224"/>
      <c r="BX79" s="105"/>
      <c r="BY79" s="105"/>
      <c r="BZ79" s="105"/>
      <c r="CA79" s="220"/>
      <c r="CB79" s="221"/>
      <c r="CC79" s="222"/>
      <c r="CD79" s="221"/>
      <c r="CE79" s="223"/>
      <c r="CF79" s="224"/>
      <c r="CG79" s="105"/>
      <c r="CH79" s="105"/>
      <c r="CI79" s="105"/>
      <c r="CJ79" s="220"/>
      <c r="CK79" s="221"/>
      <c r="CL79" s="222"/>
      <c r="CM79" s="221"/>
      <c r="CN79" s="223"/>
      <c r="CO79" s="224"/>
      <c r="CP79" s="105"/>
      <c r="CQ79" s="105"/>
      <c r="CR79" s="105"/>
      <c r="CS79" s="220"/>
      <c r="CT79" s="221"/>
      <c r="CU79" s="222"/>
      <c r="CV79" s="221"/>
      <c r="CW79" s="223"/>
      <c r="CX79" s="224"/>
      <c r="CY79" s="105"/>
      <c r="CZ79" s="105"/>
      <c r="DA79" s="105"/>
      <c r="DB79" s="220"/>
      <c r="DC79" s="221"/>
      <c r="DD79" s="222"/>
      <c r="DE79" s="221"/>
      <c r="DF79" s="223"/>
      <c r="DG79" s="224"/>
      <c r="DH79" s="105"/>
      <c r="DI79" s="105"/>
      <c r="DJ79" s="105"/>
      <c r="DK79" s="220"/>
      <c r="DL79" s="221"/>
      <c r="DM79" s="222"/>
      <c r="DN79" s="221"/>
      <c r="DO79" s="223"/>
      <c r="DP79" s="224"/>
      <c r="DQ79" s="105"/>
      <c r="DR79" s="105"/>
      <c r="DS79" s="105"/>
      <c r="DT79" s="220"/>
      <c r="DU79" s="221"/>
      <c r="DV79" s="222"/>
      <c r="DW79" s="221"/>
      <c r="DX79" s="223"/>
      <c r="DY79" s="224"/>
      <c r="DZ79" s="105"/>
      <c r="EA79" s="105"/>
      <c r="EB79" s="105"/>
      <c r="EC79" s="220"/>
      <c r="ED79" s="221"/>
      <c r="EE79" s="222"/>
      <c r="EF79" s="221"/>
      <c r="EG79" s="223"/>
      <c r="EH79" s="224"/>
      <c r="EI79" s="105"/>
      <c r="EJ79" s="105"/>
      <c r="EK79" s="105"/>
      <c r="EL79" s="220"/>
      <c r="EM79" s="221"/>
      <c r="EN79" s="222"/>
      <c r="EO79" s="221"/>
      <c r="EP79" s="223"/>
      <c r="EQ79" s="224"/>
      <c r="ER79" s="105"/>
      <c r="ES79" s="105"/>
      <c r="ET79" s="105"/>
      <c r="EU79" s="220"/>
      <c r="EV79" s="221"/>
      <c r="EW79" s="222"/>
      <c r="EX79" s="221"/>
      <c r="EY79" s="223"/>
      <c r="EZ79" s="224"/>
      <c r="FA79" s="105"/>
      <c r="FB79" s="105"/>
      <c r="FC79" s="105"/>
      <c r="FD79" s="220"/>
      <c r="FE79" s="221"/>
      <c r="FF79" s="222"/>
      <c r="FG79" s="221"/>
      <c r="FH79" s="223"/>
      <c r="FI79" s="224"/>
      <c r="FJ79" s="105"/>
      <c r="FK79" s="105"/>
      <c r="FL79" s="105"/>
      <c r="FM79" s="220"/>
      <c r="FN79" s="221"/>
      <c r="FO79" s="222"/>
      <c r="FP79" s="221"/>
      <c r="FQ79" s="223"/>
      <c r="FR79" s="224"/>
      <c r="FS79" s="105"/>
      <c r="FT79" s="105"/>
      <c r="FU79" s="105"/>
      <c r="FV79" s="220"/>
      <c r="FW79" s="221"/>
      <c r="FX79" s="222"/>
      <c r="FY79" s="221"/>
      <c r="FZ79" s="223"/>
      <c r="GA79" s="224"/>
      <c r="GB79" s="105"/>
      <c r="GC79" s="105"/>
      <c r="GD79" s="105"/>
      <c r="GE79" s="220"/>
      <c r="GF79" s="221"/>
      <c r="GG79" s="222"/>
      <c r="GH79" s="221"/>
      <c r="GI79" s="223"/>
      <c r="GJ79" s="224"/>
      <c r="GK79" s="105"/>
      <c r="GL79" s="105"/>
      <c r="GM79" s="105"/>
      <c r="GN79" s="220"/>
      <c r="GO79" s="221"/>
      <c r="GP79" s="222"/>
      <c r="GQ79" s="221"/>
      <c r="GR79" s="223"/>
      <c r="GS79" s="224"/>
      <c r="GT79" s="101"/>
      <c r="GU79" s="99"/>
      <c r="GV79" s="225"/>
      <c r="GW79" s="101"/>
      <c r="GX79" s="101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226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ref="P85:P87" si="6">O85-L85</f>
        <v>0</v>
      </c>
      <c r="Q85" s="169"/>
      <c r="R85" s="169"/>
      <c r="S85" s="169"/>
      <c r="T85" s="45">
        <f t="shared" si="2"/>
        <v>0</v>
      </c>
      <c r="U85" s="199"/>
      <c r="V85" s="227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228"/>
      <c r="O86" s="107"/>
      <c r="P86" s="153">
        <f t="shared" si="6"/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229"/>
      <c r="K87" s="85"/>
      <c r="L87" s="106"/>
      <c r="M87" s="87"/>
      <c r="N87" s="230"/>
      <c r="O87" s="107"/>
      <c r="P87" s="153">
        <f t="shared" si="6"/>
        <v>0</v>
      </c>
      <c r="Q87" s="169"/>
      <c r="R87" s="169"/>
      <c r="S87" s="169"/>
      <c r="T87" s="45">
        <f t="shared" ref="T87:T94" si="7">Q87*O87</f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31"/>
      <c r="GZ87" s="232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33"/>
      <c r="K88" s="234"/>
      <c r="L88" s="235"/>
      <c r="M88" s="236"/>
      <c r="N88" s="237"/>
      <c r="O88" s="89"/>
      <c r="P88" s="89"/>
      <c r="Q88" s="238"/>
      <c r="R88" s="238"/>
      <c r="S88" s="238"/>
      <c r="T88" s="45">
        <f t="shared" si="7"/>
        <v>0</v>
      </c>
      <c r="U88" s="239"/>
      <c r="V88" s="240"/>
      <c r="W88" s="241"/>
      <c r="X88" s="242"/>
      <c r="Y88" s="243"/>
      <c r="Z88" s="244"/>
      <c r="AA88" s="245"/>
      <c r="AB88" s="244"/>
      <c r="AC88" s="246"/>
      <c r="AD88" s="247"/>
      <c r="AE88" s="248"/>
      <c r="AF88" s="242"/>
      <c r="AG88" s="249"/>
      <c r="AH88" s="243"/>
      <c r="AI88" s="244"/>
      <c r="AJ88" s="245"/>
      <c r="AK88" s="250"/>
      <c r="AL88" s="246"/>
      <c r="AM88" s="247"/>
      <c r="AN88" s="248"/>
      <c r="AO88" s="242"/>
      <c r="AP88" s="249"/>
      <c r="AQ88" s="243"/>
      <c r="AR88" s="244"/>
      <c r="AS88" s="245"/>
      <c r="AT88" s="244"/>
      <c r="AU88" s="246"/>
      <c r="AV88" s="247"/>
      <c r="AW88" s="248"/>
      <c r="AX88" s="242"/>
      <c r="AY88" s="249"/>
      <c r="AZ88" s="243"/>
      <c r="BA88" s="244"/>
      <c r="BB88" s="245"/>
      <c r="BC88" s="250"/>
      <c r="BD88" s="246"/>
      <c r="BE88" s="247"/>
      <c r="BF88" s="248"/>
      <c r="BG88" s="242"/>
      <c r="BH88" s="249"/>
      <c r="BI88" s="243"/>
      <c r="BJ88" s="244"/>
      <c r="BK88" s="245"/>
      <c r="BL88" s="250"/>
      <c r="BM88" s="246"/>
      <c r="BN88" s="247"/>
      <c r="BO88" s="248"/>
      <c r="BP88" s="242"/>
      <c r="BQ88" s="249"/>
      <c r="BR88" s="243"/>
      <c r="BS88" s="244"/>
      <c r="BT88" s="245"/>
      <c r="BU88" s="244"/>
      <c r="BV88" s="246"/>
      <c r="BW88" s="247"/>
      <c r="BX88" s="248"/>
      <c r="BY88" s="242"/>
      <c r="BZ88" s="249"/>
      <c r="CA88" s="243"/>
      <c r="CB88" s="244"/>
      <c r="CC88" s="245"/>
      <c r="CD88" s="244"/>
      <c r="CE88" s="246"/>
      <c r="CF88" s="247"/>
      <c r="CG88" s="248"/>
      <c r="CH88" s="242"/>
      <c r="CI88" s="249"/>
      <c r="CJ88" s="243"/>
      <c r="CK88" s="244"/>
      <c r="CL88" s="245"/>
      <c r="CM88" s="244"/>
      <c r="CN88" s="246"/>
      <c r="CO88" s="247"/>
      <c r="CP88" s="248"/>
      <c r="CQ88" s="242"/>
      <c r="CR88" s="249"/>
      <c r="CS88" s="243"/>
      <c r="CT88" s="244"/>
      <c r="CU88" s="251"/>
      <c r="CV88" s="250"/>
      <c r="CW88" s="252"/>
      <c r="CX88" s="247"/>
      <c r="CY88" s="248"/>
      <c r="CZ88" s="242"/>
      <c r="DA88" s="249"/>
      <c r="DB88" s="243"/>
      <c r="DC88" s="244"/>
      <c r="DD88" s="245"/>
      <c r="DE88" s="244"/>
      <c r="DF88" s="246"/>
      <c r="DG88" s="247"/>
      <c r="DH88" s="248"/>
      <c r="DI88" s="242"/>
      <c r="DJ88" s="249"/>
      <c r="DK88" s="243"/>
      <c r="DL88" s="244"/>
      <c r="DM88" s="251"/>
      <c r="DN88" s="250"/>
      <c r="DO88" s="252"/>
      <c r="DP88" s="247"/>
      <c r="DQ88" s="248"/>
      <c r="DR88" s="242"/>
      <c r="DS88" s="249"/>
      <c r="DT88" s="243"/>
      <c r="DU88" s="244"/>
      <c r="DV88" s="245"/>
      <c r="DW88" s="244"/>
      <c r="DX88" s="246"/>
      <c r="DY88" s="247"/>
      <c r="DZ88" s="248"/>
      <c r="EA88" s="242"/>
      <c r="EB88" s="249"/>
      <c r="EC88" s="243"/>
      <c r="ED88" s="244"/>
      <c r="EE88" s="251"/>
      <c r="EF88" s="250"/>
      <c r="EG88" s="252"/>
      <c r="EH88" s="247"/>
      <c r="EI88" s="248"/>
      <c r="EJ88" s="242"/>
      <c r="EK88" s="249"/>
      <c r="EL88" s="243"/>
      <c r="EM88" s="244"/>
      <c r="EN88" s="251"/>
      <c r="EO88" s="250"/>
      <c r="EP88" s="252"/>
      <c r="EQ88" s="247"/>
      <c r="ER88" s="248"/>
      <c r="ES88" s="242"/>
      <c r="ET88" s="249"/>
      <c r="EU88" s="243"/>
      <c r="EV88" s="244"/>
      <c r="EW88" s="245"/>
      <c r="EX88" s="244"/>
      <c r="EY88" s="246"/>
      <c r="EZ88" s="247"/>
      <c r="FA88" s="248"/>
      <c r="FB88" s="242"/>
      <c r="FC88" s="249"/>
      <c r="FD88" s="243"/>
      <c r="FE88" s="244"/>
      <c r="FF88" s="245"/>
      <c r="FG88" s="244"/>
      <c r="FH88" s="246"/>
      <c r="FI88" s="247"/>
      <c r="FJ88" s="248"/>
      <c r="FK88" s="242"/>
      <c r="FL88" s="249"/>
      <c r="FM88" s="243"/>
      <c r="FN88" s="244"/>
      <c r="FO88" s="245"/>
      <c r="FP88" s="244"/>
      <c r="FQ88" s="246"/>
      <c r="FR88" s="247"/>
      <c r="FS88" s="248"/>
      <c r="FT88" s="242"/>
      <c r="FU88" s="249"/>
      <c r="FV88" s="243"/>
      <c r="FW88" s="244"/>
      <c r="FX88" s="245"/>
      <c r="FY88" s="244"/>
      <c r="FZ88" s="246"/>
      <c r="GA88" s="247"/>
      <c r="GB88" s="248"/>
      <c r="GC88" s="242"/>
      <c r="GD88" s="249"/>
      <c r="GE88" s="243"/>
      <c r="GF88" s="244"/>
      <c r="GG88" s="245"/>
      <c r="GH88" s="244"/>
      <c r="GI88" s="246"/>
      <c r="GJ88" s="247"/>
      <c r="GK88" s="248"/>
      <c r="GL88" s="242"/>
      <c r="GM88" s="249"/>
      <c r="GN88" s="243"/>
      <c r="GO88" s="244"/>
      <c r="GP88" s="245"/>
      <c r="GQ88" s="244"/>
      <c r="GR88" s="246"/>
      <c r="GS88" s="247"/>
      <c r="GT88" s="253"/>
      <c r="GU88" s="142"/>
      <c r="GV88" s="254"/>
      <c r="GW88" s="82"/>
      <c r="GX88" s="82"/>
      <c r="GY88" s="255"/>
      <c r="GZ88" s="256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57"/>
      <c r="O89" s="89"/>
      <c r="P89" s="89"/>
      <c r="Q89" s="238"/>
      <c r="R89" s="238"/>
      <c r="S89" s="238"/>
      <c r="T89" s="45">
        <f t="shared" si="7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255"/>
      <c r="GZ89" s="256"/>
    </row>
    <row r="90" spans="1:209" ht="16.5" thickBot="1" x14ac:dyDescent="0.3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258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9"/>
      <c r="GW90" s="37"/>
      <c r="GX90" s="37"/>
      <c r="GY90" s="38"/>
      <c r="GZ90" s="39"/>
    </row>
    <row r="91" spans="1:209" ht="20.25" thickTop="1" thickBot="1" x14ac:dyDescent="0.3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561" t="s">
        <v>34</v>
      </c>
      <c r="N91" s="562"/>
      <c r="O91" s="563">
        <f>SUM(O11:O90)</f>
        <v>559710.1</v>
      </c>
      <c r="P91" s="260"/>
      <c r="Q91" s="238"/>
      <c r="R91" s="261"/>
      <c r="S91" s="238"/>
      <c r="T91" s="45">
        <f t="shared" si="7"/>
        <v>0</v>
      </c>
      <c r="U91" s="239"/>
      <c r="V91" s="240"/>
      <c r="W91" s="241"/>
      <c r="X91" s="262"/>
      <c r="Y91" s="263"/>
      <c r="Z91" s="264"/>
      <c r="AA91" s="265"/>
      <c r="AB91" s="264"/>
      <c r="AC91" s="266"/>
      <c r="AD91" s="267"/>
      <c r="AE91" s="268"/>
      <c r="AF91" s="262"/>
      <c r="AG91" s="269"/>
      <c r="AH91" s="263"/>
      <c r="AI91" s="264"/>
      <c r="AJ91" s="265"/>
      <c r="AK91" s="270"/>
      <c r="AL91" s="266"/>
      <c r="AM91" s="267"/>
      <c r="AN91" s="268"/>
      <c r="AO91" s="262"/>
      <c r="AP91" s="269"/>
      <c r="AQ91" s="263"/>
      <c r="AR91" s="264"/>
      <c r="AS91" s="265"/>
      <c r="AT91" s="264"/>
      <c r="AU91" s="266"/>
      <c r="AV91" s="267"/>
      <c r="AW91" s="268"/>
      <c r="AX91" s="262"/>
      <c r="AY91" s="269"/>
      <c r="AZ91" s="263"/>
      <c r="BA91" s="264"/>
      <c r="BB91" s="265"/>
      <c r="BC91" s="270"/>
      <c r="BD91" s="266"/>
      <c r="BE91" s="267"/>
      <c r="BF91" s="268"/>
      <c r="BG91" s="262"/>
      <c r="BH91" s="269"/>
      <c r="BI91" s="263"/>
      <c r="BJ91" s="264"/>
      <c r="BK91" s="265"/>
      <c r="BL91" s="270"/>
      <c r="BM91" s="266"/>
      <c r="BN91" s="267"/>
      <c r="BO91" s="268"/>
      <c r="BP91" s="262"/>
      <c r="BQ91" s="269"/>
      <c r="BR91" s="263"/>
      <c r="BS91" s="264"/>
      <c r="BT91" s="265"/>
      <c r="BU91" s="264"/>
      <c r="BV91" s="266"/>
      <c r="BW91" s="267"/>
      <c r="BX91" s="268"/>
      <c r="BY91" s="262"/>
      <c r="BZ91" s="269"/>
      <c r="CA91" s="263"/>
      <c r="CB91" s="264"/>
      <c r="CC91" s="265"/>
      <c r="CD91" s="264"/>
      <c r="CE91" s="266"/>
      <c r="CF91" s="267"/>
      <c r="CG91" s="268"/>
      <c r="CH91" s="262"/>
      <c r="CI91" s="269"/>
      <c r="CJ91" s="263"/>
      <c r="CK91" s="264"/>
      <c r="CL91" s="265"/>
      <c r="CM91" s="264"/>
      <c r="CN91" s="266"/>
      <c r="CO91" s="267"/>
      <c r="CP91" s="268"/>
      <c r="CQ91" s="262"/>
      <c r="CR91" s="269"/>
      <c r="CS91" s="263"/>
      <c r="CT91" s="264"/>
      <c r="CU91" s="271"/>
      <c r="CV91" s="270"/>
      <c r="CW91" s="272"/>
      <c r="CX91" s="267"/>
      <c r="CY91" s="268"/>
      <c r="CZ91" s="262"/>
      <c r="DA91" s="269"/>
      <c r="DB91" s="263"/>
      <c r="DC91" s="264"/>
      <c r="DD91" s="265"/>
      <c r="DE91" s="264"/>
      <c r="DF91" s="266"/>
      <c r="DG91" s="267"/>
      <c r="DH91" s="268"/>
      <c r="DI91" s="262"/>
      <c r="DJ91" s="269"/>
      <c r="DK91" s="263"/>
      <c r="DL91" s="264"/>
      <c r="DM91" s="271"/>
      <c r="DN91" s="270"/>
      <c r="DO91" s="272"/>
      <c r="DP91" s="267"/>
      <c r="DQ91" s="268"/>
      <c r="DR91" s="262"/>
      <c r="DS91" s="269"/>
      <c r="DT91" s="263"/>
      <c r="DU91" s="264"/>
      <c r="DV91" s="265"/>
      <c r="DW91" s="264"/>
      <c r="DX91" s="266"/>
      <c r="DY91" s="267"/>
      <c r="DZ91" s="268"/>
      <c r="EA91" s="262"/>
      <c r="EB91" s="269"/>
      <c r="EC91" s="263"/>
      <c r="ED91" s="264"/>
      <c r="EE91" s="271"/>
      <c r="EF91" s="270"/>
      <c r="EG91" s="272"/>
      <c r="EH91" s="267"/>
      <c r="EI91" s="268"/>
      <c r="EJ91" s="262"/>
      <c r="EK91" s="269"/>
      <c r="EL91" s="263"/>
      <c r="EM91" s="264"/>
      <c r="EN91" s="271"/>
      <c r="EO91" s="270"/>
      <c r="EP91" s="272"/>
      <c r="EQ91" s="267"/>
      <c r="ER91" s="268"/>
      <c r="ES91" s="262"/>
      <c r="ET91" s="269"/>
      <c r="EU91" s="263"/>
      <c r="EV91" s="264"/>
      <c r="EW91" s="265"/>
      <c r="EX91" s="264"/>
      <c r="EY91" s="266"/>
      <c r="EZ91" s="267"/>
      <c r="FA91" s="268"/>
      <c r="FB91" s="262"/>
      <c r="FC91" s="269"/>
      <c r="FD91" s="263"/>
      <c r="FE91" s="264"/>
      <c r="FF91" s="265"/>
      <c r="FG91" s="264"/>
      <c r="FH91" s="266"/>
      <c r="FI91" s="267"/>
      <c r="FJ91" s="268"/>
      <c r="FK91" s="262"/>
      <c r="FL91" s="269"/>
      <c r="FM91" s="263"/>
      <c r="FN91" s="264"/>
      <c r="FO91" s="265"/>
      <c r="FP91" s="264"/>
      <c r="FQ91" s="266"/>
      <c r="FR91" s="267"/>
      <c r="FS91" s="268"/>
      <c r="FT91" s="262"/>
      <c r="FU91" s="269"/>
      <c r="FV91" s="263"/>
      <c r="FW91" s="264"/>
      <c r="FX91" s="265"/>
      <c r="FY91" s="264"/>
      <c r="FZ91" s="266"/>
      <c r="GA91" s="267"/>
      <c r="GB91" s="268"/>
      <c r="GC91" s="262"/>
      <c r="GD91" s="269"/>
      <c r="GE91" s="263"/>
      <c r="GF91" s="264"/>
      <c r="GG91" s="265"/>
      <c r="GH91" s="264"/>
      <c r="GI91" s="266"/>
      <c r="GJ91" s="267"/>
      <c r="GK91" s="268"/>
      <c r="GL91" s="262"/>
      <c r="GM91" s="269"/>
      <c r="GN91" s="263"/>
      <c r="GO91" s="264"/>
      <c r="GP91" s="265"/>
      <c r="GQ91" s="264"/>
      <c r="GR91" s="266"/>
      <c r="GS91" s="267"/>
      <c r="GT91" s="253"/>
      <c r="GU91" s="142"/>
      <c r="GV91" s="273"/>
      <c r="GW91" s="274"/>
      <c r="GX91" s="274"/>
      <c r="GY91" s="275"/>
      <c r="GZ91" s="39"/>
    </row>
    <row r="92" spans="1:209" ht="19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76"/>
      <c r="K92" s="234"/>
      <c r="L92" s="235"/>
      <c r="M92" s="236"/>
      <c r="N92" s="257"/>
      <c r="O92" s="564"/>
      <c r="P92" s="260"/>
      <c r="Q92" s="238"/>
      <c r="R92" s="261"/>
      <c r="S92" s="238"/>
      <c r="T92" s="277">
        <f t="shared" si="7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275"/>
      <c r="GZ92" s="39"/>
    </row>
    <row r="93" spans="1:209" ht="16.5" thickTop="1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78"/>
      <c r="P93" s="278"/>
      <c r="Q93" s="238"/>
      <c r="R93" s="238"/>
      <c r="S93" s="238"/>
      <c r="T93" s="277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79"/>
      <c r="R94" s="537"/>
      <c r="S94" s="537"/>
      <c r="T94" s="45">
        <f t="shared" si="7"/>
        <v>0</v>
      </c>
      <c r="U94" s="280"/>
      <c r="V94" s="248"/>
      <c r="W94" s="241"/>
      <c r="X94" s="262"/>
      <c r="Y94" s="243"/>
      <c r="Z94" s="264"/>
      <c r="AA94" s="265"/>
      <c r="AB94" s="264"/>
      <c r="AC94" s="266"/>
      <c r="AD94" s="267"/>
      <c r="AE94" s="268"/>
      <c r="AF94" s="262"/>
      <c r="AG94" s="281"/>
      <c r="AH94" s="243"/>
      <c r="AI94" s="264"/>
      <c r="AJ94" s="265"/>
      <c r="AK94" s="270"/>
      <c r="AL94" s="266"/>
      <c r="AM94" s="267"/>
      <c r="AN94" s="282"/>
      <c r="AO94" s="283"/>
      <c r="AP94" s="281"/>
      <c r="AQ94" s="243"/>
      <c r="AR94" s="264"/>
      <c r="AS94" s="265"/>
      <c r="AT94" s="264"/>
      <c r="AU94" s="266"/>
      <c r="AV94" s="267"/>
      <c r="AW94" s="282"/>
      <c r="AX94" s="283"/>
      <c r="AY94" s="281"/>
      <c r="AZ94" s="243"/>
      <c r="BA94" s="264"/>
      <c r="BB94" s="265"/>
      <c r="BC94" s="270"/>
      <c r="BD94" s="266"/>
      <c r="BE94" s="267"/>
      <c r="BF94" s="282"/>
      <c r="BG94" s="283"/>
      <c r="BH94" s="281"/>
      <c r="BI94" s="243"/>
      <c r="BJ94" s="264"/>
      <c r="BK94" s="265"/>
      <c r="BL94" s="270"/>
      <c r="BM94" s="266"/>
      <c r="BN94" s="267"/>
      <c r="BO94" s="282"/>
      <c r="BP94" s="283"/>
      <c r="BQ94" s="281"/>
      <c r="BR94" s="243"/>
      <c r="BS94" s="264"/>
      <c r="BT94" s="265"/>
      <c r="BU94" s="264"/>
      <c r="BV94" s="266"/>
      <c r="BW94" s="267"/>
      <c r="BX94" s="282"/>
      <c r="BY94" s="283"/>
      <c r="BZ94" s="281"/>
      <c r="CA94" s="243"/>
      <c r="CB94" s="264"/>
      <c r="CC94" s="265"/>
      <c r="CD94" s="264"/>
      <c r="CE94" s="266"/>
      <c r="CF94" s="267"/>
      <c r="CG94" s="282"/>
      <c r="CH94" s="283"/>
      <c r="CI94" s="281"/>
      <c r="CJ94" s="243"/>
      <c r="CK94" s="264"/>
      <c r="CL94" s="265"/>
      <c r="CM94" s="264"/>
      <c r="CN94" s="266"/>
      <c r="CO94" s="267"/>
      <c r="CP94" s="282"/>
      <c r="CQ94" s="283"/>
      <c r="CR94" s="281"/>
      <c r="CS94" s="243"/>
      <c r="CT94" s="264"/>
      <c r="CU94" s="271"/>
      <c r="CV94" s="270"/>
      <c r="CW94" s="272"/>
      <c r="CX94" s="267"/>
      <c r="CY94" s="282"/>
      <c r="CZ94" s="283"/>
      <c r="DA94" s="281"/>
      <c r="DB94" s="243"/>
      <c r="DC94" s="264"/>
      <c r="DD94" s="265"/>
      <c r="DE94" s="264"/>
      <c r="DF94" s="266"/>
      <c r="DG94" s="267"/>
      <c r="DH94" s="282"/>
      <c r="DI94" s="283"/>
      <c r="DJ94" s="281"/>
      <c r="DK94" s="243"/>
      <c r="DL94" s="264"/>
      <c r="DM94" s="271"/>
      <c r="DN94" s="270"/>
      <c r="DO94" s="272"/>
      <c r="DP94" s="267"/>
      <c r="DQ94" s="282"/>
      <c r="DR94" s="283"/>
      <c r="DS94" s="281"/>
      <c r="DT94" s="243"/>
      <c r="DU94" s="264"/>
      <c r="DV94" s="265"/>
      <c r="DW94" s="264"/>
      <c r="DX94" s="266"/>
      <c r="DY94" s="267"/>
      <c r="DZ94" s="282"/>
      <c r="EA94" s="283"/>
      <c r="EB94" s="281"/>
      <c r="EC94" s="243"/>
      <c r="ED94" s="264"/>
      <c r="EE94" s="271"/>
      <c r="EF94" s="270"/>
      <c r="EG94" s="272"/>
      <c r="EH94" s="267"/>
      <c r="EI94" s="282"/>
      <c r="EJ94" s="283"/>
      <c r="EK94" s="281"/>
      <c r="EL94" s="243"/>
      <c r="EM94" s="264"/>
      <c r="EN94" s="271"/>
      <c r="EO94" s="270"/>
      <c r="EP94" s="272"/>
      <c r="EQ94" s="267"/>
      <c r="ER94" s="282"/>
      <c r="ES94" s="283"/>
      <c r="ET94" s="281"/>
      <c r="EU94" s="243"/>
      <c r="EV94" s="264"/>
      <c r="EW94" s="265"/>
      <c r="EX94" s="264"/>
      <c r="EY94" s="266"/>
      <c r="EZ94" s="267"/>
      <c r="FA94" s="282"/>
      <c r="FB94" s="283"/>
      <c r="FC94" s="281"/>
      <c r="FD94" s="243"/>
      <c r="FE94" s="264"/>
      <c r="FF94" s="265"/>
      <c r="FG94" s="264"/>
      <c r="FH94" s="266"/>
      <c r="FI94" s="267"/>
      <c r="FJ94" s="282"/>
      <c r="FK94" s="283"/>
      <c r="FL94" s="281"/>
      <c r="FM94" s="243"/>
      <c r="FN94" s="264"/>
      <c r="FO94" s="265"/>
      <c r="FP94" s="264"/>
      <c r="FQ94" s="266"/>
      <c r="FR94" s="267"/>
      <c r="FS94" s="282"/>
      <c r="FT94" s="283"/>
      <c r="FU94" s="281"/>
      <c r="FV94" s="243"/>
      <c r="FW94" s="264"/>
      <c r="FX94" s="265"/>
      <c r="FY94" s="264"/>
      <c r="FZ94" s="266"/>
      <c r="GA94" s="267"/>
      <c r="GB94" s="282"/>
      <c r="GC94" s="283"/>
      <c r="GD94" s="281"/>
      <c r="GE94" s="243"/>
      <c r="GF94" s="264"/>
      <c r="GG94" s="265"/>
      <c r="GH94" s="264"/>
      <c r="GI94" s="266"/>
      <c r="GJ94" s="267"/>
      <c r="GK94" s="282"/>
      <c r="GL94" s="283"/>
      <c r="GM94" s="281"/>
      <c r="GN94" s="243"/>
      <c r="GO94" s="264"/>
      <c r="GP94" s="265"/>
      <c r="GQ94" s="264"/>
      <c r="GR94" s="266"/>
      <c r="GS94" s="267"/>
      <c r="GT94" s="253"/>
      <c r="GU94" s="30"/>
      <c r="GV94" s="284"/>
      <c r="GW94" s="274"/>
      <c r="GX94" s="274"/>
      <c r="GY94" s="275"/>
      <c r="GZ94" s="39"/>
    </row>
    <row r="95" spans="1:209" ht="17.25" thickTop="1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85"/>
      <c r="L95" s="235"/>
      <c r="M95" s="286"/>
      <c r="N95" s="287"/>
      <c r="O95" s="565" t="s">
        <v>35</v>
      </c>
      <c r="P95" s="566"/>
      <c r="Q95" s="566"/>
      <c r="R95" s="288">
        <f>SUM(R11:R94)</f>
        <v>0</v>
      </c>
      <c r="S95" s="538"/>
      <c r="T95" s="290">
        <f>SUM(T11:T94)</f>
        <v>17202921.629999999</v>
      </c>
      <c r="U95" s="291"/>
      <c r="V95" s="248"/>
      <c r="W95" s="292">
        <f t="shared" ref="W95:CH95" si="8">SUM(W11:W94)</f>
        <v>42053.84</v>
      </c>
      <c r="X95" s="293">
        <f t="shared" si="8"/>
        <v>0</v>
      </c>
      <c r="Y95" s="293">
        <f t="shared" si="8"/>
        <v>0</v>
      </c>
      <c r="Z95" s="293">
        <f t="shared" si="8"/>
        <v>0</v>
      </c>
      <c r="AA95" s="293">
        <f t="shared" si="8"/>
        <v>0</v>
      </c>
      <c r="AB95" s="293">
        <f t="shared" si="8"/>
        <v>0</v>
      </c>
      <c r="AC95" s="293">
        <f t="shared" si="8"/>
        <v>0</v>
      </c>
      <c r="AD95" s="293">
        <f t="shared" si="8"/>
        <v>0</v>
      </c>
      <c r="AE95" s="293">
        <f t="shared" si="8"/>
        <v>0</v>
      </c>
      <c r="AF95" s="293">
        <f t="shared" si="8"/>
        <v>0</v>
      </c>
      <c r="AG95" s="293">
        <f t="shared" si="8"/>
        <v>0</v>
      </c>
      <c r="AH95" s="293">
        <f t="shared" si="8"/>
        <v>0</v>
      </c>
      <c r="AI95" s="293">
        <f t="shared" si="8"/>
        <v>0</v>
      </c>
      <c r="AJ95" s="293">
        <f t="shared" si="8"/>
        <v>0</v>
      </c>
      <c r="AK95" s="293">
        <f t="shared" si="8"/>
        <v>0</v>
      </c>
      <c r="AL95" s="293">
        <f t="shared" si="8"/>
        <v>0</v>
      </c>
      <c r="AM95" s="293">
        <f t="shared" si="8"/>
        <v>0</v>
      </c>
      <c r="AN95" s="293">
        <f t="shared" si="8"/>
        <v>0</v>
      </c>
      <c r="AO95" s="293">
        <f t="shared" si="8"/>
        <v>0</v>
      </c>
      <c r="AP95" s="293">
        <f t="shared" si="8"/>
        <v>0</v>
      </c>
      <c r="AQ95" s="293">
        <f t="shared" si="8"/>
        <v>0</v>
      </c>
      <c r="AR95" s="293">
        <f t="shared" si="8"/>
        <v>0</v>
      </c>
      <c r="AS95" s="293">
        <f t="shared" si="8"/>
        <v>0</v>
      </c>
      <c r="AT95" s="293">
        <f t="shared" si="8"/>
        <v>0</v>
      </c>
      <c r="AU95" s="293">
        <f t="shared" si="8"/>
        <v>0</v>
      </c>
      <c r="AV95" s="293">
        <f t="shared" si="8"/>
        <v>0</v>
      </c>
      <c r="AW95" s="293">
        <f t="shared" si="8"/>
        <v>0</v>
      </c>
      <c r="AX95" s="293">
        <f t="shared" si="8"/>
        <v>0</v>
      </c>
      <c r="AY95" s="293">
        <f t="shared" si="8"/>
        <v>0</v>
      </c>
      <c r="AZ95" s="293">
        <f t="shared" si="8"/>
        <v>0</v>
      </c>
      <c r="BA95" s="293">
        <f t="shared" si="8"/>
        <v>0</v>
      </c>
      <c r="BB95" s="293">
        <f t="shared" si="8"/>
        <v>0</v>
      </c>
      <c r="BC95" s="293">
        <f t="shared" si="8"/>
        <v>0</v>
      </c>
      <c r="BD95" s="293">
        <f t="shared" si="8"/>
        <v>0</v>
      </c>
      <c r="BE95" s="293">
        <f t="shared" si="8"/>
        <v>0</v>
      </c>
      <c r="BF95" s="293">
        <f t="shared" si="8"/>
        <v>0</v>
      </c>
      <c r="BG95" s="293">
        <f t="shared" si="8"/>
        <v>0</v>
      </c>
      <c r="BH95" s="293">
        <f t="shared" si="8"/>
        <v>0</v>
      </c>
      <c r="BI95" s="293">
        <f t="shared" si="8"/>
        <v>0</v>
      </c>
      <c r="BJ95" s="293">
        <f t="shared" si="8"/>
        <v>0</v>
      </c>
      <c r="BK95" s="293">
        <f t="shared" si="8"/>
        <v>0</v>
      </c>
      <c r="BL95" s="293">
        <f t="shared" si="8"/>
        <v>0</v>
      </c>
      <c r="BM95" s="293">
        <f t="shared" si="8"/>
        <v>0</v>
      </c>
      <c r="BN95" s="293">
        <f t="shared" si="8"/>
        <v>0</v>
      </c>
      <c r="BO95" s="293">
        <f t="shared" si="8"/>
        <v>0</v>
      </c>
      <c r="BP95" s="293">
        <f t="shared" si="8"/>
        <v>0</v>
      </c>
      <c r="BQ95" s="293">
        <f t="shared" si="8"/>
        <v>0</v>
      </c>
      <c r="BR95" s="293">
        <f t="shared" si="8"/>
        <v>0</v>
      </c>
      <c r="BS95" s="293">
        <f t="shared" si="8"/>
        <v>0</v>
      </c>
      <c r="BT95" s="293">
        <f t="shared" si="8"/>
        <v>0</v>
      </c>
      <c r="BU95" s="293">
        <f t="shared" si="8"/>
        <v>0</v>
      </c>
      <c r="BV95" s="293">
        <f t="shared" si="8"/>
        <v>0</v>
      </c>
      <c r="BW95" s="293">
        <f t="shared" si="8"/>
        <v>0</v>
      </c>
      <c r="BX95" s="293">
        <f t="shared" si="8"/>
        <v>0</v>
      </c>
      <c r="BY95" s="293">
        <f t="shared" si="8"/>
        <v>0</v>
      </c>
      <c r="BZ95" s="293">
        <f t="shared" si="8"/>
        <v>0</v>
      </c>
      <c r="CA95" s="293">
        <f t="shared" si="8"/>
        <v>0</v>
      </c>
      <c r="CB95" s="293">
        <f t="shared" si="8"/>
        <v>0</v>
      </c>
      <c r="CC95" s="293">
        <f t="shared" si="8"/>
        <v>0</v>
      </c>
      <c r="CD95" s="293">
        <f t="shared" si="8"/>
        <v>0</v>
      </c>
      <c r="CE95" s="293">
        <f t="shared" si="8"/>
        <v>0</v>
      </c>
      <c r="CF95" s="293">
        <f t="shared" si="8"/>
        <v>0</v>
      </c>
      <c r="CG95" s="293">
        <f t="shared" si="8"/>
        <v>0</v>
      </c>
      <c r="CH95" s="293">
        <f t="shared" si="8"/>
        <v>0</v>
      </c>
      <c r="CI95" s="293">
        <f t="shared" ref="CI95:ET95" si="9">SUM(CI11:CI94)</f>
        <v>0</v>
      </c>
      <c r="CJ95" s="293">
        <f t="shared" si="9"/>
        <v>0</v>
      </c>
      <c r="CK95" s="293">
        <f t="shared" si="9"/>
        <v>0</v>
      </c>
      <c r="CL95" s="293">
        <f t="shared" si="9"/>
        <v>0</v>
      </c>
      <c r="CM95" s="293">
        <f t="shared" si="9"/>
        <v>0</v>
      </c>
      <c r="CN95" s="293">
        <f t="shared" si="9"/>
        <v>0</v>
      </c>
      <c r="CO95" s="293">
        <f t="shared" si="9"/>
        <v>0</v>
      </c>
      <c r="CP95" s="293">
        <f t="shared" si="9"/>
        <v>0</v>
      </c>
      <c r="CQ95" s="293">
        <f t="shared" si="9"/>
        <v>0</v>
      </c>
      <c r="CR95" s="293">
        <f t="shared" si="9"/>
        <v>0</v>
      </c>
      <c r="CS95" s="293">
        <f t="shared" si="9"/>
        <v>0</v>
      </c>
      <c r="CT95" s="293">
        <f t="shared" si="9"/>
        <v>0</v>
      </c>
      <c r="CU95" s="293">
        <f t="shared" si="9"/>
        <v>0</v>
      </c>
      <c r="CV95" s="293">
        <f t="shared" si="9"/>
        <v>0</v>
      </c>
      <c r="CW95" s="293">
        <f t="shared" si="9"/>
        <v>0</v>
      </c>
      <c r="CX95" s="293">
        <f t="shared" si="9"/>
        <v>0</v>
      </c>
      <c r="CY95" s="293">
        <f t="shared" si="9"/>
        <v>0</v>
      </c>
      <c r="CZ95" s="293">
        <f t="shared" si="9"/>
        <v>0</v>
      </c>
      <c r="DA95" s="293">
        <f t="shared" si="9"/>
        <v>0</v>
      </c>
      <c r="DB95" s="293">
        <f t="shared" si="9"/>
        <v>0</v>
      </c>
      <c r="DC95" s="293">
        <f t="shared" si="9"/>
        <v>0</v>
      </c>
      <c r="DD95" s="293">
        <f t="shared" si="9"/>
        <v>0</v>
      </c>
      <c r="DE95" s="293">
        <f t="shared" si="9"/>
        <v>0</v>
      </c>
      <c r="DF95" s="293">
        <f t="shared" si="9"/>
        <v>0</v>
      </c>
      <c r="DG95" s="293">
        <f t="shared" si="9"/>
        <v>0</v>
      </c>
      <c r="DH95" s="293">
        <f t="shared" si="9"/>
        <v>0</v>
      </c>
      <c r="DI95" s="293">
        <f t="shared" si="9"/>
        <v>0</v>
      </c>
      <c r="DJ95" s="293">
        <f t="shared" si="9"/>
        <v>0</v>
      </c>
      <c r="DK95" s="293">
        <f t="shared" si="9"/>
        <v>0</v>
      </c>
      <c r="DL95" s="293">
        <f t="shared" si="9"/>
        <v>0</v>
      </c>
      <c r="DM95" s="293">
        <f t="shared" si="9"/>
        <v>0</v>
      </c>
      <c r="DN95" s="293">
        <f t="shared" si="9"/>
        <v>0</v>
      </c>
      <c r="DO95" s="293">
        <f t="shared" si="9"/>
        <v>0</v>
      </c>
      <c r="DP95" s="293">
        <f t="shared" si="9"/>
        <v>0</v>
      </c>
      <c r="DQ95" s="293">
        <f t="shared" si="9"/>
        <v>0</v>
      </c>
      <c r="DR95" s="293">
        <f t="shared" si="9"/>
        <v>0</v>
      </c>
      <c r="DS95" s="293">
        <f t="shared" si="9"/>
        <v>0</v>
      </c>
      <c r="DT95" s="293">
        <f t="shared" si="9"/>
        <v>0</v>
      </c>
      <c r="DU95" s="293">
        <f t="shared" si="9"/>
        <v>0</v>
      </c>
      <c r="DV95" s="293">
        <f t="shared" si="9"/>
        <v>0</v>
      </c>
      <c r="DW95" s="293">
        <f t="shared" si="9"/>
        <v>0</v>
      </c>
      <c r="DX95" s="293">
        <f t="shared" si="9"/>
        <v>0</v>
      </c>
      <c r="DY95" s="293">
        <f t="shared" si="9"/>
        <v>0</v>
      </c>
      <c r="DZ95" s="293">
        <f t="shared" si="9"/>
        <v>0</v>
      </c>
      <c r="EA95" s="293">
        <f t="shared" si="9"/>
        <v>0</v>
      </c>
      <c r="EB95" s="293">
        <f t="shared" si="9"/>
        <v>0</v>
      </c>
      <c r="EC95" s="293">
        <f t="shared" si="9"/>
        <v>0</v>
      </c>
      <c r="ED95" s="293">
        <f t="shared" si="9"/>
        <v>0</v>
      </c>
      <c r="EE95" s="293">
        <f t="shared" si="9"/>
        <v>0</v>
      </c>
      <c r="EF95" s="293">
        <f t="shared" si="9"/>
        <v>0</v>
      </c>
      <c r="EG95" s="293">
        <f t="shared" si="9"/>
        <v>0</v>
      </c>
      <c r="EH95" s="293">
        <f t="shared" si="9"/>
        <v>0</v>
      </c>
      <c r="EI95" s="293">
        <f t="shared" si="9"/>
        <v>0</v>
      </c>
      <c r="EJ95" s="293">
        <f t="shared" si="9"/>
        <v>0</v>
      </c>
      <c r="EK95" s="293">
        <f t="shared" si="9"/>
        <v>0</v>
      </c>
      <c r="EL95" s="293">
        <f t="shared" si="9"/>
        <v>0</v>
      </c>
      <c r="EM95" s="293">
        <f t="shared" si="9"/>
        <v>0</v>
      </c>
      <c r="EN95" s="293">
        <f t="shared" si="9"/>
        <v>0</v>
      </c>
      <c r="EO95" s="293">
        <f t="shared" si="9"/>
        <v>0</v>
      </c>
      <c r="EP95" s="293">
        <f t="shared" si="9"/>
        <v>0</v>
      </c>
      <c r="EQ95" s="293">
        <f t="shared" si="9"/>
        <v>0</v>
      </c>
      <c r="ER95" s="293">
        <f t="shared" si="9"/>
        <v>0</v>
      </c>
      <c r="ES95" s="293">
        <f t="shared" si="9"/>
        <v>0</v>
      </c>
      <c r="ET95" s="293">
        <f t="shared" si="9"/>
        <v>0</v>
      </c>
      <c r="EU95" s="293">
        <f t="shared" ref="EU95:GS95" si="10">SUM(EU11:EU94)</f>
        <v>0</v>
      </c>
      <c r="EV95" s="293">
        <f t="shared" si="10"/>
        <v>0</v>
      </c>
      <c r="EW95" s="293">
        <f t="shared" si="10"/>
        <v>0</v>
      </c>
      <c r="EX95" s="293">
        <f t="shared" si="10"/>
        <v>0</v>
      </c>
      <c r="EY95" s="293">
        <f t="shared" si="10"/>
        <v>0</v>
      </c>
      <c r="EZ95" s="293">
        <f t="shared" si="10"/>
        <v>0</v>
      </c>
      <c r="FA95" s="293">
        <f t="shared" si="10"/>
        <v>0</v>
      </c>
      <c r="FB95" s="293">
        <f t="shared" si="10"/>
        <v>0</v>
      </c>
      <c r="FC95" s="293">
        <f t="shared" si="10"/>
        <v>0</v>
      </c>
      <c r="FD95" s="293">
        <f t="shared" si="10"/>
        <v>0</v>
      </c>
      <c r="FE95" s="293">
        <f t="shared" si="10"/>
        <v>0</v>
      </c>
      <c r="FF95" s="293">
        <f t="shared" si="10"/>
        <v>0</v>
      </c>
      <c r="FG95" s="293">
        <f t="shared" si="10"/>
        <v>0</v>
      </c>
      <c r="FH95" s="293">
        <f t="shared" si="10"/>
        <v>0</v>
      </c>
      <c r="FI95" s="293">
        <f t="shared" si="10"/>
        <v>0</v>
      </c>
      <c r="FJ95" s="293">
        <f t="shared" si="10"/>
        <v>0</v>
      </c>
      <c r="FK95" s="293">
        <f t="shared" si="10"/>
        <v>0</v>
      </c>
      <c r="FL95" s="293">
        <f t="shared" si="10"/>
        <v>0</v>
      </c>
      <c r="FM95" s="293">
        <f t="shared" si="10"/>
        <v>0</v>
      </c>
      <c r="FN95" s="293">
        <f t="shared" si="10"/>
        <v>0</v>
      </c>
      <c r="FO95" s="293">
        <f t="shared" si="10"/>
        <v>0</v>
      </c>
      <c r="FP95" s="293">
        <f t="shared" si="10"/>
        <v>0</v>
      </c>
      <c r="FQ95" s="293">
        <f t="shared" si="10"/>
        <v>0</v>
      </c>
      <c r="FR95" s="293">
        <f t="shared" si="10"/>
        <v>0</v>
      </c>
      <c r="FS95" s="293">
        <f t="shared" si="10"/>
        <v>0</v>
      </c>
      <c r="FT95" s="293">
        <f t="shared" si="10"/>
        <v>0</v>
      </c>
      <c r="FU95" s="293">
        <f t="shared" si="10"/>
        <v>0</v>
      </c>
      <c r="FV95" s="293">
        <f t="shared" si="10"/>
        <v>0</v>
      </c>
      <c r="FW95" s="293">
        <f t="shared" si="10"/>
        <v>0</v>
      </c>
      <c r="FX95" s="293">
        <f t="shared" si="10"/>
        <v>0</v>
      </c>
      <c r="FY95" s="293">
        <f t="shared" si="10"/>
        <v>0</v>
      </c>
      <c r="FZ95" s="293">
        <f t="shared" si="10"/>
        <v>0</v>
      </c>
      <c r="GA95" s="293">
        <f t="shared" si="10"/>
        <v>0</v>
      </c>
      <c r="GB95" s="293">
        <f t="shared" si="10"/>
        <v>0</v>
      </c>
      <c r="GC95" s="293">
        <f t="shared" si="10"/>
        <v>0</v>
      </c>
      <c r="GD95" s="293">
        <f t="shared" si="10"/>
        <v>0</v>
      </c>
      <c r="GE95" s="293">
        <f t="shared" si="10"/>
        <v>0</v>
      </c>
      <c r="GF95" s="293">
        <f t="shared" si="10"/>
        <v>0</v>
      </c>
      <c r="GG95" s="293">
        <f t="shared" si="10"/>
        <v>0</v>
      </c>
      <c r="GH95" s="293">
        <f t="shared" si="10"/>
        <v>0</v>
      </c>
      <c r="GI95" s="293">
        <f t="shared" si="10"/>
        <v>0</v>
      </c>
      <c r="GJ95" s="293">
        <f t="shared" si="10"/>
        <v>0</v>
      </c>
      <c r="GK95" s="293">
        <f t="shared" si="10"/>
        <v>0</v>
      </c>
      <c r="GL95" s="293">
        <f t="shared" si="10"/>
        <v>0</v>
      </c>
      <c r="GM95" s="293">
        <f t="shared" si="10"/>
        <v>0</v>
      </c>
      <c r="GN95" s="293">
        <f t="shared" si="10"/>
        <v>0</v>
      </c>
      <c r="GO95" s="293">
        <f t="shared" si="10"/>
        <v>0</v>
      </c>
      <c r="GP95" s="293">
        <f t="shared" si="10"/>
        <v>0</v>
      </c>
      <c r="GQ95" s="293">
        <f t="shared" si="10"/>
        <v>0</v>
      </c>
      <c r="GR95" s="293">
        <f t="shared" si="10"/>
        <v>0</v>
      </c>
      <c r="GS95" s="293">
        <f t="shared" si="10"/>
        <v>0</v>
      </c>
      <c r="GT95" s="142"/>
      <c r="GU95" s="294">
        <f>SUM(GU11:GU94)</f>
        <v>208992</v>
      </c>
      <c r="GV95" s="295"/>
      <c r="GW95" s="296"/>
      <c r="GX95" s="296"/>
      <c r="GY95" s="297"/>
      <c r="GZ95" s="298">
        <f>SUM(GZ11:GZ94)</f>
        <v>0</v>
      </c>
    </row>
    <row r="96" spans="1:209" x14ac:dyDescent="0.25"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299"/>
      <c r="P96" s="300"/>
      <c r="Q96" s="301"/>
      <c r="R96" s="301"/>
      <c r="S96" s="301"/>
      <c r="T96" s="45"/>
      <c r="U96" s="291"/>
      <c r="V96" s="248"/>
      <c r="W96" s="293"/>
      <c r="X96" s="302"/>
      <c r="Y96" s="303"/>
      <c r="Z96" s="304"/>
      <c r="AA96" s="42"/>
      <c r="AB96" s="304"/>
      <c r="AC96" s="305"/>
      <c r="AD96" s="126"/>
      <c r="AE96" s="118"/>
      <c r="AF96" s="79"/>
      <c r="AG96" s="306"/>
      <c r="AH96" s="303"/>
      <c r="AI96" s="304"/>
      <c r="AJ96" s="42"/>
      <c r="AK96" s="307"/>
      <c r="AL96" s="305"/>
      <c r="AM96" s="126"/>
      <c r="AO96" s="60"/>
      <c r="AP96" s="306"/>
      <c r="AQ96" s="303"/>
      <c r="AR96" s="304"/>
      <c r="AS96" s="42"/>
      <c r="AT96" s="304"/>
      <c r="AU96" s="305"/>
      <c r="AV96" s="126"/>
      <c r="AX96" s="60"/>
      <c r="AY96" s="306"/>
      <c r="AZ96" s="303"/>
      <c r="BA96" s="304"/>
      <c r="BB96" s="42"/>
      <c r="BC96" s="307"/>
      <c r="BD96" s="305"/>
      <c r="BE96" s="126"/>
      <c r="BG96" s="60"/>
      <c r="BH96" s="306"/>
      <c r="BI96" s="303"/>
      <c r="BJ96" s="304"/>
      <c r="BK96" s="42"/>
      <c r="BL96" s="307"/>
      <c r="BM96" s="305"/>
      <c r="BN96" s="126"/>
      <c r="BP96" s="60"/>
      <c r="BQ96" s="306"/>
      <c r="BR96" s="303"/>
      <c r="BS96" s="304"/>
      <c r="BT96" s="42"/>
      <c r="BU96" s="304"/>
      <c r="BV96" s="305"/>
      <c r="BW96" s="126"/>
      <c r="BY96" s="60"/>
      <c r="BZ96" s="306"/>
      <c r="CA96" s="303"/>
      <c r="CB96" s="304"/>
      <c r="CC96" s="42"/>
      <c r="CD96" s="304"/>
      <c r="CE96" s="305"/>
      <c r="CF96" s="126"/>
      <c r="CH96" s="60"/>
      <c r="CI96" s="306"/>
      <c r="CJ96" s="303"/>
      <c r="CK96" s="304"/>
      <c r="CL96" s="42"/>
      <c r="CM96" s="304"/>
      <c r="CN96" s="305"/>
      <c r="CO96" s="126"/>
      <c r="CQ96" s="60"/>
      <c r="CR96" s="306"/>
      <c r="CS96" s="303"/>
      <c r="CT96" s="304"/>
      <c r="CU96" s="308"/>
      <c r="CV96" s="307"/>
      <c r="CW96" s="309"/>
      <c r="CX96" s="126"/>
      <c r="CZ96" s="60"/>
      <c r="DA96" s="306"/>
      <c r="DB96" s="303"/>
      <c r="DC96" s="304"/>
      <c r="DD96" s="42"/>
      <c r="DE96" s="304"/>
      <c r="DF96" s="305"/>
      <c r="DG96" s="126"/>
      <c r="DI96" s="60"/>
      <c r="DJ96" s="306"/>
      <c r="DK96" s="303"/>
      <c r="DL96" s="304"/>
      <c r="DM96" s="308"/>
      <c r="DN96" s="307"/>
      <c r="DO96" s="309"/>
      <c r="DP96" s="126"/>
      <c r="DR96" s="60"/>
      <c r="DS96" s="306"/>
      <c r="DT96" s="303"/>
      <c r="DU96" s="304"/>
      <c r="DV96" s="42"/>
      <c r="DW96" s="304"/>
      <c r="DX96" s="305"/>
      <c r="DY96" s="126"/>
      <c r="EA96" s="60"/>
      <c r="EB96" s="306"/>
      <c r="EC96" s="303"/>
      <c r="ED96" s="304"/>
      <c r="EE96" s="308"/>
      <c r="EF96" s="307"/>
      <c r="EG96" s="309"/>
      <c r="EH96" s="126"/>
      <c r="EJ96" s="60"/>
      <c r="EK96" s="306"/>
      <c r="EL96" s="303"/>
      <c r="EM96" s="304"/>
      <c r="EN96" s="308"/>
      <c r="EO96" s="307"/>
      <c r="EP96" s="309"/>
      <c r="EQ96" s="126"/>
      <c r="ES96" s="60"/>
      <c r="ET96" s="306"/>
      <c r="EU96" s="303"/>
      <c r="EV96" s="304"/>
      <c r="EW96" s="42"/>
      <c r="EX96" s="304"/>
      <c r="EY96" s="305"/>
      <c r="EZ96" s="126"/>
      <c r="FB96" s="60"/>
      <c r="FC96" s="306"/>
      <c r="FD96" s="303"/>
      <c r="FE96" s="304"/>
      <c r="FF96" s="42"/>
      <c r="FG96" s="304"/>
      <c r="FH96" s="305"/>
      <c r="FI96" s="126"/>
      <c r="FK96" s="60"/>
      <c r="FL96" s="306"/>
      <c r="FM96" s="303"/>
      <c r="FN96" s="304"/>
      <c r="FO96" s="42"/>
      <c r="FP96" s="304"/>
      <c r="FQ96" s="305"/>
      <c r="FR96" s="126"/>
      <c r="FT96" s="60"/>
      <c r="FU96" s="306"/>
      <c r="FV96" s="303"/>
      <c r="FW96" s="304"/>
      <c r="FX96" s="42"/>
      <c r="FY96" s="304"/>
      <c r="FZ96" s="305"/>
      <c r="GA96" s="126"/>
      <c r="GC96" s="60"/>
      <c r="GD96" s="306"/>
      <c r="GE96" s="303"/>
      <c r="GF96" s="304"/>
      <c r="GG96" s="42"/>
      <c r="GH96" s="304"/>
      <c r="GI96" s="305"/>
      <c r="GJ96" s="126"/>
      <c r="GL96" s="60"/>
      <c r="GM96" s="306"/>
      <c r="GN96" s="303"/>
      <c r="GO96" s="304"/>
      <c r="GP96" s="42"/>
      <c r="GQ96" s="304"/>
      <c r="GR96" s="305"/>
      <c r="GS96" s="126"/>
      <c r="GT96" s="253"/>
      <c r="GU96"/>
      <c r="GW96" s="311"/>
      <c r="GX96" s="311"/>
      <c r="GY96" s="312"/>
      <c r="GZ96"/>
    </row>
    <row r="97" spans="1:208" ht="16.5" thickBot="1" x14ac:dyDescent="0.3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312"/>
      <c r="GZ97"/>
    </row>
    <row r="98" spans="1:208" ht="16.5" thickTop="1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57"/>
      <c r="O98" s="567" t="s">
        <v>36</v>
      </c>
      <c r="P98" s="568"/>
      <c r="Q98" s="568"/>
      <c r="R98" s="539"/>
      <c r="S98" s="539"/>
      <c r="T98" s="571">
        <f>GZ95+GU95+W95+T95+R95</f>
        <v>17453967.469999999</v>
      </c>
      <c r="U98" s="572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314"/>
      <c r="K99" s="285"/>
      <c r="L99" s="235"/>
      <c r="M99" s="286"/>
      <c r="N99" s="257"/>
      <c r="O99" s="569"/>
      <c r="P99" s="570"/>
      <c r="Q99" s="570"/>
      <c r="R99" s="540"/>
      <c r="S99" s="540"/>
      <c r="T99" s="573"/>
      <c r="U99" s="574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299"/>
      <c r="P100" s="300"/>
      <c r="Q100" s="301"/>
      <c r="R100" s="301"/>
      <c r="S100" s="301"/>
      <c r="T100" s="277"/>
      <c r="U100" s="316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x14ac:dyDescent="0.25">
      <c r="A102" s="1">
        <v>25</v>
      </c>
      <c r="B102" s="118" t="e">
        <f>#REF!</f>
        <v>#REF!</v>
      </c>
      <c r="C102" s="118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3"/>
      <c r="K102" s="285"/>
      <c r="L102" s="235"/>
      <c r="M102" s="286"/>
      <c r="N102" s="257"/>
      <c r="O102" s="299"/>
      <c r="P102" s="317"/>
      <c r="Q102" s="301"/>
      <c r="R102" s="301"/>
      <c r="S102" s="301"/>
      <c r="T102" s="277"/>
      <c r="U102" s="318"/>
      <c r="V102" s="248"/>
      <c r="W102" s="293"/>
      <c r="X102" s="302"/>
      <c r="Y102" s="303"/>
      <c r="Z102" s="304"/>
      <c r="AA102" s="265"/>
      <c r="AB102" s="264"/>
      <c r="AC102" s="266"/>
      <c r="AD102" s="267"/>
      <c r="AE102" s="118"/>
      <c r="AF102" s="79"/>
      <c r="AG102" s="306"/>
      <c r="AH102" s="303"/>
      <c r="AI102" s="304"/>
      <c r="AJ102" s="308"/>
      <c r="AK102" s="307"/>
      <c r="AL102" s="309"/>
      <c r="AM102" s="126"/>
      <c r="AO102" s="60"/>
      <c r="AP102" s="306"/>
      <c r="AQ102" s="303">
        <v>21</v>
      </c>
      <c r="AR102" s="304"/>
      <c r="AS102" s="308"/>
      <c r="AT102" s="304"/>
      <c r="AU102" s="309"/>
      <c r="AV102" s="126"/>
      <c r="AX102" s="60"/>
      <c r="AY102" s="306"/>
      <c r="AZ102" s="303">
        <v>21</v>
      </c>
      <c r="BA102" s="304"/>
      <c r="BB102" s="308"/>
      <c r="BC102" s="307"/>
      <c r="BD102" s="309"/>
      <c r="BE102" s="126"/>
      <c r="BG102" s="60"/>
      <c r="BH102" s="306"/>
      <c r="BI102" s="303"/>
      <c r="BJ102" s="304"/>
      <c r="BK102" s="308"/>
      <c r="BL102" s="307"/>
      <c r="BM102" s="309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>
        <v>21</v>
      </c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>
        <v>21</v>
      </c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>
        <v>21</v>
      </c>
      <c r="ED102" s="304"/>
      <c r="EE102" s="308"/>
      <c r="EF102" s="307"/>
      <c r="EG102" s="309"/>
      <c r="EH102" s="126"/>
      <c r="EJ102" s="60"/>
      <c r="EK102" s="306"/>
      <c r="EL102" s="303">
        <v>21</v>
      </c>
      <c r="EM102" s="304"/>
      <c r="EN102" s="308"/>
      <c r="EO102" s="307"/>
      <c r="EP102" s="309"/>
      <c r="EQ102" s="126"/>
      <c r="ES102" s="60"/>
      <c r="ET102" s="306"/>
      <c r="EU102" s="303">
        <v>21</v>
      </c>
      <c r="EV102" s="304"/>
      <c r="EW102" s="42"/>
      <c r="EX102" s="304"/>
      <c r="EY102" s="305"/>
      <c r="EZ102" s="126"/>
      <c r="FB102" s="60"/>
      <c r="FC102" s="306"/>
      <c r="FD102" s="303">
        <v>21</v>
      </c>
      <c r="FE102" s="304"/>
      <c r="FF102" s="42"/>
      <c r="FG102" s="304"/>
      <c r="FH102" s="305"/>
      <c r="FI102" s="126"/>
      <c r="FK102" s="60"/>
      <c r="FL102" s="306"/>
      <c r="FM102" s="303">
        <v>21</v>
      </c>
      <c r="FN102" s="304"/>
      <c r="FO102" s="42"/>
      <c r="FP102" s="304"/>
      <c r="FQ102" s="305"/>
      <c r="FR102" s="126"/>
      <c r="FT102" s="60"/>
      <c r="FU102" s="306"/>
      <c r="FV102" s="303">
        <v>21</v>
      </c>
      <c r="FW102" s="304"/>
      <c r="FX102" s="42"/>
      <c r="FY102" s="304"/>
      <c r="FZ102" s="305"/>
      <c r="GA102" s="126"/>
      <c r="GC102" s="60"/>
      <c r="GD102" s="306"/>
      <c r="GE102" s="303">
        <v>21</v>
      </c>
      <c r="GF102" s="304"/>
      <c r="GG102" s="42"/>
      <c r="GH102" s="304"/>
      <c r="GI102" s="305"/>
      <c r="GJ102" s="126"/>
      <c r="GL102" s="60"/>
      <c r="GM102" s="306"/>
      <c r="GN102" s="303">
        <v>21</v>
      </c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A103" s="1">
        <v>26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4"/>
      <c r="K103" s="285"/>
      <c r="L103" s="235"/>
      <c r="M103" s="286"/>
      <c r="N103" s="257"/>
      <c r="O103" s="89"/>
      <c r="P103" s="250"/>
      <c r="Q103" s="537"/>
      <c r="R103" s="537"/>
      <c r="S103" s="537"/>
      <c r="T103" s="277"/>
      <c r="U103" s="319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22</v>
      </c>
      <c r="AR103" s="307"/>
      <c r="AS103" s="308"/>
      <c r="AT103" s="304"/>
      <c r="AU103" s="309"/>
      <c r="AV103" s="126"/>
      <c r="AX103" s="60"/>
      <c r="AY103" s="306"/>
      <c r="AZ103" s="303">
        <v>22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22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22</v>
      </c>
      <c r="DC103" s="304"/>
      <c r="DD103" s="308"/>
      <c r="DE103" s="307"/>
      <c r="DF103" s="309"/>
      <c r="DG103" s="126"/>
      <c r="DI103" s="60"/>
      <c r="DJ103" s="306"/>
      <c r="DK103" s="303"/>
      <c r="DL103" s="304">
        <v>0</v>
      </c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22</v>
      </c>
      <c r="ED103" s="304"/>
      <c r="EE103" s="308"/>
      <c r="EF103" s="307"/>
      <c r="EG103" s="309"/>
      <c r="EH103" s="126"/>
      <c r="EJ103" s="60"/>
      <c r="EK103" s="306"/>
      <c r="EL103" s="303">
        <v>22</v>
      </c>
      <c r="EM103" s="304"/>
      <c r="EN103" s="308"/>
      <c r="EO103" s="307"/>
      <c r="EP103" s="309"/>
      <c r="EQ103" s="126"/>
      <c r="ES103" s="60"/>
      <c r="ET103" s="306"/>
      <c r="EU103" s="303">
        <v>22</v>
      </c>
      <c r="EV103" s="304"/>
      <c r="EW103" s="42"/>
      <c r="EX103" s="304"/>
      <c r="EY103" s="305"/>
      <c r="EZ103" s="126"/>
      <c r="FB103" s="60"/>
      <c r="FC103" s="306"/>
      <c r="FD103" s="303">
        <v>22</v>
      </c>
      <c r="FE103" s="304"/>
      <c r="FF103" s="42"/>
      <c r="FG103" s="304"/>
      <c r="FH103" s="305"/>
      <c r="FI103" s="126"/>
      <c r="FK103" s="60"/>
      <c r="FL103" s="306"/>
      <c r="FM103" s="303">
        <v>22</v>
      </c>
      <c r="FN103" s="304"/>
      <c r="FO103" s="42"/>
      <c r="FP103" s="304"/>
      <c r="FQ103" s="305"/>
      <c r="FR103" s="126"/>
      <c r="FT103" s="60"/>
      <c r="FU103" s="306"/>
      <c r="FV103" s="303">
        <v>22</v>
      </c>
      <c r="FW103" s="304"/>
      <c r="FX103" s="42"/>
      <c r="FY103" s="304"/>
      <c r="FZ103" s="305"/>
      <c r="GA103" s="126"/>
      <c r="GC103" s="60"/>
      <c r="GD103" s="306"/>
      <c r="GE103" s="303">
        <v>22</v>
      </c>
      <c r="GF103" s="304"/>
      <c r="GG103" s="42"/>
      <c r="GH103" s="304"/>
      <c r="GI103" s="305"/>
      <c r="GJ103" s="126"/>
      <c r="GL103" s="60"/>
      <c r="GM103" s="306"/>
      <c r="GN103" s="303">
        <v>22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Bot="1" x14ac:dyDescent="0.3">
      <c r="A104" s="1">
        <v>27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O104" s="320"/>
      <c r="P104" s="321"/>
      <c r="Q104" s="322"/>
      <c r="R104" s="322"/>
      <c r="S104" s="322"/>
      <c r="T104" s="60"/>
      <c r="U104" s="319"/>
      <c r="V104" s="248"/>
      <c r="W104" s="293"/>
      <c r="X104" s="302"/>
      <c r="Y104" s="303"/>
      <c r="Z104" s="307"/>
      <c r="AA104" s="42"/>
      <c r="AB104" s="304"/>
      <c r="AC104" s="305"/>
      <c r="AD104" s="126"/>
      <c r="AE104" s="118"/>
      <c r="AF104" s="79"/>
      <c r="AG104" s="323"/>
      <c r="AH104" s="324"/>
      <c r="AI104" s="325"/>
      <c r="AJ104" s="326"/>
      <c r="AK104" s="327"/>
      <c r="AL104" s="328"/>
      <c r="AO104" s="60"/>
      <c r="AP104" s="306"/>
      <c r="AQ104" s="303">
        <v>23</v>
      </c>
      <c r="AR104" s="329"/>
      <c r="AS104" s="330"/>
      <c r="AT104" s="304"/>
      <c r="AU104" s="331"/>
      <c r="AV104" s="332"/>
      <c r="AX104" s="60"/>
      <c r="AY104" s="306"/>
      <c r="AZ104" s="303"/>
      <c r="BA104" s="329"/>
      <c r="BB104" s="308"/>
      <c r="BC104" s="333"/>
      <c r="BD104" s="334"/>
      <c r="BE104" s="335"/>
      <c r="BG104" s="60"/>
      <c r="BH104" s="323"/>
      <c r="BI104" s="336"/>
      <c r="BJ104" s="325"/>
      <c r="BK104" s="337"/>
      <c r="BL104" s="327"/>
      <c r="BM104" s="338"/>
      <c r="BN104" s="335"/>
      <c r="BP104" s="60"/>
      <c r="BQ104" s="60"/>
      <c r="BR104" s="303"/>
      <c r="BS104" s="329"/>
      <c r="BT104" s="42"/>
      <c r="BU104" s="329"/>
      <c r="BV104" s="305"/>
      <c r="BW104" s="126"/>
      <c r="BY104" s="60"/>
      <c r="BZ104" s="323"/>
      <c r="CA104" s="339"/>
      <c r="CB104" s="325"/>
      <c r="CC104" s="326"/>
      <c r="CD104" s="327"/>
      <c r="CE104" s="328"/>
      <c r="CH104" s="60"/>
      <c r="CI104" s="306"/>
      <c r="CJ104" s="303">
        <v>23</v>
      </c>
      <c r="CK104" s="307"/>
      <c r="CL104" s="79"/>
      <c r="CM104" s="307"/>
      <c r="CN104" s="79"/>
      <c r="CO104" s="118"/>
      <c r="CQ104" s="60"/>
      <c r="CR104" s="323"/>
      <c r="CS104" s="339"/>
      <c r="CT104" s="325">
        <v>0</v>
      </c>
      <c r="CU104" s="326"/>
      <c r="CV104" s="327">
        <v>0</v>
      </c>
      <c r="CW104" s="328"/>
      <c r="CZ104" s="60"/>
      <c r="DA104" s="323"/>
      <c r="DB104" s="339"/>
      <c r="DC104" s="325">
        <v>0</v>
      </c>
      <c r="DD104" s="326"/>
      <c r="DE104" s="327">
        <v>0</v>
      </c>
      <c r="DF104" s="328"/>
      <c r="DI104" s="60"/>
      <c r="DJ104" s="323"/>
      <c r="DK104" s="339"/>
      <c r="DL104" s="325">
        <v>0</v>
      </c>
      <c r="DM104" s="326"/>
      <c r="DN104" s="327">
        <v>0</v>
      </c>
      <c r="DO104" s="328"/>
      <c r="DR104" s="60"/>
      <c r="DS104" s="323"/>
      <c r="DT104" s="339"/>
      <c r="DU104" s="325">
        <v>0</v>
      </c>
      <c r="DV104" s="326"/>
      <c r="DW104" s="327">
        <v>0</v>
      </c>
      <c r="DX104" s="328"/>
      <c r="EA104" s="60"/>
      <c r="EB104" s="323"/>
      <c r="EC104" s="339"/>
      <c r="ED104" s="325">
        <v>0</v>
      </c>
      <c r="EE104" s="326"/>
      <c r="EF104" s="327">
        <v>0</v>
      </c>
      <c r="EG104" s="328"/>
      <c r="EJ104" s="60"/>
      <c r="EK104" s="323"/>
      <c r="EL104" s="339"/>
      <c r="EM104" s="325">
        <v>0</v>
      </c>
      <c r="EN104" s="326"/>
      <c r="EO104" s="327">
        <v>0</v>
      </c>
      <c r="EP104" s="328"/>
      <c r="ES104" s="60"/>
      <c r="ET104" s="323"/>
      <c r="EU104" s="339"/>
      <c r="EV104" s="325">
        <v>0</v>
      </c>
      <c r="EW104" s="326"/>
      <c r="EX104" s="327">
        <v>0</v>
      </c>
      <c r="EY104" s="328"/>
      <c r="FB104" s="60"/>
      <c r="FC104" s="323"/>
      <c r="FD104" s="339"/>
      <c r="FE104" s="325">
        <v>0</v>
      </c>
      <c r="FF104" s="326"/>
      <c r="FG104" s="327">
        <v>0</v>
      </c>
      <c r="FH104" s="328"/>
      <c r="FK104" s="60"/>
      <c r="FL104" s="323"/>
      <c r="FM104" s="339"/>
      <c r="FN104" s="325">
        <v>0</v>
      </c>
      <c r="FO104" s="326"/>
      <c r="FP104" s="327">
        <v>0</v>
      </c>
      <c r="FQ104" s="328"/>
      <c r="FT104" s="60"/>
      <c r="FU104" s="323"/>
      <c r="FV104" s="339"/>
      <c r="FW104" s="325">
        <v>0</v>
      </c>
      <c r="FX104" s="326"/>
      <c r="FY104" s="327">
        <v>0</v>
      </c>
      <c r="FZ104" s="328"/>
      <c r="GC104" s="60"/>
      <c r="GD104" s="323"/>
      <c r="GE104" s="339"/>
      <c r="GF104" s="325">
        <v>0</v>
      </c>
      <c r="GG104" s="326"/>
      <c r="GH104" s="327">
        <v>0</v>
      </c>
      <c r="GI104" s="328"/>
      <c r="GL104" s="60"/>
      <c r="GM104" s="323"/>
      <c r="GN104" s="339"/>
      <c r="GO104" s="325">
        <v>0</v>
      </c>
      <c r="GP104" s="326"/>
      <c r="GQ104" s="327">
        <v>0</v>
      </c>
      <c r="GR104" s="328"/>
      <c r="GU104"/>
      <c r="GW104" s="311"/>
      <c r="GX104" s="311"/>
      <c r="GY104" s="312"/>
      <c r="GZ104"/>
    </row>
    <row r="105" spans="1:208" x14ac:dyDescent="0.25">
      <c r="J105" s="233"/>
      <c r="K105" s="234"/>
      <c r="L105" s="235"/>
      <c r="M105" s="236"/>
      <c r="N105" s="257"/>
      <c r="O105" s="89"/>
      <c r="P105" s="250"/>
      <c r="Q105" s="537"/>
      <c r="R105" s="537"/>
      <c r="S105" s="537"/>
      <c r="T105" s="277"/>
      <c r="U105" s="316"/>
      <c r="GU105"/>
      <c r="GW105" s="311"/>
      <c r="GX105" s="311"/>
      <c r="GY105" s="312"/>
      <c r="GZ105"/>
    </row>
    <row r="106" spans="1:208" x14ac:dyDescent="0.25">
      <c r="J106" s="314"/>
      <c r="K106" s="234"/>
      <c r="L106" s="235"/>
      <c r="M106" s="236"/>
      <c r="N106" s="257"/>
      <c r="O106" s="89"/>
      <c r="P106" s="250"/>
      <c r="Q106" s="537"/>
      <c r="R106" s="537"/>
      <c r="S106" s="537"/>
      <c r="T106" s="277"/>
      <c r="U106" s="316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299"/>
      <c r="P107" s="300"/>
      <c r="Q107" s="301"/>
      <c r="R107" s="301"/>
      <c r="S107" s="301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8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86"/>
      <c r="N109" s="257"/>
      <c r="O109" s="558"/>
      <c r="P109" s="558"/>
      <c r="Q109" s="558"/>
      <c r="R109" s="537"/>
      <c r="S109" s="537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O110" s="320"/>
      <c r="P110" s="321"/>
      <c r="Q110" s="322"/>
      <c r="R110" s="322"/>
      <c r="S110" s="322"/>
      <c r="T110" s="60"/>
      <c r="U110" s="343"/>
      <c r="GU110"/>
      <c r="GW110" s="311"/>
      <c r="GX110" s="311"/>
      <c r="GY110" s="312"/>
      <c r="GZ110"/>
    </row>
    <row r="111" spans="1:208" x14ac:dyDescent="0.25">
      <c r="J111" s="233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312"/>
      <c r="GZ111"/>
    </row>
    <row r="112" spans="1:208" x14ac:dyDescent="0.25">
      <c r="A112"/>
      <c r="F112"/>
      <c r="J112" s="233"/>
      <c r="K112" s="344"/>
      <c r="L112"/>
      <c r="M112"/>
      <c r="N112"/>
      <c r="O112" s="345"/>
      <c r="P112"/>
      <c r="Q112"/>
      <c r="R112"/>
      <c r="S112"/>
      <c r="V112"/>
      <c r="W112"/>
      <c r="GU112"/>
      <c r="GW112" s="311"/>
      <c r="GX112" s="311"/>
      <c r="GY112" s="312"/>
      <c r="GZ112"/>
    </row>
    <row r="113" spans="1:208" x14ac:dyDescent="0.25">
      <c r="A113"/>
      <c r="F113"/>
      <c r="J113" s="314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31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46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27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7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33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</sheetData>
  <mergeCells count="32">
    <mergeCell ref="J1:Q1"/>
    <mergeCell ref="X1:AC1"/>
    <mergeCell ref="AF1:AL1"/>
    <mergeCell ref="AO1:AU1"/>
    <mergeCell ref="AX1:BD1"/>
    <mergeCell ref="R23:S23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18:S18"/>
    <mergeCell ref="R20:S20"/>
    <mergeCell ref="FB1:FH1"/>
    <mergeCell ref="FK1:FQ1"/>
    <mergeCell ref="T98:U99"/>
    <mergeCell ref="O109:Q109"/>
    <mergeCell ref="R40:S40"/>
    <mergeCell ref="R56:S56"/>
    <mergeCell ref="M91:N91"/>
    <mergeCell ref="O91:O92"/>
    <mergeCell ref="O95:Q95"/>
    <mergeCell ref="O98:Q9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A5" sqref="A5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580" t="s">
        <v>203</v>
      </c>
      <c r="B1" s="580"/>
      <c r="C1" s="580"/>
      <c r="D1" s="580"/>
      <c r="E1" s="580"/>
      <c r="F1" s="580"/>
      <c r="G1" s="580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53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53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53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53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53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53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53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53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53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53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53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53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53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53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53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582" t="s">
        <v>36</v>
      </c>
      <c r="F223" s="583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2018     </vt:lpstr>
      <vt:lpstr>FOLIOS   ENERO    2018     </vt:lpstr>
      <vt:lpstr>CANALES FEBRERO    2018      </vt:lpstr>
      <vt:lpstr>FOLIOS  FEBRERO   2018    </vt:lpstr>
      <vt:lpstr>CANALES   MARZO    2018   </vt:lpstr>
      <vt:lpstr>FOLIOS    MARZO   2018     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2018-01-18T21:14:14Z</dcterms:created>
  <dcterms:modified xsi:type="dcterms:W3CDTF">2018-04-05T16:15:44Z</dcterms:modified>
</cp:coreProperties>
</file>