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8\"/>
    </mc:Choice>
  </mc:AlternateContent>
  <bookViews>
    <workbookView xWindow="0" yWindow="0" windowWidth="24000" windowHeight="9735" firstSheet="10" activeTab="11"/>
  </bookViews>
  <sheets>
    <sheet name="E N E R O     2 0 1 8      " sheetId="1" r:id="rId1"/>
    <sheet name="F E B R E RO    2018      " sheetId="2" r:id="rId2"/>
    <sheet name="MARZO     2018      " sheetId="3" r:id="rId3"/>
    <sheet name="ABRIL     2018      " sheetId="6" r:id="rId4"/>
    <sheet name="MA Y O        2018     " sheetId="7" r:id="rId5"/>
    <sheet name="J U N I O    2018    " sheetId="8" r:id="rId6"/>
    <sheet name="J U L I O      2018       " sheetId="9" r:id="rId7"/>
    <sheet name="A G O S T O    2018   " sheetId="10" r:id="rId8"/>
    <sheet name="S E P T I E M B R E    2018   " sheetId="11" r:id="rId9"/>
    <sheet name="O C T U B R E    2018     " sheetId="12" r:id="rId10"/>
    <sheet name="NOVIEMBRE  2018     " sheetId="13" r:id="rId11"/>
    <sheet name="DICIEMBRE   2018    " sheetId="4" r:id="rId12"/>
    <sheet name="Hoja5" sheetId="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4" l="1"/>
  <c r="D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P39" i="4"/>
  <c r="N39" i="4"/>
  <c r="N43" i="4" s="1"/>
  <c r="G39" i="4"/>
  <c r="G38" i="4"/>
  <c r="Q37" i="4"/>
  <c r="G37" i="4"/>
  <c r="Q36" i="4"/>
  <c r="G36" i="4"/>
  <c r="Q35" i="4"/>
  <c r="G35" i="4"/>
  <c r="Q34" i="4"/>
  <c r="G34" i="4"/>
  <c r="Q33" i="4"/>
  <c r="G33" i="4"/>
  <c r="Q32" i="4"/>
  <c r="G32" i="4"/>
  <c r="Q31" i="4"/>
  <c r="G31" i="4"/>
  <c r="Q30" i="4"/>
  <c r="G30" i="4"/>
  <c r="Q29" i="4"/>
  <c r="G29" i="4"/>
  <c r="Q28" i="4"/>
  <c r="G28" i="4"/>
  <c r="Q27" i="4"/>
  <c r="G27" i="4"/>
  <c r="Q26" i="4"/>
  <c r="G26" i="4"/>
  <c r="Q25" i="4"/>
  <c r="G25" i="4"/>
  <c r="Q24" i="4"/>
  <c r="G24" i="4"/>
  <c r="G23" i="4"/>
  <c r="Q22" i="4"/>
  <c r="G22" i="4"/>
  <c r="Q21" i="4"/>
  <c r="G21" i="4"/>
  <c r="Q20" i="4"/>
  <c r="G20" i="4"/>
  <c r="Q19" i="4"/>
  <c r="G19" i="4"/>
  <c r="Q18" i="4"/>
  <c r="G18" i="4"/>
  <c r="Q17" i="4"/>
  <c r="G17" i="4"/>
  <c r="Q16" i="4"/>
  <c r="G16" i="4"/>
  <c r="Q15" i="4"/>
  <c r="G15" i="4"/>
  <c r="Q14" i="4"/>
  <c r="G14" i="4"/>
  <c r="Q13" i="4"/>
  <c r="G13" i="4"/>
  <c r="Q12" i="4"/>
  <c r="G12" i="4"/>
  <c r="Q11" i="4"/>
  <c r="G11" i="4"/>
  <c r="Q10" i="4"/>
  <c r="G10" i="4"/>
  <c r="Q9" i="4"/>
  <c r="G9" i="4"/>
  <c r="Q8" i="4"/>
  <c r="G8" i="4"/>
  <c r="Q7" i="4"/>
  <c r="G7" i="4"/>
  <c r="Q6" i="4"/>
  <c r="G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Q5" i="4"/>
  <c r="G5" i="4"/>
  <c r="Q4" i="4"/>
  <c r="G4" i="4"/>
  <c r="D157" i="4" l="1"/>
  <c r="Q39" i="4"/>
  <c r="G149" i="13"/>
  <c r="G150" i="13"/>
  <c r="G151" i="13"/>
  <c r="B149" i="13"/>
  <c r="B150" i="13" s="1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26" i="13"/>
  <c r="B7" i="13" l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6" i="13"/>
  <c r="D153" i="13"/>
  <c r="G152" i="13"/>
  <c r="G148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P39" i="13"/>
  <c r="N39" i="13"/>
  <c r="G39" i="13"/>
  <c r="G38" i="13"/>
  <c r="Q37" i="13"/>
  <c r="G37" i="13"/>
  <c r="Q36" i="13"/>
  <c r="G36" i="13"/>
  <c r="Q35" i="13"/>
  <c r="G35" i="13"/>
  <c r="Q34" i="13"/>
  <c r="G34" i="13"/>
  <c r="Q33" i="13"/>
  <c r="G33" i="13"/>
  <c r="Q32" i="13"/>
  <c r="G32" i="13"/>
  <c r="Q31" i="13"/>
  <c r="G31" i="13"/>
  <c r="Q30" i="13"/>
  <c r="G30" i="13"/>
  <c r="Q29" i="13"/>
  <c r="G29" i="13"/>
  <c r="Q28" i="13"/>
  <c r="G28" i="13"/>
  <c r="Q27" i="13"/>
  <c r="G27" i="13"/>
  <c r="Q26" i="13"/>
  <c r="G26" i="13"/>
  <c r="Q25" i="13"/>
  <c r="G25" i="13"/>
  <c r="Q24" i="13"/>
  <c r="G24" i="13"/>
  <c r="G23" i="13"/>
  <c r="Q22" i="13"/>
  <c r="G22" i="13"/>
  <c r="Q21" i="13"/>
  <c r="G21" i="13"/>
  <c r="Q20" i="13"/>
  <c r="G20" i="13"/>
  <c r="Q19" i="13"/>
  <c r="G19" i="13"/>
  <c r="Q18" i="13"/>
  <c r="G18" i="13"/>
  <c r="Q17" i="13"/>
  <c r="G17" i="13"/>
  <c r="Q16" i="13"/>
  <c r="G16" i="13"/>
  <c r="Q15" i="13"/>
  <c r="G15" i="13"/>
  <c r="Q14" i="13"/>
  <c r="G14" i="13"/>
  <c r="Q13" i="13"/>
  <c r="G13" i="13"/>
  <c r="Q12" i="13"/>
  <c r="G12" i="13"/>
  <c r="Q11" i="13"/>
  <c r="G11" i="13"/>
  <c r="Q10" i="13"/>
  <c r="G10" i="13"/>
  <c r="Q9" i="13"/>
  <c r="G9" i="13"/>
  <c r="Q8" i="13"/>
  <c r="G8" i="13"/>
  <c r="Q7" i="13"/>
  <c r="L7" i="13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G7" i="13"/>
  <c r="Q6" i="13"/>
  <c r="G6" i="13"/>
  <c r="Q5" i="13"/>
  <c r="G5" i="13"/>
  <c r="Q4" i="13"/>
  <c r="G4" i="13"/>
  <c r="Q39" i="13" l="1"/>
  <c r="N43" i="13"/>
  <c r="F153" i="13"/>
  <c r="D157" i="13" s="1"/>
  <c r="F4" i="12"/>
  <c r="L8" i="12" l="1"/>
  <c r="L9" i="12"/>
  <c r="L10" i="12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7" i="12"/>
  <c r="D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P39" i="12"/>
  <c r="N39" i="12"/>
  <c r="N43" i="12" s="1"/>
  <c r="G39" i="12"/>
  <c r="G38" i="12"/>
  <c r="Q37" i="12"/>
  <c r="G37" i="12"/>
  <c r="Q36" i="12"/>
  <c r="G36" i="12"/>
  <c r="Q35" i="12"/>
  <c r="G35" i="12"/>
  <c r="Q34" i="12"/>
  <c r="G34" i="12"/>
  <c r="Q33" i="12"/>
  <c r="G33" i="12"/>
  <c r="F129" i="12"/>
  <c r="Q32" i="12"/>
  <c r="G32" i="12"/>
  <c r="Q31" i="12"/>
  <c r="G31" i="12"/>
  <c r="Q30" i="12"/>
  <c r="G30" i="12"/>
  <c r="Q29" i="12"/>
  <c r="G29" i="12"/>
  <c r="Q28" i="12"/>
  <c r="G28" i="12"/>
  <c r="Q27" i="12"/>
  <c r="G27" i="12"/>
  <c r="Q26" i="12"/>
  <c r="G26" i="12"/>
  <c r="Q25" i="12"/>
  <c r="G25" i="12"/>
  <c r="Q24" i="12"/>
  <c r="G24" i="12"/>
  <c r="G23" i="12"/>
  <c r="Q22" i="12"/>
  <c r="G22" i="12"/>
  <c r="Q21" i="12"/>
  <c r="G21" i="12"/>
  <c r="Q20" i="12"/>
  <c r="G20" i="12"/>
  <c r="Q19" i="12"/>
  <c r="G19" i="12"/>
  <c r="Q18" i="12"/>
  <c r="G18" i="12"/>
  <c r="Q17" i="12"/>
  <c r="G17" i="12"/>
  <c r="Q16" i="12"/>
  <c r="G16" i="12"/>
  <c r="Q15" i="12"/>
  <c r="G15" i="12"/>
  <c r="Q14" i="12"/>
  <c r="G14" i="12"/>
  <c r="Q13" i="12"/>
  <c r="G13" i="12"/>
  <c r="Q12" i="12"/>
  <c r="G12" i="12"/>
  <c r="Q11" i="12"/>
  <c r="G11" i="12"/>
  <c r="Q10" i="12"/>
  <c r="G10" i="12"/>
  <c r="Q9" i="12"/>
  <c r="G9" i="12"/>
  <c r="Q8" i="12"/>
  <c r="G8" i="12"/>
  <c r="Q7" i="12"/>
  <c r="G7" i="12"/>
  <c r="Q6" i="12"/>
  <c r="G6" i="12"/>
  <c r="Q5" i="12"/>
  <c r="G5" i="12"/>
  <c r="Q4" i="12"/>
  <c r="G4" i="12"/>
  <c r="D133" i="12" l="1"/>
  <c r="Q39" i="12"/>
  <c r="F53" i="11"/>
  <c r="F59" i="11" l="1"/>
  <c r="F69" i="11"/>
  <c r="F48" i="11" l="1"/>
  <c r="F50" i="11"/>
  <c r="F46" i="11"/>
  <c r="F33" i="11"/>
  <c r="F96" i="11" l="1"/>
  <c r="D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P39" i="11"/>
  <c r="N39" i="11"/>
  <c r="G39" i="11"/>
  <c r="G38" i="11"/>
  <c r="Q37" i="11"/>
  <c r="G37" i="11"/>
  <c r="Q36" i="11"/>
  <c r="G36" i="11"/>
  <c r="Q35" i="11"/>
  <c r="G35" i="11"/>
  <c r="Q34" i="11"/>
  <c r="G34" i="11"/>
  <c r="Q33" i="11"/>
  <c r="G33" i="11"/>
  <c r="Q32" i="11"/>
  <c r="G32" i="11"/>
  <c r="Q31" i="11"/>
  <c r="G31" i="11"/>
  <c r="Q30" i="11"/>
  <c r="G30" i="11"/>
  <c r="Q29" i="11"/>
  <c r="G29" i="11"/>
  <c r="Q28" i="11"/>
  <c r="G28" i="11"/>
  <c r="Q27" i="11"/>
  <c r="G27" i="11"/>
  <c r="Q26" i="11"/>
  <c r="G26" i="11"/>
  <c r="Q25" i="11"/>
  <c r="G25" i="11"/>
  <c r="Q24" i="11"/>
  <c r="G24" i="11"/>
  <c r="G23" i="11"/>
  <c r="Q22" i="11"/>
  <c r="G22" i="11"/>
  <c r="Q21" i="11"/>
  <c r="G21" i="11"/>
  <c r="Q20" i="11"/>
  <c r="G20" i="11"/>
  <c r="Q19" i="11"/>
  <c r="G19" i="11"/>
  <c r="Q18" i="11"/>
  <c r="G18" i="11"/>
  <c r="Q17" i="11"/>
  <c r="G17" i="11"/>
  <c r="Q16" i="11"/>
  <c r="G16" i="11"/>
  <c r="Q15" i="11"/>
  <c r="G15" i="11"/>
  <c r="Q14" i="11"/>
  <c r="G14" i="11"/>
  <c r="Q13" i="11"/>
  <c r="G13" i="11"/>
  <c r="Q12" i="11"/>
  <c r="G12" i="11"/>
  <c r="Q11" i="11"/>
  <c r="G11" i="11"/>
  <c r="Q10" i="11"/>
  <c r="G10" i="11"/>
  <c r="Q9" i="11"/>
  <c r="G9" i="11"/>
  <c r="Q8" i="11"/>
  <c r="G8" i="11"/>
  <c r="Q7" i="11"/>
  <c r="G7" i="11"/>
  <c r="Q6" i="11"/>
  <c r="G6" i="11"/>
  <c r="Q5" i="11"/>
  <c r="G5" i="11"/>
  <c r="Q4" i="11"/>
  <c r="G4" i="11"/>
  <c r="Q39" i="11" l="1"/>
  <c r="N43" i="11"/>
  <c r="D100" i="11"/>
  <c r="F129" i="10"/>
  <c r="D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P39" i="10"/>
  <c r="N39" i="10"/>
  <c r="N43" i="10" s="1"/>
  <c r="G39" i="10"/>
  <c r="G38" i="10"/>
  <c r="Q37" i="10"/>
  <c r="G37" i="10"/>
  <c r="Q36" i="10"/>
  <c r="G36" i="10"/>
  <c r="Q35" i="10"/>
  <c r="G35" i="10"/>
  <c r="Q34" i="10"/>
  <c r="G34" i="10"/>
  <c r="Q33" i="10"/>
  <c r="G33" i="10"/>
  <c r="Q32" i="10"/>
  <c r="G32" i="10"/>
  <c r="Q31" i="10"/>
  <c r="G31" i="10"/>
  <c r="Q30" i="10"/>
  <c r="G30" i="10"/>
  <c r="Q29" i="10"/>
  <c r="G29" i="10"/>
  <c r="Q28" i="10"/>
  <c r="G28" i="10"/>
  <c r="Q27" i="10"/>
  <c r="G27" i="10"/>
  <c r="Q26" i="10"/>
  <c r="G26" i="10"/>
  <c r="Q25" i="10"/>
  <c r="G25" i="10"/>
  <c r="Q24" i="10"/>
  <c r="G24" i="10"/>
  <c r="G23" i="10"/>
  <c r="Q22" i="10"/>
  <c r="G22" i="10"/>
  <c r="Q21" i="10"/>
  <c r="G21" i="10"/>
  <c r="Q20" i="10"/>
  <c r="G20" i="10"/>
  <c r="Q19" i="10"/>
  <c r="G19" i="10"/>
  <c r="Q18" i="10"/>
  <c r="G18" i="10"/>
  <c r="Q17" i="10"/>
  <c r="G17" i="10"/>
  <c r="Q16" i="10"/>
  <c r="G16" i="10"/>
  <c r="Q15" i="10"/>
  <c r="G15" i="10"/>
  <c r="Q14" i="10"/>
  <c r="G14" i="10"/>
  <c r="Q13" i="10"/>
  <c r="G13" i="10"/>
  <c r="Q12" i="10"/>
  <c r="G12" i="10"/>
  <c r="Q11" i="10"/>
  <c r="G11" i="10"/>
  <c r="Q10" i="10"/>
  <c r="G10" i="10"/>
  <c r="Q9" i="10"/>
  <c r="G9" i="10"/>
  <c r="Q8" i="10"/>
  <c r="G8" i="10"/>
  <c r="Q7" i="10"/>
  <c r="G7" i="10"/>
  <c r="Q6" i="10"/>
  <c r="G6" i="10"/>
  <c r="Q5" i="10"/>
  <c r="G5" i="10"/>
  <c r="Q4" i="10"/>
  <c r="G4" i="10"/>
  <c r="D133" i="10" l="1"/>
  <c r="Q39" i="10"/>
  <c r="G124" i="9"/>
  <c r="G125" i="9"/>
  <c r="G126" i="9"/>
  <c r="G110" i="9" l="1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F129" i="9" l="1"/>
  <c r="D129" i="9"/>
  <c r="G128" i="9"/>
  <c r="G127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P39" i="9"/>
  <c r="N39" i="9"/>
  <c r="G39" i="9"/>
  <c r="G38" i="9"/>
  <c r="Q37" i="9"/>
  <c r="G37" i="9"/>
  <c r="Q36" i="9"/>
  <c r="G36" i="9"/>
  <c r="Q35" i="9"/>
  <c r="G35" i="9"/>
  <c r="Q34" i="9"/>
  <c r="G34" i="9"/>
  <c r="Q33" i="9"/>
  <c r="G33" i="9"/>
  <c r="Q32" i="9"/>
  <c r="G32" i="9"/>
  <c r="Q31" i="9"/>
  <c r="G31" i="9"/>
  <c r="Q30" i="9"/>
  <c r="G30" i="9"/>
  <c r="Q29" i="9"/>
  <c r="G29" i="9"/>
  <c r="Q28" i="9"/>
  <c r="G28" i="9"/>
  <c r="Q27" i="9"/>
  <c r="G27" i="9"/>
  <c r="Q26" i="9"/>
  <c r="G26" i="9"/>
  <c r="Q25" i="9"/>
  <c r="G25" i="9"/>
  <c r="Q24" i="9"/>
  <c r="G24" i="9"/>
  <c r="G23" i="9"/>
  <c r="Q22" i="9"/>
  <c r="G22" i="9"/>
  <c r="Q21" i="9"/>
  <c r="G21" i="9"/>
  <c r="Q20" i="9"/>
  <c r="G20" i="9"/>
  <c r="Q19" i="9"/>
  <c r="G19" i="9"/>
  <c r="Q18" i="9"/>
  <c r="G18" i="9"/>
  <c r="Q17" i="9"/>
  <c r="G17" i="9"/>
  <c r="Q16" i="9"/>
  <c r="G16" i="9"/>
  <c r="Q15" i="9"/>
  <c r="G15" i="9"/>
  <c r="Q14" i="9"/>
  <c r="G14" i="9"/>
  <c r="Q13" i="9"/>
  <c r="G13" i="9"/>
  <c r="Q12" i="9"/>
  <c r="G12" i="9"/>
  <c r="Q11" i="9"/>
  <c r="G11" i="9"/>
  <c r="Q10" i="9"/>
  <c r="G10" i="9"/>
  <c r="Q9" i="9"/>
  <c r="G9" i="9"/>
  <c r="Q8" i="9"/>
  <c r="G8" i="9"/>
  <c r="Q7" i="9"/>
  <c r="G7" i="9"/>
  <c r="Q6" i="9"/>
  <c r="G6" i="9"/>
  <c r="Q5" i="9"/>
  <c r="G5" i="9"/>
  <c r="Q4" i="9"/>
  <c r="G4" i="9"/>
  <c r="Q39" i="9" l="1"/>
  <c r="D133" i="9"/>
  <c r="N43" i="9"/>
  <c r="G103" i="8"/>
  <c r="G104" i="8"/>
  <c r="G105" i="8"/>
  <c r="G106" i="8"/>
  <c r="G107" i="8"/>
  <c r="G108" i="8"/>
  <c r="G109" i="8"/>
  <c r="G110" i="8"/>
  <c r="G97" i="8" l="1"/>
  <c r="G98" i="8"/>
  <c r="G99" i="8"/>
  <c r="G100" i="8"/>
  <c r="G101" i="8"/>
  <c r="G87" i="8" l="1"/>
  <c r="G88" i="8"/>
  <c r="G89" i="8"/>
  <c r="G90" i="8"/>
  <c r="G91" i="8"/>
  <c r="G92" i="8"/>
  <c r="G93" i="8"/>
  <c r="G94" i="8"/>
  <c r="G95" i="8"/>
  <c r="F113" i="8" l="1"/>
  <c r="D113" i="8"/>
  <c r="G112" i="8"/>
  <c r="G111" i="8"/>
  <c r="G102" i="8"/>
  <c r="G96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P39" i="8"/>
  <c r="N39" i="8"/>
  <c r="N43" i="8" s="1"/>
  <c r="G39" i="8"/>
  <c r="G38" i="8"/>
  <c r="Q37" i="8"/>
  <c r="G37" i="8"/>
  <c r="Q36" i="8"/>
  <c r="G36" i="8"/>
  <c r="Q35" i="8"/>
  <c r="G35" i="8"/>
  <c r="Q34" i="8"/>
  <c r="G34" i="8"/>
  <c r="Q33" i="8"/>
  <c r="G33" i="8"/>
  <c r="Q32" i="8"/>
  <c r="G32" i="8"/>
  <c r="Q31" i="8"/>
  <c r="G31" i="8"/>
  <c r="Q30" i="8"/>
  <c r="G30" i="8"/>
  <c r="Q29" i="8"/>
  <c r="G29" i="8"/>
  <c r="Q28" i="8"/>
  <c r="G28" i="8"/>
  <c r="Q27" i="8"/>
  <c r="G27" i="8"/>
  <c r="Q26" i="8"/>
  <c r="G26" i="8"/>
  <c r="Q25" i="8"/>
  <c r="G25" i="8"/>
  <c r="Q24" i="8"/>
  <c r="G24" i="8"/>
  <c r="G23" i="8"/>
  <c r="Q22" i="8"/>
  <c r="G22" i="8"/>
  <c r="Q21" i="8"/>
  <c r="G21" i="8"/>
  <c r="Q20" i="8"/>
  <c r="G20" i="8"/>
  <c r="Q19" i="8"/>
  <c r="G19" i="8"/>
  <c r="Q18" i="8"/>
  <c r="G18" i="8"/>
  <c r="Q17" i="8"/>
  <c r="G17" i="8"/>
  <c r="Q16" i="8"/>
  <c r="G16" i="8"/>
  <c r="Q15" i="8"/>
  <c r="G15" i="8"/>
  <c r="Q14" i="8"/>
  <c r="G14" i="8"/>
  <c r="Q13" i="8"/>
  <c r="G13" i="8"/>
  <c r="Q12" i="8"/>
  <c r="G12" i="8"/>
  <c r="Q11" i="8"/>
  <c r="G11" i="8"/>
  <c r="Q10" i="8"/>
  <c r="G10" i="8"/>
  <c r="Q9" i="8"/>
  <c r="G9" i="8"/>
  <c r="Q8" i="8"/>
  <c r="G8" i="8"/>
  <c r="Q7" i="8"/>
  <c r="G7" i="8"/>
  <c r="Q6" i="8"/>
  <c r="G6" i="8"/>
  <c r="Q5" i="8"/>
  <c r="G5" i="8"/>
  <c r="Q4" i="8"/>
  <c r="G4" i="8"/>
  <c r="D117" i="8" l="1"/>
  <c r="Q39" i="8"/>
  <c r="G84" i="7"/>
  <c r="G85" i="7"/>
  <c r="G86" i="7"/>
  <c r="G87" i="7"/>
  <c r="G88" i="7"/>
  <c r="G89" i="7"/>
  <c r="G75" i="7"/>
  <c r="G76" i="7"/>
  <c r="G77" i="7"/>
  <c r="G78" i="7"/>
  <c r="G79" i="7"/>
  <c r="G80" i="7"/>
  <c r="G81" i="7"/>
  <c r="G82" i="7"/>
  <c r="G83" i="7"/>
  <c r="F92" i="7" l="1"/>
  <c r="D92" i="7"/>
  <c r="G91" i="7"/>
  <c r="G90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G7" i="7"/>
  <c r="Q6" i="7"/>
  <c r="G6" i="7"/>
  <c r="Q5" i="7"/>
  <c r="G5" i="7"/>
  <c r="Q4" i="7"/>
  <c r="G4" i="7"/>
  <c r="D96" i="7" l="1"/>
  <c r="Q39" i="7"/>
  <c r="F79" i="6"/>
  <c r="D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G6" i="6"/>
  <c r="Q5" i="6"/>
  <c r="G5" i="6"/>
  <c r="Q4" i="6"/>
  <c r="G4" i="6"/>
  <c r="Q39" i="6" l="1"/>
  <c r="D83" i="6"/>
  <c r="F79" i="3"/>
  <c r="D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N43" i="3" s="1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D83" i="3" l="1"/>
  <c r="Q39" i="3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79" i="2" l="1"/>
  <c r="D79" i="2"/>
  <c r="G7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83" i="2"/>
  <c r="G56" i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comments1.xml><?xml version="1.0" encoding="utf-8"?>
<comments xmlns="http://schemas.openxmlformats.org/spreadsheetml/2006/main">
  <authors>
    <author>pc</author>
  </authors>
  <commentList>
    <comment ref="F133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F133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<sst xmlns="http://schemas.openxmlformats.org/spreadsheetml/2006/main" count="1661" uniqueCount="146">
  <si>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</si>
  <si>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</si>
  <si>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</si>
  <si>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</si>
  <si>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</si>
  <si>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</si>
  <si>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</si>
  <si>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</si>
  <si>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</si>
  <si>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</si>
  <si>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</si>
  <si>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</si>
  <si>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</si>
  <si>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</si>
  <si>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</si>
  <si>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</si>
  <si>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</si>
  <si>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</si>
  <si>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</si>
  <si>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</si>
  <si>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</si>
  <si>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</si>
  <si>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</si>
  <si>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</si>
  <si>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</si>
  <si>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</si>
  <si>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</si>
  <si>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</si>
  <si>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</si>
  <si>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</si>
  <si>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</si>
  <si>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</si>
  <si>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</si>
  <si>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</si>
  <si>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</si>
  <si>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</si>
  <si>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</si>
  <si>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</si>
  <si>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</si>
  <si>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</si>
  <si>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</si>
  <si>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</si>
  <si>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</si>
  <si>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</si>
  <si>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</si>
  <si>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</si>
  <si>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</si>
  <si>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</si>
  <si>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</si>
  <si>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REMISIONES     DE VENTA      DE   F E B R E R O                      2018</t>
  </si>
  <si>
    <t>GABRIEL</t>
  </si>
  <si>
    <t>CANCELADA</t>
  </si>
  <si>
    <t>EVARISTO</t>
  </si>
  <si>
    <t xml:space="preserve">PACO </t>
  </si>
  <si>
    <t>SALIDAS      DE VENTA      DE   FEBRERO                   2018</t>
  </si>
  <si>
    <t>,0066</t>
  </si>
  <si>
    <t>,0067</t>
  </si>
  <si>
    <t>,0068</t>
  </si>
  <si>
    <t>,0069</t>
  </si>
  <si>
    <t>,0070</t>
  </si>
  <si>
    <t>,0071</t>
  </si>
  <si>
    <t>,0072</t>
  </si>
  <si>
    <t>MARCELO</t>
  </si>
  <si>
    <t>JAVIER</t>
  </si>
  <si>
    <t>SALIDAS      DE VENTA      DE   MARZO                   2018</t>
  </si>
  <si>
    <t>REMISIONES     DE VENTA      DE   M A R Z O                       2018</t>
  </si>
  <si>
    <t>PACO</t>
  </si>
  <si>
    <t>ALFREDO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</si>
  <si>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</si>
  <si>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</si>
  <si>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</si>
  <si>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</si>
  <si>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</si>
  <si>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</si>
  <si>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</si>
  <si>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</si>
  <si>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REMISIONES     DE VENTA      DE    A B R I L                       2018</t>
  </si>
  <si>
    <t>SALIDAS      DE VENTA      DE   A B R I L                    2018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</si>
  <si>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</si>
  <si>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</si>
  <si>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</si>
  <si>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</si>
  <si>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</si>
  <si>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</si>
  <si>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</si>
  <si>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</si>
  <si>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</si>
  <si>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</si>
  <si>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ALDO</t>
  </si>
  <si>
    <t>SAMUEL</t>
  </si>
  <si>
    <t>MARCELA</t>
  </si>
  <si>
    <t xml:space="preserve"> </t>
  </si>
  <si>
    <t>REMISIONES     DE VENTA      DE        M A Y O                      2018</t>
  </si>
  <si>
    <t>SALIDAS      DE VENTA      DE     M A Y O                    2018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</si>
  <si>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</si>
  <si>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</si>
  <si>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</si>
  <si>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</si>
  <si>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</si>
  <si>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</si>
  <si>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</si>
  <si>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</si>
  <si>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</si>
  <si>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</si>
  <si>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</si>
  <si>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</si>
  <si>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</si>
  <si>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</si>
  <si>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</si>
  <si>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</si>
  <si>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</si>
  <si>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</si>
  <si>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</si>
  <si>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SALIDAS      DE VENTA      DE     J U N I O                    2018</t>
  </si>
  <si>
    <t>REMISIONES     DE VENTA      DE        J U N I O                       2018</t>
  </si>
  <si>
    <t>,0110</t>
  </si>
  <si>
    <t>,0111</t>
  </si>
  <si>
    <t>EDUARDO</t>
  </si>
  <si>
    <t>PINKI</t>
  </si>
  <si>
    <t>SALIDAS      DE VENTA      DE     J U L I O                    2018</t>
  </si>
  <si>
    <t>REMISIONES     DE VENTA      DE        J U L I O                       2018</t>
  </si>
  <si>
    <t>CANCELADO</t>
  </si>
  <si>
    <t>XXXX</t>
  </si>
  <si>
    <t>REMISIONES     DE VENTA      DE        AGOSTO                       2018</t>
  </si>
  <si>
    <t>SALIDAS      DE VENTA      DE     AGOSTO                    2018</t>
  </si>
  <si>
    <t>GABRIEL Folio 15098</t>
  </si>
  <si>
    <t>PINKI Folio  15073</t>
  </si>
  <si>
    <t>REMISIONES     DE VENTA      DE       SEPTIEMBRE             2018</t>
  </si>
  <si>
    <t>SALIDAS      DE VENTA      DE     SEPTIEMBRE                    2018</t>
  </si>
  <si>
    <t>XXXXXX</t>
  </si>
  <si>
    <t>13--14-Sep</t>
  </si>
  <si>
    <t xml:space="preserve">14--15-Sept </t>
  </si>
  <si>
    <t xml:space="preserve">19-20-Sept </t>
  </si>
  <si>
    <t>20-21 Sep</t>
  </si>
  <si>
    <t>15-24-Sept</t>
  </si>
  <si>
    <t>REMISIONES     DE VENTA      DE       OCTUBRE              2018</t>
  </si>
  <si>
    <t>SALIDAS      DE VENTA      DE    OCTUBRE                   2018</t>
  </si>
  <si>
    <t>1, 2, Oct -18</t>
  </si>
  <si>
    <t>JANET</t>
  </si>
  <si>
    <t>REMISIONES     DE VENTA      DE      NOVIEMBRE              2018</t>
  </si>
  <si>
    <t>SALIDAS      DE VENTA      DE   NOVIEMBRE                   2018</t>
  </si>
  <si>
    <t>EUCARISTO</t>
  </si>
  <si>
    <t>VENTA MOSTRADOR</t>
  </si>
  <si>
    <t>REMISIONES     DE VENTA      DE     DICIEMBRE              2018</t>
  </si>
  <si>
    <t>SALIDAS      DE VENTA      DE  DICIEMBRE                  2018</t>
  </si>
  <si>
    <t>NOE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</si>
</sst>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" xfId="0" applyNumberFormat="1" applyFont="1" applyFill="1" applyBorder="1" applyAlignment="1"/>
    <xf numFmtId="165" fontId="15" fillId="4" borderId="0" xfId="0" applyNumberFormat="1" applyFont="1" applyFill="1" applyBorder="1" applyAlignment="1">
      <alignment horizontal="center"/>
    </xf>
    <xf numFmtId="44" fontId="15" fillId="4" borderId="0" xfId="1" applyFont="1" applyFill="1" applyBorder="1"/>
    <xf numFmtId="165" fontId="2" fillId="4" borderId="0" xfId="0" applyNumberFormat="1" applyFont="1" applyFill="1" applyBorder="1" applyAlignment="1">
      <alignment horizontal="center"/>
    </xf>
    <xf numFmtId="165" fontId="15" fillId="4" borderId="0" xfId="0" applyNumberFormat="1" applyFont="1" applyFill="1" applyBorder="1" applyAlignment="1"/>
    <xf numFmtId="165" fontId="2" fillId="0" borderId="0" xfId="0" applyNumberFormat="1" applyFont="1" applyFill="1" applyBorder="1" applyAlignment="1"/>
    <xf numFmtId="44" fontId="2" fillId="0" borderId="0" xfId="1" applyFont="1" applyFill="1" applyBorder="1" applyAlignment="1"/>
    <xf numFmtId="44" fontId="2" fillId="4" borderId="0" xfId="1" applyFont="1" applyFill="1" applyBorder="1"/>
    <xf numFmtId="166" fontId="2" fillId="4" borderId="3" xfId="0" applyNumberFormat="1" applyFont="1" applyFill="1" applyBorder="1"/>
    <xf numFmtId="44" fontId="15" fillId="7" borderId="0" xfId="1" applyFont="1" applyFill="1" applyBorder="1"/>
    <xf numFmtId="44" fontId="15" fillId="7" borderId="0" xfId="1" applyFont="1" applyFill="1" applyBorder="1" applyAlignment="1"/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153</xdr:row>
      <xdr:rowOff>152402</xdr:rowOff>
    </xdr:from>
    <xdr:to>
      <xdr:col>4</xdr:col>
      <xdr:colOff>180974</xdr:colOff>
      <xdr:row>155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153</xdr:row>
      <xdr:rowOff>123829</xdr:rowOff>
    </xdr:from>
    <xdr:to>
      <xdr:col>5</xdr:col>
      <xdr:colOff>171450</xdr:colOff>
      <xdr:row>155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153</xdr:row>
      <xdr:rowOff>152402</xdr:rowOff>
    </xdr:from>
    <xdr:to>
      <xdr:col>4</xdr:col>
      <xdr:colOff>180974</xdr:colOff>
      <xdr:row>155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314325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153</xdr:row>
      <xdr:rowOff>123829</xdr:rowOff>
    </xdr:from>
    <xdr:to>
      <xdr:col>5</xdr:col>
      <xdr:colOff>171450</xdr:colOff>
      <xdr:row>155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31418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36302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3673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92</xdr:row>
      <xdr:rowOff>152402</xdr:rowOff>
    </xdr:from>
    <xdr:to>
      <xdr:col>4</xdr:col>
      <xdr:colOff>180974</xdr:colOff>
      <xdr:row>94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92</xdr:row>
      <xdr:rowOff>123829</xdr:rowOff>
    </xdr:from>
    <xdr:to>
      <xdr:col>5</xdr:col>
      <xdr:colOff>171450</xdr:colOff>
      <xdr:row>94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113</xdr:row>
      <xdr:rowOff>152402</xdr:rowOff>
    </xdr:from>
    <xdr:to>
      <xdr:col>4</xdr:col>
      <xdr:colOff>180974</xdr:colOff>
      <xdr:row>115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92309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113</xdr:row>
      <xdr:rowOff>123829</xdr:rowOff>
    </xdr:from>
    <xdr:to>
      <xdr:col>5</xdr:col>
      <xdr:colOff>171450</xdr:colOff>
      <xdr:row>115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9273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34315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3417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96</xdr:row>
      <xdr:rowOff>152402</xdr:rowOff>
    </xdr:from>
    <xdr:to>
      <xdr:col>4</xdr:col>
      <xdr:colOff>180974</xdr:colOff>
      <xdr:row>98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96</xdr:row>
      <xdr:rowOff>123829</xdr:rowOff>
    </xdr:from>
    <xdr:to>
      <xdr:col>5</xdr:col>
      <xdr:colOff>171450</xdr:colOff>
      <xdr:row>98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opLeftCell="A46" workbookViewId="0">
      <selection activeCell="C61" sqref="C6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14</v>
      </c>
      <c r="C1" s="82"/>
      <c r="D1" s="82"/>
      <c r="E1" s="82"/>
      <c r="F1" s="82"/>
      <c r="H1" s="3"/>
      <c r="K1" s="4"/>
      <c r="L1" s="83" t="s">
        <v>15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86">
        <f>N39-P39</f>
        <v>50007.3</v>
      </c>
      <c r="O43" s="87"/>
      <c r="P43" s="88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86">
        <f>D64-F64</f>
        <v>0</v>
      </c>
      <c r="E68" s="87"/>
      <c r="F68" s="88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81" t="s">
        <v>13</v>
      </c>
      <c r="E70" s="81"/>
      <c r="F70" s="81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46"/>
  <sheetViews>
    <sheetView topLeftCell="A103" workbookViewId="0">
      <selection activeCell="E112" sqref="E112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135</v>
      </c>
      <c r="C1" s="82"/>
      <c r="D1" s="82"/>
      <c r="E1" s="82"/>
      <c r="F1" s="82"/>
      <c r="H1" s="3"/>
      <c r="K1" s="4"/>
      <c r="L1" s="83" t="s">
        <v>136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43009</v>
      </c>
      <c r="B4" s="63">
        <v>2833</v>
      </c>
      <c r="C4" s="22" t="s">
        <v>66</v>
      </c>
      <c r="D4" s="23">
        <v>4880</v>
      </c>
      <c r="E4" s="24" t="s">
        <v>137</v>
      </c>
      <c r="F4" s="77">
        <f>3080+1800</f>
        <v>4880</v>
      </c>
      <c r="G4" s="78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43374</v>
      </c>
      <c r="B5" s="28">
        <v>2834</v>
      </c>
      <c r="C5" s="29" t="s">
        <v>118</v>
      </c>
      <c r="D5" s="30">
        <v>2994.5</v>
      </c>
      <c r="E5" s="24">
        <v>43376</v>
      </c>
      <c r="F5" s="25">
        <v>2994.5</v>
      </c>
      <c r="G5" s="31">
        <f>D5-F5</f>
        <v>0</v>
      </c>
      <c r="H5" s="3"/>
      <c r="K5" s="27">
        <v>43376</v>
      </c>
      <c r="L5" s="32">
        <v>142</v>
      </c>
      <c r="M5" s="34" t="s">
        <v>32</v>
      </c>
      <c r="N5" s="30">
        <v>3063.4</v>
      </c>
      <c r="O5" s="24"/>
      <c r="P5" s="25"/>
      <c r="Q5" s="31">
        <f>N5-P5</f>
        <v>3063.4</v>
      </c>
    </row>
    <row r="6" spans="1:17" ht="15.75" x14ac:dyDescent="0.25">
      <c r="A6" s="27">
        <v>43376</v>
      </c>
      <c r="B6" s="28">
        <v>2835</v>
      </c>
      <c r="C6" s="34" t="s">
        <v>10</v>
      </c>
      <c r="D6" s="30">
        <v>36423.660000000003</v>
      </c>
      <c r="E6" s="24">
        <v>43376</v>
      </c>
      <c r="F6" s="25">
        <v>36423.660000000003</v>
      </c>
      <c r="G6" s="31">
        <f>D6-F6</f>
        <v>0</v>
      </c>
      <c r="H6" s="3"/>
      <c r="K6" s="27">
        <v>43381</v>
      </c>
      <c r="L6" s="32">
        <v>143</v>
      </c>
      <c r="M6" s="34" t="s">
        <v>32</v>
      </c>
      <c r="N6" s="35">
        <v>4757.5</v>
      </c>
      <c r="O6" s="24"/>
      <c r="P6" s="25"/>
      <c r="Q6" s="31">
        <f>N6-P6</f>
        <v>4757.5</v>
      </c>
    </row>
    <row r="7" spans="1:17" ht="15.75" x14ac:dyDescent="0.25">
      <c r="A7" s="27">
        <v>43376</v>
      </c>
      <c r="B7" s="28">
        <v>2836</v>
      </c>
      <c r="C7" s="29" t="s">
        <v>10</v>
      </c>
      <c r="D7" s="30">
        <v>8088</v>
      </c>
      <c r="E7" s="24">
        <v>43377</v>
      </c>
      <c r="F7" s="25">
        <v>8088</v>
      </c>
      <c r="G7" s="31">
        <f t="shared" ref="G7:G128" si="0">D7-F7</f>
        <v>0</v>
      </c>
      <c r="H7" s="3"/>
      <c r="J7" s="36"/>
      <c r="K7" s="27">
        <v>43384</v>
      </c>
      <c r="L7" s="32">
        <f>L6+1</f>
        <v>144</v>
      </c>
      <c r="M7" s="29" t="s">
        <v>32</v>
      </c>
      <c r="N7" s="30">
        <v>2744</v>
      </c>
      <c r="O7" s="24"/>
      <c r="P7" s="25"/>
      <c r="Q7" s="31">
        <f t="shared" ref="Q7:Q22" si="1">N7-P7</f>
        <v>2744</v>
      </c>
    </row>
    <row r="8" spans="1:17" ht="15.75" x14ac:dyDescent="0.25">
      <c r="A8" s="27">
        <v>43376</v>
      </c>
      <c r="B8" s="28">
        <v>2837</v>
      </c>
      <c r="C8" s="29" t="s">
        <v>7</v>
      </c>
      <c r="D8" s="30">
        <v>1820</v>
      </c>
      <c r="E8" s="24">
        <v>43376</v>
      </c>
      <c r="F8" s="25">
        <v>1820</v>
      </c>
      <c r="G8" s="31">
        <f t="shared" si="0"/>
        <v>0</v>
      </c>
      <c r="H8" s="3"/>
      <c r="J8" s="36"/>
      <c r="K8" s="27">
        <v>43386</v>
      </c>
      <c r="L8" s="32">
        <f t="shared" ref="L8:L23" si="2">L7+1</f>
        <v>145</v>
      </c>
      <c r="M8" s="29" t="s">
        <v>32</v>
      </c>
      <c r="N8" s="30">
        <v>5169</v>
      </c>
      <c r="O8" s="24"/>
      <c r="P8" s="25"/>
      <c r="Q8" s="31">
        <f t="shared" si="1"/>
        <v>5169</v>
      </c>
    </row>
    <row r="9" spans="1:17" ht="15.75" x14ac:dyDescent="0.25">
      <c r="A9" s="27">
        <v>43376</v>
      </c>
      <c r="B9" s="28">
        <v>2838</v>
      </c>
      <c r="C9" s="29" t="s">
        <v>66</v>
      </c>
      <c r="D9" s="30">
        <v>5192</v>
      </c>
      <c r="E9" s="24">
        <v>43378</v>
      </c>
      <c r="F9" s="25">
        <v>5192</v>
      </c>
      <c r="G9" s="31">
        <f t="shared" si="0"/>
        <v>0</v>
      </c>
      <c r="H9" s="3"/>
      <c r="J9" s="36"/>
      <c r="K9" s="27">
        <v>43388</v>
      </c>
      <c r="L9" s="32">
        <f t="shared" si="2"/>
        <v>146</v>
      </c>
      <c r="M9" s="29" t="s">
        <v>32</v>
      </c>
      <c r="N9" s="30">
        <v>2315.5</v>
      </c>
      <c r="O9" s="24"/>
      <c r="P9" s="25"/>
      <c r="Q9" s="31">
        <f t="shared" si="1"/>
        <v>2315.5</v>
      </c>
    </row>
    <row r="10" spans="1:17" ht="15.75" x14ac:dyDescent="0.25">
      <c r="A10" s="27">
        <v>43377</v>
      </c>
      <c r="B10" s="28">
        <v>2839</v>
      </c>
      <c r="C10" s="29" t="s">
        <v>10</v>
      </c>
      <c r="D10" s="30">
        <v>11024</v>
      </c>
      <c r="E10" s="24">
        <v>43380</v>
      </c>
      <c r="F10" s="25">
        <v>11024</v>
      </c>
      <c r="G10" s="31">
        <f t="shared" si="0"/>
        <v>0</v>
      </c>
      <c r="H10" s="3"/>
      <c r="J10" s="36"/>
      <c r="K10" s="27">
        <v>43393</v>
      </c>
      <c r="L10" s="32">
        <f t="shared" si="2"/>
        <v>147</v>
      </c>
      <c r="M10" s="34" t="s">
        <v>32</v>
      </c>
      <c r="N10" s="30">
        <v>2036.5</v>
      </c>
      <c r="O10" s="24"/>
      <c r="P10" s="25"/>
      <c r="Q10" s="31">
        <f t="shared" si="1"/>
        <v>2036.5</v>
      </c>
    </row>
    <row r="11" spans="1:17" ht="15.75" x14ac:dyDescent="0.25">
      <c r="A11" s="27">
        <v>43378</v>
      </c>
      <c r="B11" s="28">
        <v>2840</v>
      </c>
      <c r="C11" s="29" t="s">
        <v>10</v>
      </c>
      <c r="D11" s="30">
        <v>17472</v>
      </c>
      <c r="E11" s="24">
        <v>43378</v>
      </c>
      <c r="F11" s="25">
        <v>17472</v>
      </c>
      <c r="G11" s="31">
        <f t="shared" si="0"/>
        <v>0</v>
      </c>
      <c r="H11" s="3"/>
      <c r="J11" s="36"/>
      <c r="K11" s="27">
        <v>43395</v>
      </c>
      <c r="L11" s="32">
        <f t="shared" si="2"/>
        <v>148</v>
      </c>
      <c r="M11" s="39" t="s">
        <v>51</v>
      </c>
      <c r="N11" s="30">
        <v>0</v>
      </c>
      <c r="O11" s="24"/>
      <c r="P11" s="25"/>
      <c r="Q11" s="31">
        <f t="shared" si="1"/>
        <v>0</v>
      </c>
    </row>
    <row r="12" spans="1:17" ht="15.75" x14ac:dyDescent="0.25">
      <c r="A12" s="27">
        <v>43378</v>
      </c>
      <c r="B12" s="28">
        <v>2841</v>
      </c>
      <c r="C12" s="29" t="s">
        <v>10</v>
      </c>
      <c r="D12" s="30">
        <v>4088</v>
      </c>
      <c r="E12" s="24">
        <v>43378</v>
      </c>
      <c r="F12" s="25">
        <v>4088</v>
      </c>
      <c r="G12" s="31">
        <f t="shared" si="0"/>
        <v>0</v>
      </c>
      <c r="H12" s="3"/>
      <c r="J12" s="36"/>
      <c r="K12" s="27">
        <v>43395</v>
      </c>
      <c r="L12" s="32">
        <f t="shared" si="2"/>
        <v>149</v>
      </c>
      <c r="M12" s="29" t="s">
        <v>32</v>
      </c>
      <c r="N12" s="30">
        <v>5088</v>
      </c>
      <c r="O12" s="24"/>
      <c r="P12" s="25"/>
      <c r="Q12" s="31">
        <f t="shared" si="1"/>
        <v>5088</v>
      </c>
    </row>
    <row r="13" spans="1:17" ht="15.75" x14ac:dyDescent="0.25">
      <c r="A13" s="27">
        <v>43378</v>
      </c>
      <c r="B13" s="28">
        <v>2842</v>
      </c>
      <c r="C13" s="29" t="s">
        <v>66</v>
      </c>
      <c r="D13" s="30">
        <v>5625.2</v>
      </c>
      <c r="E13" s="24">
        <v>43379</v>
      </c>
      <c r="F13" s="25">
        <v>5625.2</v>
      </c>
      <c r="G13" s="31">
        <f t="shared" si="0"/>
        <v>0</v>
      </c>
      <c r="H13" s="3"/>
      <c r="J13" s="36"/>
      <c r="K13" s="27">
        <v>43398</v>
      </c>
      <c r="L13" s="32">
        <f t="shared" si="2"/>
        <v>150</v>
      </c>
      <c r="M13" s="29" t="s">
        <v>32</v>
      </c>
      <c r="N13" s="30">
        <v>2383.5</v>
      </c>
      <c r="O13" s="24"/>
      <c r="P13" s="25"/>
      <c r="Q13" s="31">
        <f t="shared" si="1"/>
        <v>2383.5</v>
      </c>
    </row>
    <row r="14" spans="1:17" ht="15.75" x14ac:dyDescent="0.25">
      <c r="A14" s="27">
        <v>43379</v>
      </c>
      <c r="B14" s="28">
        <v>2843</v>
      </c>
      <c r="C14" s="29" t="s">
        <v>52</v>
      </c>
      <c r="D14" s="30">
        <v>8183.6</v>
      </c>
      <c r="E14" s="24">
        <v>43379</v>
      </c>
      <c r="F14" s="25">
        <v>8183.6</v>
      </c>
      <c r="G14" s="31">
        <f t="shared" si="0"/>
        <v>0</v>
      </c>
      <c r="H14" s="3"/>
      <c r="J14" s="36"/>
      <c r="K14" s="27"/>
      <c r="L14" s="32">
        <f t="shared" si="2"/>
        <v>151</v>
      </c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43379</v>
      </c>
      <c r="B15" s="28">
        <v>2844</v>
      </c>
      <c r="C15" s="34" t="s">
        <v>7</v>
      </c>
      <c r="D15" s="30">
        <v>6720</v>
      </c>
      <c r="E15" s="24">
        <v>43381</v>
      </c>
      <c r="F15" s="25">
        <v>6720</v>
      </c>
      <c r="G15" s="31">
        <f t="shared" si="0"/>
        <v>0</v>
      </c>
      <c r="H15" s="3"/>
      <c r="J15" s="36"/>
      <c r="K15" s="27"/>
      <c r="L15" s="32">
        <f t="shared" si="2"/>
        <v>152</v>
      </c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43379</v>
      </c>
      <c r="B16" s="28">
        <v>2845</v>
      </c>
      <c r="C16" s="29" t="s">
        <v>10</v>
      </c>
      <c r="D16" s="30">
        <v>17984</v>
      </c>
      <c r="E16" s="24">
        <v>43379</v>
      </c>
      <c r="F16" s="25">
        <v>17984</v>
      </c>
      <c r="G16" s="31">
        <f t="shared" si="0"/>
        <v>0</v>
      </c>
      <c r="H16" s="3"/>
      <c r="J16" s="36"/>
      <c r="K16" s="27"/>
      <c r="L16" s="32">
        <f t="shared" si="2"/>
        <v>153</v>
      </c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43379</v>
      </c>
      <c r="B17" s="28">
        <v>2846</v>
      </c>
      <c r="C17" s="34" t="s">
        <v>7</v>
      </c>
      <c r="D17" s="30">
        <v>3120</v>
      </c>
      <c r="E17" s="24">
        <v>43381</v>
      </c>
      <c r="F17" s="25">
        <v>3120</v>
      </c>
      <c r="G17" s="31">
        <f t="shared" si="0"/>
        <v>0</v>
      </c>
      <c r="H17" s="3"/>
      <c r="J17" s="36"/>
      <c r="K17" s="27"/>
      <c r="L17" s="32">
        <f t="shared" si="2"/>
        <v>154</v>
      </c>
      <c r="M17" s="39"/>
      <c r="N17" s="30"/>
      <c r="O17" s="24"/>
      <c r="P17" s="25"/>
      <c r="Q17" s="31">
        <f t="shared" si="1"/>
        <v>0</v>
      </c>
    </row>
    <row r="18" spans="1:17" ht="15.75" x14ac:dyDescent="0.25">
      <c r="A18" s="27">
        <v>43379</v>
      </c>
      <c r="B18" s="28">
        <v>2847</v>
      </c>
      <c r="C18" s="34" t="s">
        <v>66</v>
      </c>
      <c r="D18" s="30">
        <v>6937.2</v>
      </c>
      <c r="E18" s="24">
        <v>43381</v>
      </c>
      <c r="F18" s="25">
        <v>6937.2</v>
      </c>
      <c r="G18" s="31">
        <f t="shared" si="0"/>
        <v>0</v>
      </c>
      <c r="H18" s="3"/>
      <c r="J18" s="36"/>
      <c r="K18" s="27"/>
      <c r="L18" s="32">
        <f t="shared" si="2"/>
        <v>155</v>
      </c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43380</v>
      </c>
      <c r="B19" s="28">
        <v>2848</v>
      </c>
      <c r="C19" s="29" t="s">
        <v>52</v>
      </c>
      <c r="D19" s="30">
        <v>5182.3999999999996</v>
      </c>
      <c r="E19" s="24">
        <v>43380</v>
      </c>
      <c r="F19" s="25">
        <v>5182.3999999999996</v>
      </c>
      <c r="G19" s="31">
        <f t="shared" si="0"/>
        <v>0</v>
      </c>
      <c r="H19" s="3"/>
      <c r="J19" s="36"/>
      <c r="K19" s="27"/>
      <c r="L19" s="32">
        <f t="shared" si="2"/>
        <v>156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43380</v>
      </c>
      <c r="B20" s="28">
        <v>2849</v>
      </c>
      <c r="C20" s="29" t="s">
        <v>10</v>
      </c>
      <c r="D20" s="30">
        <v>14920</v>
      </c>
      <c r="E20" s="24">
        <v>43380</v>
      </c>
      <c r="F20" s="25">
        <v>14920</v>
      </c>
      <c r="G20" s="31">
        <f t="shared" si="0"/>
        <v>0</v>
      </c>
      <c r="H20" s="3"/>
      <c r="J20" s="36"/>
      <c r="K20" s="27"/>
      <c r="L20" s="32">
        <f t="shared" si="2"/>
        <v>157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43380</v>
      </c>
      <c r="B21" s="28">
        <v>2850</v>
      </c>
      <c r="C21" s="29" t="s">
        <v>10</v>
      </c>
      <c r="D21" s="30">
        <v>4560</v>
      </c>
      <c r="E21" s="24">
        <v>43380</v>
      </c>
      <c r="F21" s="25">
        <v>4560</v>
      </c>
      <c r="G21" s="31">
        <f t="shared" si="0"/>
        <v>0</v>
      </c>
      <c r="H21" s="3"/>
      <c r="J21" s="36"/>
      <c r="K21" s="27"/>
      <c r="L21" s="32">
        <f t="shared" si="2"/>
        <v>158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43380</v>
      </c>
      <c r="B22" s="28">
        <v>2851</v>
      </c>
      <c r="C22" s="29" t="s">
        <v>66</v>
      </c>
      <c r="D22" s="30">
        <v>10725.6</v>
      </c>
      <c r="E22" s="24">
        <v>43384</v>
      </c>
      <c r="F22" s="25">
        <v>10725.6</v>
      </c>
      <c r="G22" s="31">
        <f t="shared" si="0"/>
        <v>0</v>
      </c>
      <c r="H22" s="3"/>
      <c r="J22" s="36"/>
      <c r="K22" s="27"/>
      <c r="L22" s="32">
        <f t="shared" si="2"/>
        <v>159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43381</v>
      </c>
      <c r="B23" s="28">
        <v>2852</v>
      </c>
      <c r="C23" s="29" t="s">
        <v>50</v>
      </c>
      <c r="D23" s="30">
        <v>10093</v>
      </c>
      <c r="E23" s="24">
        <v>43381</v>
      </c>
      <c r="F23" s="25">
        <v>10093</v>
      </c>
      <c r="G23" s="31">
        <f t="shared" si="0"/>
        <v>0</v>
      </c>
      <c r="H23" s="3"/>
      <c r="J23" s="36"/>
      <c r="K23" s="27"/>
      <c r="L23" s="32">
        <f t="shared" si="2"/>
        <v>160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43381</v>
      </c>
      <c r="B24" s="28">
        <v>2853</v>
      </c>
      <c r="C24" s="29" t="s">
        <v>10</v>
      </c>
      <c r="D24" s="30">
        <v>9800</v>
      </c>
      <c r="E24" s="24">
        <v>43381</v>
      </c>
      <c r="F24" s="25">
        <v>9800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3">N24-P24</f>
        <v>0</v>
      </c>
    </row>
    <row r="25" spans="1:17" ht="15.75" x14ac:dyDescent="0.25">
      <c r="A25" s="27">
        <v>43381</v>
      </c>
      <c r="B25" s="28">
        <v>2854</v>
      </c>
      <c r="C25" s="29" t="s">
        <v>118</v>
      </c>
      <c r="D25" s="30">
        <v>5157.8</v>
      </c>
      <c r="E25" s="24">
        <v>43382</v>
      </c>
      <c r="F25" s="25">
        <v>5157.8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3"/>
        <v>0</v>
      </c>
    </row>
    <row r="26" spans="1:17" ht="15.75" x14ac:dyDescent="0.25">
      <c r="A26" s="27">
        <v>43381</v>
      </c>
      <c r="B26" s="28">
        <v>2855</v>
      </c>
      <c r="C26" s="29" t="s">
        <v>66</v>
      </c>
      <c r="D26" s="30">
        <v>7716.2</v>
      </c>
      <c r="E26" s="24">
        <v>43382</v>
      </c>
      <c r="F26" s="25">
        <v>7716.2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3"/>
        <v>0</v>
      </c>
    </row>
    <row r="27" spans="1:17" ht="15.75" x14ac:dyDescent="0.25">
      <c r="A27" s="27">
        <v>43382</v>
      </c>
      <c r="B27" s="28">
        <v>2856</v>
      </c>
      <c r="C27" s="34" t="s">
        <v>10</v>
      </c>
      <c r="D27" s="30">
        <v>9160</v>
      </c>
      <c r="E27" s="24">
        <v>43382</v>
      </c>
      <c r="F27" s="25">
        <v>9160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3"/>
        <v>0</v>
      </c>
    </row>
    <row r="28" spans="1:17" ht="15.75" x14ac:dyDescent="0.25">
      <c r="A28" s="27">
        <v>43383</v>
      </c>
      <c r="B28" s="28">
        <v>2857</v>
      </c>
      <c r="C28" s="29" t="s">
        <v>50</v>
      </c>
      <c r="D28" s="30">
        <v>3999.96</v>
      </c>
      <c r="E28" s="24">
        <v>43383</v>
      </c>
      <c r="F28" s="25">
        <v>3999.96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3"/>
        <v>0</v>
      </c>
    </row>
    <row r="29" spans="1:17" ht="15.75" x14ac:dyDescent="0.25">
      <c r="A29" s="27">
        <v>43383</v>
      </c>
      <c r="B29" s="28">
        <v>2858</v>
      </c>
      <c r="C29" s="29" t="s">
        <v>10</v>
      </c>
      <c r="D29" s="30">
        <v>16360</v>
      </c>
      <c r="E29" s="24">
        <v>43383</v>
      </c>
      <c r="F29" s="25">
        <v>16360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3"/>
        <v>0</v>
      </c>
    </row>
    <row r="30" spans="1:17" ht="15.75" x14ac:dyDescent="0.25">
      <c r="A30" s="27">
        <v>43383</v>
      </c>
      <c r="B30" s="28">
        <v>2859</v>
      </c>
      <c r="C30" s="29" t="s">
        <v>7</v>
      </c>
      <c r="D30" s="30">
        <v>2226.4</v>
      </c>
      <c r="E30" s="24">
        <v>43384</v>
      </c>
      <c r="F30" s="25">
        <v>2226.4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3"/>
        <v>0</v>
      </c>
    </row>
    <row r="31" spans="1:17" ht="15.75" x14ac:dyDescent="0.25">
      <c r="A31" s="27">
        <v>43383</v>
      </c>
      <c r="B31" s="28">
        <v>2860</v>
      </c>
      <c r="C31" s="29" t="s">
        <v>62</v>
      </c>
      <c r="D31" s="30">
        <v>5354.6</v>
      </c>
      <c r="E31" s="24">
        <v>43384</v>
      </c>
      <c r="F31" s="25">
        <v>5354.6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3"/>
        <v>0</v>
      </c>
    </row>
    <row r="32" spans="1:17" ht="15.75" x14ac:dyDescent="0.25">
      <c r="A32" s="27">
        <v>43383</v>
      </c>
      <c r="B32" s="28">
        <v>2861</v>
      </c>
      <c r="C32" s="29" t="s">
        <v>66</v>
      </c>
      <c r="D32" s="30">
        <v>6109</v>
      </c>
      <c r="E32" s="24">
        <v>43387</v>
      </c>
      <c r="F32" s="25">
        <v>6109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3"/>
        <v>0</v>
      </c>
    </row>
    <row r="33" spans="1:17" ht="15.75" x14ac:dyDescent="0.25">
      <c r="A33" s="27">
        <v>43384</v>
      </c>
      <c r="B33" s="28">
        <v>2862</v>
      </c>
      <c r="C33" s="29" t="s">
        <v>50</v>
      </c>
      <c r="D33" s="30">
        <v>6000.07</v>
      </c>
      <c r="E33" s="24">
        <v>43384</v>
      </c>
      <c r="F33" s="25">
        <v>6000.07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3"/>
        <v>0</v>
      </c>
    </row>
    <row r="34" spans="1:17" ht="15.75" x14ac:dyDescent="0.25">
      <c r="A34" s="27">
        <v>43384</v>
      </c>
      <c r="B34" s="28">
        <v>2863</v>
      </c>
      <c r="C34" s="29" t="s">
        <v>10</v>
      </c>
      <c r="D34" s="30">
        <v>10784</v>
      </c>
      <c r="E34" s="24">
        <v>43384</v>
      </c>
      <c r="F34" s="25">
        <v>10784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3"/>
        <v>0</v>
      </c>
    </row>
    <row r="35" spans="1:17" ht="15.75" x14ac:dyDescent="0.25">
      <c r="A35" s="27">
        <v>43384</v>
      </c>
      <c r="B35" s="28">
        <v>2864</v>
      </c>
      <c r="C35" s="29" t="s">
        <v>118</v>
      </c>
      <c r="D35" s="30">
        <v>7788.4</v>
      </c>
      <c r="E35" s="24">
        <v>43384</v>
      </c>
      <c r="F35" s="25">
        <v>7788.4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3"/>
        <v>0</v>
      </c>
    </row>
    <row r="36" spans="1:17" ht="15.75" x14ac:dyDescent="0.25">
      <c r="A36" s="27">
        <v>43384</v>
      </c>
      <c r="B36" s="28">
        <v>2865</v>
      </c>
      <c r="C36" s="29" t="s">
        <v>66</v>
      </c>
      <c r="D36" s="30">
        <v>5879.4</v>
      </c>
      <c r="E36" s="24">
        <v>43392</v>
      </c>
      <c r="F36" s="25">
        <v>5879.4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3"/>
        <v>0</v>
      </c>
    </row>
    <row r="37" spans="1:17" ht="15.75" x14ac:dyDescent="0.25">
      <c r="A37" s="27">
        <v>43384</v>
      </c>
      <c r="B37" s="28">
        <v>2866</v>
      </c>
      <c r="C37" s="29" t="s">
        <v>138</v>
      </c>
      <c r="D37" s="40">
        <v>2427.6</v>
      </c>
      <c r="E37" s="41">
        <v>43385</v>
      </c>
      <c r="F37" s="40">
        <v>2427.6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3"/>
        <v>0</v>
      </c>
    </row>
    <row r="38" spans="1:17" ht="16.5" thickBot="1" x14ac:dyDescent="0.3">
      <c r="A38" s="27">
        <v>43385</v>
      </c>
      <c r="B38" s="28">
        <v>2867</v>
      </c>
      <c r="C38" s="29" t="s">
        <v>10</v>
      </c>
      <c r="D38" s="40">
        <v>14824</v>
      </c>
      <c r="E38" s="24">
        <v>43385</v>
      </c>
      <c r="F38" s="25">
        <v>14824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43385</v>
      </c>
      <c r="B39" s="28">
        <v>2868</v>
      </c>
      <c r="C39" s="29" t="s">
        <v>118</v>
      </c>
      <c r="D39" s="40">
        <v>5001.6000000000004</v>
      </c>
      <c r="E39" s="24">
        <v>43386</v>
      </c>
      <c r="F39" s="25">
        <v>5001.6000000000004</v>
      </c>
      <c r="G39" s="31">
        <f t="shared" si="0"/>
        <v>0</v>
      </c>
      <c r="H39" s="3"/>
      <c r="K39" s="49"/>
      <c r="L39" s="50"/>
      <c r="M39" s="3"/>
      <c r="N39" s="51">
        <f>SUM(N4:N38)</f>
        <v>27557.4</v>
      </c>
      <c r="O39" s="52"/>
      <c r="P39" s="54">
        <f>SUM(P4:P38)</f>
        <v>0</v>
      </c>
      <c r="Q39" s="55">
        <f>SUM(Q4:Q38)</f>
        <v>27557.4</v>
      </c>
    </row>
    <row r="40" spans="1:17" ht="15.75" x14ac:dyDescent="0.25">
      <c r="A40" s="27">
        <v>43385</v>
      </c>
      <c r="B40" s="28">
        <v>2869</v>
      </c>
      <c r="C40" s="29" t="s">
        <v>62</v>
      </c>
      <c r="D40" s="40">
        <v>5213.1499999999996</v>
      </c>
      <c r="E40" s="24">
        <v>43386</v>
      </c>
      <c r="F40" s="25">
        <v>5213.1499999999996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43386</v>
      </c>
      <c r="B41" s="28">
        <v>2870</v>
      </c>
      <c r="C41" s="29" t="s">
        <v>10</v>
      </c>
      <c r="D41" s="40">
        <v>16770</v>
      </c>
      <c r="E41" s="24">
        <v>43386</v>
      </c>
      <c r="F41" s="25">
        <v>16770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43386</v>
      </c>
      <c r="B42" s="28">
        <v>2871</v>
      </c>
      <c r="C42" s="29" t="s">
        <v>7</v>
      </c>
      <c r="D42" s="40">
        <v>10180</v>
      </c>
      <c r="E42" s="24">
        <v>43387</v>
      </c>
      <c r="F42" s="25">
        <v>10180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43386</v>
      </c>
      <c r="B43" s="28">
        <v>2872</v>
      </c>
      <c r="C43" s="29" t="s">
        <v>50</v>
      </c>
      <c r="D43" s="40">
        <v>13216</v>
      </c>
      <c r="E43" s="24">
        <v>43386</v>
      </c>
      <c r="F43" s="25">
        <v>13216</v>
      </c>
      <c r="G43" s="31">
        <f t="shared" si="0"/>
        <v>0</v>
      </c>
      <c r="H43" s="3"/>
      <c r="K43" s="49"/>
      <c r="L43" s="50"/>
      <c r="M43" s="3"/>
      <c r="N43" s="86">
        <f>N39-P39</f>
        <v>27557.4</v>
      </c>
      <c r="O43" s="87"/>
      <c r="P43" s="88"/>
    </row>
    <row r="44" spans="1:17" ht="15.75" x14ac:dyDescent="0.25">
      <c r="A44" s="27">
        <v>43386</v>
      </c>
      <c r="B44" s="28">
        <v>2873</v>
      </c>
      <c r="C44" s="29" t="s">
        <v>10</v>
      </c>
      <c r="D44" s="40">
        <v>2681.4</v>
      </c>
      <c r="E44" s="24">
        <v>43387</v>
      </c>
      <c r="F44" s="25">
        <v>2681.4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43386</v>
      </c>
      <c r="B45" s="28">
        <v>2874</v>
      </c>
      <c r="C45" s="29" t="s">
        <v>10</v>
      </c>
      <c r="D45" s="40">
        <v>12289.2</v>
      </c>
      <c r="E45" s="24">
        <v>43387</v>
      </c>
      <c r="F45" s="25">
        <v>12289.2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43386</v>
      </c>
      <c r="B46" s="28">
        <v>2875</v>
      </c>
      <c r="C46" s="29" t="s">
        <v>62</v>
      </c>
      <c r="D46" s="40">
        <v>6912</v>
      </c>
      <c r="E46" s="24">
        <v>43387</v>
      </c>
      <c r="F46" s="25">
        <v>6912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43387</v>
      </c>
      <c r="B47" s="28">
        <v>2876</v>
      </c>
      <c r="C47" s="29" t="s">
        <v>10</v>
      </c>
      <c r="D47" s="40">
        <v>10441.200000000001</v>
      </c>
      <c r="E47" s="24">
        <v>43388</v>
      </c>
      <c r="F47" s="25">
        <v>10441.200000000001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43387</v>
      </c>
      <c r="B48" s="28">
        <v>2877</v>
      </c>
      <c r="C48" s="29" t="s">
        <v>62</v>
      </c>
      <c r="D48" s="40">
        <v>4376</v>
      </c>
      <c r="E48" s="24">
        <v>43388</v>
      </c>
      <c r="F48" s="25">
        <v>4376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43388</v>
      </c>
      <c r="B49" s="28">
        <v>2878</v>
      </c>
      <c r="C49" s="29" t="s">
        <v>50</v>
      </c>
      <c r="D49" s="40">
        <v>3980.73</v>
      </c>
      <c r="E49" s="24">
        <v>43388</v>
      </c>
      <c r="F49" s="25">
        <v>3980.73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43388</v>
      </c>
      <c r="B50" s="28">
        <v>2879</v>
      </c>
      <c r="C50" s="29" t="s">
        <v>10</v>
      </c>
      <c r="D50" s="40">
        <v>5220.6000000000004</v>
      </c>
      <c r="E50" s="24">
        <v>43388</v>
      </c>
      <c r="F50" s="25">
        <v>5220.6000000000004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43388</v>
      </c>
      <c r="B51" s="28">
        <v>2880</v>
      </c>
      <c r="C51" s="29" t="s">
        <v>10</v>
      </c>
      <c r="D51" s="40">
        <v>7045.5</v>
      </c>
      <c r="E51" s="24">
        <v>43388</v>
      </c>
      <c r="F51" s="25">
        <v>7045.5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43388</v>
      </c>
      <c r="B52" s="28">
        <v>2881</v>
      </c>
      <c r="C52" s="29" t="s">
        <v>10</v>
      </c>
      <c r="D52" s="40">
        <v>6306.3</v>
      </c>
      <c r="E52" s="24">
        <v>43388</v>
      </c>
      <c r="F52" s="25">
        <v>6306.3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43388</v>
      </c>
      <c r="B53" s="28">
        <v>2882</v>
      </c>
      <c r="C53" s="29" t="s">
        <v>118</v>
      </c>
      <c r="D53" s="40">
        <v>2673.45</v>
      </c>
      <c r="E53" s="24">
        <v>43388</v>
      </c>
      <c r="F53" s="25">
        <v>2673.45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43388</v>
      </c>
      <c r="B54" s="28">
        <v>2883</v>
      </c>
      <c r="C54" s="29" t="s">
        <v>62</v>
      </c>
      <c r="D54" s="40">
        <v>5210.3999999999996</v>
      </c>
      <c r="E54" s="24">
        <v>43389</v>
      </c>
      <c r="F54" s="25">
        <v>5210.3999999999996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43390</v>
      </c>
      <c r="B55" s="28">
        <v>2884</v>
      </c>
      <c r="C55" s="29" t="s">
        <v>50</v>
      </c>
      <c r="D55" s="40">
        <v>5244</v>
      </c>
      <c r="E55" s="24">
        <v>43390</v>
      </c>
      <c r="F55" s="25">
        <v>5244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43390</v>
      </c>
      <c r="B56" s="28">
        <v>2885</v>
      </c>
      <c r="C56" s="29" t="s">
        <v>50</v>
      </c>
      <c r="D56" s="40">
        <v>2756.13</v>
      </c>
      <c r="E56" s="24">
        <v>43390</v>
      </c>
      <c r="F56" s="25">
        <v>2756.13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43390</v>
      </c>
      <c r="B57" s="28">
        <v>2886</v>
      </c>
      <c r="C57" s="29" t="s">
        <v>10</v>
      </c>
      <c r="D57" s="40">
        <v>7977.2</v>
      </c>
      <c r="E57" s="24">
        <v>43390</v>
      </c>
      <c r="F57" s="25">
        <v>7977.2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43390</v>
      </c>
      <c r="B58" s="28">
        <v>2887</v>
      </c>
      <c r="C58" s="29" t="s">
        <v>62</v>
      </c>
      <c r="D58" s="40">
        <v>4506.8</v>
      </c>
      <c r="E58" s="24">
        <v>43391</v>
      </c>
      <c r="F58" s="25">
        <v>4506.8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43390</v>
      </c>
      <c r="B59" s="28">
        <v>2888</v>
      </c>
      <c r="C59" s="29" t="s">
        <v>10</v>
      </c>
      <c r="D59" s="40">
        <v>9523.7999999999993</v>
      </c>
      <c r="E59" s="24">
        <v>43391</v>
      </c>
      <c r="F59" s="25">
        <v>9523.7999999999993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43391</v>
      </c>
      <c r="B60" s="28">
        <v>2889</v>
      </c>
      <c r="C60" s="29" t="s">
        <v>50</v>
      </c>
      <c r="D60" s="40">
        <v>1736.04</v>
      </c>
      <c r="E60" s="24">
        <v>43391</v>
      </c>
      <c r="F60" s="25">
        <v>1736.04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43391</v>
      </c>
      <c r="B61" s="28">
        <v>2890</v>
      </c>
      <c r="C61" s="29" t="s">
        <v>50</v>
      </c>
      <c r="D61" s="40">
        <v>2763.9</v>
      </c>
      <c r="E61" s="24">
        <v>43391</v>
      </c>
      <c r="F61" s="25">
        <v>2763.9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43391</v>
      </c>
      <c r="B62" s="28">
        <v>2891</v>
      </c>
      <c r="C62" s="29" t="s">
        <v>118</v>
      </c>
      <c r="D62" s="40">
        <v>2101.6</v>
      </c>
      <c r="E62" s="24">
        <v>43391</v>
      </c>
      <c r="F62" s="25">
        <v>2101.6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43391</v>
      </c>
      <c r="B63" s="28">
        <v>2892</v>
      </c>
      <c r="C63" s="29" t="s">
        <v>62</v>
      </c>
      <c r="D63" s="40">
        <v>4329</v>
      </c>
      <c r="E63" s="24">
        <v>43392</v>
      </c>
      <c r="F63" s="25">
        <v>4329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43392</v>
      </c>
      <c r="B64" s="28">
        <v>2893</v>
      </c>
      <c r="C64" s="29" t="s">
        <v>50</v>
      </c>
      <c r="D64" s="40">
        <v>2631.07</v>
      </c>
      <c r="E64" s="24">
        <v>43392</v>
      </c>
      <c r="F64" s="25">
        <v>2631.07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43392</v>
      </c>
      <c r="B65" s="28">
        <v>2894</v>
      </c>
      <c r="C65" s="29" t="s">
        <v>50</v>
      </c>
      <c r="D65" s="40">
        <v>1168.83</v>
      </c>
      <c r="E65" s="24">
        <v>43392</v>
      </c>
      <c r="F65" s="25">
        <v>1168.83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43392</v>
      </c>
      <c r="B66" s="28">
        <v>2895</v>
      </c>
      <c r="C66" s="29" t="s">
        <v>118</v>
      </c>
      <c r="D66" s="40">
        <v>6554.19</v>
      </c>
      <c r="E66" s="24">
        <v>43392</v>
      </c>
      <c r="F66" s="25">
        <v>6554.19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43392</v>
      </c>
      <c r="B67" s="28">
        <v>2896</v>
      </c>
      <c r="C67" s="29" t="s">
        <v>62</v>
      </c>
      <c r="D67" s="40">
        <v>4244.3999999999996</v>
      </c>
      <c r="E67" s="24">
        <v>43393</v>
      </c>
      <c r="F67" s="25">
        <v>4244.3999999999996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43392</v>
      </c>
      <c r="B68" s="28">
        <v>2897</v>
      </c>
      <c r="C68" s="29" t="s">
        <v>66</v>
      </c>
      <c r="D68" s="40">
        <v>2282.4</v>
      </c>
      <c r="E68" s="24">
        <v>43394</v>
      </c>
      <c r="F68" s="25">
        <v>2282.4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43393</v>
      </c>
      <c r="B69" s="28">
        <v>2898</v>
      </c>
      <c r="C69" s="29" t="s">
        <v>52</v>
      </c>
      <c r="D69" s="40">
        <v>6883.2</v>
      </c>
      <c r="E69" s="24">
        <v>43393</v>
      </c>
      <c r="F69" s="25">
        <v>6883.2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43393</v>
      </c>
      <c r="B70" s="28">
        <v>2899</v>
      </c>
      <c r="C70" s="29" t="s">
        <v>7</v>
      </c>
      <c r="D70" s="40">
        <v>17915.2</v>
      </c>
      <c r="E70" s="24">
        <v>43394</v>
      </c>
      <c r="F70" s="25">
        <v>17915.2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43393</v>
      </c>
      <c r="B71" s="28">
        <v>2900</v>
      </c>
      <c r="C71" s="29" t="s">
        <v>7</v>
      </c>
      <c r="D71" s="40">
        <v>280</v>
      </c>
      <c r="E71" s="24">
        <v>43394</v>
      </c>
      <c r="F71" s="25">
        <v>280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43393</v>
      </c>
      <c r="B72" s="28">
        <v>2901</v>
      </c>
      <c r="C72" s="29" t="s">
        <v>118</v>
      </c>
      <c r="D72" s="40">
        <v>4950.3999999999996</v>
      </c>
      <c r="E72" s="24">
        <v>43393</v>
      </c>
      <c r="F72" s="25">
        <v>4950.3999999999996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43393</v>
      </c>
      <c r="B73" s="28">
        <v>2902</v>
      </c>
      <c r="C73" s="29" t="s">
        <v>62</v>
      </c>
      <c r="D73" s="40">
        <v>5904</v>
      </c>
      <c r="E73" s="24">
        <v>43394</v>
      </c>
      <c r="F73" s="25">
        <v>5904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43394</v>
      </c>
      <c r="B74" s="28">
        <v>2903</v>
      </c>
      <c r="C74" s="29" t="s">
        <v>50</v>
      </c>
      <c r="D74" s="40">
        <v>4806.72</v>
      </c>
      <c r="E74" s="24">
        <v>43394</v>
      </c>
      <c r="F74" s="25">
        <v>4806.72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43394</v>
      </c>
      <c r="B75" s="28">
        <v>2904</v>
      </c>
      <c r="C75" s="29" t="s">
        <v>66</v>
      </c>
      <c r="D75" s="40">
        <v>7365.6</v>
      </c>
      <c r="E75" s="24">
        <v>43394</v>
      </c>
      <c r="F75" s="25">
        <v>7365.6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43394</v>
      </c>
      <c r="B76" s="28">
        <v>2905</v>
      </c>
      <c r="C76" s="29" t="s">
        <v>62</v>
      </c>
      <c r="D76" s="40">
        <v>3740.4</v>
      </c>
      <c r="E76" s="24">
        <v>43394</v>
      </c>
      <c r="F76" s="25">
        <v>3740.4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43394</v>
      </c>
      <c r="B77" s="28">
        <v>2906</v>
      </c>
      <c r="C77" s="29" t="s">
        <v>7</v>
      </c>
      <c r="D77" s="40">
        <v>14838</v>
      </c>
      <c r="E77" s="24">
        <v>43396</v>
      </c>
      <c r="F77" s="25">
        <v>14838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43394</v>
      </c>
      <c r="B78" s="28">
        <v>2907</v>
      </c>
      <c r="C78" s="29" t="s">
        <v>10</v>
      </c>
      <c r="D78" s="40">
        <v>6720</v>
      </c>
      <c r="E78" s="24">
        <v>43394</v>
      </c>
      <c r="F78" s="25">
        <v>6720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43394</v>
      </c>
      <c r="B79" s="28">
        <v>2908</v>
      </c>
      <c r="C79" s="29" t="s">
        <v>50</v>
      </c>
      <c r="D79" s="40">
        <v>3129</v>
      </c>
      <c r="E79" s="24">
        <v>43394</v>
      </c>
      <c r="F79" s="25">
        <v>3129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43394</v>
      </c>
      <c r="B80" s="28">
        <v>2909</v>
      </c>
      <c r="C80" s="29" t="s">
        <v>50</v>
      </c>
      <c r="D80" s="40">
        <v>1999.9</v>
      </c>
      <c r="E80" s="24">
        <v>43394</v>
      </c>
      <c r="F80" s="25">
        <v>1999.9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43394</v>
      </c>
      <c r="B81" s="28">
        <v>2910</v>
      </c>
      <c r="C81" s="29" t="s">
        <v>50</v>
      </c>
      <c r="D81" s="40">
        <v>4746</v>
      </c>
      <c r="E81" s="24">
        <v>43398</v>
      </c>
      <c r="F81" s="25">
        <v>4746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43395</v>
      </c>
      <c r="B82" s="28">
        <v>2911</v>
      </c>
      <c r="C82" s="70" t="s">
        <v>66</v>
      </c>
      <c r="D82" s="40">
        <v>4651.2</v>
      </c>
      <c r="E82" s="24">
        <v>43397</v>
      </c>
      <c r="F82" s="25">
        <v>4651.2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43397</v>
      </c>
      <c r="B83" s="28">
        <v>2912</v>
      </c>
      <c r="C83" s="29" t="s">
        <v>129</v>
      </c>
      <c r="D83" s="40">
        <v>4230</v>
      </c>
      <c r="E83" s="24">
        <v>43398</v>
      </c>
      <c r="F83" s="25">
        <v>4230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43397</v>
      </c>
      <c r="B84" s="28">
        <v>2913</v>
      </c>
      <c r="C84" s="29" t="s">
        <v>7</v>
      </c>
      <c r="D84" s="40">
        <v>4090</v>
      </c>
      <c r="E84" s="24">
        <v>43402</v>
      </c>
      <c r="F84" s="25">
        <v>4090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43397</v>
      </c>
      <c r="B85" s="28">
        <v>2914</v>
      </c>
      <c r="C85" s="29" t="s">
        <v>10</v>
      </c>
      <c r="D85" s="40">
        <v>31517.5</v>
      </c>
      <c r="E85" s="24">
        <v>43397</v>
      </c>
      <c r="F85" s="25">
        <v>31517.5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43397</v>
      </c>
      <c r="B86" s="28">
        <v>2915</v>
      </c>
      <c r="C86" s="29" t="s">
        <v>10</v>
      </c>
      <c r="D86" s="40">
        <v>3937.2</v>
      </c>
      <c r="E86" s="75">
        <v>43398</v>
      </c>
      <c r="F86" s="76">
        <v>3937.2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43397</v>
      </c>
      <c r="B87" s="28">
        <v>2916</v>
      </c>
      <c r="C87" s="29" t="s">
        <v>31</v>
      </c>
      <c r="D87" s="40">
        <v>3079.3</v>
      </c>
      <c r="E87" s="75">
        <v>43397</v>
      </c>
      <c r="F87" s="76">
        <v>3079.3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43397</v>
      </c>
      <c r="B88" s="28">
        <v>2917</v>
      </c>
      <c r="C88" s="29" t="s">
        <v>66</v>
      </c>
      <c r="D88" s="40">
        <v>4305.6000000000004</v>
      </c>
      <c r="E88" s="24">
        <v>43399</v>
      </c>
      <c r="F88" s="25">
        <v>4305.6000000000004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43398</v>
      </c>
      <c r="B89" s="28">
        <v>2918</v>
      </c>
      <c r="C89" s="29" t="s">
        <v>10</v>
      </c>
      <c r="D89" s="40">
        <v>13566</v>
      </c>
      <c r="E89" s="24">
        <v>43398</v>
      </c>
      <c r="F89" s="25">
        <v>13566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43398</v>
      </c>
      <c r="B90" s="28">
        <v>2919</v>
      </c>
      <c r="C90" s="29" t="s">
        <v>118</v>
      </c>
      <c r="D90" s="40">
        <v>10526.4</v>
      </c>
      <c r="E90" s="24">
        <v>43398</v>
      </c>
      <c r="F90" s="25">
        <v>10526.4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43398</v>
      </c>
      <c r="B91" s="28">
        <v>2920</v>
      </c>
      <c r="C91" s="29" t="s">
        <v>62</v>
      </c>
      <c r="D91" s="40">
        <v>5446</v>
      </c>
      <c r="E91" s="24">
        <v>43399</v>
      </c>
      <c r="F91" s="25">
        <v>5446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43398</v>
      </c>
      <c r="B92" s="28">
        <v>2921</v>
      </c>
      <c r="C92" s="29" t="s">
        <v>66</v>
      </c>
      <c r="D92" s="40">
        <v>4333</v>
      </c>
      <c r="E92" s="24">
        <v>43399</v>
      </c>
      <c r="F92" s="25">
        <v>4333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43399</v>
      </c>
      <c r="B93" s="28">
        <v>2922</v>
      </c>
      <c r="C93" s="29" t="s">
        <v>10</v>
      </c>
      <c r="D93" s="40">
        <v>20678.8</v>
      </c>
      <c r="E93" s="24">
        <v>43400</v>
      </c>
      <c r="F93" s="25">
        <v>20678.8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43399</v>
      </c>
      <c r="B94" s="28">
        <v>2923</v>
      </c>
      <c r="C94" s="29" t="s">
        <v>50</v>
      </c>
      <c r="D94" s="40">
        <v>5499.84</v>
      </c>
      <c r="E94" s="24">
        <v>43399</v>
      </c>
      <c r="F94" s="25">
        <v>5499.84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43399</v>
      </c>
      <c r="B95" s="28">
        <v>2924</v>
      </c>
      <c r="C95" s="34" t="s">
        <v>62</v>
      </c>
      <c r="D95" s="40">
        <v>4795</v>
      </c>
      <c r="E95" s="24">
        <v>43400</v>
      </c>
      <c r="F95" s="25">
        <v>4795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43399</v>
      </c>
      <c r="B96" s="28">
        <v>2925</v>
      </c>
      <c r="C96" s="29" t="s">
        <v>66</v>
      </c>
      <c r="D96" s="40">
        <v>5523</v>
      </c>
      <c r="E96" s="24">
        <v>43400</v>
      </c>
      <c r="F96" s="25">
        <v>5523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43400</v>
      </c>
      <c r="B97" s="28">
        <v>2926</v>
      </c>
      <c r="C97" s="29" t="s">
        <v>52</v>
      </c>
      <c r="D97" s="40">
        <v>7065.2</v>
      </c>
      <c r="E97" s="24">
        <v>43400</v>
      </c>
      <c r="F97" s="25">
        <v>7065.2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43400</v>
      </c>
      <c r="B98" s="28">
        <v>2927</v>
      </c>
      <c r="C98" s="29" t="s">
        <v>7</v>
      </c>
      <c r="D98" s="40">
        <v>8685.6</v>
      </c>
      <c r="E98" s="24">
        <v>43401</v>
      </c>
      <c r="F98" s="25">
        <v>8685.6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43400</v>
      </c>
      <c r="B99" s="28">
        <v>2928</v>
      </c>
      <c r="C99" s="29" t="s">
        <v>7</v>
      </c>
      <c r="D99" s="40">
        <v>17212</v>
      </c>
      <c r="E99" s="24">
        <v>43402</v>
      </c>
      <c r="F99" s="25">
        <v>17212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43400</v>
      </c>
      <c r="B100" s="28">
        <v>2929</v>
      </c>
      <c r="C100" s="29" t="s">
        <v>118</v>
      </c>
      <c r="D100" s="40">
        <v>4949</v>
      </c>
      <c r="E100" s="24">
        <v>43400</v>
      </c>
      <c r="F100" s="25">
        <v>4949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43400</v>
      </c>
      <c r="B101" s="28">
        <v>2930</v>
      </c>
      <c r="C101" s="29" t="s">
        <v>62</v>
      </c>
      <c r="D101" s="40">
        <v>5148</v>
      </c>
      <c r="E101" s="24">
        <v>43401</v>
      </c>
      <c r="F101" s="25">
        <v>5148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43400</v>
      </c>
      <c r="B102" s="28">
        <v>2931</v>
      </c>
      <c r="C102" s="29" t="s">
        <v>66</v>
      </c>
      <c r="D102" s="40">
        <v>7128</v>
      </c>
      <c r="E102" s="24">
        <v>43402</v>
      </c>
      <c r="F102" s="25">
        <v>7128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43400</v>
      </c>
      <c r="B103" s="28">
        <v>2932</v>
      </c>
      <c r="C103" s="29" t="s">
        <v>10</v>
      </c>
      <c r="D103" s="40">
        <v>30209</v>
      </c>
      <c r="E103" s="24">
        <v>43401</v>
      </c>
      <c r="F103" s="25">
        <v>30209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43401</v>
      </c>
      <c r="B104" s="28">
        <v>2933</v>
      </c>
      <c r="C104" s="29" t="s">
        <v>66</v>
      </c>
      <c r="D104" s="40">
        <v>6343.2</v>
      </c>
      <c r="E104" s="24">
        <v>43403</v>
      </c>
      <c r="F104" s="25">
        <v>6343.2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43402</v>
      </c>
      <c r="B105" s="28">
        <v>2934</v>
      </c>
      <c r="C105" s="29" t="s">
        <v>7</v>
      </c>
      <c r="D105" s="40">
        <v>8146</v>
      </c>
      <c r="E105" s="24">
        <v>43402</v>
      </c>
      <c r="F105" s="25">
        <v>8146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43402</v>
      </c>
      <c r="B106" s="28">
        <v>2935</v>
      </c>
      <c r="C106" s="29" t="s">
        <v>118</v>
      </c>
      <c r="D106" s="40">
        <v>3938.4</v>
      </c>
      <c r="E106" s="24">
        <v>43402</v>
      </c>
      <c r="F106" s="25">
        <v>3938.4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43402</v>
      </c>
      <c r="B107" s="28">
        <v>2936</v>
      </c>
      <c r="C107" s="29" t="s">
        <v>62</v>
      </c>
      <c r="D107" s="40">
        <v>4298.3999999999996</v>
      </c>
      <c r="E107" s="24">
        <v>43403</v>
      </c>
      <c r="F107" s="25">
        <v>4298.3999999999996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43402</v>
      </c>
      <c r="B108" s="28">
        <v>2937</v>
      </c>
      <c r="C108" s="29" t="s">
        <v>66</v>
      </c>
      <c r="D108" s="40">
        <v>2865.6</v>
      </c>
      <c r="E108" s="24">
        <v>43404</v>
      </c>
      <c r="F108" s="25">
        <v>2865.6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43402</v>
      </c>
      <c r="B109" s="28">
        <v>2938</v>
      </c>
      <c r="C109" s="29" t="s">
        <v>66</v>
      </c>
      <c r="D109" s="40">
        <v>5018.3999999999996</v>
      </c>
      <c r="E109" s="24">
        <v>43404</v>
      </c>
      <c r="F109" s="25">
        <v>5018.3999999999996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43404</v>
      </c>
      <c r="B110" s="28">
        <v>2939</v>
      </c>
      <c r="C110" s="29" t="s">
        <v>50</v>
      </c>
      <c r="D110" s="40">
        <v>4000.15</v>
      </c>
      <c r="E110" s="24">
        <v>43404</v>
      </c>
      <c r="F110" s="25">
        <v>4000.15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43404</v>
      </c>
      <c r="B111" s="28">
        <v>2940</v>
      </c>
      <c r="C111" s="29" t="s">
        <v>7</v>
      </c>
      <c r="D111" s="40">
        <v>8302.7999999999993</v>
      </c>
      <c r="E111" s="71">
        <v>43405</v>
      </c>
      <c r="F111" s="72">
        <v>8302.7999999999993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43404</v>
      </c>
      <c r="B112" s="28">
        <v>2941</v>
      </c>
      <c r="C112" s="29" t="s">
        <v>118</v>
      </c>
      <c r="D112" s="40">
        <v>4564.8</v>
      </c>
      <c r="E112" s="71">
        <v>43407</v>
      </c>
      <c r="F112" s="72">
        <v>4564.8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43404</v>
      </c>
      <c r="B113" s="28">
        <v>2942</v>
      </c>
      <c r="C113" s="29" t="s">
        <v>10</v>
      </c>
      <c r="D113" s="40">
        <v>30634</v>
      </c>
      <c r="E113" s="24">
        <v>43404</v>
      </c>
      <c r="F113" s="25">
        <v>30634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43404</v>
      </c>
      <c r="B114" s="28">
        <v>2943</v>
      </c>
      <c r="C114" s="29" t="s">
        <v>7</v>
      </c>
      <c r="D114" s="40">
        <v>2310</v>
      </c>
      <c r="E114" s="71">
        <v>43409</v>
      </c>
      <c r="F114" s="72">
        <v>2310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43404</v>
      </c>
      <c r="B115" s="28">
        <v>2944</v>
      </c>
      <c r="C115" s="34" t="s">
        <v>118</v>
      </c>
      <c r="D115" s="40">
        <v>3902.4</v>
      </c>
      <c r="E115" s="24">
        <v>43404</v>
      </c>
      <c r="F115" s="25">
        <v>3902.4</v>
      </c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43404</v>
      </c>
      <c r="B116" s="28">
        <v>2945</v>
      </c>
      <c r="C116" s="29" t="s">
        <v>118</v>
      </c>
      <c r="D116" s="40">
        <v>3643.2</v>
      </c>
      <c r="E116" s="71">
        <v>43411</v>
      </c>
      <c r="F116" s="72">
        <v>3643.2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43404</v>
      </c>
      <c r="B117" s="28">
        <v>2946</v>
      </c>
      <c r="C117" s="29" t="s">
        <v>66</v>
      </c>
      <c r="D117" s="40">
        <v>5112</v>
      </c>
      <c r="E117" s="71">
        <v>43406</v>
      </c>
      <c r="F117" s="72">
        <v>5112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/>
      <c r="B118" s="28"/>
      <c r="C118" s="29"/>
      <c r="D118" s="40"/>
      <c r="E118" s="24"/>
      <c r="F118" s="25"/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/>
      <c r="B119" s="28"/>
      <c r="C119" s="29"/>
      <c r="D119" s="40"/>
      <c r="E119" s="24"/>
      <c r="F119" s="25"/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/>
      <c r="B120" s="28"/>
      <c r="C120" s="29"/>
      <c r="D120" s="40"/>
      <c r="E120" s="24"/>
      <c r="F120" s="25"/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/>
      <c r="B121" s="28"/>
      <c r="C121" s="29"/>
      <c r="D121" s="40"/>
      <c r="E121" s="24"/>
      <c r="F121" s="25"/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/>
      <c r="B122" s="28"/>
      <c r="C122" s="29"/>
      <c r="D122" s="40"/>
      <c r="E122" s="24"/>
      <c r="F122" s="25"/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/>
      <c r="B123" s="28"/>
      <c r="C123" s="29"/>
      <c r="D123" s="40"/>
      <c r="E123" s="24"/>
      <c r="F123" s="25"/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/>
      <c r="B124" s="28"/>
      <c r="C124" s="29"/>
      <c r="D124" s="40"/>
      <c r="E124" s="24"/>
      <c r="F124" s="25"/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/>
      <c r="B125" s="28"/>
      <c r="C125" s="29"/>
      <c r="D125" s="40"/>
      <c r="E125" s="24"/>
      <c r="F125" s="25"/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/>
      <c r="B126" s="28"/>
      <c r="C126" s="29"/>
      <c r="D126" s="40"/>
      <c r="E126" s="24"/>
      <c r="F126" s="25"/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857890.89000000013</v>
      </c>
      <c r="E129" s="52"/>
      <c r="F129" s="51">
        <f>SUM(F4:F128)</f>
        <v>857890.89000000013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6">
        <f>D129-F129</f>
        <v>0</v>
      </c>
      <c r="E133" s="87"/>
      <c r="F133" s="88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1" t="s">
        <v>13</v>
      </c>
      <c r="E135" s="81"/>
      <c r="F135" s="81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Q170"/>
  <sheetViews>
    <sheetView topLeftCell="A139" workbookViewId="0">
      <selection activeCell="D162" sqref="D162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139</v>
      </c>
      <c r="C1" s="82"/>
      <c r="D1" s="82"/>
      <c r="E1" s="82"/>
      <c r="F1" s="82"/>
      <c r="H1" s="3"/>
      <c r="K1" s="4"/>
      <c r="L1" s="83" t="s">
        <v>140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43405</v>
      </c>
      <c r="B4" s="63">
        <v>2947</v>
      </c>
      <c r="C4" s="22" t="s">
        <v>62</v>
      </c>
      <c r="D4" s="23">
        <v>4791.6000000000004</v>
      </c>
      <c r="E4" s="24">
        <v>43405</v>
      </c>
      <c r="F4" s="25">
        <v>4791.6000000000004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43405</v>
      </c>
      <c r="B5" s="28">
        <v>2948</v>
      </c>
      <c r="C5" s="29" t="s">
        <v>66</v>
      </c>
      <c r="D5" s="30">
        <v>4341.6000000000004</v>
      </c>
      <c r="E5" s="24">
        <v>43407</v>
      </c>
      <c r="F5" s="25">
        <v>4341.6000000000004</v>
      </c>
      <c r="G5" s="31">
        <f>D5-F5</f>
        <v>0</v>
      </c>
      <c r="H5" s="3"/>
      <c r="K5" s="27">
        <v>43403</v>
      </c>
      <c r="L5" s="32">
        <v>151</v>
      </c>
      <c r="M5" s="34" t="s">
        <v>32</v>
      </c>
      <c r="N5" s="30">
        <v>4328</v>
      </c>
      <c r="O5" s="24"/>
      <c r="P5" s="25"/>
      <c r="Q5" s="31">
        <f>N5-P5</f>
        <v>4328</v>
      </c>
    </row>
    <row r="6" spans="1:17" ht="15.75" x14ac:dyDescent="0.25">
      <c r="A6" s="27">
        <v>43406</v>
      </c>
      <c r="B6" s="28">
        <f>B5+1</f>
        <v>2949</v>
      </c>
      <c r="C6" s="34" t="s">
        <v>62</v>
      </c>
      <c r="D6" s="30">
        <v>3261.6</v>
      </c>
      <c r="E6" s="24">
        <v>43407</v>
      </c>
      <c r="F6" s="25">
        <v>3261.6</v>
      </c>
      <c r="G6" s="31">
        <f>D6-F6</f>
        <v>0</v>
      </c>
      <c r="H6" s="3"/>
      <c r="K6" s="27">
        <v>43405</v>
      </c>
      <c r="L6" s="32">
        <v>152</v>
      </c>
      <c r="M6" s="34" t="s">
        <v>32</v>
      </c>
      <c r="N6" s="35">
        <v>3862.5</v>
      </c>
      <c r="O6" s="24"/>
      <c r="P6" s="25"/>
      <c r="Q6" s="31">
        <f>N6-P6</f>
        <v>3862.5</v>
      </c>
    </row>
    <row r="7" spans="1:17" ht="15.75" x14ac:dyDescent="0.25">
      <c r="A7" s="27">
        <v>43407</v>
      </c>
      <c r="B7" s="28">
        <f t="shared" ref="B7:B70" si="0">B6+1</f>
        <v>2950</v>
      </c>
      <c r="C7" s="29" t="s">
        <v>141</v>
      </c>
      <c r="D7" s="30">
        <v>6412</v>
      </c>
      <c r="E7" s="24">
        <v>43407</v>
      </c>
      <c r="F7" s="25">
        <v>6412</v>
      </c>
      <c r="G7" s="31">
        <f t="shared" ref="G7:G152" si="1">D7-F7</f>
        <v>0</v>
      </c>
      <c r="H7" s="3"/>
      <c r="J7" s="36"/>
      <c r="K7" s="27">
        <v>43412</v>
      </c>
      <c r="L7" s="32">
        <f>L6+1</f>
        <v>153</v>
      </c>
      <c r="M7" s="29" t="s">
        <v>32</v>
      </c>
      <c r="N7" s="30">
        <v>2353</v>
      </c>
      <c r="O7" s="24"/>
      <c r="P7" s="25"/>
      <c r="Q7" s="31">
        <f t="shared" ref="Q7:Q22" si="2">N7-P7</f>
        <v>2353</v>
      </c>
    </row>
    <row r="8" spans="1:17" ht="15.75" x14ac:dyDescent="0.25">
      <c r="A8" s="27">
        <v>43407</v>
      </c>
      <c r="B8" s="28">
        <f t="shared" si="0"/>
        <v>2951</v>
      </c>
      <c r="C8" s="29" t="s">
        <v>7</v>
      </c>
      <c r="D8" s="30">
        <v>14580</v>
      </c>
      <c r="E8" s="24">
        <v>43409</v>
      </c>
      <c r="F8" s="25">
        <v>14580</v>
      </c>
      <c r="G8" s="31">
        <f t="shared" si="1"/>
        <v>0</v>
      </c>
      <c r="H8" s="3"/>
      <c r="J8" s="36"/>
      <c r="K8" s="27">
        <v>43419</v>
      </c>
      <c r="L8" s="32">
        <f t="shared" ref="L8:L23" si="3">L7+1</f>
        <v>154</v>
      </c>
      <c r="M8" s="29" t="s">
        <v>32</v>
      </c>
      <c r="N8" s="30">
        <v>5411</v>
      </c>
      <c r="O8" s="24"/>
      <c r="P8" s="25"/>
      <c r="Q8" s="31">
        <f t="shared" si="2"/>
        <v>5411</v>
      </c>
    </row>
    <row r="9" spans="1:17" ht="15.75" x14ac:dyDescent="0.25">
      <c r="A9" s="27">
        <v>43407</v>
      </c>
      <c r="B9" s="28">
        <f t="shared" si="0"/>
        <v>2952</v>
      </c>
      <c r="C9" s="29" t="s">
        <v>50</v>
      </c>
      <c r="D9" s="30">
        <v>6999.84</v>
      </c>
      <c r="E9" s="24">
        <v>43407</v>
      </c>
      <c r="F9" s="25">
        <v>6999.84</v>
      </c>
      <c r="G9" s="31">
        <f t="shared" si="1"/>
        <v>0</v>
      </c>
      <c r="H9" s="3"/>
      <c r="J9" s="36"/>
      <c r="K9" s="27">
        <v>43425</v>
      </c>
      <c r="L9" s="32">
        <f t="shared" si="3"/>
        <v>155</v>
      </c>
      <c r="M9" s="29" t="s">
        <v>32</v>
      </c>
      <c r="N9" s="30">
        <v>6858</v>
      </c>
      <c r="O9" s="24"/>
      <c r="P9" s="25"/>
      <c r="Q9" s="31">
        <f t="shared" si="2"/>
        <v>6858</v>
      </c>
    </row>
    <row r="10" spans="1:17" ht="15.75" x14ac:dyDescent="0.25">
      <c r="A10" s="27">
        <v>43407</v>
      </c>
      <c r="B10" s="28">
        <f t="shared" si="0"/>
        <v>2953</v>
      </c>
      <c r="C10" s="29" t="s">
        <v>10</v>
      </c>
      <c r="D10" s="30">
        <v>33693.800000000003</v>
      </c>
      <c r="E10" s="24">
        <v>43408</v>
      </c>
      <c r="F10" s="25">
        <v>33693.800000000003</v>
      </c>
      <c r="G10" s="31">
        <f t="shared" si="1"/>
        <v>0</v>
      </c>
      <c r="H10" s="3"/>
      <c r="J10" s="36"/>
      <c r="K10" s="27"/>
      <c r="L10" s="32">
        <f t="shared" si="3"/>
        <v>156</v>
      </c>
      <c r="M10" s="34" t="s">
        <v>32</v>
      </c>
      <c r="N10" s="30">
        <v>2907</v>
      </c>
      <c r="O10" s="24"/>
      <c r="P10" s="25"/>
      <c r="Q10" s="31">
        <f t="shared" si="2"/>
        <v>2907</v>
      </c>
    </row>
    <row r="11" spans="1:17" ht="15.75" x14ac:dyDescent="0.25">
      <c r="A11" s="27">
        <v>43407</v>
      </c>
      <c r="B11" s="28">
        <f t="shared" si="0"/>
        <v>2954</v>
      </c>
      <c r="C11" s="29" t="s">
        <v>66</v>
      </c>
      <c r="D11" s="30">
        <v>5997.6</v>
      </c>
      <c r="E11" s="24">
        <v>43409</v>
      </c>
      <c r="F11" s="25">
        <v>5997.6</v>
      </c>
      <c r="G11" s="31">
        <f t="shared" si="1"/>
        <v>0</v>
      </c>
      <c r="H11" s="3"/>
      <c r="J11" s="36"/>
      <c r="K11" s="27">
        <v>43430</v>
      </c>
      <c r="L11" s="32">
        <f t="shared" si="3"/>
        <v>157</v>
      </c>
      <c r="M11" s="34" t="s">
        <v>32</v>
      </c>
      <c r="N11" s="30">
        <v>1989</v>
      </c>
      <c r="O11" s="24"/>
      <c r="P11" s="25"/>
      <c r="Q11" s="31">
        <f t="shared" si="2"/>
        <v>1989</v>
      </c>
    </row>
    <row r="12" spans="1:17" ht="15.75" x14ac:dyDescent="0.25">
      <c r="A12" s="27">
        <v>43408</v>
      </c>
      <c r="B12" s="28">
        <f t="shared" si="0"/>
        <v>2955</v>
      </c>
      <c r="C12" s="29" t="s">
        <v>50</v>
      </c>
      <c r="D12" s="30">
        <v>5500.08</v>
      </c>
      <c r="E12" s="24">
        <v>43408</v>
      </c>
      <c r="F12" s="25">
        <v>5500.08</v>
      </c>
      <c r="G12" s="31">
        <f t="shared" si="1"/>
        <v>0</v>
      </c>
      <c r="H12" s="3"/>
      <c r="J12" s="36"/>
      <c r="K12" s="27">
        <v>43433</v>
      </c>
      <c r="L12" s="32">
        <f t="shared" si="3"/>
        <v>158</v>
      </c>
      <c r="M12" s="29" t="s">
        <v>32</v>
      </c>
      <c r="N12" s="30">
        <v>2901</v>
      </c>
      <c r="O12" s="24"/>
      <c r="P12" s="25"/>
      <c r="Q12" s="31">
        <f t="shared" si="2"/>
        <v>2901</v>
      </c>
    </row>
    <row r="13" spans="1:17" ht="15.75" x14ac:dyDescent="0.25">
      <c r="A13" s="27">
        <v>43408</v>
      </c>
      <c r="B13" s="28">
        <f t="shared" si="0"/>
        <v>2956</v>
      </c>
      <c r="C13" s="29" t="s">
        <v>66</v>
      </c>
      <c r="D13" s="30">
        <v>10504.8</v>
      </c>
      <c r="E13" s="24">
        <v>43413</v>
      </c>
      <c r="F13" s="25">
        <v>10504.8</v>
      </c>
      <c r="G13" s="31">
        <f t="shared" si="1"/>
        <v>0</v>
      </c>
      <c r="H13" s="3"/>
      <c r="J13" s="36"/>
      <c r="K13" s="27"/>
      <c r="L13" s="32">
        <f t="shared" si="3"/>
        <v>159</v>
      </c>
      <c r="M13" s="29"/>
      <c r="N13" s="30"/>
      <c r="O13" s="24"/>
      <c r="P13" s="25"/>
      <c r="Q13" s="31">
        <f t="shared" si="2"/>
        <v>0</v>
      </c>
    </row>
    <row r="14" spans="1:17" ht="15.75" x14ac:dyDescent="0.25">
      <c r="A14" s="27">
        <v>43408</v>
      </c>
      <c r="B14" s="28">
        <f t="shared" si="0"/>
        <v>2957</v>
      </c>
      <c r="C14" s="29" t="s">
        <v>62</v>
      </c>
      <c r="D14" s="30">
        <v>4410</v>
      </c>
      <c r="E14" s="24">
        <v>43409</v>
      </c>
      <c r="F14" s="25">
        <v>4410</v>
      </c>
      <c r="G14" s="31">
        <f t="shared" si="1"/>
        <v>0</v>
      </c>
      <c r="H14" s="3"/>
      <c r="J14" s="36"/>
      <c r="K14" s="27"/>
      <c r="L14" s="32">
        <f t="shared" si="3"/>
        <v>160</v>
      </c>
      <c r="M14" s="34"/>
      <c r="N14" s="30"/>
      <c r="O14" s="24"/>
      <c r="P14" s="25"/>
      <c r="Q14" s="31">
        <f t="shared" si="2"/>
        <v>0</v>
      </c>
    </row>
    <row r="15" spans="1:17" ht="15.75" x14ac:dyDescent="0.25">
      <c r="A15" s="27">
        <v>43409</v>
      </c>
      <c r="B15" s="28">
        <f t="shared" si="0"/>
        <v>2958</v>
      </c>
      <c r="C15" s="34" t="s">
        <v>50</v>
      </c>
      <c r="D15" s="30">
        <v>4500</v>
      </c>
      <c r="E15" s="24">
        <v>43409</v>
      </c>
      <c r="F15" s="25">
        <v>4500</v>
      </c>
      <c r="G15" s="31">
        <f t="shared" si="1"/>
        <v>0</v>
      </c>
      <c r="H15" s="3"/>
      <c r="J15" s="36"/>
      <c r="K15" s="27"/>
      <c r="L15" s="32">
        <f t="shared" si="3"/>
        <v>161</v>
      </c>
      <c r="M15" s="29"/>
      <c r="N15" s="30"/>
      <c r="O15" s="24"/>
      <c r="P15" s="25"/>
      <c r="Q15" s="31">
        <f t="shared" si="2"/>
        <v>0</v>
      </c>
    </row>
    <row r="16" spans="1:17" ht="15.75" x14ac:dyDescent="0.25">
      <c r="A16" s="27">
        <v>43409</v>
      </c>
      <c r="B16" s="28">
        <f t="shared" si="0"/>
        <v>2959</v>
      </c>
      <c r="C16" s="29" t="s">
        <v>62</v>
      </c>
      <c r="D16" s="30">
        <v>3729.6</v>
      </c>
      <c r="E16" s="24">
        <v>43410</v>
      </c>
      <c r="F16" s="25">
        <v>3729.6</v>
      </c>
      <c r="G16" s="31">
        <f t="shared" si="1"/>
        <v>0</v>
      </c>
      <c r="H16" s="3"/>
      <c r="J16" s="36"/>
      <c r="K16" s="27"/>
      <c r="L16" s="32">
        <f t="shared" si="3"/>
        <v>162</v>
      </c>
      <c r="M16" s="29"/>
      <c r="N16" s="30"/>
      <c r="O16" s="24"/>
      <c r="P16" s="25"/>
      <c r="Q16" s="31">
        <f t="shared" si="2"/>
        <v>0</v>
      </c>
    </row>
    <row r="17" spans="1:17" ht="15.75" x14ac:dyDescent="0.25">
      <c r="A17" s="27">
        <v>43409</v>
      </c>
      <c r="B17" s="28">
        <f t="shared" si="0"/>
        <v>2960</v>
      </c>
      <c r="C17" s="34" t="s">
        <v>66</v>
      </c>
      <c r="D17" s="30">
        <v>5241.6000000000004</v>
      </c>
      <c r="E17" s="24">
        <v>43410</v>
      </c>
      <c r="F17" s="25">
        <v>5241.6000000000004</v>
      </c>
      <c r="G17" s="31">
        <f t="shared" si="1"/>
        <v>0</v>
      </c>
      <c r="H17" s="3"/>
      <c r="J17" s="36"/>
      <c r="K17" s="27"/>
      <c r="L17" s="32">
        <f t="shared" si="3"/>
        <v>163</v>
      </c>
      <c r="M17" s="39"/>
      <c r="N17" s="30"/>
      <c r="O17" s="24"/>
      <c r="P17" s="25"/>
      <c r="Q17" s="31">
        <f t="shared" si="2"/>
        <v>0</v>
      </c>
    </row>
    <row r="18" spans="1:17" ht="15.75" x14ac:dyDescent="0.25">
      <c r="A18" s="27">
        <v>43411</v>
      </c>
      <c r="B18" s="28">
        <f t="shared" si="0"/>
        <v>2961</v>
      </c>
      <c r="C18" s="34" t="s">
        <v>10</v>
      </c>
      <c r="D18" s="30">
        <v>32301.5</v>
      </c>
      <c r="E18" s="24">
        <v>43411</v>
      </c>
      <c r="F18" s="25">
        <v>32301.5</v>
      </c>
      <c r="G18" s="31">
        <f t="shared" si="1"/>
        <v>0</v>
      </c>
      <c r="H18" s="3"/>
      <c r="J18" s="36"/>
      <c r="K18" s="27"/>
      <c r="L18" s="32">
        <f t="shared" si="3"/>
        <v>164</v>
      </c>
      <c r="M18" s="34"/>
      <c r="N18" s="30"/>
      <c r="O18" s="24"/>
      <c r="P18" s="25"/>
      <c r="Q18" s="31">
        <f t="shared" si="2"/>
        <v>0</v>
      </c>
    </row>
    <row r="19" spans="1:17" ht="15.75" x14ac:dyDescent="0.25">
      <c r="A19" s="27">
        <v>43411</v>
      </c>
      <c r="B19" s="28">
        <f t="shared" si="0"/>
        <v>2962</v>
      </c>
      <c r="C19" s="29" t="s">
        <v>10</v>
      </c>
      <c r="D19" s="30">
        <v>4593.6000000000004</v>
      </c>
      <c r="E19" s="24">
        <v>43412</v>
      </c>
      <c r="F19" s="25">
        <v>4593.6000000000004</v>
      </c>
      <c r="G19" s="31">
        <f t="shared" si="1"/>
        <v>0</v>
      </c>
      <c r="H19" s="3"/>
      <c r="J19" s="36"/>
      <c r="K19" s="27"/>
      <c r="L19" s="32">
        <f t="shared" si="3"/>
        <v>165</v>
      </c>
      <c r="M19" s="29"/>
      <c r="N19" s="30"/>
      <c r="O19" s="24"/>
      <c r="P19" s="25"/>
      <c r="Q19" s="31">
        <f t="shared" si="2"/>
        <v>0</v>
      </c>
    </row>
    <row r="20" spans="1:17" ht="15.75" x14ac:dyDescent="0.25">
      <c r="A20" s="27">
        <v>43411</v>
      </c>
      <c r="B20" s="28">
        <f t="shared" si="0"/>
        <v>2963</v>
      </c>
      <c r="C20" s="29" t="s">
        <v>10</v>
      </c>
      <c r="D20" s="30">
        <v>3528</v>
      </c>
      <c r="E20" s="24">
        <v>43412</v>
      </c>
      <c r="F20" s="25">
        <v>3528</v>
      </c>
      <c r="G20" s="31">
        <f t="shared" si="1"/>
        <v>0</v>
      </c>
      <c r="H20" s="3"/>
      <c r="J20" s="36"/>
      <c r="K20" s="27"/>
      <c r="L20" s="32">
        <f t="shared" si="3"/>
        <v>166</v>
      </c>
      <c r="M20" s="29"/>
      <c r="N20" s="30"/>
      <c r="O20" s="24"/>
      <c r="P20" s="25"/>
      <c r="Q20" s="31">
        <f t="shared" si="2"/>
        <v>0</v>
      </c>
    </row>
    <row r="21" spans="1:17" ht="15.75" x14ac:dyDescent="0.25">
      <c r="A21" s="27">
        <v>43411</v>
      </c>
      <c r="B21" s="28">
        <f t="shared" si="0"/>
        <v>2964</v>
      </c>
      <c r="C21" s="29" t="s">
        <v>66</v>
      </c>
      <c r="D21" s="30">
        <v>3966.4</v>
      </c>
      <c r="E21" s="24">
        <v>43412</v>
      </c>
      <c r="F21" s="25">
        <v>3966.4</v>
      </c>
      <c r="G21" s="31">
        <f t="shared" si="1"/>
        <v>0</v>
      </c>
      <c r="H21" s="3"/>
      <c r="J21" s="36"/>
      <c r="K21" s="27"/>
      <c r="L21" s="32">
        <f t="shared" si="3"/>
        <v>167</v>
      </c>
      <c r="M21" s="29"/>
      <c r="N21" s="30"/>
      <c r="O21" s="24"/>
      <c r="P21" s="25"/>
      <c r="Q21" s="31">
        <f t="shared" si="2"/>
        <v>0</v>
      </c>
    </row>
    <row r="22" spans="1:17" ht="15.75" x14ac:dyDescent="0.25">
      <c r="A22" s="27">
        <v>43411</v>
      </c>
      <c r="B22" s="28">
        <f t="shared" si="0"/>
        <v>2965</v>
      </c>
      <c r="C22" s="29" t="s">
        <v>62</v>
      </c>
      <c r="D22" s="30">
        <v>4351.2</v>
      </c>
      <c r="E22" s="24">
        <v>43412</v>
      </c>
      <c r="F22" s="25">
        <v>4351.2</v>
      </c>
      <c r="G22" s="31">
        <f t="shared" si="1"/>
        <v>0</v>
      </c>
      <c r="H22" s="3"/>
      <c r="J22" s="36"/>
      <c r="K22" s="27"/>
      <c r="L22" s="32">
        <f t="shared" si="3"/>
        <v>168</v>
      </c>
      <c r="M22" s="29"/>
      <c r="N22" s="30"/>
      <c r="O22" s="24"/>
      <c r="P22" s="25"/>
      <c r="Q22" s="31">
        <f t="shared" si="2"/>
        <v>0</v>
      </c>
    </row>
    <row r="23" spans="1:17" ht="15.75" x14ac:dyDescent="0.25">
      <c r="A23" s="27">
        <v>43412</v>
      </c>
      <c r="B23" s="28">
        <f t="shared" si="0"/>
        <v>2966</v>
      </c>
      <c r="C23" s="29" t="s">
        <v>10</v>
      </c>
      <c r="D23" s="30">
        <v>4046.4</v>
      </c>
      <c r="E23" s="24">
        <v>43412</v>
      </c>
      <c r="F23" s="25">
        <v>4046.4</v>
      </c>
      <c r="G23" s="31">
        <f t="shared" si="1"/>
        <v>0</v>
      </c>
      <c r="H23" s="3"/>
      <c r="J23" s="36"/>
      <c r="K23" s="27"/>
      <c r="L23" s="32">
        <f t="shared" si="3"/>
        <v>169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43412</v>
      </c>
      <c r="B24" s="28">
        <f t="shared" si="0"/>
        <v>2967</v>
      </c>
      <c r="C24" s="29" t="s">
        <v>10</v>
      </c>
      <c r="D24" s="30">
        <v>7830.2</v>
      </c>
      <c r="E24" s="24">
        <v>43413</v>
      </c>
      <c r="F24" s="25">
        <v>7830.2</v>
      </c>
      <c r="G24" s="31">
        <f t="shared" si="1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4">N24-P24</f>
        <v>0</v>
      </c>
    </row>
    <row r="25" spans="1:17" ht="15.75" x14ac:dyDescent="0.25">
      <c r="A25" s="27">
        <v>43412</v>
      </c>
      <c r="B25" s="28">
        <f t="shared" si="0"/>
        <v>2968</v>
      </c>
      <c r="C25" s="29" t="s">
        <v>7</v>
      </c>
      <c r="D25" s="30">
        <v>3787.6</v>
      </c>
      <c r="E25" s="24">
        <v>43412</v>
      </c>
      <c r="F25" s="25">
        <v>3787.6</v>
      </c>
      <c r="G25" s="31">
        <f t="shared" si="1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4"/>
        <v>0</v>
      </c>
    </row>
    <row r="26" spans="1:17" ht="15.75" x14ac:dyDescent="0.25">
      <c r="A26" s="27">
        <v>43412</v>
      </c>
      <c r="B26" s="28">
        <f t="shared" si="0"/>
        <v>2969</v>
      </c>
      <c r="C26" s="29" t="s">
        <v>66</v>
      </c>
      <c r="D26" s="30">
        <v>4040.4</v>
      </c>
      <c r="E26" s="24">
        <v>43415</v>
      </c>
      <c r="F26" s="25">
        <v>4040.4</v>
      </c>
      <c r="G26" s="31">
        <f t="shared" si="1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4"/>
        <v>0</v>
      </c>
    </row>
    <row r="27" spans="1:17" ht="15.75" x14ac:dyDescent="0.25">
      <c r="A27" s="27">
        <v>43413</v>
      </c>
      <c r="B27" s="28">
        <f t="shared" si="0"/>
        <v>2970</v>
      </c>
      <c r="C27" s="34" t="s">
        <v>10</v>
      </c>
      <c r="D27" s="30">
        <v>7099.2</v>
      </c>
      <c r="E27" s="24">
        <v>43413</v>
      </c>
      <c r="F27" s="25">
        <v>7099.2</v>
      </c>
      <c r="G27" s="31">
        <f t="shared" si="1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4"/>
        <v>0</v>
      </c>
    </row>
    <row r="28" spans="1:17" ht="15.75" x14ac:dyDescent="0.25">
      <c r="A28" s="27">
        <v>43413</v>
      </c>
      <c r="B28" s="28">
        <f t="shared" si="0"/>
        <v>2971</v>
      </c>
      <c r="C28" s="29" t="s">
        <v>50</v>
      </c>
      <c r="D28" s="30">
        <v>4000.07</v>
      </c>
      <c r="E28" s="24">
        <v>43413</v>
      </c>
      <c r="F28" s="25">
        <v>4000.07</v>
      </c>
      <c r="G28" s="31">
        <f t="shared" si="1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4"/>
        <v>0</v>
      </c>
    </row>
    <row r="29" spans="1:17" ht="15.75" x14ac:dyDescent="0.25">
      <c r="A29" s="27">
        <v>43413</v>
      </c>
      <c r="B29" s="28">
        <f t="shared" si="0"/>
        <v>2972</v>
      </c>
      <c r="C29" s="29" t="s">
        <v>118</v>
      </c>
      <c r="D29" s="30">
        <v>2227.4</v>
      </c>
      <c r="E29" s="24">
        <v>43413</v>
      </c>
      <c r="F29" s="25">
        <v>2227.4</v>
      </c>
      <c r="G29" s="31">
        <f t="shared" si="1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4"/>
        <v>0</v>
      </c>
    </row>
    <row r="30" spans="1:17" ht="15.75" x14ac:dyDescent="0.25">
      <c r="A30" s="27">
        <v>43413</v>
      </c>
      <c r="B30" s="28">
        <f t="shared" si="0"/>
        <v>2973</v>
      </c>
      <c r="C30" s="29" t="s">
        <v>10</v>
      </c>
      <c r="D30" s="30">
        <v>10202.4</v>
      </c>
      <c r="E30" s="24">
        <v>43414</v>
      </c>
      <c r="F30" s="25">
        <v>10202.4</v>
      </c>
      <c r="G30" s="31">
        <f t="shared" si="1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4"/>
        <v>0</v>
      </c>
    </row>
    <row r="31" spans="1:17" ht="15.75" x14ac:dyDescent="0.25">
      <c r="A31" s="27">
        <v>43413</v>
      </c>
      <c r="B31" s="28">
        <f t="shared" si="0"/>
        <v>2974</v>
      </c>
      <c r="C31" s="29" t="s">
        <v>66</v>
      </c>
      <c r="D31" s="30">
        <v>3477.6</v>
      </c>
      <c r="E31" s="24">
        <v>43415</v>
      </c>
      <c r="F31" s="25">
        <v>3477.6</v>
      </c>
      <c r="G31" s="31">
        <f t="shared" si="1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4"/>
        <v>0</v>
      </c>
    </row>
    <row r="32" spans="1:17" ht="15.75" x14ac:dyDescent="0.25">
      <c r="A32" s="27">
        <v>43414</v>
      </c>
      <c r="B32" s="28">
        <f t="shared" si="0"/>
        <v>2975</v>
      </c>
      <c r="C32" s="29" t="s">
        <v>52</v>
      </c>
      <c r="D32" s="30">
        <v>6955.2</v>
      </c>
      <c r="E32" s="24">
        <v>43414</v>
      </c>
      <c r="F32" s="25">
        <v>6955.2</v>
      </c>
      <c r="G32" s="31">
        <f t="shared" si="1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4"/>
        <v>0</v>
      </c>
    </row>
    <row r="33" spans="1:17" ht="15.75" x14ac:dyDescent="0.25">
      <c r="A33" s="27">
        <v>43414</v>
      </c>
      <c r="B33" s="28">
        <f t="shared" si="0"/>
        <v>2976</v>
      </c>
      <c r="C33" s="29" t="s">
        <v>7</v>
      </c>
      <c r="D33" s="30">
        <v>16975.2</v>
      </c>
      <c r="E33" s="24">
        <v>43416</v>
      </c>
      <c r="F33" s="25">
        <v>16975.2</v>
      </c>
      <c r="G33" s="31">
        <f t="shared" si="1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4"/>
        <v>0</v>
      </c>
    </row>
    <row r="34" spans="1:17" ht="15.75" x14ac:dyDescent="0.25">
      <c r="A34" s="27">
        <v>43414</v>
      </c>
      <c r="B34" s="28">
        <f t="shared" si="0"/>
        <v>2977</v>
      </c>
      <c r="C34" s="29" t="s">
        <v>10</v>
      </c>
      <c r="D34" s="30">
        <v>18007.2</v>
      </c>
      <c r="E34" s="24">
        <v>43415</v>
      </c>
      <c r="F34" s="25">
        <v>18007.2</v>
      </c>
      <c r="G34" s="31">
        <f t="shared" si="1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4"/>
        <v>0</v>
      </c>
    </row>
    <row r="35" spans="1:17" ht="15.75" x14ac:dyDescent="0.25">
      <c r="A35" s="27">
        <v>43414</v>
      </c>
      <c r="B35" s="28">
        <f t="shared" si="0"/>
        <v>2978</v>
      </c>
      <c r="C35" s="29" t="s">
        <v>50</v>
      </c>
      <c r="D35" s="30">
        <v>4200.12</v>
      </c>
      <c r="E35" s="24">
        <v>43414</v>
      </c>
      <c r="F35" s="25">
        <v>4200.12</v>
      </c>
      <c r="G35" s="31">
        <f t="shared" si="1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4"/>
        <v>0</v>
      </c>
    </row>
    <row r="36" spans="1:17" ht="15.75" x14ac:dyDescent="0.25">
      <c r="A36" s="27">
        <v>43414</v>
      </c>
      <c r="B36" s="28">
        <f t="shared" si="0"/>
        <v>2979</v>
      </c>
      <c r="C36" s="29" t="s">
        <v>10</v>
      </c>
      <c r="D36" s="30">
        <v>6861.6</v>
      </c>
      <c r="E36" s="24">
        <v>43414</v>
      </c>
      <c r="F36" s="25">
        <v>6861.6</v>
      </c>
      <c r="G36" s="31">
        <f t="shared" si="1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4"/>
        <v>0</v>
      </c>
    </row>
    <row r="37" spans="1:17" ht="15.75" x14ac:dyDescent="0.25">
      <c r="A37" s="27">
        <v>43414</v>
      </c>
      <c r="B37" s="28">
        <f t="shared" si="0"/>
        <v>2980</v>
      </c>
      <c r="C37" s="29" t="s">
        <v>66</v>
      </c>
      <c r="D37" s="40">
        <v>7155.8</v>
      </c>
      <c r="E37" s="41">
        <v>43418</v>
      </c>
      <c r="F37" s="40">
        <v>7155.8</v>
      </c>
      <c r="G37" s="31">
        <f t="shared" si="1"/>
        <v>0</v>
      </c>
      <c r="H37" s="3"/>
      <c r="K37" s="27"/>
      <c r="L37" s="33"/>
      <c r="M37" s="29"/>
      <c r="N37" s="40"/>
      <c r="O37" s="41"/>
      <c r="P37" s="40"/>
      <c r="Q37" s="42">
        <f t="shared" si="4"/>
        <v>0</v>
      </c>
    </row>
    <row r="38" spans="1:17" ht="16.5" thickBot="1" x14ac:dyDescent="0.3">
      <c r="A38" s="27">
        <v>43415</v>
      </c>
      <c r="B38" s="28">
        <f t="shared" si="0"/>
        <v>2981</v>
      </c>
      <c r="C38" s="29" t="s">
        <v>10</v>
      </c>
      <c r="D38" s="40">
        <v>10072.799999999999</v>
      </c>
      <c r="E38" s="24">
        <v>43415</v>
      </c>
      <c r="F38" s="25">
        <v>10072.799999999999</v>
      </c>
      <c r="G38" s="31">
        <f t="shared" si="1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43415</v>
      </c>
      <c r="B39" s="28">
        <f t="shared" si="0"/>
        <v>2982</v>
      </c>
      <c r="C39" s="29" t="s">
        <v>50</v>
      </c>
      <c r="D39" s="40">
        <v>3999.96</v>
      </c>
      <c r="E39" s="24">
        <v>43415</v>
      </c>
      <c r="F39" s="25">
        <v>3999.96</v>
      </c>
      <c r="G39" s="31">
        <f t="shared" si="1"/>
        <v>0</v>
      </c>
      <c r="H39" s="3"/>
      <c r="K39" s="49"/>
      <c r="L39" s="50"/>
      <c r="M39" s="3"/>
      <c r="N39" s="51">
        <f>SUM(N4:N38)</f>
        <v>30609.5</v>
      </c>
      <c r="O39" s="52"/>
      <c r="P39" s="54">
        <f>SUM(P4:P38)</f>
        <v>0</v>
      </c>
      <c r="Q39" s="55">
        <f>SUM(Q4:Q38)</f>
        <v>30609.5</v>
      </c>
    </row>
    <row r="40" spans="1:17" ht="15.75" x14ac:dyDescent="0.25">
      <c r="A40" s="27">
        <v>43415</v>
      </c>
      <c r="B40" s="28">
        <f t="shared" si="0"/>
        <v>2983</v>
      </c>
      <c r="C40" s="29" t="s">
        <v>50</v>
      </c>
      <c r="D40" s="40">
        <v>3499.83</v>
      </c>
      <c r="E40" s="24">
        <v>43415</v>
      </c>
      <c r="F40" s="25">
        <v>3499.83</v>
      </c>
      <c r="G40" s="31">
        <f t="shared" si="1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43415</v>
      </c>
      <c r="B41" s="28">
        <f t="shared" si="0"/>
        <v>2984</v>
      </c>
      <c r="C41" s="29" t="s">
        <v>66</v>
      </c>
      <c r="D41" s="40">
        <v>14089.6</v>
      </c>
      <c r="E41" s="24">
        <v>43421</v>
      </c>
      <c r="F41" s="25">
        <v>14089.6</v>
      </c>
      <c r="G41" s="31">
        <f t="shared" si="1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43415</v>
      </c>
      <c r="B42" s="28">
        <f t="shared" si="0"/>
        <v>2985</v>
      </c>
      <c r="C42" s="29" t="s">
        <v>62</v>
      </c>
      <c r="D42" s="40">
        <v>4617.6000000000004</v>
      </c>
      <c r="E42" s="24">
        <v>43416</v>
      </c>
      <c r="F42" s="25">
        <v>4617.6000000000004</v>
      </c>
      <c r="G42" s="31">
        <f t="shared" si="1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43416</v>
      </c>
      <c r="B43" s="28">
        <f t="shared" si="0"/>
        <v>2986</v>
      </c>
      <c r="C43" s="29" t="s">
        <v>50</v>
      </c>
      <c r="D43" s="40">
        <v>5000.04</v>
      </c>
      <c r="E43" s="24">
        <v>43416</v>
      </c>
      <c r="F43" s="25">
        <v>5000.04</v>
      </c>
      <c r="G43" s="31">
        <f t="shared" si="1"/>
        <v>0</v>
      </c>
      <c r="H43" s="3"/>
      <c r="K43" s="49"/>
      <c r="L43" s="50"/>
      <c r="M43" s="3"/>
      <c r="N43" s="86">
        <f>N39-P39</f>
        <v>30609.5</v>
      </c>
      <c r="O43" s="87"/>
      <c r="P43" s="88"/>
    </row>
    <row r="44" spans="1:17" ht="15.75" x14ac:dyDescent="0.25">
      <c r="A44" s="27">
        <v>43416</v>
      </c>
      <c r="B44" s="28">
        <f t="shared" si="0"/>
        <v>2987</v>
      </c>
      <c r="C44" s="29" t="s">
        <v>10</v>
      </c>
      <c r="D44" s="40">
        <v>9784.7999999999993</v>
      </c>
      <c r="E44" s="24">
        <v>43416</v>
      </c>
      <c r="F44" s="25">
        <v>9784.7999999999993</v>
      </c>
      <c r="G44" s="31">
        <f t="shared" si="1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43416</v>
      </c>
      <c r="B45" s="28">
        <f t="shared" si="0"/>
        <v>2988</v>
      </c>
      <c r="C45" s="29" t="s">
        <v>50</v>
      </c>
      <c r="D45" s="40">
        <v>4910.3999999999996</v>
      </c>
      <c r="E45" s="24">
        <v>43416</v>
      </c>
      <c r="F45" s="25">
        <v>4910.3999999999996</v>
      </c>
      <c r="G45" s="31">
        <f t="shared" si="1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43416</v>
      </c>
      <c r="B46" s="28">
        <f t="shared" si="0"/>
        <v>2989</v>
      </c>
      <c r="C46" s="29" t="s">
        <v>50</v>
      </c>
      <c r="D46" s="40">
        <v>7495.2</v>
      </c>
      <c r="E46" s="24">
        <v>43418</v>
      </c>
      <c r="F46" s="25">
        <v>7495.2</v>
      </c>
      <c r="G46" s="31">
        <f t="shared" si="1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43416</v>
      </c>
      <c r="B47" s="28">
        <f t="shared" si="0"/>
        <v>2990</v>
      </c>
      <c r="C47" s="29" t="s">
        <v>62</v>
      </c>
      <c r="D47" s="40">
        <v>4169.8999999999996</v>
      </c>
      <c r="E47" s="24">
        <v>43417</v>
      </c>
      <c r="F47" s="25">
        <v>4169.8999999999996</v>
      </c>
      <c r="G47" s="31">
        <f t="shared" si="1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43416</v>
      </c>
      <c r="B48" s="28">
        <f t="shared" si="0"/>
        <v>2991</v>
      </c>
      <c r="C48" s="29" t="s">
        <v>66</v>
      </c>
      <c r="D48" s="40">
        <v>3803.6</v>
      </c>
      <c r="E48" s="24">
        <v>43417</v>
      </c>
      <c r="F48" s="25">
        <v>3803.6</v>
      </c>
      <c r="G48" s="31">
        <f t="shared" si="1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43417</v>
      </c>
      <c r="B49" s="28">
        <f t="shared" si="0"/>
        <v>2992</v>
      </c>
      <c r="C49" s="29" t="s">
        <v>7</v>
      </c>
      <c r="D49" s="40">
        <v>1370.8</v>
      </c>
      <c r="E49" s="24">
        <v>43422</v>
      </c>
      <c r="F49" s="25">
        <v>1370.8</v>
      </c>
      <c r="G49" s="31">
        <f t="shared" si="1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43418</v>
      </c>
      <c r="B50" s="28">
        <f t="shared" si="0"/>
        <v>2993</v>
      </c>
      <c r="C50" s="29" t="s">
        <v>7</v>
      </c>
      <c r="D50" s="40">
        <v>1840</v>
      </c>
      <c r="E50" s="24">
        <v>43422</v>
      </c>
      <c r="F50" s="25">
        <v>1840</v>
      </c>
      <c r="G50" s="31">
        <f t="shared" si="1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43418</v>
      </c>
      <c r="B51" s="28">
        <f t="shared" si="0"/>
        <v>2994</v>
      </c>
      <c r="C51" s="29" t="s">
        <v>10</v>
      </c>
      <c r="D51" s="40">
        <v>7329.6</v>
      </c>
      <c r="E51" s="24">
        <v>43418</v>
      </c>
      <c r="F51" s="25">
        <v>7329.6</v>
      </c>
      <c r="G51" s="31">
        <f t="shared" si="1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43418</v>
      </c>
      <c r="B52" s="28">
        <f t="shared" si="0"/>
        <v>2995</v>
      </c>
      <c r="C52" s="29" t="s">
        <v>118</v>
      </c>
      <c r="D52" s="40">
        <v>4144</v>
      </c>
      <c r="E52" s="24">
        <v>43418</v>
      </c>
      <c r="F52" s="25">
        <v>4144</v>
      </c>
      <c r="G52" s="31">
        <f t="shared" si="1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43418</v>
      </c>
      <c r="B53" s="28">
        <f t="shared" si="0"/>
        <v>2996</v>
      </c>
      <c r="C53" s="29" t="s">
        <v>10</v>
      </c>
      <c r="D53" s="40">
        <v>10692</v>
      </c>
      <c r="E53" s="24">
        <v>43419</v>
      </c>
      <c r="F53" s="25">
        <v>10692</v>
      </c>
      <c r="G53" s="31">
        <f t="shared" si="1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43418</v>
      </c>
      <c r="B54" s="28">
        <f t="shared" si="0"/>
        <v>2997</v>
      </c>
      <c r="C54" s="29" t="s">
        <v>62</v>
      </c>
      <c r="D54" s="40">
        <v>4669.3999999999996</v>
      </c>
      <c r="E54" s="24">
        <v>43420</v>
      </c>
      <c r="F54" s="25">
        <v>4669.3999999999996</v>
      </c>
      <c r="G54" s="31">
        <f t="shared" si="1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43419</v>
      </c>
      <c r="B55" s="28">
        <f t="shared" si="0"/>
        <v>2998</v>
      </c>
      <c r="C55" s="29" t="s">
        <v>10</v>
      </c>
      <c r="D55" s="40">
        <v>8222.76</v>
      </c>
      <c r="E55" s="24">
        <v>43419</v>
      </c>
      <c r="F55" s="25">
        <v>8222.76</v>
      </c>
      <c r="G55" s="31">
        <f t="shared" si="1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43419</v>
      </c>
      <c r="B56" s="28">
        <f t="shared" si="0"/>
        <v>2999</v>
      </c>
      <c r="C56" s="29" t="s">
        <v>66</v>
      </c>
      <c r="D56" s="40">
        <v>2345.8000000000002</v>
      </c>
      <c r="E56" s="24">
        <v>43423</v>
      </c>
      <c r="F56" s="25">
        <v>2345.8000000000002</v>
      </c>
      <c r="G56" s="31">
        <f t="shared" si="1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43419</v>
      </c>
      <c r="B57" s="28">
        <f t="shared" si="0"/>
        <v>3000</v>
      </c>
      <c r="C57" s="29" t="s">
        <v>62</v>
      </c>
      <c r="D57" s="40">
        <v>2301.4</v>
      </c>
      <c r="E57" s="24">
        <v>43420</v>
      </c>
      <c r="F57" s="25">
        <v>2301.4</v>
      </c>
      <c r="G57" s="31">
        <f t="shared" si="1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43420</v>
      </c>
      <c r="B58" s="28">
        <f t="shared" si="0"/>
        <v>3001</v>
      </c>
      <c r="C58" s="29" t="s">
        <v>10</v>
      </c>
      <c r="D58" s="40">
        <v>8884.7999999999993</v>
      </c>
      <c r="E58" s="24">
        <v>43420</v>
      </c>
      <c r="F58" s="25">
        <v>8884.7999999999993</v>
      </c>
      <c r="G58" s="31">
        <f t="shared" si="1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43420</v>
      </c>
      <c r="B59" s="28">
        <f t="shared" si="0"/>
        <v>3002</v>
      </c>
      <c r="C59" s="29" t="s">
        <v>50</v>
      </c>
      <c r="D59" s="40">
        <v>8301.6</v>
      </c>
      <c r="E59" s="24">
        <v>43420</v>
      </c>
      <c r="F59" s="25">
        <v>8301.6</v>
      </c>
      <c r="G59" s="31">
        <f t="shared" si="1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43420</v>
      </c>
      <c r="B60" s="28">
        <f t="shared" si="0"/>
        <v>3003</v>
      </c>
      <c r="C60" s="29" t="s">
        <v>66</v>
      </c>
      <c r="D60" s="40">
        <v>5372.4</v>
      </c>
      <c r="E60" s="24">
        <v>43423</v>
      </c>
      <c r="F60" s="25">
        <v>5372.4</v>
      </c>
      <c r="G60" s="31">
        <f t="shared" si="1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43421</v>
      </c>
      <c r="B61" s="28">
        <f t="shared" si="0"/>
        <v>3004</v>
      </c>
      <c r="C61" s="29" t="s">
        <v>52</v>
      </c>
      <c r="D61" s="40">
        <v>7617.6</v>
      </c>
      <c r="E61" s="24">
        <v>43421</v>
      </c>
      <c r="F61" s="25">
        <v>7617.6</v>
      </c>
      <c r="G61" s="31">
        <f t="shared" si="1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43421</v>
      </c>
      <c r="B62" s="28">
        <f t="shared" si="0"/>
        <v>3005</v>
      </c>
      <c r="C62" s="29" t="s">
        <v>7</v>
      </c>
      <c r="D62" s="40">
        <v>15644</v>
      </c>
      <c r="E62" s="24">
        <v>43422</v>
      </c>
      <c r="F62" s="25">
        <v>15644</v>
      </c>
      <c r="G62" s="31">
        <f t="shared" si="1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43421</v>
      </c>
      <c r="B63" s="28">
        <f t="shared" si="0"/>
        <v>3006</v>
      </c>
      <c r="C63" s="29" t="s">
        <v>10</v>
      </c>
      <c r="D63" s="40">
        <v>22320</v>
      </c>
      <c r="E63" s="24">
        <v>43421</v>
      </c>
      <c r="F63" s="25">
        <v>22320</v>
      </c>
      <c r="G63" s="31">
        <f t="shared" si="1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43421</v>
      </c>
      <c r="B64" s="28">
        <f t="shared" si="0"/>
        <v>3007</v>
      </c>
      <c r="C64" s="29" t="s">
        <v>50</v>
      </c>
      <c r="D64" s="40">
        <v>7264.8</v>
      </c>
      <c r="E64" s="24">
        <v>43421</v>
      </c>
      <c r="F64" s="25">
        <v>7264.8</v>
      </c>
      <c r="G64" s="31">
        <f t="shared" si="1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43421</v>
      </c>
      <c r="B65" s="28">
        <f t="shared" si="0"/>
        <v>3008</v>
      </c>
      <c r="C65" s="29" t="s">
        <v>62</v>
      </c>
      <c r="D65" s="40">
        <v>6247.45</v>
      </c>
      <c r="E65" s="24">
        <v>43422</v>
      </c>
      <c r="F65" s="25">
        <v>6247.45</v>
      </c>
      <c r="G65" s="31">
        <f t="shared" si="1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43421</v>
      </c>
      <c r="B66" s="28">
        <f t="shared" si="0"/>
        <v>3009</v>
      </c>
      <c r="C66" s="29" t="s">
        <v>66</v>
      </c>
      <c r="D66" s="40">
        <v>4358.6000000000004</v>
      </c>
      <c r="E66" s="24">
        <v>43423</v>
      </c>
      <c r="F66" s="25">
        <v>4358.6000000000004</v>
      </c>
      <c r="G66" s="31">
        <f t="shared" si="1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43422</v>
      </c>
      <c r="B67" s="28">
        <f t="shared" si="0"/>
        <v>3010</v>
      </c>
      <c r="C67" s="29" t="s">
        <v>52</v>
      </c>
      <c r="D67" s="40">
        <v>3974.4</v>
      </c>
      <c r="E67" s="24">
        <v>43422</v>
      </c>
      <c r="F67" s="25">
        <v>3974.4</v>
      </c>
      <c r="G67" s="31">
        <f t="shared" si="1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43422</v>
      </c>
      <c r="B68" s="28">
        <f t="shared" si="0"/>
        <v>3011</v>
      </c>
      <c r="C68" s="29" t="s">
        <v>10</v>
      </c>
      <c r="D68" s="40">
        <v>17978.400000000001</v>
      </c>
      <c r="E68" s="24">
        <v>43425</v>
      </c>
      <c r="F68" s="25">
        <v>17978.400000000001</v>
      </c>
      <c r="G68" s="31">
        <f t="shared" si="1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43422</v>
      </c>
      <c r="B69" s="28">
        <f t="shared" si="0"/>
        <v>3012</v>
      </c>
      <c r="C69" s="29" t="s">
        <v>50</v>
      </c>
      <c r="D69" s="40">
        <v>6999.97</v>
      </c>
      <c r="E69" s="24">
        <v>43422</v>
      </c>
      <c r="F69" s="25">
        <v>6999.97</v>
      </c>
      <c r="G69" s="31">
        <f t="shared" si="1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43422</v>
      </c>
      <c r="B70" s="28">
        <f t="shared" si="0"/>
        <v>3013</v>
      </c>
      <c r="C70" s="29" t="s">
        <v>62</v>
      </c>
      <c r="D70" s="40">
        <v>5294.7</v>
      </c>
      <c r="E70" s="24">
        <v>43426</v>
      </c>
      <c r="F70" s="25">
        <v>5294.7</v>
      </c>
      <c r="G70" s="31">
        <f t="shared" si="1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43422</v>
      </c>
      <c r="B71" s="28">
        <f t="shared" ref="B71:B134" si="5">B70+1</f>
        <v>3014</v>
      </c>
      <c r="C71" s="29" t="s">
        <v>66</v>
      </c>
      <c r="D71" s="40">
        <v>4558.3999999999996</v>
      </c>
      <c r="E71" s="24">
        <v>43426</v>
      </c>
      <c r="F71" s="25">
        <v>4558.3999999999996</v>
      </c>
      <c r="G71" s="31">
        <f t="shared" si="1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43423</v>
      </c>
      <c r="B72" s="28">
        <f t="shared" si="5"/>
        <v>3015</v>
      </c>
      <c r="C72" s="29" t="s">
        <v>50</v>
      </c>
      <c r="D72" s="40">
        <v>5200.1499999999996</v>
      </c>
      <c r="E72" s="24">
        <v>43423</v>
      </c>
      <c r="F72" s="25">
        <v>5200.1499999999996</v>
      </c>
      <c r="G72" s="31">
        <f t="shared" si="1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43423</v>
      </c>
      <c r="B73" s="28">
        <f t="shared" si="5"/>
        <v>3016</v>
      </c>
      <c r="C73" s="29" t="s">
        <v>66</v>
      </c>
      <c r="D73" s="40">
        <v>5786.8</v>
      </c>
      <c r="E73" s="24">
        <v>43429</v>
      </c>
      <c r="F73" s="25">
        <v>5786.8</v>
      </c>
      <c r="G73" s="31">
        <f t="shared" si="1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43423</v>
      </c>
      <c r="B74" s="28">
        <f t="shared" si="5"/>
        <v>3017</v>
      </c>
      <c r="C74" s="29" t="s">
        <v>118</v>
      </c>
      <c r="D74" s="40">
        <v>2486.4</v>
      </c>
      <c r="E74" s="24">
        <v>43425</v>
      </c>
      <c r="F74" s="25">
        <v>2486.4</v>
      </c>
      <c r="G74" s="31">
        <f t="shared" si="1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43424</v>
      </c>
      <c r="B75" s="28">
        <f t="shared" si="5"/>
        <v>3018</v>
      </c>
      <c r="C75" s="29" t="s">
        <v>10</v>
      </c>
      <c r="D75" s="40">
        <v>6084</v>
      </c>
      <c r="E75" s="24">
        <v>43424</v>
      </c>
      <c r="F75" s="25">
        <v>6084</v>
      </c>
      <c r="G75" s="31">
        <f t="shared" si="1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43424</v>
      </c>
      <c r="B76" s="28">
        <f t="shared" si="5"/>
        <v>3019</v>
      </c>
      <c r="C76" s="29" t="s">
        <v>7</v>
      </c>
      <c r="D76" s="40">
        <v>6440</v>
      </c>
      <c r="E76" s="24">
        <v>43426</v>
      </c>
      <c r="F76" s="25">
        <v>6440</v>
      </c>
      <c r="G76" s="31">
        <f t="shared" si="1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43425</v>
      </c>
      <c r="B77" s="28">
        <f t="shared" si="5"/>
        <v>3020</v>
      </c>
      <c r="C77" s="29" t="s">
        <v>118</v>
      </c>
      <c r="D77" s="40">
        <v>1999.85</v>
      </c>
      <c r="E77" s="24">
        <v>43426</v>
      </c>
      <c r="F77" s="25">
        <v>1999.85</v>
      </c>
      <c r="G77" s="31">
        <f t="shared" si="1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43425</v>
      </c>
      <c r="B78" s="28">
        <f t="shared" si="5"/>
        <v>3021</v>
      </c>
      <c r="C78" s="29" t="s">
        <v>10</v>
      </c>
      <c r="D78" s="40">
        <v>9316.7999999999993</v>
      </c>
      <c r="E78" s="24">
        <v>43425</v>
      </c>
      <c r="F78" s="25">
        <v>9316.7999999999993</v>
      </c>
      <c r="G78" s="31">
        <f t="shared" si="1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43425</v>
      </c>
      <c r="B79" s="28">
        <f t="shared" si="5"/>
        <v>3022</v>
      </c>
      <c r="C79" s="29" t="s">
        <v>62</v>
      </c>
      <c r="D79" s="40">
        <v>4166.2</v>
      </c>
      <c r="E79" s="24">
        <v>43427</v>
      </c>
      <c r="F79" s="25">
        <v>4166.2</v>
      </c>
      <c r="G79" s="31">
        <f t="shared" si="1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43425</v>
      </c>
      <c r="B80" s="28">
        <f t="shared" si="5"/>
        <v>3023</v>
      </c>
      <c r="C80" s="29" t="s">
        <v>66</v>
      </c>
      <c r="D80" s="40">
        <v>4765.6000000000004</v>
      </c>
      <c r="E80" s="24">
        <v>43427</v>
      </c>
      <c r="F80" s="25">
        <v>4765.6000000000004</v>
      </c>
      <c r="G80" s="31">
        <f t="shared" si="1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43426</v>
      </c>
      <c r="B81" s="28">
        <f t="shared" si="5"/>
        <v>3024</v>
      </c>
      <c r="C81" s="29" t="s">
        <v>10</v>
      </c>
      <c r="D81" s="40">
        <v>9331.2000000000007</v>
      </c>
      <c r="E81" s="24">
        <v>43426</v>
      </c>
      <c r="F81" s="25">
        <v>9331.2000000000007</v>
      </c>
      <c r="G81" s="31">
        <f t="shared" si="1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43426</v>
      </c>
      <c r="B82" s="28">
        <f t="shared" si="5"/>
        <v>3025</v>
      </c>
      <c r="C82" s="70" t="s">
        <v>50</v>
      </c>
      <c r="D82" s="40">
        <v>5499.82</v>
      </c>
      <c r="E82" s="24">
        <v>43426</v>
      </c>
      <c r="F82" s="25">
        <v>5499.82</v>
      </c>
      <c r="G82" s="31">
        <f t="shared" si="1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43426</v>
      </c>
      <c r="B83" s="28">
        <f t="shared" si="5"/>
        <v>3026</v>
      </c>
      <c r="C83" s="29" t="s">
        <v>10</v>
      </c>
      <c r="D83" s="40">
        <v>5824.8</v>
      </c>
      <c r="E83" s="24">
        <v>43426</v>
      </c>
      <c r="F83" s="25">
        <v>5824.8</v>
      </c>
      <c r="G83" s="31">
        <f t="shared" si="1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43426</v>
      </c>
      <c r="B84" s="28">
        <f t="shared" si="5"/>
        <v>3027</v>
      </c>
      <c r="C84" s="29" t="s">
        <v>118</v>
      </c>
      <c r="D84" s="40">
        <v>2396.12</v>
      </c>
      <c r="E84" s="24">
        <v>43427</v>
      </c>
      <c r="F84" s="25">
        <v>2396.12</v>
      </c>
      <c r="G84" s="31">
        <f t="shared" si="1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43426</v>
      </c>
      <c r="B85" s="28">
        <f t="shared" si="5"/>
        <v>3028</v>
      </c>
      <c r="C85" s="29" t="s">
        <v>7</v>
      </c>
      <c r="D85" s="40">
        <v>2984.9</v>
      </c>
      <c r="E85" s="24">
        <v>43427</v>
      </c>
      <c r="F85" s="25">
        <v>2984.9</v>
      </c>
      <c r="G85" s="31">
        <f t="shared" si="1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43426</v>
      </c>
      <c r="B86" s="28">
        <f t="shared" si="5"/>
        <v>3029</v>
      </c>
      <c r="C86" s="29" t="s">
        <v>66</v>
      </c>
      <c r="D86" s="40">
        <v>3848</v>
      </c>
      <c r="E86" s="75">
        <v>43431</v>
      </c>
      <c r="F86" s="76">
        <v>3848</v>
      </c>
      <c r="G86" s="31">
        <f t="shared" si="1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43426</v>
      </c>
      <c r="B87" s="28">
        <f t="shared" si="5"/>
        <v>3030</v>
      </c>
      <c r="C87" s="29" t="s">
        <v>62</v>
      </c>
      <c r="D87" s="40">
        <v>4919.1499999999996</v>
      </c>
      <c r="E87" s="75">
        <v>43427</v>
      </c>
      <c r="F87" s="76">
        <v>4919.1499999999996</v>
      </c>
      <c r="G87" s="31">
        <f t="shared" si="1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43427</v>
      </c>
      <c r="B88" s="28">
        <f t="shared" si="5"/>
        <v>3031</v>
      </c>
      <c r="C88" s="29" t="s">
        <v>10</v>
      </c>
      <c r="D88" s="40">
        <v>18482.400000000001</v>
      </c>
      <c r="E88" s="24">
        <v>43427</v>
      </c>
      <c r="F88" s="25">
        <v>18482.400000000001</v>
      </c>
      <c r="G88" s="31">
        <f t="shared" si="1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43428</v>
      </c>
      <c r="B89" s="28">
        <f t="shared" si="5"/>
        <v>3032</v>
      </c>
      <c r="C89" s="29" t="s">
        <v>52</v>
      </c>
      <c r="D89" s="40">
        <v>7725.6</v>
      </c>
      <c r="E89" s="24">
        <v>43428</v>
      </c>
      <c r="F89" s="25">
        <v>7725.6</v>
      </c>
      <c r="G89" s="31">
        <f t="shared" si="1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43428</v>
      </c>
      <c r="B90" s="28">
        <f t="shared" si="5"/>
        <v>3033</v>
      </c>
      <c r="C90" s="29" t="s">
        <v>118</v>
      </c>
      <c r="D90" s="40">
        <v>6082.8</v>
      </c>
      <c r="E90" s="24">
        <v>43428</v>
      </c>
      <c r="F90" s="25">
        <v>6082.8</v>
      </c>
      <c r="G90" s="31">
        <f t="shared" si="1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43428</v>
      </c>
      <c r="B91" s="28">
        <f t="shared" si="5"/>
        <v>3034</v>
      </c>
      <c r="C91" s="29" t="s">
        <v>7</v>
      </c>
      <c r="D91" s="40">
        <v>15804</v>
      </c>
      <c r="E91" s="24">
        <v>43430</v>
      </c>
      <c r="F91" s="25">
        <v>15804</v>
      </c>
      <c r="G91" s="31">
        <f t="shared" si="1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43428</v>
      </c>
      <c r="B92" s="28">
        <f t="shared" si="5"/>
        <v>3035</v>
      </c>
      <c r="C92" s="29" t="s">
        <v>50</v>
      </c>
      <c r="D92" s="40">
        <v>10499.95</v>
      </c>
      <c r="E92" s="24">
        <v>43428</v>
      </c>
      <c r="F92" s="25">
        <v>10499.95</v>
      </c>
      <c r="G92" s="31">
        <f t="shared" si="1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43428</v>
      </c>
      <c r="B93" s="28">
        <f t="shared" si="5"/>
        <v>3036</v>
      </c>
      <c r="C93" s="29" t="s">
        <v>10</v>
      </c>
      <c r="D93" s="40">
        <v>14774.4</v>
      </c>
      <c r="E93" s="24">
        <v>43428</v>
      </c>
      <c r="F93" s="25">
        <v>14774.4</v>
      </c>
      <c r="G93" s="31">
        <f t="shared" si="1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43428</v>
      </c>
      <c r="B94" s="28">
        <f t="shared" si="5"/>
        <v>3037</v>
      </c>
      <c r="C94" s="29" t="s">
        <v>62</v>
      </c>
      <c r="D94" s="40">
        <v>6171.6</v>
      </c>
      <c r="E94" s="24">
        <v>43430</v>
      </c>
      <c r="F94" s="25">
        <v>6171.6</v>
      </c>
      <c r="G94" s="31">
        <f t="shared" si="1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43428</v>
      </c>
      <c r="B95" s="28">
        <f t="shared" si="5"/>
        <v>3038</v>
      </c>
      <c r="C95" s="34" t="s">
        <v>66</v>
      </c>
      <c r="D95" s="40">
        <v>6808</v>
      </c>
      <c r="E95" s="24">
        <v>43431</v>
      </c>
      <c r="F95" s="25">
        <v>6808</v>
      </c>
      <c r="G95" s="31">
        <f t="shared" si="1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43429</v>
      </c>
      <c r="B96" s="28">
        <f t="shared" si="5"/>
        <v>3039</v>
      </c>
      <c r="C96" s="29" t="s">
        <v>52</v>
      </c>
      <c r="D96" s="40">
        <v>4891.3999999999996</v>
      </c>
      <c r="E96" s="24">
        <v>43429</v>
      </c>
      <c r="F96" s="25">
        <v>4891.3999999999996</v>
      </c>
      <c r="G96" s="31">
        <f t="shared" si="1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43429</v>
      </c>
      <c r="B97" s="28">
        <f t="shared" si="5"/>
        <v>3040</v>
      </c>
      <c r="C97" s="29" t="s">
        <v>10</v>
      </c>
      <c r="D97" s="40">
        <v>15336</v>
      </c>
      <c r="E97" s="24">
        <v>43429</v>
      </c>
      <c r="F97" s="25">
        <v>15336</v>
      </c>
      <c r="G97" s="31">
        <f t="shared" si="1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43429</v>
      </c>
      <c r="B98" s="28">
        <f t="shared" si="5"/>
        <v>3041</v>
      </c>
      <c r="C98" s="29" t="s">
        <v>50</v>
      </c>
      <c r="D98" s="40">
        <v>5999.87</v>
      </c>
      <c r="E98" s="24">
        <v>43429</v>
      </c>
      <c r="F98" s="25">
        <v>5999.87</v>
      </c>
      <c r="G98" s="31">
        <f t="shared" si="1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43429</v>
      </c>
      <c r="B99" s="28">
        <f t="shared" si="5"/>
        <v>3042</v>
      </c>
      <c r="C99" s="29" t="s">
        <v>66</v>
      </c>
      <c r="D99" s="40">
        <v>4195.8</v>
      </c>
      <c r="E99" s="24">
        <v>43432</v>
      </c>
      <c r="F99" s="25">
        <v>4195.8</v>
      </c>
      <c r="G99" s="31">
        <f t="shared" si="1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43429</v>
      </c>
      <c r="B100" s="28">
        <f t="shared" si="5"/>
        <v>3043</v>
      </c>
      <c r="C100" s="29" t="s">
        <v>62</v>
      </c>
      <c r="D100" s="40">
        <v>4998.7</v>
      </c>
      <c r="E100" s="24">
        <v>43433</v>
      </c>
      <c r="F100" s="25">
        <v>4998.7</v>
      </c>
      <c r="G100" s="31">
        <f t="shared" si="1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43430</v>
      </c>
      <c r="B101" s="28">
        <f t="shared" si="5"/>
        <v>3044</v>
      </c>
      <c r="C101" s="29" t="s">
        <v>118</v>
      </c>
      <c r="D101" s="40">
        <v>4070</v>
      </c>
      <c r="E101" s="24">
        <v>43430</v>
      </c>
      <c r="F101" s="25">
        <v>4070</v>
      </c>
      <c r="G101" s="31">
        <f t="shared" si="1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43430</v>
      </c>
      <c r="B102" s="28">
        <f t="shared" si="5"/>
        <v>3045</v>
      </c>
      <c r="C102" s="29" t="s">
        <v>66</v>
      </c>
      <c r="D102" s="40">
        <v>5002.3999999999996</v>
      </c>
      <c r="E102" s="24">
        <v>43434</v>
      </c>
      <c r="F102" s="25">
        <v>5002.3999999999996</v>
      </c>
      <c r="G102" s="31">
        <f t="shared" si="1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43431</v>
      </c>
      <c r="B103" s="28">
        <f t="shared" si="5"/>
        <v>3046</v>
      </c>
      <c r="C103" s="29" t="s">
        <v>7</v>
      </c>
      <c r="D103" s="40">
        <v>3562.9</v>
      </c>
      <c r="E103" s="71">
        <v>43435</v>
      </c>
      <c r="F103" s="72">
        <v>3562.9</v>
      </c>
      <c r="G103" s="31">
        <f t="shared" si="1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43432</v>
      </c>
      <c r="B104" s="28">
        <f t="shared" si="5"/>
        <v>3047</v>
      </c>
      <c r="C104" s="29" t="s">
        <v>142</v>
      </c>
      <c r="D104" s="40">
        <v>153.9</v>
      </c>
      <c r="E104" s="24">
        <v>43432</v>
      </c>
      <c r="F104" s="25">
        <v>153.9</v>
      </c>
      <c r="G104" s="31">
        <f t="shared" si="1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43432</v>
      </c>
      <c r="B105" s="28">
        <f t="shared" si="5"/>
        <v>3048</v>
      </c>
      <c r="C105" s="29" t="s">
        <v>142</v>
      </c>
      <c r="D105" s="40">
        <v>410.55</v>
      </c>
      <c r="E105" s="24">
        <v>43432</v>
      </c>
      <c r="F105" s="25">
        <v>410.55</v>
      </c>
      <c r="G105" s="31">
        <f t="shared" si="1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43432</v>
      </c>
      <c r="B106" s="28">
        <f t="shared" si="5"/>
        <v>3049</v>
      </c>
      <c r="C106" s="29" t="s">
        <v>142</v>
      </c>
      <c r="D106" s="40">
        <v>232.56</v>
      </c>
      <c r="E106" s="24">
        <v>43432</v>
      </c>
      <c r="F106" s="25">
        <v>232.56</v>
      </c>
      <c r="G106" s="31">
        <f t="shared" si="1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43432</v>
      </c>
      <c r="B107" s="28">
        <f t="shared" si="5"/>
        <v>3050</v>
      </c>
      <c r="C107" s="29" t="s">
        <v>142</v>
      </c>
      <c r="D107" s="40">
        <v>369.75</v>
      </c>
      <c r="E107" s="24">
        <v>43432</v>
      </c>
      <c r="F107" s="25">
        <v>369.75</v>
      </c>
      <c r="G107" s="31">
        <f t="shared" si="1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43432</v>
      </c>
      <c r="B108" s="28">
        <f t="shared" si="5"/>
        <v>3051</v>
      </c>
      <c r="C108" s="29" t="s">
        <v>142</v>
      </c>
      <c r="D108" s="40">
        <v>610.5</v>
      </c>
      <c r="E108" s="24">
        <v>43432</v>
      </c>
      <c r="F108" s="25">
        <v>610.5</v>
      </c>
      <c r="G108" s="31">
        <f t="shared" si="1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43432</v>
      </c>
      <c r="B109" s="28">
        <f t="shared" si="5"/>
        <v>3052</v>
      </c>
      <c r="C109" s="29" t="s">
        <v>142</v>
      </c>
      <c r="D109" s="40">
        <v>229.9</v>
      </c>
      <c r="E109" s="24">
        <v>43432</v>
      </c>
      <c r="F109" s="25">
        <v>229.9</v>
      </c>
      <c r="G109" s="31">
        <f t="shared" si="1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43432</v>
      </c>
      <c r="B110" s="28">
        <f t="shared" si="5"/>
        <v>3053</v>
      </c>
      <c r="C110" s="29" t="s">
        <v>142</v>
      </c>
      <c r="D110" s="40">
        <v>156</v>
      </c>
      <c r="E110" s="24">
        <v>43432</v>
      </c>
      <c r="F110" s="25">
        <v>156</v>
      </c>
      <c r="G110" s="31">
        <f t="shared" si="1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43432</v>
      </c>
      <c r="B111" s="28">
        <f t="shared" si="5"/>
        <v>3054</v>
      </c>
      <c r="C111" s="29" t="s">
        <v>142</v>
      </c>
      <c r="D111" s="40">
        <v>76.3</v>
      </c>
      <c r="E111" s="24">
        <v>43432</v>
      </c>
      <c r="F111" s="25">
        <v>76.3</v>
      </c>
      <c r="G111" s="31">
        <f t="shared" si="1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43432</v>
      </c>
      <c r="B112" s="28">
        <f t="shared" si="5"/>
        <v>3055</v>
      </c>
      <c r="C112" s="29" t="s">
        <v>142</v>
      </c>
      <c r="D112" s="40">
        <v>5601.6</v>
      </c>
      <c r="E112" s="24">
        <v>43432</v>
      </c>
      <c r="F112" s="25">
        <v>5601.6</v>
      </c>
      <c r="G112" s="31">
        <f t="shared" si="1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43432</v>
      </c>
      <c r="B113" s="28">
        <f t="shared" si="5"/>
        <v>3056</v>
      </c>
      <c r="C113" s="29" t="s">
        <v>142</v>
      </c>
      <c r="D113" s="40">
        <v>2161.5</v>
      </c>
      <c r="E113" s="24">
        <v>43432</v>
      </c>
      <c r="F113" s="25">
        <v>2161.5</v>
      </c>
      <c r="G113" s="31">
        <f t="shared" si="1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43432</v>
      </c>
      <c r="B114" s="28">
        <f t="shared" si="5"/>
        <v>3057</v>
      </c>
      <c r="C114" s="29" t="s">
        <v>142</v>
      </c>
      <c r="D114" s="40">
        <v>377.4</v>
      </c>
      <c r="E114" s="24">
        <v>43432</v>
      </c>
      <c r="F114" s="25">
        <v>377.4</v>
      </c>
      <c r="G114" s="31">
        <f t="shared" si="1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43432</v>
      </c>
      <c r="B115" s="28">
        <f t="shared" si="5"/>
        <v>3058</v>
      </c>
      <c r="C115" s="34" t="s">
        <v>142</v>
      </c>
      <c r="D115" s="40">
        <v>77</v>
      </c>
      <c r="E115" s="24">
        <v>43432</v>
      </c>
      <c r="F115" s="25">
        <v>77</v>
      </c>
      <c r="G115" s="31">
        <f t="shared" si="1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43432</v>
      </c>
      <c r="B116" s="28">
        <f t="shared" si="5"/>
        <v>3059</v>
      </c>
      <c r="C116" s="29" t="s">
        <v>50</v>
      </c>
      <c r="D116" s="40">
        <v>6999.97</v>
      </c>
      <c r="E116" s="24">
        <v>43432</v>
      </c>
      <c r="F116" s="25">
        <v>6999.97</v>
      </c>
      <c r="G116" s="31">
        <f t="shared" si="1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43432</v>
      </c>
      <c r="B117" s="28">
        <f t="shared" si="5"/>
        <v>3060</v>
      </c>
      <c r="C117" s="29" t="s">
        <v>142</v>
      </c>
      <c r="D117" s="40">
        <v>665.55</v>
      </c>
      <c r="E117" s="24">
        <v>43432</v>
      </c>
      <c r="F117" s="25">
        <v>665.55</v>
      </c>
      <c r="G117" s="31">
        <f t="shared" si="1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43432</v>
      </c>
      <c r="B118" s="28">
        <f t="shared" si="5"/>
        <v>3061</v>
      </c>
      <c r="C118" s="29" t="s">
        <v>142</v>
      </c>
      <c r="D118" s="40">
        <v>2510</v>
      </c>
      <c r="E118" s="24">
        <v>43432</v>
      </c>
      <c r="F118" s="25">
        <v>2510</v>
      </c>
      <c r="G118" s="31">
        <f t="shared" si="1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>
        <v>43432</v>
      </c>
      <c r="B119" s="28">
        <f t="shared" si="5"/>
        <v>3062</v>
      </c>
      <c r="C119" s="29" t="s">
        <v>142</v>
      </c>
      <c r="D119" s="40">
        <v>73.5</v>
      </c>
      <c r="E119" s="24">
        <v>43432</v>
      </c>
      <c r="F119" s="25">
        <v>73.5</v>
      </c>
      <c r="G119" s="31">
        <f t="shared" si="1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>
        <v>43432</v>
      </c>
      <c r="B120" s="28">
        <f t="shared" si="5"/>
        <v>3063</v>
      </c>
      <c r="C120" s="29" t="s">
        <v>142</v>
      </c>
      <c r="D120" s="40">
        <v>1210.8499999999999</v>
      </c>
      <c r="E120" s="24">
        <v>43432</v>
      </c>
      <c r="F120" s="25">
        <v>1210.8499999999999</v>
      </c>
      <c r="G120" s="31">
        <f t="shared" si="1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>
        <v>43432</v>
      </c>
      <c r="B121" s="28">
        <f t="shared" si="5"/>
        <v>3064</v>
      </c>
      <c r="C121" s="29" t="s">
        <v>142</v>
      </c>
      <c r="D121" s="40">
        <v>380.8</v>
      </c>
      <c r="E121" s="24">
        <v>43432</v>
      </c>
      <c r="F121" s="25">
        <v>380.8</v>
      </c>
      <c r="G121" s="31">
        <f t="shared" si="1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>
        <v>43432</v>
      </c>
      <c r="B122" s="28">
        <f t="shared" si="5"/>
        <v>3065</v>
      </c>
      <c r="C122" s="29" t="s">
        <v>142</v>
      </c>
      <c r="D122" s="40">
        <v>87</v>
      </c>
      <c r="E122" s="24">
        <v>43432</v>
      </c>
      <c r="F122" s="25">
        <v>87</v>
      </c>
      <c r="G122" s="31">
        <f t="shared" si="1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>
        <v>43432</v>
      </c>
      <c r="B123" s="28">
        <f t="shared" si="5"/>
        <v>3066</v>
      </c>
      <c r="C123" s="29" t="s">
        <v>142</v>
      </c>
      <c r="D123" s="40">
        <v>712.1</v>
      </c>
      <c r="E123" s="24">
        <v>43432</v>
      </c>
      <c r="F123" s="25">
        <v>712.1</v>
      </c>
      <c r="G123" s="31">
        <f t="shared" si="1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>
        <v>43432</v>
      </c>
      <c r="B124" s="28">
        <f t="shared" si="5"/>
        <v>3067</v>
      </c>
      <c r="C124" s="29" t="s">
        <v>142</v>
      </c>
      <c r="D124" s="40">
        <v>42</v>
      </c>
      <c r="E124" s="24">
        <v>43432</v>
      </c>
      <c r="F124" s="25">
        <v>42</v>
      </c>
      <c r="G124" s="31">
        <f t="shared" si="1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>
        <v>43432</v>
      </c>
      <c r="B125" s="28">
        <f t="shared" si="5"/>
        <v>3068</v>
      </c>
      <c r="C125" s="29" t="s">
        <v>142</v>
      </c>
      <c r="D125" s="40">
        <v>39.6</v>
      </c>
      <c r="E125" s="24">
        <v>43432</v>
      </c>
      <c r="F125" s="25">
        <v>39.6</v>
      </c>
      <c r="G125" s="31">
        <f t="shared" si="1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>
        <v>43432</v>
      </c>
      <c r="B126" s="28">
        <f t="shared" si="5"/>
        <v>3069</v>
      </c>
      <c r="C126" s="29" t="s">
        <v>142</v>
      </c>
      <c r="D126" s="40">
        <v>703</v>
      </c>
      <c r="E126" s="24">
        <v>43432</v>
      </c>
      <c r="F126" s="25">
        <v>703</v>
      </c>
      <c r="G126" s="31">
        <f t="shared" si="1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>
        <v>43432</v>
      </c>
      <c r="B127" s="28">
        <f t="shared" si="5"/>
        <v>3070</v>
      </c>
      <c r="C127" s="29" t="s">
        <v>142</v>
      </c>
      <c r="D127" s="40">
        <v>275.39999999999998</v>
      </c>
      <c r="E127" s="24">
        <v>43432</v>
      </c>
      <c r="F127" s="25">
        <v>275.39999999999998</v>
      </c>
      <c r="G127" s="31">
        <f t="shared" si="1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x14ac:dyDescent="0.25">
      <c r="A128" s="27">
        <v>43432</v>
      </c>
      <c r="B128" s="28">
        <f t="shared" si="5"/>
        <v>3071</v>
      </c>
      <c r="C128" s="29" t="s">
        <v>142</v>
      </c>
      <c r="D128" s="40">
        <v>14</v>
      </c>
      <c r="E128" s="24">
        <v>43128</v>
      </c>
      <c r="F128" s="25">
        <v>14</v>
      </c>
      <c r="G128" s="31">
        <f t="shared" si="1"/>
        <v>0</v>
      </c>
      <c r="H128" s="3"/>
      <c r="K128" s="64"/>
      <c r="L128" s="67"/>
      <c r="M128" s="65"/>
      <c r="N128" s="25"/>
      <c r="O128" s="24"/>
      <c r="P128" s="25"/>
      <c r="Q128" s="66"/>
    </row>
    <row r="129" spans="1:17" ht="15.75" x14ac:dyDescent="0.25">
      <c r="A129" s="27">
        <v>43432</v>
      </c>
      <c r="B129" s="28">
        <f t="shared" si="5"/>
        <v>3072</v>
      </c>
      <c r="C129" s="29" t="s">
        <v>142</v>
      </c>
      <c r="D129" s="40">
        <v>72</v>
      </c>
      <c r="E129" s="24">
        <v>43128</v>
      </c>
      <c r="F129" s="25">
        <v>72</v>
      </c>
      <c r="G129" s="31">
        <f t="shared" si="1"/>
        <v>0</v>
      </c>
      <c r="H129" s="3"/>
      <c r="K129" s="64"/>
      <c r="L129" s="67"/>
      <c r="M129" s="65"/>
      <c r="N129" s="25"/>
      <c r="O129" s="24"/>
      <c r="P129" s="25"/>
      <c r="Q129" s="66"/>
    </row>
    <row r="130" spans="1:17" ht="15.75" x14ac:dyDescent="0.25">
      <c r="A130" s="27">
        <v>43432</v>
      </c>
      <c r="B130" s="28">
        <f t="shared" si="5"/>
        <v>3073</v>
      </c>
      <c r="C130" s="29" t="s">
        <v>142</v>
      </c>
      <c r="D130" s="40">
        <v>3792.6</v>
      </c>
      <c r="E130" s="24">
        <v>43432</v>
      </c>
      <c r="F130" s="25">
        <v>3792.6</v>
      </c>
      <c r="G130" s="31">
        <f t="shared" si="1"/>
        <v>0</v>
      </c>
      <c r="H130" s="3"/>
      <c r="K130" s="64"/>
      <c r="L130" s="67"/>
      <c r="M130" s="65"/>
      <c r="N130" s="25"/>
      <c r="O130" s="24"/>
      <c r="P130" s="25"/>
      <c r="Q130" s="66"/>
    </row>
    <row r="131" spans="1:17" ht="15.75" x14ac:dyDescent="0.25">
      <c r="A131" s="27">
        <v>43432</v>
      </c>
      <c r="B131" s="28">
        <f t="shared" si="5"/>
        <v>3074</v>
      </c>
      <c r="C131" s="29" t="s">
        <v>142</v>
      </c>
      <c r="D131" s="40">
        <v>4175.6000000000004</v>
      </c>
      <c r="E131" s="24">
        <v>43432</v>
      </c>
      <c r="F131" s="25">
        <v>4175.6000000000004</v>
      </c>
      <c r="G131" s="31">
        <f t="shared" si="1"/>
        <v>0</v>
      </c>
      <c r="H131" s="3"/>
      <c r="K131" s="64"/>
      <c r="L131" s="67"/>
      <c r="M131" s="65"/>
      <c r="N131" s="25"/>
      <c r="O131" s="24"/>
      <c r="P131" s="25"/>
      <c r="Q131" s="66"/>
    </row>
    <row r="132" spans="1:17" ht="15.75" x14ac:dyDescent="0.25">
      <c r="A132" s="27">
        <v>43432</v>
      </c>
      <c r="B132" s="28">
        <f t="shared" si="5"/>
        <v>3075</v>
      </c>
      <c r="C132" s="29" t="s">
        <v>10</v>
      </c>
      <c r="D132" s="40">
        <v>769.5</v>
      </c>
      <c r="E132" s="24">
        <v>43432</v>
      </c>
      <c r="F132" s="25">
        <v>769.5</v>
      </c>
      <c r="G132" s="31">
        <f t="shared" si="1"/>
        <v>0</v>
      </c>
      <c r="H132" s="3"/>
      <c r="K132" s="64"/>
      <c r="L132" s="67"/>
      <c r="M132" s="65"/>
      <c r="N132" s="25"/>
      <c r="O132" s="24"/>
      <c r="P132" s="25"/>
      <c r="Q132" s="66"/>
    </row>
    <row r="133" spans="1:17" ht="15.75" x14ac:dyDescent="0.25">
      <c r="A133" s="27">
        <v>43432</v>
      </c>
      <c r="B133" s="28">
        <f t="shared" si="5"/>
        <v>3076</v>
      </c>
      <c r="C133" s="29" t="s">
        <v>142</v>
      </c>
      <c r="D133" s="40">
        <v>74.099999999999994</v>
      </c>
      <c r="E133" s="24">
        <v>43432</v>
      </c>
      <c r="F133" s="25">
        <v>74.099999999999994</v>
      </c>
      <c r="G133" s="31">
        <f t="shared" si="1"/>
        <v>0</v>
      </c>
      <c r="H133" s="3"/>
      <c r="K133" s="64"/>
      <c r="L133" s="67"/>
      <c r="M133" s="65"/>
      <c r="N133" s="25"/>
      <c r="O133" s="24"/>
      <c r="P133" s="25"/>
      <c r="Q133" s="66"/>
    </row>
    <row r="134" spans="1:17" ht="15.75" x14ac:dyDescent="0.25">
      <c r="A134" s="27">
        <v>43432</v>
      </c>
      <c r="B134" s="28">
        <f t="shared" si="5"/>
        <v>3077</v>
      </c>
      <c r="C134" s="29" t="s">
        <v>142</v>
      </c>
      <c r="D134" s="40">
        <v>171.4</v>
      </c>
      <c r="E134" s="24">
        <v>43432</v>
      </c>
      <c r="F134" s="25">
        <v>171.4</v>
      </c>
      <c r="G134" s="31">
        <f t="shared" si="1"/>
        <v>0</v>
      </c>
      <c r="H134" s="3"/>
      <c r="K134" s="64"/>
      <c r="L134" s="67"/>
      <c r="M134" s="65"/>
      <c r="N134" s="25"/>
      <c r="O134" s="24"/>
      <c r="P134" s="25"/>
      <c r="Q134" s="66"/>
    </row>
    <row r="135" spans="1:17" ht="15.75" x14ac:dyDescent="0.25">
      <c r="A135" s="27">
        <v>43432</v>
      </c>
      <c r="B135" s="28">
        <f t="shared" ref="B135:B150" si="6">B134+1</f>
        <v>3078</v>
      </c>
      <c r="C135" s="29" t="s">
        <v>142</v>
      </c>
      <c r="D135" s="40">
        <v>232.5</v>
      </c>
      <c r="E135" s="24">
        <v>43432</v>
      </c>
      <c r="F135" s="25">
        <v>232.5</v>
      </c>
      <c r="G135" s="31">
        <f t="shared" si="1"/>
        <v>0</v>
      </c>
      <c r="H135" s="3"/>
      <c r="K135" s="64"/>
      <c r="L135" s="67"/>
      <c r="M135" s="65"/>
      <c r="N135" s="25"/>
      <c r="O135" s="24"/>
      <c r="P135" s="25"/>
      <c r="Q135" s="66"/>
    </row>
    <row r="136" spans="1:17" ht="15.75" x14ac:dyDescent="0.25">
      <c r="A136" s="27">
        <v>43432</v>
      </c>
      <c r="B136" s="28">
        <f t="shared" si="6"/>
        <v>3079</v>
      </c>
      <c r="C136" s="29" t="s">
        <v>142</v>
      </c>
      <c r="D136" s="40">
        <v>460</v>
      </c>
      <c r="E136" s="24">
        <v>43432</v>
      </c>
      <c r="F136" s="25">
        <v>460</v>
      </c>
      <c r="G136" s="31">
        <f t="shared" si="1"/>
        <v>0</v>
      </c>
      <c r="H136" s="3"/>
      <c r="K136" s="64"/>
      <c r="L136" s="67"/>
      <c r="M136" s="65"/>
      <c r="N136" s="25"/>
      <c r="O136" s="24"/>
      <c r="P136" s="25"/>
      <c r="Q136" s="66"/>
    </row>
    <row r="137" spans="1:17" ht="15.75" x14ac:dyDescent="0.25">
      <c r="A137" s="27">
        <v>43432</v>
      </c>
      <c r="B137" s="28">
        <f t="shared" si="6"/>
        <v>3080</v>
      </c>
      <c r="C137" s="29" t="s">
        <v>7</v>
      </c>
      <c r="D137" s="40">
        <v>2300</v>
      </c>
      <c r="E137" s="71">
        <v>43435</v>
      </c>
      <c r="F137" s="72">
        <v>2300</v>
      </c>
      <c r="G137" s="31">
        <f t="shared" si="1"/>
        <v>0</v>
      </c>
      <c r="H137" s="3"/>
      <c r="K137" s="64"/>
      <c r="L137" s="67"/>
      <c r="M137" s="65"/>
      <c r="N137" s="25"/>
      <c r="O137" s="24"/>
      <c r="P137" s="25"/>
      <c r="Q137" s="66"/>
    </row>
    <row r="138" spans="1:17" ht="15.75" x14ac:dyDescent="0.25">
      <c r="A138" s="27">
        <v>43432</v>
      </c>
      <c r="B138" s="28">
        <f t="shared" si="6"/>
        <v>3081</v>
      </c>
      <c r="C138" s="29" t="s">
        <v>118</v>
      </c>
      <c r="D138" s="40">
        <v>6500.16</v>
      </c>
      <c r="E138" s="24">
        <v>43432</v>
      </c>
      <c r="F138" s="25">
        <v>6500.16</v>
      </c>
      <c r="G138" s="31">
        <f t="shared" si="1"/>
        <v>0</v>
      </c>
      <c r="H138" s="3"/>
      <c r="K138" s="64"/>
      <c r="L138" s="67"/>
      <c r="M138" s="65"/>
      <c r="N138" s="25"/>
      <c r="O138" s="24"/>
      <c r="P138" s="25"/>
      <c r="Q138" s="66"/>
    </row>
    <row r="139" spans="1:17" ht="15.75" x14ac:dyDescent="0.25">
      <c r="A139" s="27">
        <v>43432</v>
      </c>
      <c r="B139" s="28">
        <f t="shared" si="6"/>
        <v>3082</v>
      </c>
      <c r="C139" s="29" t="s">
        <v>62</v>
      </c>
      <c r="D139" s="40">
        <v>4360.45</v>
      </c>
      <c r="E139" s="24">
        <v>43433</v>
      </c>
      <c r="F139" s="25">
        <v>4360.45</v>
      </c>
      <c r="G139" s="31">
        <f t="shared" si="1"/>
        <v>0</v>
      </c>
      <c r="H139" s="3"/>
      <c r="K139" s="64"/>
      <c r="L139" s="67"/>
      <c r="M139" s="65"/>
      <c r="N139" s="25"/>
      <c r="O139" s="24"/>
      <c r="P139" s="25"/>
      <c r="Q139" s="66"/>
    </row>
    <row r="140" spans="1:17" ht="15.75" x14ac:dyDescent="0.25">
      <c r="A140" s="27">
        <v>43432</v>
      </c>
      <c r="B140" s="28">
        <f t="shared" si="6"/>
        <v>3083</v>
      </c>
      <c r="C140" s="29" t="s">
        <v>66</v>
      </c>
      <c r="D140" s="40">
        <v>3589</v>
      </c>
      <c r="E140" s="24">
        <v>43434</v>
      </c>
      <c r="F140" s="25">
        <v>3589</v>
      </c>
      <c r="G140" s="31">
        <f t="shared" si="1"/>
        <v>0</v>
      </c>
      <c r="H140" s="3"/>
      <c r="K140" s="64"/>
      <c r="L140" s="67"/>
      <c r="M140" s="65"/>
      <c r="N140" s="25"/>
      <c r="O140" s="24"/>
      <c r="P140" s="25"/>
      <c r="Q140" s="66"/>
    </row>
    <row r="141" spans="1:17" ht="15.75" x14ac:dyDescent="0.25">
      <c r="A141" s="27">
        <v>43433</v>
      </c>
      <c r="B141" s="28">
        <f t="shared" si="6"/>
        <v>3084</v>
      </c>
      <c r="C141" s="29" t="s">
        <v>10</v>
      </c>
      <c r="D141" s="40">
        <v>15781.2</v>
      </c>
      <c r="E141" s="24">
        <v>43434</v>
      </c>
      <c r="F141" s="25">
        <v>15781.2</v>
      </c>
      <c r="G141" s="31">
        <f t="shared" si="1"/>
        <v>0</v>
      </c>
      <c r="H141" s="3"/>
      <c r="K141" s="64"/>
      <c r="L141" s="67"/>
      <c r="M141" s="65"/>
      <c r="N141" s="25"/>
      <c r="O141" s="24"/>
      <c r="P141" s="25"/>
      <c r="Q141" s="66"/>
    </row>
    <row r="142" spans="1:17" ht="15.75" x14ac:dyDescent="0.25">
      <c r="A142" s="27">
        <v>43433</v>
      </c>
      <c r="B142" s="28">
        <f t="shared" si="6"/>
        <v>3085</v>
      </c>
      <c r="C142" s="29" t="s">
        <v>52</v>
      </c>
      <c r="D142" s="40">
        <v>1946.2</v>
      </c>
      <c r="E142" s="24">
        <v>43433</v>
      </c>
      <c r="F142" s="25">
        <v>1946.2</v>
      </c>
      <c r="G142" s="31">
        <f t="shared" si="1"/>
        <v>0</v>
      </c>
      <c r="H142" s="3"/>
      <c r="K142" s="64"/>
      <c r="L142" s="67"/>
      <c r="M142" s="65"/>
      <c r="N142" s="25"/>
      <c r="O142" s="24"/>
      <c r="P142" s="25"/>
      <c r="Q142" s="66"/>
    </row>
    <row r="143" spans="1:17" ht="15.75" x14ac:dyDescent="0.25">
      <c r="A143" s="27">
        <v>43433</v>
      </c>
      <c r="B143" s="28">
        <f t="shared" si="6"/>
        <v>3086</v>
      </c>
      <c r="C143" s="29" t="s">
        <v>50</v>
      </c>
      <c r="D143" s="40">
        <v>5699.47</v>
      </c>
      <c r="E143" s="24">
        <v>43433</v>
      </c>
      <c r="F143" s="25">
        <v>5699.47</v>
      </c>
      <c r="G143" s="31">
        <f t="shared" si="1"/>
        <v>0</v>
      </c>
      <c r="H143" s="3"/>
      <c r="K143" s="64"/>
      <c r="L143" s="67"/>
      <c r="M143" s="65"/>
      <c r="N143" s="25"/>
      <c r="O143" s="24"/>
      <c r="P143" s="25"/>
      <c r="Q143" s="66"/>
    </row>
    <row r="144" spans="1:17" ht="15.75" x14ac:dyDescent="0.25">
      <c r="A144" s="27">
        <v>43433</v>
      </c>
      <c r="B144" s="28">
        <f t="shared" si="6"/>
        <v>3087</v>
      </c>
      <c r="C144" s="29" t="s">
        <v>7</v>
      </c>
      <c r="D144" s="40">
        <v>840.8</v>
      </c>
      <c r="E144" s="71">
        <v>43435</v>
      </c>
      <c r="F144" s="72">
        <v>840.8</v>
      </c>
      <c r="G144" s="31">
        <f t="shared" si="1"/>
        <v>0</v>
      </c>
      <c r="H144" s="3"/>
      <c r="K144" s="64"/>
      <c r="L144" s="67"/>
      <c r="M144" s="65"/>
      <c r="N144" s="25"/>
      <c r="O144" s="24"/>
      <c r="P144" s="25"/>
      <c r="Q144" s="66"/>
    </row>
    <row r="145" spans="1:17" ht="15.75" x14ac:dyDescent="0.25">
      <c r="A145" s="27">
        <v>43433</v>
      </c>
      <c r="B145" s="28">
        <f t="shared" si="6"/>
        <v>3088</v>
      </c>
      <c r="C145" s="29" t="s">
        <v>62</v>
      </c>
      <c r="D145" s="40">
        <v>4543.6000000000004</v>
      </c>
      <c r="E145" s="24">
        <v>43434</v>
      </c>
      <c r="F145" s="25">
        <v>4543.6000000000004</v>
      </c>
      <c r="G145" s="31">
        <f t="shared" si="1"/>
        <v>0</v>
      </c>
      <c r="H145" s="3"/>
      <c r="K145" s="64"/>
      <c r="L145" s="67"/>
      <c r="M145" s="65"/>
      <c r="N145" s="25"/>
      <c r="O145" s="24"/>
      <c r="P145" s="25"/>
      <c r="Q145" s="66"/>
    </row>
    <row r="146" spans="1:17" ht="15.75" x14ac:dyDescent="0.25">
      <c r="A146" s="27">
        <v>43433</v>
      </c>
      <c r="B146" s="28">
        <f t="shared" si="6"/>
        <v>3089</v>
      </c>
      <c r="C146" s="29" t="s">
        <v>66</v>
      </c>
      <c r="D146" s="40">
        <v>3744.4</v>
      </c>
      <c r="E146" s="71">
        <v>43435</v>
      </c>
      <c r="F146" s="72">
        <v>3744.4</v>
      </c>
      <c r="G146" s="31">
        <f t="shared" si="1"/>
        <v>0</v>
      </c>
      <c r="H146" s="3"/>
      <c r="K146" s="64"/>
      <c r="L146" s="67"/>
      <c r="M146" s="65"/>
      <c r="N146" s="25"/>
      <c r="O146" s="24"/>
      <c r="P146" s="25"/>
      <c r="Q146" s="66"/>
    </row>
    <row r="147" spans="1:17" ht="15.75" x14ac:dyDescent="0.25">
      <c r="A147" s="27">
        <v>43434</v>
      </c>
      <c r="B147" s="28">
        <f t="shared" si="6"/>
        <v>3090</v>
      </c>
      <c r="C147" s="29" t="s">
        <v>118</v>
      </c>
      <c r="D147" s="40">
        <v>6512</v>
      </c>
      <c r="E147" s="71">
        <v>43435</v>
      </c>
      <c r="F147" s="72">
        <v>6512</v>
      </c>
      <c r="G147" s="31">
        <f t="shared" si="1"/>
        <v>0</v>
      </c>
      <c r="H147" s="3"/>
      <c r="K147" s="64"/>
      <c r="L147" s="67"/>
      <c r="M147" s="65"/>
      <c r="N147" s="25"/>
      <c r="O147" s="24"/>
      <c r="P147" s="25"/>
      <c r="Q147" s="66"/>
    </row>
    <row r="148" spans="1:17" ht="15.75" x14ac:dyDescent="0.25">
      <c r="A148" s="27">
        <v>43434</v>
      </c>
      <c r="B148" s="28">
        <f t="shared" si="6"/>
        <v>3091</v>
      </c>
      <c r="C148" s="29" t="s">
        <v>10</v>
      </c>
      <c r="D148" s="40">
        <v>6732</v>
      </c>
      <c r="E148" s="24">
        <v>43434</v>
      </c>
      <c r="F148" s="25">
        <v>6732</v>
      </c>
      <c r="G148" s="31">
        <f t="shared" si="1"/>
        <v>0</v>
      </c>
      <c r="H148" s="3"/>
      <c r="K148" s="64"/>
      <c r="L148" s="67"/>
      <c r="M148" s="65"/>
      <c r="N148" s="25"/>
      <c r="O148" s="24"/>
      <c r="P148" s="25"/>
      <c r="Q148" s="66"/>
    </row>
    <row r="149" spans="1:17" ht="15.75" x14ac:dyDescent="0.25">
      <c r="A149" s="27">
        <v>43434</v>
      </c>
      <c r="B149" s="28">
        <f t="shared" si="6"/>
        <v>3092</v>
      </c>
      <c r="C149" s="29" t="s">
        <v>50</v>
      </c>
      <c r="D149" s="40">
        <v>7777</v>
      </c>
      <c r="E149" s="71">
        <v>43436</v>
      </c>
      <c r="F149" s="72">
        <v>7777</v>
      </c>
      <c r="G149" s="31">
        <f t="shared" si="1"/>
        <v>0</v>
      </c>
      <c r="H149" s="3"/>
      <c r="K149" s="64"/>
      <c r="L149" s="67"/>
      <c r="M149" s="65"/>
      <c r="N149" s="25"/>
      <c r="O149" s="24"/>
      <c r="P149" s="25"/>
      <c r="Q149" s="66"/>
    </row>
    <row r="150" spans="1:17" ht="15.75" x14ac:dyDescent="0.25">
      <c r="A150" s="27">
        <v>43434</v>
      </c>
      <c r="B150" s="28">
        <f t="shared" si="6"/>
        <v>3093</v>
      </c>
      <c r="C150" s="29" t="s">
        <v>62</v>
      </c>
      <c r="D150" s="40">
        <v>4891.3999999999996</v>
      </c>
      <c r="E150" s="71">
        <v>43435</v>
      </c>
      <c r="F150" s="72">
        <v>4891.3999999999996</v>
      </c>
      <c r="G150" s="31">
        <f t="shared" si="1"/>
        <v>0</v>
      </c>
      <c r="H150" s="3"/>
      <c r="K150" s="64"/>
      <c r="L150" s="67"/>
      <c r="M150" s="65"/>
      <c r="N150" s="25"/>
      <c r="O150" s="24"/>
      <c r="P150" s="25"/>
      <c r="Q150" s="66"/>
    </row>
    <row r="151" spans="1:17" ht="15.75" x14ac:dyDescent="0.25">
      <c r="A151" s="27"/>
      <c r="B151" s="28"/>
      <c r="C151" s="29"/>
      <c r="D151" s="40"/>
      <c r="E151" s="24"/>
      <c r="F151" s="25"/>
      <c r="G151" s="31">
        <f t="shared" si="1"/>
        <v>0</v>
      </c>
      <c r="H151" s="3"/>
      <c r="K151" s="64"/>
      <c r="L151" s="67"/>
      <c r="M151" s="65"/>
      <c r="N151" s="25"/>
      <c r="O151" s="24"/>
      <c r="P151" s="25"/>
      <c r="Q151" s="66"/>
    </row>
    <row r="152" spans="1:17" ht="15.75" thickBot="1" x14ac:dyDescent="0.3">
      <c r="A152" s="43"/>
      <c r="B152" s="44"/>
      <c r="C152" s="45"/>
      <c r="D152" s="46"/>
      <c r="E152" s="47"/>
      <c r="F152" s="46"/>
      <c r="G152" s="31">
        <f t="shared" si="1"/>
        <v>0</v>
      </c>
      <c r="H152" s="3"/>
    </row>
    <row r="153" spans="1:17" ht="16.5" thickTop="1" x14ac:dyDescent="0.25">
      <c r="A153" s="49"/>
      <c r="B153" s="50"/>
      <c r="C153" s="3"/>
      <c r="D153" s="51">
        <f>SUM(D4:D152)</f>
        <v>833339.54000000027</v>
      </c>
      <c r="E153" s="52"/>
      <c r="F153" s="51">
        <f>SUM(F4:F152)</f>
        <v>833339.54000000027</v>
      </c>
      <c r="G153" s="53"/>
      <c r="H153" s="3"/>
    </row>
    <row r="154" spans="1:17" x14ac:dyDescent="0.25">
      <c r="A154" s="49"/>
      <c r="B154" s="50"/>
      <c r="C154" s="3"/>
      <c r="D154" s="54"/>
      <c r="E154" s="52"/>
      <c r="F154" s="54"/>
      <c r="G154" s="53"/>
      <c r="H154" s="3"/>
    </row>
    <row r="155" spans="1:17" ht="30" x14ac:dyDescent="0.25">
      <c r="A155" s="49"/>
      <c r="B155" s="50"/>
      <c r="C155" s="3"/>
      <c r="D155" s="56" t="s">
        <v>11</v>
      </c>
      <c r="E155" s="52"/>
      <c r="F155" s="57" t="s">
        <v>12</v>
      </c>
      <c r="G155" s="53"/>
      <c r="H155" s="3"/>
    </row>
    <row r="156" spans="1:17" ht="15.75" thickBot="1" x14ac:dyDescent="0.3">
      <c r="A156" s="49"/>
      <c r="B156" s="50"/>
      <c r="C156" s="3"/>
      <c r="D156" s="56"/>
      <c r="E156" s="52"/>
      <c r="F156" s="57"/>
      <c r="G156" s="53"/>
      <c r="H156" s="3"/>
    </row>
    <row r="157" spans="1:17" ht="21.75" thickBot="1" x14ac:dyDescent="0.4">
      <c r="A157" s="49"/>
      <c r="B157" s="50"/>
      <c r="C157" s="3"/>
      <c r="D157" s="86">
        <f>D153-F153</f>
        <v>0</v>
      </c>
      <c r="E157" s="87"/>
      <c r="F157" s="88"/>
      <c r="H157" s="3"/>
    </row>
    <row r="158" spans="1:17" x14ac:dyDescent="0.25">
      <c r="A158" s="49"/>
      <c r="B158" s="50"/>
      <c r="C158" s="3"/>
      <c r="D158" s="54"/>
      <c r="E158" s="52"/>
      <c r="F158" s="54"/>
      <c r="H158" s="3"/>
      <c r="K158" s="49"/>
      <c r="L158" s="50"/>
      <c r="M158" s="3"/>
      <c r="N158" s="54"/>
      <c r="O158" s="52"/>
      <c r="P158" s="54"/>
    </row>
    <row r="159" spans="1:17" ht="18.75" x14ac:dyDescent="0.3">
      <c r="A159" s="49"/>
      <c r="B159" s="50"/>
      <c r="C159" s="3"/>
      <c r="D159" s="81" t="s">
        <v>13</v>
      </c>
      <c r="E159" s="81"/>
      <c r="F159" s="81"/>
      <c r="H159" s="3"/>
      <c r="K159" s="49"/>
      <c r="L159" s="50"/>
      <c r="M159" s="3"/>
    </row>
    <row r="160" spans="1:17" x14ac:dyDescent="0.25">
      <c r="A160" s="49"/>
      <c r="B160" s="50"/>
      <c r="C160" s="3"/>
      <c r="D160" s="54"/>
      <c r="E160" s="52"/>
      <c r="F160" s="54"/>
      <c r="H160" s="3"/>
      <c r="K160" s="49"/>
      <c r="L160" s="50"/>
      <c r="M160" s="3"/>
      <c r="N160" s="54"/>
      <c r="O160" s="52"/>
      <c r="P160" s="54"/>
    </row>
    <row r="161" spans="1:16" x14ac:dyDescent="0.25">
      <c r="A161" s="49"/>
      <c r="B161" s="50"/>
      <c r="C161" s="3"/>
      <c r="D161" s="54"/>
      <c r="E161" s="52"/>
      <c r="F161" s="54"/>
      <c r="H161" s="3"/>
      <c r="K161" s="49"/>
      <c r="L161" s="50"/>
      <c r="M161" s="3"/>
      <c r="N161" s="54"/>
      <c r="O161" s="52"/>
      <c r="P161" s="54"/>
    </row>
    <row r="162" spans="1:16" x14ac:dyDescent="0.25">
      <c r="A162" s="49"/>
      <c r="B162" s="50"/>
      <c r="C162" s="3"/>
      <c r="D162" s="54"/>
      <c r="E162" s="52"/>
      <c r="F162" s="54"/>
      <c r="H162" s="3"/>
      <c r="K162" s="49"/>
      <c r="L162" s="50"/>
      <c r="M162" s="3"/>
      <c r="N162" s="54"/>
      <c r="O162" s="52"/>
      <c r="P162" s="54"/>
    </row>
    <row r="163" spans="1:16" x14ac:dyDescent="0.25">
      <c r="A163" s="49"/>
      <c r="B163" s="50"/>
      <c r="C163" s="3"/>
      <c r="D163" s="54"/>
      <c r="E163" s="52"/>
      <c r="F163" s="54"/>
      <c r="H163" s="3"/>
      <c r="K163" s="49"/>
      <c r="L163" s="50"/>
      <c r="M163" s="3"/>
      <c r="N163" s="54"/>
      <c r="O163" s="52"/>
      <c r="P163" s="54"/>
    </row>
    <row r="164" spans="1:16" x14ac:dyDescent="0.25">
      <c r="A164" s="49"/>
      <c r="B164" s="50"/>
      <c r="C164" s="3"/>
      <c r="D164" s="54"/>
      <c r="E164" s="52"/>
      <c r="F164" s="54"/>
      <c r="H164" s="3"/>
      <c r="K164" s="49"/>
      <c r="L164" s="50"/>
      <c r="M164" s="3"/>
      <c r="N164" s="54"/>
      <c r="O164" s="52"/>
      <c r="P164" s="54"/>
    </row>
    <row r="165" spans="1:16" x14ac:dyDescent="0.25">
      <c r="A165" s="49"/>
      <c r="B165" s="50"/>
      <c r="C165" s="3"/>
      <c r="D165" s="54"/>
      <c r="E165" s="52"/>
      <c r="F165" s="54"/>
      <c r="H165" s="3"/>
      <c r="K165" s="49"/>
      <c r="L165" s="50"/>
      <c r="M165" s="3"/>
      <c r="N165" s="54"/>
      <c r="O165" s="52"/>
      <c r="P165" s="54"/>
    </row>
    <row r="166" spans="1:16" x14ac:dyDescent="0.25">
      <c r="A166" s="49"/>
      <c r="B166" s="50"/>
      <c r="C166" s="3"/>
      <c r="D166" s="54"/>
      <c r="E166" s="52"/>
      <c r="F166" s="54"/>
      <c r="H166" s="3"/>
      <c r="K166" s="49"/>
      <c r="L166" s="50"/>
      <c r="M166" s="3"/>
      <c r="N166" s="54"/>
      <c r="O166" s="52"/>
      <c r="P166" s="54"/>
    </row>
    <row r="167" spans="1:16" x14ac:dyDescent="0.25">
      <c r="A167" s="49"/>
      <c r="B167" s="50"/>
      <c r="C167" s="3"/>
      <c r="D167" s="54"/>
      <c r="E167" s="52"/>
      <c r="F167" s="54"/>
      <c r="H167" s="3"/>
      <c r="K167" s="49"/>
      <c r="L167" s="50"/>
      <c r="M167" s="3"/>
      <c r="N167" s="54"/>
      <c r="O167" s="52"/>
      <c r="P167" s="54"/>
    </row>
    <row r="168" spans="1:16" x14ac:dyDescent="0.25">
      <c r="A168" s="49"/>
      <c r="B168" s="50"/>
      <c r="C168" s="3"/>
      <c r="D168" s="54"/>
      <c r="E168" s="52"/>
      <c r="F168" s="54"/>
      <c r="H168" s="3"/>
      <c r="K168" s="49"/>
      <c r="L168" s="50"/>
      <c r="M168" s="3"/>
      <c r="N168" s="54"/>
      <c r="O168" s="52"/>
      <c r="P168" s="54"/>
    </row>
    <row r="169" spans="1:16" x14ac:dyDescent="0.25">
      <c r="A169" s="49"/>
      <c r="B169" s="50"/>
      <c r="C169" s="3"/>
      <c r="D169" s="54"/>
      <c r="E169" s="52"/>
      <c r="F169" s="54"/>
      <c r="H169" s="3"/>
      <c r="K169" s="49"/>
      <c r="L169" s="50"/>
      <c r="M169" s="3"/>
      <c r="N169" s="54"/>
      <c r="O169" s="52"/>
      <c r="P169" s="54"/>
    </row>
    <row r="170" spans="1:16" x14ac:dyDescent="0.25">
      <c r="A170" s="49"/>
      <c r="B170" s="50"/>
      <c r="C170" s="3"/>
      <c r="D170" s="54"/>
      <c r="E170" s="52"/>
      <c r="F170" s="54"/>
      <c r="H170" s="3"/>
      <c r="K170" s="49"/>
      <c r="L170" s="50"/>
      <c r="M170" s="3"/>
      <c r="N170" s="54"/>
      <c r="O170" s="52"/>
      <c r="P170" s="54"/>
    </row>
  </sheetData>
  <mergeCells count="8">
    <mergeCell ref="D157:F157"/>
    <mergeCell ref="D159:F15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Q170"/>
  <sheetViews>
    <sheetView tabSelected="1" topLeftCell="A140" workbookViewId="0">
      <selection activeCell="F138" sqref="F138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5.5703125" style="60" bestFit="1" customWidth="1"/>
    <col min="5" max="5" width="13.140625" style="61" customWidth="1"/>
    <col min="6" max="6" width="15.570312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143</v>
      </c>
      <c r="C1" s="82"/>
      <c r="D1" s="82"/>
      <c r="E1" s="82"/>
      <c r="F1" s="82"/>
      <c r="H1" s="3"/>
      <c r="K1" s="4"/>
      <c r="L1" s="83" t="s">
        <v>144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43435</v>
      </c>
      <c r="B4" s="63">
        <v>3094</v>
      </c>
      <c r="C4" s="22" t="s">
        <v>52</v>
      </c>
      <c r="D4" s="23">
        <v>10648.6</v>
      </c>
      <c r="E4" s="24">
        <v>43435</v>
      </c>
      <c r="F4" s="25">
        <v>10648.6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43435</v>
      </c>
      <c r="B5" s="28">
        <v>3095</v>
      </c>
      <c r="C5" s="29" t="s">
        <v>10</v>
      </c>
      <c r="D5" s="30">
        <v>480</v>
      </c>
      <c r="E5" s="24">
        <v>43435</v>
      </c>
      <c r="F5" s="25">
        <v>480</v>
      </c>
      <c r="G5" s="31">
        <f>D5-F5</f>
        <v>0</v>
      </c>
      <c r="H5" s="3"/>
      <c r="K5" s="27">
        <v>43437</v>
      </c>
      <c r="L5" s="32">
        <v>159</v>
      </c>
      <c r="M5" s="34" t="s">
        <v>32</v>
      </c>
      <c r="N5" s="30">
        <v>3791</v>
      </c>
      <c r="O5" s="24"/>
      <c r="P5" s="25"/>
      <c r="Q5" s="31">
        <f>N5-P5</f>
        <v>3791</v>
      </c>
    </row>
    <row r="6" spans="1:17" ht="15.75" x14ac:dyDescent="0.25">
      <c r="A6" s="27">
        <v>43435</v>
      </c>
      <c r="B6" s="28">
        <f>B5+1</f>
        <v>3096</v>
      </c>
      <c r="C6" s="34" t="s">
        <v>7</v>
      </c>
      <c r="D6" s="30">
        <v>17840</v>
      </c>
      <c r="E6" s="24">
        <v>43436</v>
      </c>
      <c r="F6" s="25">
        <v>17840</v>
      </c>
      <c r="G6" s="31">
        <f>D6-F6</f>
        <v>0</v>
      </c>
      <c r="H6" s="3"/>
      <c r="K6" s="27">
        <v>43438</v>
      </c>
      <c r="L6" s="32">
        <v>160</v>
      </c>
      <c r="M6" s="34" t="s">
        <v>32</v>
      </c>
      <c r="N6" s="35">
        <v>3699</v>
      </c>
      <c r="O6" s="24"/>
      <c r="P6" s="25"/>
      <c r="Q6" s="31">
        <f>N6-P6</f>
        <v>3699</v>
      </c>
    </row>
    <row r="7" spans="1:17" ht="15.75" x14ac:dyDescent="0.25">
      <c r="A7" s="27">
        <v>43435</v>
      </c>
      <c r="B7" s="28">
        <f t="shared" ref="B7:B70" si="0">B6+1</f>
        <v>3097</v>
      </c>
      <c r="C7" s="29" t="s">
        <v>10</v>
      </c>
      <c r="D7" s="30">
        <v>33703.199999999997</v>
      </c>
      <c r="E7" s="24">
        <v>43437</v>
      </c>
      <c r="F7" s="25">
        <v>33703.199999999997</v>
      </c>
      <c r="G7" s="31">
        <f t="shared" ref="G7:G152" si="1">D7-F7</f>
        <v>0</v>
      </c>
      <c r="H7" s="3"/>
      <c r="J7" s="36"/>
      <c r="K7" s="27">
        <v>43444</v>
      </c>
      <c r="L7" s="32">
        <v>161</v>
      </c>
      <c r="M7" s="29" t="s">
        <v>32</v>
      </c>
      <c r="N7" s="30">
        <v>4512</v>
      </c>
      <c r="O7" s="24"/>
      <c r="P7" s="25"/>
      <c r="Q7" s="31">
        <f t="shared" ref="Q7:Q22" si="2">N7-P7</f>
        <v>4512</v>
      </c>
    </row>
    <row r="8" spans="1:17" ht="15.75" x14ac:dyDescent="0.25">
      <c r="A8" s="27">
        <v>43435</v>
      </c>
      <c r="B8" s="28">
        <f t="shared" si="0"/>
        <v>3098</v>
      </c>
      <c r="C8" s="29" t="s">
        <v>66</v>
      </c>
      <c r="D8" s="30">
        <v>9933.2000000000007</v>
      </c>
      <c r="E8" s="24">
        <v>43438</v>
      </c>
      <c r="F8" s="25">
        <v>9933.2000000000007</v>
      </c>
      <c r="G8" s="31">
        <f t="shared" si="1"/>
        <v>0</v>
      </c>
      <c r="H8" s="3"/>
      <c r="J8" s="36"/>
      <c r="K8" s="27">
        <v>43449</v>
      </c>
      <c r="L8" s="32">
        <v>162</v>
      </c>
      <c r="M8" s="29" t="s">
        <v>32</v>
      </c>
      <c r="N8" s="30">
        <v>2488.8000000000002</v>
      </c>
      <c r="O8" s="24"/>
      <c r="P8" s="25"/>
      <c r="Q8" s="31">
        <f t="shared" si="2"/>
        <v>2488.8000000000002</v>
      </c>
    </row>
    <row r="9" spans="1:17" ht="15.75" x14ac:dyDescent="0.25">
      <c r="A9" s="27">
        <v>43435</v>
      </c>
      <c r="B9" s="28">
        <f t="shared" si="0"/>
        <v>3099</v>
      </c>
      <c r="C9" s="29" t="s">
        <v>62</v>
      </c>
      <c r="D9" s="30">
        <v>4527.7</v>
      </c>
      <c r="E9" s="24">
        <v>43436</v>
      </c>
      <c r="F9" s="25">
        <v>4527.7</v>
      </c>
      <c r="G9" s="31">
        <f t="shared" si="1"/>
        <v>0</v>
      </c>
      <c r="H9" s="3"/>
      <c r="J9" s="36"/>
      <c r="K9" s="27">
        <v>43450</v>
      </c>
      <c r="L9" s="32">
        <v>163</v>
      </c>
      <c r="M9" s="29" t="s">
        <v>32</v>
      </c>
      <c r="N9" s="30">
        <v>2025</v>
      </c>
      <c r="O9" s="24"/>
      <c r="P9" s="25"/>
      <c r="Q9" s="31">
        <f t="shared" si="2"/>
        <v>2025</v>
      </c>
    </row>
    <row r="10" spans="1:17" ht="15.75" x14ac:dyDescent="0.25">
      <c r="A10" s="27">
        <v>43435</v>
      </c>
      <c r="B10" s="28">
        <f t="shared" si="0"/>
        <v>3100</v>
      </c>
      <c r="C10" s="29" t="s">
        <v>52</v>
      </c>
      <c r="D10" s="30">
        <v>6923.6</v>
      </c>
      <c r="E10" s="24">
        <v>43436</v>
      </c>
      <c r="F10" s="25">
        <v>6923.6</v>
      </c>
      <c r="G10" s="31">
        <f t="shared" si="1"/>
        <v>0</v>
      </c>
      <c r="H10" s="3"/>
      <c r="J10" s="36"/>
      <c r="K10" s="27">
        <v>43456</v>
      </c>
      <c r="L10" s="32">
        <v>164</v>
      </c>
      <c r="M10" s="34" t="s">
        <v>32</v>
      </c>
      <c r="N10" s="30">
        <v>2054</v>
      </c>
      <c r="O10" s="24"/>
      <c r="P10" s="25"/>
      <c r="Q10" s="31">
        <f t="shared" si="2"/>
        <v>2054</v>
      </c>
    </row>
    <row r="11" spans="1:17" ht="15.75" x14ac:dyDescent="0.25">
      <c r="A11" s="27">
        <v>43435</v>
      </c>
      <c r="B11" s="28">
        <f t="shared" si="0"/>
        <v>3101</v>
      </c>
      <c r="C11" s="29" t="s">
        <v>50</v>
      </c>
      <c r="D11" s="30">
        <v>6550.2</v>
      </c>
      <c r="E11" s="24">
        <v>43436</v>
      </c>
      <c r="F11" s="25">
        <v>6550.2</v>
      </c>
      <c r="G11" s="31">
        <f t="shared" si="1"/>
        <v>0</v>
      </c>
      <c r="H11" s="3"/>
      <c r="J11" s="36"/>
      <c r="K11" s="27">
        <v>43455</v>
      </c>
      <c r="L11" s="32">
        <v>165</v>
      </c>
      <c r="M11" s="34" t="s">
        <v>32</v>
      </c>
      <c r="N11" s="30">
        <v>5501.2</v>
      </c>
      <c r="O11" s="24"/>
      <c r="P11" s="25"/>
      <c r="Q11" s="31">
        <f t="shared" si="2"/>
        <v>5501.2</v>
      </c>
    </row>
    <row r="12" spans="1:17" ht="15.75" x14ac:dyDescent="0.25">
      <c r="A12" s="27">
        <v>43435</v>
      </c>
      <c r="B12" s="28">
        <f t="shared" si="0"/>
        <v>3102</v>
      </c>
      <c r="C12" s="29" t="s">
        <v>7</v>
      </c>
      <c r="D12" s="30">
        <v>190</v>
      </c>
      <c r="E12" s="24">
        <v>43436</v>
      </c>
      <c r="F12" s="25">
        <v>190</v>
      </c>
      <c r="G12" s="31">
        <f t="shared" si="1"/>
        <v>0</v>
      </c>
      <c r="H12" s="3"/>
      <c r="J12" s="36"/>
      <c r="K12" s="27">
        <v>43456</v>
      </c>
      <c r="L12" s="32">
        <v>166</v>
      </c>
      <c r="M12" s="29" t="s">
        <v>32</v>
      </c>
      <c r="N12" s="30">
        <v>2546.5</v>
      </c>
      <c r="O12" s="24"/>
      <c r="P12" s="25"/>
      <c r="Q12" s="31">
        <f t="shared" si="2"/>
        <v>2546.5</v>
      </c>
    </row>
    <row r="13" spans="1:17" ht="15.75" x14ac:dyDescent="0.25">
      <c r="A13" s="27">
        <v>43436</v>
      </c>
      <c r="B13" s="28">
        <f t="shared" si="0"/>
        <v>3103</v>
      </c>
      <c r="C13" s="29" t="s">
        <v>62</v>
      </c>
      <c r="D13" s="30">
        <v>5561.3</v>
      </c>
      <c r="E13" s="24">
        <v>43439</v>
      </c>
      <c r="F13" s="25">
        <v>5561.3</v>
      </c>
      <c r="G13" s="31">
        <f t="shared" si="1"/>
        <v>0</v>
      </c>
      <c r="H13" s="3"/>
      <c r="J13" s="36"/>
      <c r="K13" s="27">
        <v>43460</v>
      </c>
      <c r="L13" s="32">
        <v>167</v>
      </c>
      <c r="M13" s="29" t="s">
        <v>32</v>
      </c>
      <c r="N13" s="30">
        <v>3482</v>
      </c>
      <c r="O13" s="24"/>
      <c r="P13" s="25"/>
      <c r="Q13" s="31">
        <f t="shared" si="2"/>
        <v>3482</v>
      </c>
    </row>
    <row r="14" spans="1:17" ht="15.75" x14ac:dyDescent="0.25">
      <c r="A14" s="27">
        <v>43436</v>
      </c>
      <c r="B14" s="28">
        <f t="shared" si="0"/>
        <v>3104</v>
      </c>
      <c r="C14" s="29" t="s">
        <v>66</v>
      </c>
      <c r="D14" s="30">
        <v>4438.3999999999996</v>
      </c>
      <c r="E14" s="24">
        <v>43439</v>
      </c>
      <c r="F14" s="25">
        <v>4438.3999999999996</v>
      </c>
      <c r="G14" s="31">
        <f t="shared" si="1"/>
        <v>0</v>
      </c>
      <c r="H14" s="3"/>
      <c r="J14" s="36"/>
      <c r="K14" s="27">
        <v>43461</v>
      </c>
      <c r="L14" s="32">
        <v>168</v>
      </c>
      <c r="M14" s="34" t="s">
        <v>32</v>
      </c>
      <c r="N14" s="30">
        <v>3128</v>
      </c>
      <c r="O14" s="24"/>
      <c r="P14" s="25"/>
      <c r="Q14" s="31">
        <f t="shared" si="2"/>
        <v>3128</v>
      </c>
    </row>
    <row r="15" spans="1:17" ht="15.75" x14ac:dyDescent="0.25">
      <c r="A15" s="27">
        <v>43436</v>
      </c>
      <c r="B15" s="28">
        <f t="shared" si="0"/>
        <v>3105</v>
      </c>
      <c r="C15" s="34" t="s">
        <v>118</v>
      </c>
      <c r="D15" s="30">
        <v>2112.8000000000002</v>
      </c>
      <c r="E15" s="24">
        <v>43437</v>
      </c>
      <c r="F15" s="25">
        <v>2112.8000000000002</v>
      </c>
      <c r="G15" s="31">
        <f t="shared" si="1"/>
        <v>0</v>
      </c>
      <c r="H15" s="3"/>
      <c r="J15" s="36"/>
      <c r="K15" s="27">
        <v>43462</v>
      </c>
      <c r="L15" s="32">
        <v>169</v>
      </c>
      <c r="M15" s="29" t="s">
        <v>32</v>
      </c>
      <c r="N15" s="30">
        <v>6930</v>
      </c>
      <c r="O15" s="24"/>
      <c r="P15" s="25"/>
      <c r="Q15" s="31">
        <f t="shared" si="2"/>
        <v>6930</v>
      </c>
    </row>
    <row r="16" spans="1:17" ht="15.75" x14ac:dyDescent="0.25">
      <c r="A16" s="27">
        <v>43436</v>
      </c>
      <c r="B16" s="28">
        <f t="shared" si="0"/>
        <v>3106</v>
      </c>
      <c r="C16" s="29" t="s">
        <v>138</v>
      </c>
      <c r="D16" s="30">
        <v>2761.2</v>
      </c>
      <c r="E16" s="24">
        <v>43437</v>
      </c>
      <c r="F16" s="25">
        <v>2761.2</v>
      </c>
      <c r="G16" s="31">
        <f t="shared" si="1"/>
        <v>0</v>
      </c>
      <c r="H16" s="3"/>
      <c r="J16" s="36"/>
      <c r="K16" s="27">
        <v>43463</v>
      </c>
      <c r="L16" s="32">
        <v>170</v>
      </c>
      <c r="M16" s="29" t="s">
        <v>32</v>
      </c>
      <c r="N16" s="30">
        <v>3162.5</v>
      </c>
      <c r="O16" s="24"/>
      <c r="P16" s="25"/>
      <c r="Q16" s="31">
        <f t="shared" si="2"/>
        <v>3162.5</v>
      </c>
    </row>
    <row r="17" spans="1:17" ht="15.75" x14ac:dyDescent="0.25">
      <c r="A17" s="27">
        <v>43437</v>
      </c>
      <c r="B17" s="28">
        <f t="shared" si="0"/>
        <v>3107</v>
      </c>
      <c r="C17" s="34" t="s">
        <v>118</v>
      </c>
      <c r="D17" s="30">
        <v>4932.3999999999996</v>
      </c>
      <c r="E17" s="24">
        <v>43437</v>
      </c>
      <c r="F17" s="25">
        <v>4932.3999999999996</v>
      </c>
      <c r="G17" s="31">
        <f t="shared" si="1"/>
        <v>0</v>
      </c>
      <c r="H17" s="3"/>
      <c r="J17" s="36"/>
      <c r="K17" s="27"/>
      <c r="L17" s="32"/>
      <c r="M17" s="39"/>
      <c r="N17" s="30"/>
      <c r="O17" s="24"/>
      <c r="P17" s="25"/>
      <c r="Q17" s="31">
        <f t="shared" si="2"/>
        <v>0</v>
      </c>
    </row>
    <row r="18" spans="1:17" ht="15.75" x14ac:dyDescent="0.25">
      <c r="A18" s="27">
        <v>43437</v>
      </c>
      <c r="B18" s="28">
        <f t="shared" si="0"/>
        <v>3108</v>
      </c>
      <c r="C18" s="34" t="s">
        <v>145</v>
      </c>
      <c r="D18" s="30">
        <v>2202.6</v>
      </c>
      <c r="E18" s="24">
        <v>43438</v>
      </c>
      <c r="F18" s="25">
        <v>2202.6</v>
      </c>
      <c r="G18" s="31">
        <f t="shared" si="1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2"/>
        <v>0</v>
      </c>
    </row>
    <row r="19" spans="1:17" ht="15.75" x14ac:dyDescent="0.25">
      <c r="A19" s="27">
        <v>43437</v>
      </c>
      <c r="B19" s="28">
        <f t="shared" si="0"/>
        <v>3109</v>
      </c>
      <c r="C19" s="29" t="s">
        <v>50</v>
      </c>
      <c r="D19" s="30">
        <v>5829.2</v>
      </c>
      <c r="E19" s="24">
        <v>43437</v>
      </c>
      <c r="F19" s="25">
        <v>5829.2</v>
      </c>
      <c r="G19" s="31">
        <f t="shared" si="1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2"/>
        <v>0</v>
      </c>
    </row>
    <row r="20" spans="1:17" ht="15.75" x14ac:dyDescent="0.25">
      <c r="A20" s="27">
        <v>43438</v>
      </c>
      <c r="B20" s="28">
        <f t="shared" si="0"/>
        <v>3110</v>
      </c>
      <c r="C20" s="29" t="s">
        <v>62</v>
      </c>
      <c r="D20" s="30">
        <v>4643.6000000000004</v>
      </c>
      <c r="E20" s="24">
        <v>43438</v>
      </c>
      <c r="F20" s="25">
        <v>4643.6000000000004</v>
      </c>
      <c r="G20" s="31">
        <f t="shared" si="1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2"/>
        <v>0</v>
      </c>
    </row>
    <row r="21" spans="1:17" ht="15.75" x14ac:dyDescent="0.25">
      <c r="A21" s="27">
        <v>43438</v>
      </c>
      <c r="B21" s="28">
        <f t="shared" si="0"/>
        <v>3111</v>
      </c>
      <c r="C21" s="29" t="s">
        <v>31</v>
      </c>
      <c r="D21" s="30">
        <v>2491.3000000000002</v>
      </c>
      <c r="E21" s="24">
        <v>43438</v>
      </c>
      <c r="F21" s="25">
        <v>2491.3000000000002</v>
      </c>
      <c r="G21" s="31">
        <f t="shared" si="1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2"/>
        <v>0</v>
      </c>
    </row>
    <row r="22" spans="1:17" ht="15.75" x14ac:dyDescent="0.25">
      <c r="A22" s="27">
        <v>43438</v>
      </c>
      <c r="B22" s="28">
        <f t="shared" si="0"/>
        <v>3112</v>
      </c>
      <c r="C22" s="29" t="s">
        <v>7</v>
      </c>
      <c r="D22" s="30">
        <v>2820</v>
      </c>
      <c r="E22" s="24">
        <v>43438</v>
      </c>
      <c r="F22" s="25">
        <v>2820</v>
      </c>
      <c r="G22" s="31">
        <f t="shared" si="1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2"/>
        <v>0</v>
      </c>
    </row>
    <row r="23" spans="1:17" ht="15.75" x14ac:dyDescent="0.25">
      <c r="A23" s="27">
        <v>43438</v>
      </c>
      <c r="B23" s="28">
        <f t="shared" si="0"/>
        <v>3113</v>
      </c>
      <c r="C23" s="29" t="s">
        <v>62</v>
      </c>
      <c r="D23" s="30">
        <v>4937.3999999999996</v>
      </c>
      <c r="E23" s="24">
        <v>43439</v>
      </c>
      <c r="F23" s="25">
        <v>4937.3999999999996</v>
      </c>
      <c r="G23" s="31">
        <f t="shared" si="1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43439</v>
      </c>
      <c r="B24" s="28">
        <f t="shared" si="0"/>
        <v>3114</v>
      </c>
      <c r="C24" s="29" t="s">
        <v>10</v>
      </c>
      <c r="D24" s="30">
        <v>9908.6</v>
      </c>
      <c r="E24" s="24">
        <v>43439</v>
      </c>
      <c r="F24" s="25">
        <v>9908.6</v>
      </c>
      <c r="G24" s="31">
        <f t="shared" si="1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3">N24-P24</f>
        <v>0</v>
      </c>
    </row>
    <row r="25" spans="1:17" ht="15.75" x14ac:dyDescent="0.25">
      <c r="A25" s="27">
        <v>43439</v>
      </c>
      <c r="B25" s="28">
        <f t="shared" si="0"/>
        <v>3115</v>
      </c>
      <c r="C25" s="29" t="s">
        <v>118</v>
      </c>
      <c r="D25" s="30">
        <v>9082</v>
      </c>
      <c r="E25" s="24">
        <v>43439</v>
      </c>
      <c r="F25" s="25">
        <v>9082</v>
      </c>
      <c r="G25" s="31">
        <f t="shared" si="1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3"/>
        <v>0</v>
      </c>
    </row>
    <row r="26" spans="1:17" ht="15.75" x14ac:dyDescent="0.25">
      <c r="A26" s="27">
        <v>43439</v>
      </c>
      <c r="B26" s="28">
        <f t="shared" si="0"/>
        <v>3116</v>
      </c>
      <c r="C26" s="29" t="s">
        <v>50</v>
      </c>
      <c r="D26" s="30">
        <v>6904.12</v>
      </c>
      <c r="E26" s="24">
        <v>43439</v>
      </c>
      <c r="F26" s="25">
        <v>6904.12</v>
      </c>
      <c r="G26" s="31">
        <f t="shared" si="1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3"/>
        <v>0</v>
      </c>
    </row>
    <row r="27" spans="1:17" ht="15.75" x14ac:dyDescent="0.25">
      <c r="A27" s="27">
        <v>43439</v>
      </c>
      <c r="B27" s="28">
        <f t="shared" si="0"/>
        <v>3117</v>
      </c>
      <c r="C27" s="34" t="s">
        <v>62</v>
      </c>
      <c r="D27" s="30">
        <v>4066</v>
      </c>
      <c r="E27" s="24">
        <v>43440</v>
      </c>
      <c r="F27" s="25">
        <v>4066</v>
      </c>
      <c r="G27" s="31">
        <f t="shared" si="1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3"/>
        <v>0</v>
      </c>
    </row>
    <row r="28" spans="1:17" ht="15.75" x14ac:dyDescent="0.25">
      <c r="A28" s="27">
        <v>43439</v>
      </c>
      <c r="B28" s="28">
        <f t="shared" si="0"/>
        <v>3118</v>
      </c>
      <c r="C28" s="29" t="s">
        <v>66</v>
      </c>
      <c r="D28" s="30">
        <v>3328.8</v>
      </c>
      <c r="E28" s="24">
        <v>43441</v>
      </c>
      <c r="F28" s="25">
        <v>3328.8</v>
      </c>
      <c r="G28" s="31">
        <f t="shared" si="1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3"/>
        <v>0</v>
      </c>
    </row>
    <row r="29" spans="1:17" ht="15.75" x14ac:dyDescent="0.25">
      <c r="A29" s="27">
        <v>43439</v>
      </c>
      <c r="B29" s="28">
        <f t="shared" si="0"/>
        <v>3119</v>
      </c>
      <c r="C29" s="29" t="s">
        <v>10</v>
      </c>
      <c r="D29" s="30">
        <v>8547</v>
      </c>
      <c r="E29" s="24">
        <v>43440</v>
      </c>
      <c r="F29" s="25">
        <v>8547</v>
      </c>
      <c r="G29" s="31">
        <f t="shared" si="1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3"/>
        <v>0</v>
      </c>
    </row>
    <row r="30" spans="1:17" ht="15.75" x14ac:dyDescent="0.25">
      <c r="A30" s="27">
        <v>43439</v>
      </c>
      <c r="B30" s="28">
        <f t="shared" si="0"/>
        <v>3120</v>
      </c>
      <c r="C30" s="29" t="s">
        <v>10</v>
      </c>
      <c r="D30" s="30">
        <v>1438.15</v>
      </c>
      <c r="E30" s="24">
        <v>43440</v>
      </c>
      <c r="F30" s="25">
        <v>1438.15</v>
      </c>
      <c r="G30" s="31">
        <f t="shared" si="1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3"/>
        <v>0</v>
      </c>
    </row>
    <row r="31" spans="1:17" ht="15.75" x14ac:dyDescent="0.25">
      <c r="A31" s="27">
        <v>43440</v>
      </c>
      <c r="B31" s="28">
        <f t="shared" si="0"/>
        <v>3121</v>
      </c>
      <c r="C31" s="29" t="s">
        <v>66</v>
      </c>
      <c r="D31" s="30">
        <v>3663.2</v>
      </c>
      <c r="E31" s="24">
        <v>43442</v>
      </c>
      <c r="F31" s="25">
        <v>3663.2</v>
      </c>
      <c r="G31" s="31">
        <f t="shared" si="1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3"/>
        <v>0</v>
      </c>
    </row>
    <row r="32" spans="1:17" ht="15.75" x14ac:dyDescent="0.25">
      <c r="A32" s="27">
        <v>43440</v>
      </c>
      <c r="B32" s="28">
        <f t="shared" si="0"/>
        <v>3122</v>
      </c>
      <c r="C32" s="29" t="s">
        <v>62</v>
      </c>
      <c r="D32" s="30">
        <v>5282</v>
      </c>
      <c r="E32" s="24">
        <v>43441</v>
      </c>
      <c r="F32" s="25">
        <v>5282</v>
      </c>
      <c r="G32" s="31">
        <f t="shared" si="1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3"/>
        <v>0</v>
      </c>
    </row>
    <row r="33" spans="1:17" ht="15.75" x14ac:dyDescent="0.25">
      <c r="A33" s="27">
        <v>43440</v>
      </c>
      <c r="B33" s="28">
        <f t="shared" si="0"/>
        <v>3123</v>
      </c>
      <c r="C33" s="29" t="s">
        <v>7</v>
      </c>
      <c r="D33" s="30">
        <v>2000</v>
      </c>
      <c r="E33" s="24">
        <v>43444</v>
      </c>
      <c r="F33" s="25">
        <v>2000</v>
      </c>
      <c r="G33" s="31">
        <f t="shared" si="1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3"/>
        <v>0</v>
      </c>
    </row>
    <row r="34" spans="1:17" ht="15.75" x14ac:dyDescent="0.25">
      <c r="A34" s="27">
        <v>43441</v>
      </c>
      <c r="B34" s="28">
        <f t="shared" si="0"/>
        <v>3124</v>
      </c>
      <c r="C34" s="29" t="s">
        <v>10</v>
      </c>
      <c r="D34" s="30">
        <v>19328.8</v>
      </c>
      <c r="E34" s="24">
        <v>43441</v>
      </c>
      <c r="F34" s="25">
        <v>19328.8</v>
      </c>
      <c r="G34" s="31">
        <f t="shared" si="1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3"/>
        <v>0</v>
      </c>
    </row>
    <row r="35" spans="1:17" ht="15.75" x14ac:dyDescent="0.25">
      <c r="A35" s="27">
        <v>43441</v>
      </c>
      <c r="B35" s="28">
        <f t="shared" si="0"/>
        <v>3125</v>
      </c>
      <c r="C35" s="29" t="s">
        <v>66</v>
      </c>
      <c r="D35" s="30">
        <v>3876</v>
      </c>
      <c r="E35" s="24">
        <v>43445</v>
      </c>
      <c r="F35" s="25">
        <v>3876</v>
      </c>
      <c r="G35" s="31">
        <f t="shared" si="1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3"/>
        <v>0</v>
      </c>
    </row>
    <row r="36" spans="1:17" ht="15.75" x14ac:dyDescent="0.25">
      <c r="A36" s="27">
        <v>43441</v>
      </c>
      <c r="B36" s="28">
        <f t="shared" si="0"/>
        <v>3126</v>
      </c>
      <c r="C36" s="29" t="s">
        <v>62</v>
      </c>
      <c r="D36" s="30">
        <v>6021.6</v>
      </c>
      <c r="E36" s="24">
        <v>43442</v>
      </c>
      <c r="F36" s="25">
        <v>6021.6</v>
      </c>
      <c r="G36" s="31">
        <f t="shared" si="1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3"/>
        <v>0</v>
      </c>
    </row>
    <row r="37" spans="1:17" ht="15.75" x14ac:dyDescent="0.25">
      <c r="A37" s="27">
        <v>43442</v>
      </c>
      <c r="B37" s="28">
        <f t="shared" si="0"/>
        <v>3127</v>
      </c>
      <c r="C37" s="29" t="s">
        <v>52</v>
      </c>
      <c r="D37" s="40">
        <v>11918.4</v>
      </c>
      <c r="E37" s="41">
        <v>43442</v>
      </c>
      <c r="F37" s="40">
        <v>11918.4</v>
      </c>
      <c r="G37" s="31">
        <f t="shared" si="1"/>
        <v>0</v>
      </c>
      <c r="H37" s="3"/>
      <c r="K37" s="27"/>
      <c r="L37" s="33"/>
      <c r="M37" s="29"/>
      <c r="N37" s="40"/>
      <c r="O37" s="41"/>
      <c r="P37" s="40"/>
      <c r="Q37" s="42">
        <f t="shared" si="3"/>
        <v>0</v>
      </c>
    </row>
    <row r="38" spans="1:17" ht="16.5" thickBot="1" x14ac:dyDescent="0.3">
      <c r="A38" s="27">
        <v>43442</v>
      </c>
      <c r="B38" s="28">
        <f t="shared" si="0"/>
        <v>3128</v>
      </c>
      <c r="C38" s="29" t="s">
        <v>7</v>
      </c>
      <c r="D38" s="40">
        <v>17210</v>
      </c>
      <c r="E38" s="24">
        <v>43444</v>
      </c>
      <c r="F38" s="25">
        <v>17210</v>
      </c>
      <c r="G38" s="31">
        <f t="shared" si="1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43442</v>
      </c>
      <c r="B39" s="28">
        <f t="shared" si="0"/>
        <v>3129</v>
      </c>
      <c r="C39" s="29" t="s">
        <v>10</v>
      </c>
      <c r="D39" s="40">
        <v>35535.699999999997</v>
      </c>
      <c r="E39" s="24">
        <v>43443</v>
      </c>
      <c r="F39" s="25">
        <v>35535.699999999997</v>
      </c>
      <c r="G39" s="31">
        <f t="shared" si="1"/>
        <v>0</v>
      </c>
      <c r="H39" s="3"/>
      <c r="K39" s="49"/>
      <c r="L39" s="50"/>
      <c r="M39" s="3"/>
      <c r="N39" s="51">
        <f>SUM(N4:N38)</f>
        <v>43320</v>
      </c>
      <c r="O39" s="52"/>
      <c r="P39" s="54">
        <f>SUM(P4:P38)</f>
        <v>0</v>
      </c>
      <c r="Q39" s="55">
        <f>SUM(Q4:Q38)</f>
        <v>43320</v>
      </c>
    </row>
    <row r="40" spans="1:17" ht="15.75" x14ac:dyDescent="0.25">
      <c r="A40" s="27">
        <v>43442</v>
      </c>
      <c r="B40" s="28">
        <f t="shared" si="0"/>
        <v>3130</v>
      </c>
      <c r="C40" s="29" t="s">
        <v>118</v>
      </c>
      <c r="D40" s="40">
        <v>7000.11</v>
      </c>
      <c r="E40" s="24">
        <v>43442</v>
      </c>
      <c r="F40" s="25">
        <v>7000.11</v>
      </c>
      <c r="G40" s="31">
        <f t="shared" si="1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43442</v>
      </c>
      <c r="B41" s="28">
        <f t="shared" si="0"/>
        <v>3131</v>
      </c>
      <c r="C41" s="29" t="s">
        <v>50</v>
      </c>
      <c r="D41" s="40">
        <v>9271.86</v>
      </c>
      <c r="E41" s="24">
        <v>43442</v>
      </c>
      <c r="F41" s="25">
        <v>9271.86</v>
      </c>
      <c r="G41" s="31">
        <f t="shared" si="1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43442</v>
      </c>
      <c r="B42" s="28">
        <f t="shared" si="0"/>
        <v>3132</v>
      </c>
      <c r="C42" s="29" t="s">
        <v>66</v>
      </c>
      <c r="D42" s="40">
        <v>10264.799999999999</v>
      </c>
      <c r="E42" s="24">
        <v>43446</v>
      </c>
      <c r="F42" s="25">
        <v>10264.799999999999</v>
      </c>
      <c r="G42" s="31">
        <f t="shared" si="1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43442</v>
      </c>
      <c r="B43" s="28">
        <f t="shared" si="0"/>
        <v>3133</v>
      </c>
      <c r="C43" s="29" t="s">
        <v>62</v>
      </c>
      <c r="D43" s="40">
        <v>10406.6</v>
      </c>
      <c r="E43" s="24">
        <v>43444</v>
      </c>
      <c r="F43" s="25">
        <v>10406.6</v>
      </c>
      <c r="G43" s="31">
        <f t="shared" si="1"/>
        <v>0</v>
      </c>
      <c r="H43" s="3"/>
      <c r="K43" s="49"/>
      <c r="L43" s="50"/>
      <c r="M43" s="3"/>
      <c r="N43" s="86">
        <f>N39-P39</f>
        <v>43320</v>
      </c>
      <c r="O43" s="87"/>
      <c r="P43" s="88"/>
    </row>
    <row r="44" spans="1:17" ht="15.75" x14ac:dyDescent="0.25">
      <c r="A44" s="27">
        <v>43442</v>
      </c>
      <c r="B44" s="28">
        <f t="shared" si="0"/>
        <v>3134</v>
      </c>
      <c r="C44" s="29" t="s">
        <v>138</v>
      </c>
      <c r="D44" s="40">
        <v>2520</v>
      </c>
      <c r="E44" s="24">
        <v>43442</v>
      </c>
      <c r="F44" s="25">
        <v>2520</v>
      </c>
      <c r="G44" s="31">
        <f t="shared" si="1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43443</v>
      </c>
      <c r="B45" s="28">
        <f t="shared" si="0"/>
        <v>3135</v>
      </c>
      <c r="C45" s="29" t="s">
        <v>52</v>
      </c>
      <c r="D45" s="40">
        <v>2128</v>
      </c>
      <c r="E45" s="24">
        <v>43443</v>
      </c>
      <c r="F45" s="25">
        <v>2128</v>
      </c>
      <c r="G45" s="31">
        <f t="shared" si="1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43443</v>
      </c>
      <c r="B46" s="28">
        <f t="shared" si="0"/>
        <v>3136</v>
      </c>
      <c r="C46" s="29" t="s">
        <v>10</v>
      </c>
      <c r="D46" s="40">
        <v>36736.050000000003</v>
      </c>
      <c r="E46" s="24">
        <v>43446</v>
      </c>
      <c r="F46" s="25">
        <v>36736.050000000003</v>
      </c>
      <c r="G46" s="31">
        <f t="shared" si="1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43443</v>
      </c>
      <c r="B47" s="28">
        <f t="shared" si="0"/>
        <v>3137</v>
      </c>
      <c r="C47" s="29" t="s">
        <v>62</v>
      </c>
      <c r="D47" s="40">
        <v>3979.65</v>
      </c>
      <c r="E47" s="24">
        <v>43444</v>
      </c>
      <c r="F47" s="25">
        <v>3979.65</v>
      </c>
      <c r="G47" s="31">
        <f t="shared" si="1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43444</v>
      </c>
      <c r="B48" s="28">
        <f t="shared" si="0"/>
        <v>3138</v>
      </c>
      <c r="C48" s="29" t="s">
        <v>7</v>
      </c>
      <c r="D48" s="40">
        <v>1760</v>
      </c>
      <c r="E48" s="24">
        <v>43448</v>
      </c>
      <c r="F48" s="25">
        <v>1760</v>
      </c>
      <c r="G48" s="31">
        <f t="shared" si="1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43444</v>
      </c>
      <c r="B49" s="28">
        <f t="shared" si="0"/>
        <v>3139</v>
      </c>
      <c r="C49" s="29" t="s">
        <v>50</v>
      </c>
      <c r="D49" s="40">
        <v>21800</v>
      </c>
      <c r="E49" s="24">
        <v>43444</v>
      </c>
      <c r="F49" s="25">
        <v>21800</v>
      </c>
      <c r="G49" s="31">
        <f t="shared" si="1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43444</v>
      </c>
      <c r="B50" s="28">
        <f t="shared" si="0"/>
        <v>3140</v>
      </c>
      <c r="C50" s="29" t="s">
        <v>62</v>
      </c>
      <c r="D50" s="40">
        <v>5125.6000000000004</v>
      </c>
      <c r="E50" s="24">
        <v>43445</v>
      </c>
      <c r="F50" s="25">
        <v>5125.6000000000004</v>
      </c>
      <c r="G50" s="31">
        <f t="shared" si="1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43445</v>
      </c>
      <c r="B51" s="28">
        <f t="shared" si="0"/>
        <v>3141</v>
      </c>
      <c r="C51" s="29" t="s">
        <v>7</v>
      </c>
      <c r="D51" s="40">
        <v>7538</v>
      </c>
      <c r="E51" s="24">
        <v>43445</v>
      </c>
      <c r="F51" s="25">
        <v>7538</v>
      </c>
      <c r="G51" s="31">
        <f t="shared" si="1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43445</v>
      </c>
      <c r="B52" s="28">
        <f t="shared" si="0"/>
        <v>3142</v>
      </c>
      <c r="C52" s="29" t="s">
        <v>62</v>
      </c>
      <c r="D52" s="40">
        <v>8419.4</v>
      </c>
      <c r="E52" s="24">
        <v>43447</v>
      </c>
      <c r="F52" s="25">
        <v>8419.4</v>
      </c>
      <c r="G52" s="31">
        <f t="shared" si="1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43445</v>
      </c>
      <c r="B53" s="28">
        <f t="shared" si="0"/>
        <v>3143</v>
      </c>
      <c r="C53" s="29" t="s">
        <v>66</v>
      </c>
      <c r="D53" s="40">
        <v>5357.8</v>
      </c>
      <c r="E53" s="24">
        <v>43447</v>
      </c>
      <c r="F53" s="25">
        <v>5357.8</v>
      </c>
      <c r="G53" s="31">
        <f t="shared" si="1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43446</v>
      </c>
      <c r="B54" s="28">
        <f t="shared" si="0"/>
        <v>3144</v>
      </c>
      <c r="C54" s="29" t="s">
        <v>9</v>
      </c>
      <c r="D54" s="40">
        <v>1094.4000000000001</v>
      </c>
      <c r="E54" s="24">
        <v>43453</v>
      </c>
      <c r="F54" s="25">
        <v>1094.4000000000001</v>
      </c>
      <c r="G54" s="31">
        <f t="shared" si="1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43446</v>
      </c>
      <c r="B55" s="28">
        <f t="shared" si="0"/>
        <v>3145</v>
      </c>
      <c r="C55" s="29" t="s">
        <v>66</v>
      </c>
      <c r="D55" s="40">
        <v>5323.4</v>
      </c>
      <c r="E55" s="24">
        <v>43449</v>
      </c>
      <c r="F55" s="25">
        <v>5323.4</v>
      </c>
      <c r="G55" s="31">
        <f t="shared" si="1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43446</v>
      </c>
      <c r="B56" s="28">
        <f t="shared" si="0"/>
        <v>3146</v>
      </c>
      <c r="C56" s="29" t="s">
        <v>62</v>
      </c>
      <c r="D56" s="40">
        <v>4394.6000000000004</v>
      </c>
      <c r="E56" s="24">
        <v>43447</v>
      </c>
      <c r="F56" s="25">
        <v>4394.6000000000004</v>
      </c>
      <c r="G56" s="31">
        <f t="shared" si="1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43447</v>
      </c>
      <c r="B57" s="28">
        <f t="shared" si="0"/>
        <v>3147</v>
      </c>
      <c r="C57" s="29" t="s">
        <v>50</v>
      </c>
      <c r="D57" s="40">
        <v>31000.2</v>
      </c>
      <c r="E57" s="24">
        <v>43447</v>
      </c>
      <c r="F57" s="25">
        <v>31000.2</v>
      </c>
      <c r="G57" s="31">
        <f t="shared" si="1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43447</v>
      </c>
      <c r="B58" s="28">
        <f t="shared" si="0"/>
        <v>3148</v>
      </c>
      <c r="C58" s="29" t="s">
        <v>7</v>
      </c>
      <c r="D58" s="40">
        <v>1334</v>
      </c>
      <c r="E58" s="24">
        <v>43451</v>
      </c>
      <c r="F58" s="25">
        <v>1334</v>
      </c>
      <c r="G58" s="31">
        <f t="shared" si="1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43447</v>
      </c>
      <c r="B59" s="28">
        <f t="shared" si="0"/>
        <v>3149</v>
      </c>
      <c r="C59" s="29" t="s">
        <v>62</v>
      </c>
      <c r="D59" s="40">
        <v>7514.25</v>
      </c>
      <c r="E59" s="24">
        <v>43448</v>
      </c>
      <c r="F59" s="25">
        <v>7514.25</v>
      </c>
      <c r="G59" s="31">
        <f t="shared" si="1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43447</v>
      </c>
      <c r="B60" s="28">
        <f t="shared" si="0"/>
        <v>3150</v>
      </c>
      <c r="C60" s="29" t="s">
        <v>66</v>
      </c>
      <c r="D60" s="40">
        <v>5848</v>
      </c>
      <c r="E60" s="24">
        <v>43449</v>
      </c>
      <c r="F60" s="25">
        <v>5848</v>
      </c>
      <c r="G60" s="31">
        <f t="shared" si="1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43448</v>
      </c>
      <c r="B61" s="28">
        <f t="shared" si="0"/>
        <v>3151</v>
      </c>
      <c r="C61" s="29" t="s">
        <v>10</v>
      </c>
      <c r="D61" s="40">
        <v>18438</v>
      </c>
      <c r="E61" s="24">
        <v>43449</v>
      </c>
      <c r="F61" s="25">
        <v>18438</v>
      </c>
      <c r="G61" s="31">
        <f t="shared" si="1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43448</v>
      </c>
      <c r="B62" s="28">
        <f t="shared" si="0"/>
        <v>3152</v>
      </c>
      <c r="C62" s="29" t="s">
        <v>50</v>
      </c>
      <c r="D62" s="40">
        <v>14935.2</v>
      </c>
      <c r="E62" s="24">
        <v>43448</v>
      </c>
      <c r="F62" s="25">
        <v>14935.2</v>
      </c>
      <c r="G62" s="31">
        <f t="shared" si="1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43448</v>
      </c>
      <c r="B63" s="28">
        <f t="shared" si="0"/>
        <v>3153</v>
      </c>
      <c r="C63" s="29" t="s">
        <v>118</v>
      </c>
      <c r="D63" s="40">
        <v>6999.97</v>
      </c>
      <c r="E63" s="24">
        <v>43448</v>
      </c>
      <c r="F63" s="25">
        <v>6999.97</v>
      </c>
      <c r="G63" s="31">
        <f t="shared" si="1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43448</v>
      </c>
      <c r="B64" s="28">
        <f t="shared" si="0"/>
        <v>3154</v>
      </c>
      <c r="C64" s="29" t="s">
        <v>66</v>
      </c>
      <c r="D64" s="40">
        <v>8058.2</v>
      </c>
      <c r="E64" s="24">
        <v>43449</v>
      </c>
      <c r="F64" s="25">
        <v>8058.2</v>
      </c>
      <c r="G64" s="31">
        <f t="shared" si="1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43448</v>
      </c>
      <c r="B65" s="28">
        <f t="shared" si="0"/>
        <v>3155</v>
      </c>
      <c r="C65" s="29" t="s">
        <v>62</v>
      </c>
      <c r="D65" s="40">
        <v>7052</v>
      </c>
      <c r="E65" s="24">
        <v>43449</v>
      </c>
      <c r="F65" s="25">
        <v>7052</v>
      </c>
      <c r="G65" s="31">
        <f t="shared" si="1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43449</v>
      </c>
      <c r="B66" s="28">
        <f t="shared" si="0"/>
        <v>3156</v>
      </c>
      <c r="C66" s="29" t="s">
        <v>52</v>
      </c>
      <c r="D66" s="40">
        <v>10775.8</v>
      </c>
      <c r="E66" s="24">
        <v>43449</v>
      </c>
      <c r="F66" s="25">
        <v>10775.8</v>
      </c>
      <c r="G66" s="31">
        <f t="shared" si="1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43449</v>
      </c>
      <c r="B67" s="28">
        <f t="shared" si="0"/>
        <v>3157</v>
      </c>
      <c r="C67" s="29" t="s">
        <v>7</v>
      </c>
      <c r="D67" s="40">
        <v>13794.6</v>
      </c>
      <c r="E67" s="24">
        <v>43451</v>
      </c>
      <c r="F67" s="25">
        <v>13794.6</v>
      </c>
      <c r="G67" s="31">
        <f t="shared" si="1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43449</v>
      </c>
      <c r="B68" s="28">
        <f t="shared" si="0"/>
        <v>3158</v>
      </c>
      <c r="C68" s="29" t="s">
        <v>50</v>
      </c>
      <c r="D68" s="40">
        <v>10000.24</v>
      </c>
      <c r="E68" s="24">
        <v>43449</v>
      </c>
      <c r="F68" s="25">
        <v>10000.24</v>
      </c>
      <c r="G68" s="31">
        <f t="shared" si="1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43449</v>
      </c>
      <c r="B69" s="28">
        <f t="shared" si="0"/>
        <v>3159</v>
      </c>
      <c r="C69" s="29" t="s">
        <v>10</v>
      </c>
      <c r="D69" s="40">
        <v>41162.1</v>
      </c>
      <c r="E69" s="24">
        <v>43452</v>
      </c>
      <c r="F69" s="25">
        <v>41162.1</v>
      </c>
      <c r="G69" s="31">
        <f t="shared" si="1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43449</v>
      </c>
      <c r="B70" s="28">
        <f t="shared" si="0"/>
        <v>3160</v>
      </c>
      <c r="C70" s="29" t="s">
        <v>118</v>
      </c>
      <c r="D70" s="40">
        <v>5999.79</v>
      </c>
      <c r="E70" s="24">
        <v>43449</v>
      </c>
      <c r="F70" s="25">
        <v>5999.79</v>
      </c>
      <c r="G70" s="31">
        <f t="shared" si="1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43449</v>
      </c>
      <c r="B71" s="28">
        <f t="shared" ref="B71:B134" si="4">B70+1</f>
        <v>3161</v>
      </c>
      <c r="C71" s="29" t="s">
        <v>62</v>
      </c>
      <c r="D71" s="40">
        <v>7396</v>
      </c>
      <c r="E71" s="24">
        <v>43451</v>
      </c>
      <c r="F71" s="25">
        <v>7396</v>
      </c>
      <c r="G71" s="31">
        <f t="shared" si="1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43449</v>
      </c>
      <c r="B72" s="28">
        <f t="shared" si="4"/>
        <v>3162</v>
      </c>
      <c r="C72" s="29" t="s">
        <v>66</v>
      </c>
      <c r="D72" s="40">
        <v>9563.2000000000007</v>
      </c>
      <c r="E72" s="24">
        <v>43450</v>
      </c>
      <c r="F72" s="25">
        <v>9563.2000000000007</v>
      </c>
      <c r="G72" s="31">
        <f t="shared" si="1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43450</v>
      </c>
      <c r="B73" s="28">
        <f t="shared" si="4"/>
        <v>3163</v>
      </c>
      <c r="C73" s="29" t="s">
        <v>52</v>
      </c>
      <c r="D73" s="40">
        <v>3071.2</v>
      </c>
      <c r="E73" s="24">
        <v>43450</v>
      </c>
      <c r="F73" s="25">
        <v>3071.2</v>
      </c>
      <c r="G73" s="31">
        <f t="shared" si="1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43450</v>
      </c>
      <c r="B74" s="28">
        <f t="shared" si="4"/>
        <v>3164</v>
      </c>
      <c r="C74" s="29" t="s">
        <v>50</v>
      </c>
      <c r="D74" s="40">
        <v>34725.18</v>
      </c>
      <c r="E74" s="24">
        <v>43450</v>
      </c>
      <c r="F74" s="25">
        <v>34725.18</v>
      </c>
      <c r="G74" s="31">
        <f t="shared" si="1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43450</v>
      </c>
      <c r="B75" s="28">
        <f t="shared" si="4"/>
        <v>3165</v>
      </c>
      <c r="C75" s="29" t="s">
        <v>50</v>
      </c>
      <c r="D75" s="40">
        <v>17860.919999999998</v>
      </c>
      <c r="E75" s="24">
        <v>43450</v>
      </c>
      <c r="F75" s="25">
        <v>17860.919999999998</v>
      </c>
      <c r="G75" s="31">
        <f t="shared" si="1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43450</v>
      </c>
      <c r="B76" s="28">
        <f t="shared" si="4"/>
        <v>3166</v>
      </c>
      <c r="C76" s="29" t="s">
        <v>66</v>
      </c>
      <c r="D76" s="40">
        <v>8808.7999999999993</v>
      </c>
      <c r="E76" s="24">
        <v>43456</v>
      </c>
      <c r="F76" s="25">
        <v>8808.7999999999993</v>
      </c>
      <c r="G76" s="31">
        <f t="shared" si="1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43450</v>
      </c>
      <c r="B77" s="28">
        <f t="shared" si="4"/>
        <v>3167</v>
      </c>
      <c r="C77" s="29" t="s">
        <v>7</v>
      </c>
      <c r="D77" s="40">
        <v>1868</v>
      </c>
      <c r="E77" s="24">
        <v>43451</v>
      </c>
      <c r="F77" s="25">
        <v>1868</v>
      </c>
      <c r="G77" s="31">
        <f t="shared" si="1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43451</v>
      </c>
      <c r="B78" s="28">
        <f t="shared" si="4"/>
        <v>3168</v>
      </c>
      <c r="C78" s="29" t="s">
        <v>66</v>
      </c>
      <c r="D78" s="40">
        <v>4637.6000000000004</v>
      </c>
      <c r="E78" s="24">
        <v>43457</v>
      </c>
      <c r="F78" s="25">
        <v>4637.6000000000004</v>
      </c>
      <c r="G78" s="31">
        <f t="shared" si="1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43451</v>
      </c>
      <c r="B79" s="28">
        <f t="shared" si="4"/>
        <v>3169</v>
      </c>
      <c r="C79" s="29" t="s">
        <v>138</v>
      </c>
      <c r="D79" s="40">
        <v>3393</v>
      </c>
      <c r="E79" s="24">
        <v>43452</v>
      </c>
      <c r="F79" s="25">
        <v>3393</v>
      </c>
      <c r="G79" s="31">
        <f t="shared" si="1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43451</v>
      </c>
      <c r="B80" s="28">
        <f t="shared" si="4"/>
        <v>3170</v>
      </c>
      <c r="C80" s="29" t="s">
        <v>50</v>
      </c>
      <c r="D80" s="40">
        <v>40217.9</v>
      </c>
      <c r="E80" s="24">
        <v>43453</v>
      </c>
      <c r="F80" s="25">
        <v>40217.9</v>
      </c>
      <c r="G80" s="31">
        <f t="shared" si="1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43451</v>
      </c>
      <c r="B81" s="28">
        <f t="shared" si="4"/>
        <v>3171</v>
      </c>
      <c r="C81" s="29" t="s">
        <v>62</v>
      </c>
      <c r="D81" s="40">
        <v>7889.15</v>
      </c>
      <c r="E81" s="24">
        <v>43453</v>
      </c>
      <c r="F81" s="25">
        <v>7889.15</v>
      </c>
      <c r="G81" s="31">
        <f t="shared" si="1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43453</v>
      </c>
      <c r="B82" s="28">
        <f t="shared" si="4"/>
        <v>3172</v>
      </c>
      <c r="C82" s="70" t="s">
        <v>62</v>
      </c>
      <c r="D82" s="40">
        <v>5992.8</v>
      </c>
      <c r="E82" s="24">
        <v>43819</v>
      </c>
      <c r="F82" s="25">
        <v>5992.8</v>
      </c>
      <c r="G82" s="31">
        <f t="shared" si="1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43454</v>
      </c>
      <c r="B83" s="28">
        <f t="shared" si="4"/>
        <v>3173</v>
      </c>
      <c r="C83" s="29" t="s">
        <v>50</v>
      </c>
      <c r="D83" s="40">
        <v>17000.05</v>
      </c>
      <c r="E83" s="24">
        <v>43454</v>
      </c>
      <c r="F83" s="25">
        <v>17000.05</v>
      </c>
      <c r="G83" s="31">
        <f t="shared" si="1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43454</v>
      </c>
      <c r="B84" s="28">
        <f t="shared" si="4"/>
        <v>3174</v>
      </c>
      <c r="C84" s="29" t="s">
        <v>118</v>
      </c>
      <c r="D84" s="40">
        <v>6999.96</v>
      </c>
      <c r="E84" s="24">
        <v>43454</v>
      </c>
      <c r="F84" s="25">
        <v>6999.96</v>
      </c>
      <c r="G84" s="31">
        <f t="shared" si="1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43454</v>
      </c>
      <c r="B85" s="28">
        <f t="shared" si="4"/>
        <v>3175</v>
      </c>
      <c r="C85" s="29" t="s">
        <v>10</v>
      </c>
      <c r="D85" s="40">
        <v>13037.6</v>
      </c>
      <c r="E85" s="24">
        <v>43455</v>
      </c>
      <c r="F85" s="25">
        <v>13037.6</v>
      </c>
      <c r="G85" s="31">
        <f t="shared" si="1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43454</v>
      </c>
      <c r="B86" s="28">
        <f t="shared" si="4"/>
        <v>3176</v>
      </c>
      <c r="C86" s="29" t="s">
        <v>62</v>
      </c>
      <c r="D86" s="40">
        <v>7062</v>
      </c>
      <c r="E86" s="75">
        <v>43455</v>
      </c>
      <c r="F86" s="76">
        <v>7062</v>
      </c>
      <c r="G86" s="31">
        <f t="shared" si="1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43454</v>
      </c>
      <c r="B87" s="28">
        <f t="shared" si="4"/>
        <v>3177</v>
      </c>
      <c r="C87" s="29" t="s">
        <v>7</v>
      </c>
      <c r="D87" s="40">
        <v>2188</v>
      </c>
      <c r="E87" s="75">
        <v>43457</v>
      </c>
      <c r="F87" s="76">
        <v>2188</v>
      </c>
      <c r="G87" s="31">
        <f t="shared" si="1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43455</v>
      </c>
      <c r="B88" s="28">
        <f t="shared" si="4"/>
        <v>3178</v>
      </c>
      <c r="C88" s="29" t="s">
        <v>10</v>
      </c>
      <c r="D88" s="40">
        <v>11592.8</v>
      </c>
      <c r="E88" s="24">
        <v>43455</v>
      </c>
      <c r="F88" s="25">
        <v>11592.8</v>
      </c>
      <c r="G88" s="31">
        <f t="shared" si="1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43455</v>
      </c>
      <c r="B89" s="28">
        <f t="shared" si="4"/>
        <v>3179</v>
      </c>
      <c r="C89" s="29" t="s">
        <v>50</v>
      </c>
      <c r="D89" s="40">
        <v>33457.870000000003</v>
      </c>
      <c r="E89" s="24">
        <v>43455</v>
      </c>
      <c r="F89" s="25">
        <v>33457.870000000003</v>
      </c>
      <c r="G89" s="31">
        <f t="shared" si="1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43455</v>
      </c>
      <c r="B90" s="28">
        <f t="shared" si="4"/>
        <v>3180</v>
      </c>
      <c r="C90" s="29" t="s">
        <v>62</v>
      </c>
      <c r="D90" s="40">
        <v>9512.7999999999993</v>
      </c>
      <c r="E90" s="24">
        <v>43456</v>
      </c>
      <c r="F90" s="25">
        <v>9512.7999999999993</v>
      </c>
      <c r="G90" s="31">
        <f t="shared" si="1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43455</v>
      </c>
      <c r="B91" s="28">
        <f t="shared" si="4"/>
        <v>3181</v>
      </c>
      <c r="C91" s="29" t="s">
        <v>138</v>
      </c>
      <c r="D91" s="40">
        <v>4039.2</v>
      </c>
      <c r="E91" s="24">
        <v>43456</v>
      </c>
      <c r="F91" s="25">
        <v>4039.2</v>
      </c>
      <c r="G91" s="31">
        <f t="shared" si="1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43456</v>
      </c>
      <c r="B92" s="28">
        <f t="shared" si="4"/>
        <v>3182</v>
      </c>
      <c r="C92" s="29" t="s">
        <v>52</v>
      </c>
      <c r="D92" s="40">
        <v>13037.6</v>
      </c>
      <c r="E92" s="24">
        <v>43456</v>
      </c>
      <c r="F92" s="25">
        <v>13037.6</v>
      </c>
      <c r="G92" s="31">
        <f t="shared" si="1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43456</v>
      </c>
      <c r="B93" s="28">
        <f t="shared" si="4"/>
        <v>3183</v>
      </c>
      <c r="C93" s="29" t="s">
        <v>7</v>
      </c>
      <c r="D93" s="40">
        <v>12044.9</v>
      </c>
      <c r="E93" s="24">
        <v>43457</v>
      </c>
      <c r="F93" s="25">
        <v>12044.9</v>
      </c>
      <c r="G93" s="31">
        <f t="shared" si="1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43456</v>
      </c>
      <c r="B94" s="28">
        <f t="shared" si="4"/>
        <v>3184</v>
      </c>
      <c r="C94" s="29" t="s">
        <v>50</v>
      </c>
      <c r="D94" s="40">
        <v>23830.6</v>
      </c>
      <c r="E94" s="24">
        <v>43456</v>
      </c>
      <c r="F94" s="25">
        <v>23830.6</v>
      </c>
      <c r="G94" s="31">
        <f t="shared" si="1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43456</v>
      </c>
      <c r="B95" s="28">
        <f t="shared" si="4"/>
        <v>3185</v>
      </c>
      <c r="C95" s="34" t="s">
        <v>50</v>
      </c>
      <c r="D95" s="40">
        <v>8308.4599999999991</v>
      </c>
      <c r="E95" s="24">
        <v>43456</v>
      </c>
      <c r="F95" s="25">
        <v>8308.4599999999991</v>
      </c>
      <c r="G95" s="31">
        <f t="shared" si="1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43456</v>
      </c>
      <c r="B96" s="28">
        <f t="shared" si="4"/>
        <v>3186</v>
      </c>
      <c r="C96" s="29" t="s">
        <v>10</v>
      </c>
      <c r="D96" s="40">
        <v>38952.480000000003</v>
      </c>
      <c r="E96" s="24">
        <v>43456</v>
      </c>
      <c r="F96" s="25">
        <v>38952.480000000003</v>
      </c>
      <c r="G96" s="31">
        <f t="shared" si="1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43456</v>
      </c>
      <c r="B97" s="28">
        <f t="shared" si="4"/>
        <v>3187</v>
      </c>
      <c r="C97" s="29" t="s">
        <v>62</v>
      </c>
      <c r="D97" s="40">
        <v>4695.6000000000004</v>
      </c>
      <c r="E97" s="24">
        <v>43457</v>
      </c>
      <c r="F97" s="25">
        <v>4695.6000000000004</v>
      </c>
      <c r="G97" s="31">
        <f t="shared" si="1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43456</v>
      </c>
      <c r="B98" s="28">
        <f t="shared" si="4"/>
        <v>3188</v>
      </c>
      <c r="C98" s="29" t="s">
        <v>138</v>
      </c>
      <c r="D98" s="40">
        <v>5931.2</v>
      </c>
      <c r="E98" s="24">
        <v>43457</v>
      </c>
      <c r="F98" s="25">
        <v>5931.2</v>
      </c>
      <c r="G98" s="31">
        <f t="shared" si="1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43457</v>
      </c>
      <c r="B99" s="28">
        <f t="shared" si="4"/>
        <v>3189</v>
      </c>
      <c r="C99" s="29" t="s">
        <v>118</v>
      </c>
      <c r="D99" s="40">
        <v>9999.8799999999992</v>
      </c>
      <c r="E99" s="24">
        <v>43457</v>
      </c>
      <c r="F99" s="25">
        <v>9999.8799999999992</v>
      </c>
      <c r="G99" s="31">
        <f t="shared" si="1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43457</v>
      </c>
      <c r="B100" s="28">
        <f t="shared" si="4"/>
        <v>3190</v>
      </c>
      <c r="C100" s="29" t="s">
        <v>10</v>
      </c>
      <c r="D100" s="40">
        <v>38005.800000000003</v>
      </c>
      <c r="E100" s="24">
        <v>43457</v>
      </c>
      <c r="F100" s="25">
        <v>38005.800000000003</v>
      </c>
      <c r="G100" s="31">
        <f t="shared" si="1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43457</v>
      </c>
      <c r="B101" s="28">
        <f t="shared" si="4"/>
        <v>3191</v>
      </c>
      <c r="C101" s="29" t="s">
        <v>50</v>
      </c>
      <c r="D101" s="40">
        <v>3958.5</v>
      </c>
      <c r="E101" s="24">
        <v>43457</v>
      </c>
      <c r="F101" s="25">
        <v>3958.5</v>
      </c>
      <c r="G101" s="31">
        <f t="shared" si="1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43457</v>
      </c>
      <c r="B102" s="28">
        <f t="shared" si="4"/>
        <v>3192</v>
      </c>
      <c r="C102" s="29" t="s">
        <v>50</v>
      </c>
      <c r="D102" s="40">
        <v>20709.66</v>
      </c>
      <c r="E102" s="24">
        <v>43457</v>
      </c>
      <c r="F102" s="25">
        <v>20709.66</v>
      </c>
      <c r="G102" s="31">
        <f t="shared" si="1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43457</v>
      </c>
      <c r="B103" s="28">
        <f t="shared" si="4"/>
        <v>3193</v>
      </c>
      <c r="C103" s="29" t="s">
        <v>7</v>
      </c>
      <c r="D103" s="40">
        <v>1552</v>
      </c>
      <c r="E103" s="24">
        <v>43460</v>
      </c>
      <c r="F103" s="25">
        <v>1552</v>
      </c>
      <c r="G103" s="31">
        <f t="shared" si="1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43457</v>
      </c>
      <c r="B104" s="28">
        <f t="shared" si="4"/>
        <v>3194</v>
      </c>
      <c r="C104" s="29" t="s">
        <v>62</v>
      </c>
      <c r="D104" s="40">
        <v>5263.2</v>
      </c>
      <c r="E104" s="24">
        <v>43457</v>
      </c>
      <c r="F104" s="25">
        <v>5263.2</v>
      </c>
      <c r="G104" s="31">
        <f t="shared" si="1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43458</v>
      </c>
      <c r="B105" s="28">
        <f t="shared" si="4"/>
        <v>3195</v>
      </c>
      <c r="C105" s="29" t="s">
        <v>10</v>
      </c>
      <c r="D105" s="40">
        <v>11648.4</v>
      </c>
      <c r="E105" s="24">
        <v>43458</v>
      </c>
      <c r="F105" s="25">
        <v>11648.4</v>
      </c>
      <c r="G105" s="31">
        <f t="shared" si="1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43458</v>
      </c>
      <c r="B106" s="28">
        <f t="shared" si="4"/>
        <v>3196</v>
      </c>
      <c r="C106" s="29" t="s">
        <v>118</v>
      </c>
      <c r="D106" s="40">
        <v>8999.9</v>
      </c>
      <c r="E106" s="24">
        <v>43458</v>
      </c>
      <c r="F106" s="25">
        <v>8999.9</v>
      </c>
      <c r="G106" s="31">
        <f t="shared" si="1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43458</v>
      </c>
      <c r="B107" s="28">
        <f t="shared" si="4"/>
        <v>3197</v>
      </c>
      <c r="C107" s="29" t="s">
        <v>50</v>
      </c>
      <c r="D107" s="40">
        <v>6482.44</v>
      </c>
      <c r="E107" s="24">
        <v>43458</v>
      </c>
      <c r="F107" s="25">
        <v>6482.44</v>
      </c>
      <c r="G107" s="31">
        <f t="shared" si="1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43458</v>
      </c>
      <c r="B108" s="28">
        <f t="shared" si="4"/>
        <v>3198</v>
      </c>
      <c r="C108" s="29" t="s">
        <v>50</v>
      </c>
      <c r="D108" s="40">
        <v>18999.96</v>
      </c>
      <c r="E108" s="24">
        <v>43458</v>
      </c>
      <c r="F108" s="25">
        <v>18999.96</v>
      </c>
      <c r="G108" s="31">
        <f t="shared" si="1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43458</v>
      </c>
      <c r="B109" s="28">
        <f t="shared" si="4"/>
        <v>3199</v>
      </c>
      <c r="C109" s="29" t="s">
        <v>7</v>
      </c>
      <c r="D109" s="40">
        <v>5384</v>
      </c>
      <c r="E109" s="24">
        <v>43460</v>
      </c>
      <c r="F109" s="25">
        <v>5384</v>
      </c>
      <c r="G109" s="31">
        <f t="shared" si="1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43458</v>
      </c>
      <c r="B110" s="28">
        <f t="shared" si="4"/>
        <v>3200</v>
      </c>
      <c r="C110" s="29" t="s">
        <v>62</v>
      </c>
      <c r="D110" s="40">
        <v>10096.4</v>
      </c>
      <c r="E110" s="24">
        <v>43460</v>
      </c>
      <c r="F110" s="25">
        <v>10096.4</v>
      </c>
      <c r="G110" s="31">
        <f t="shared" si="1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43458</v>
      </c>
      <c r="B111" s="28">
        <f t="shared" si="4"/>
        <v>3201</v>
      </c>
      <c r="C111" s="29" t="s">
        <v>138</v>
      </c>
      <c r="D111" s="40">
        <v>4205.3999999999996</v>
      </c>
      <c r="E111" s="24">
        <v>43460</v>
      </c>
      <c r="F111" s="25">
        <v>4205.3999999999996</v>
      </c>
      <c r="G111" s="31">
        <f t="shared" si="1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43458</v>
      </c>
      <c r="B112" s="28">
        <f t="shared" si="4"/>
        <v>3202</v>
      </c>
      <c r="C112" s="29" t="s">
        <v>50</v>
      </c>
      <c r="D112" s="40">
        <v>13423.2</v>
      </c>
      <c r="E112" s="24">
        <v>43458</v>
      </c>
      <c r="F112" s="25">
        <v>13423.2</v>
      </c>
      <c r="G112" s="31">
        <f t="shared" si="1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43460</v>
      </c>
      <c r="B113" s="28">
        <f t="shared" si="4"/>
        <v>3203</v>
      </c>
      <c r="C113" s="29" t="s">
        <v>118</v>
      </c>
      <c r="D113" s="40">
        <v>6999.97</v>
      </c>
      <c r="E113" s="24">
        <v>43460</v>
      </c>
      <c r="F113" s="25">
        <v>6999.97</v>
      </c>
      <c r="G113" s="31">
        <f t="shared" si="1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43460</v>
      </c>
      <c r="B114" s="28">
        <f t="shared" si="4"/>
        <v>3204</v>
      </c>
      <c r="C114" s="29" t="s">
        <v>50</v>
      </c>
      <c r="D114" s="40">
        <v>12999.84</v>
      </c>
      <c r="E114" s="24">
        <v>43460</v>
      </c>
      <c r="F114" s="25">
        <v>12999.84</v>
      </c>
      <c r="G114" s="31">
        <f t="shared" si="1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43460</v>
      </c>
      <c r="B115" s="28">
        <f t="shared" si="4"/>
        <v>3205</v>
      </c>
      <c r="C115" s="34" t="s">
        <v>62</v>
      </c>
      <c r="D115" s="40">
        <v>7040.35</v>
      </c>
      <c r="E115" s="24">
        <v>43461</v>
      </c>
      <c r="F115" s="25">
        <v>7040.35</v>
      </c>
      <c r="G115" s="31">
        <f t="shared" si="1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43460</v>
      </c>
      <c r="B116" s="28">
        <f t="shared" si="4"/>
        <v>3206</v>
      </c>
      <c r="C116" s="29" t="s">
        <v>50</v>
      </c>
      <c r="D116" s="40">
        <v>14999.88</v>
      </c>
      <c r="E116" s="24">
        <v>43461</v>
      </c>
      <c r="F116" s="25">
        <v>14999.88</v>
      </c>
      <c r="G116" s="31">
        <f t="shared" si="1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43460</v>
      </c>
      <c r="B117" s="28">
        <f t="shared" si="4"/>
        <v>3207</v>
      </c>
      <c r="C117" s="29" t="s">
        <v>10</v>
      </c>
      <c r="D117" s="40">
        <v>12919.2</v>
      </c>
      <c r="E117" s="24">
        <v>43461</v>
      </c>
      <c r="F117" s="25">
        <v>12919.2</v>
      </c>
      <c r="G117" s="31">
        <f t="shared" si="1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43096</v>
      </c>
      <c r="B118" s="28">
        <f t="shared" si="4"/>
        <v>3208</v>
      </c>
      <c r="C118" s="29" t="s">
        <v>50</v>
      </c>
      <c r="D118" s="40">
        <v>17999.939999999999</v>
      </c>
      <c r="E118" s="24">
        <v>43462</v>
      </c>
      <c r="F118" s="25">
        <v>17999.939999999999</v>
      </c>
      <c r="G118" s="31">
        <f t="shared" si="1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>
        <v>43462</v>
      </c>
      <c r="B119" s="28">
        <f t="shared" si="4"/>
        <v>3209</v>
      </c>
      <c r="C119" s="29" t="s">
        <v>118</v>
      </c>
      <c r="D119" s="40">
        <v>5999.79</v>
      </c>
      <c r="E119" s="24">
        <v>43462</v>
      </c>
      <c r="F119" s="25">
        <v>5999.79</v>
      </c>
      <c r="G119" s="31">
        <f t="shared" si="1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>
        <v>43462</v>
      </c>
      <c r="B120" s="28">
        <f t="shared" si="4"/>
        <v>3210</v>
      </c>
      <c r="C120" s="29" t="s">
        <v>50</v>
      </c>
      <c r="D120" s="40">
        <v>5000.1000000000004</v>
      </c>
      <c r="E120" s="24">
        <v>43462</v>
      </c>
      <c r="F120" s="25">
        <v>5000.1000000000004</v>
      </c>
      <c r="G120" s="31">
        <f t="shared" si="1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>
        <v>43462</v>
      </c>
      <c r="B121" s="28">
        <f t="shared" si="4"/>
        <v>3211</v>
      </c>
      <c r="C121" s="29" t="s">
        <v>10</v>
      </c>
      <c r="D121" s="40">
        <v>35800</v>
      </c>
      <c r="E121" s="24">
        <v>43463</v>
      </c>
      <c r="F121" s="25">
        <v>35800</v>
      </c>
      <c r="G121" s="31">
        <f t="shared" si="1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>
        <v>43462</v>
      </c>
      <c r="B122" s="28">
        <f t="shared" si="4"/>
        <v>3212</v>
      </c>
      <c r="C122" s="29" t="s">
        <v>50</v>
      </c>
      <c r="D122" s="40">
        <v>23000.18</v>
      </c>
      <c r="E122" s="24">
        <v>43462</v>
      </c>
      <c r="F122" s="25">
        <v>23000.18</v>
      </c>
      <c r="G122" s="31">
        <f t="shared" si="1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>
        <v>43462</v>
      </c>
      <c r="B123" s="28">
        <f t="shared" si="4"/>
        <v>3213</v>
      </c>
      <c r="C123" s="29" t="s">
        <v>62</v>
      </c>
      <c r="D123" s="40">
        <v>6441.4</v>
      </c>
      <c r="E123" s="24">
        <v>43463</v>
      </c>
      <c r="F123" s="25">
        <v>6441.4</v>
      </c>
      <c r="G123" s="31">
        <f t="shared" si="1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>
        <v>43463</v>
      </c>
      <c r="B124" s="28">
        <f t="shared" si="4"/>
        <v>3214</v>
      </c>
      <c r="C124" s="29" t="s">
        <v>52</v>
      </c>
      <c r="D124" s="40">
        <v>8128</v>
      </c>
      <c r="E124" s="24">
        <v>43463</v>
      </c>
      <c r="F124" s="25">
        <v>8128</v>
      </c>
      <c r="G124" s="31">
        <f t="shared" si="1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>
        <v>43463</v>
      </c>
      <c r="B125" s="28">
        <f t="shared" si="4"/>
        <v>3215</v>
      </c>
      <c r="C125" s="29" t="s">
        <v>7</v>
      </c>
      <c r="D125" s="40">
        <v>27674.6</v>
      </c>
      <c r="E125" s="24">
        <v>43464</v>
      </c>
      <c r="F125" s="25">
        <v>27674.6</v>
      </c>
      <c r="G125" s="31">
        <f t="shared" si="1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>
        <v>43463</v>
      </c>
      <c r="B126" s="28">
        <f t="shared" si="4"/>
        <v>3216</v>
      </c>
      <c r="C126" s="29" t="s">
        <v>50</v>
      </c>
      <c r="D126" s="40">
        <v>12999.87</v>
      </c>
      <c r="E126" s="24">
        <v>43463</v>
      </c>
      <c r="F126" s="25">
        <v>12999.87</v>
      </c>
      <c r="G126" s="31">
        <f t="shared" si="1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>
        <v>43463</v>
      </c>
      <c r="B127" s="28">
        <f t="shared" si="4"/>
        <v>3217</v>
      </c>
      <c r="C127" s="29" t="s">
        <v>118</v>
      </c>
      <c r="D127" s="40">
        <v>5420.1</v>
      </c>
      <c r="E127" s="24">
        <v>43463</v>
      </c>
      <c r="F127" s="25">
        <v>5420.1</v>
      </c>
      <c r="G127" s="31">
        <f t="shared" si="1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x14ac:dyDescent="0.25">
      <c r="A128" s="27">
        <v>43463</v>
      </c>
      <c r="B128" s="28">
        <f t="shared" si="4"/>
        <v>3218</v>
      </c>
      <c r="C128" s="29" t="s">
        <v>10</v>
      </c>
      <c r="D128" s="40">
        <v>36011.040000000001</v>
      </c>
      <c r="E128" s="24">
        <v>43464</v>
      </c>
      <c r="F128" s="25">
        <v>36011.040000000001</v>
      </c>
      <c r="G128" s="31">
        <f t="shared" si="1"/>
        <v>0</v>
      </c>
      <c r="H128" s="3"/>
      <c r="K128" s="64"/>
      <c r="L128" s="67"/>
      <c r="M128" s="65"/>
      <c r="N128" s="25"/>
      <c r="O128" s="24"/>
      <c r="P128" s="25"/>
      <c r="Q128" s="66"/>
    </row>
    <row r="129" spans="1:17" ht="15.75" x14ac:dyDescent="0.25">
      <c r="A129" s="27">
        <v>43463</v>
      </c>
      <c r="B129" s="28">
        <f t="shared" si="4"/>
        <v>3219</v>
      </c>
      <c r="C129" s="29" t="s">
        <v>62</v>
      </c>
      <c r="D129" s="40">
        <v>6480</v>
      </c>
      <c r="E129" s="24">
        <v>43464</v>
      </c>
      <c r="F129" s="25">
        <v>6480</v>
      </c>
      <c r="G129" s="31">
        <f t="shared" si="1"/>
        <v>0</v>
      </c>
      <c r="H129" s="3"/>
      <c r="K129" s="64"/>
      <c r="L129" s="67"/>
      <c r="M129" s="65"/>
      <c r="N129" s="25"/>
      <c r="O129" s="24"/>
      <c r="P129" s="25"/>
      <c r="Q129" s="66"/>
    </row>
    <row r="130" spans="1:17" ht="15.75" x14ac:dyDescent="0.25">
      <c r="A130" s="27">
        <v>43464</v>
      </c>
      <c r="B130" s="28">
        <f t="shared" si="4"/>
        <v>3220</v>
      </c>
      <c r="C130" s="29" t="s">
        <v>50</v>
      </c>
      <c r="D130" s="40">
        <v>24000</v>
      </c>
      <c r="E130" s="24">
        <v>43464</v>
      </c>
      <c r="F130" s="25">
        <v>24000</v>
      </c>
      <c r="G130" s="31">
        <f t="shared" si="1"/>
        <v>0</v>
      </c>
      <c r="H130" s="3"/>
      <c r="K130" s="64"/>
      <c r="L130" s="67"/>
      <c r="M130" s="65"/>
      <c r="N130" s="25"/>
      <c r="O130" s="24"/>
      <c r="P130" s="25"/>
      <c r="Q130" s="66"/>
    </row>
    <row r="131" spans="1:17" ht="15.75" x14ac:dyDescent="0.25">
      <c r="A131" s="27">
        <v>43464</v>
      </c>
      <c r="B131" s="28">
        <f t="shared" si="4"/>
        <v>3221</v>
      </c>
      <c r="C131" s="29" t="s">
        <v>7</v>
      </c>
      <c r="D131" s="40">
        <v>44152</v>
      </c>
      <c r="E131" s="24">
        <v>43465</v>
      </c>
      <c r="F131" s="25">
        <v>44152</v>
      </c>
      <c r="G131" s="31">
        <f t="shared" si="1"/>
        <v>0</v>
      </c>
      <c r="H131" s="3"/>
      <c r="K131" s="64"/>
      <c r="L131" s="67"/>
      <c r="M131" s="65"/>
      <c r="N131" s="25"/>
      <c r="O131" s="24"/>
      <c r="P131" s="25"/>
      <c r="Q131" s="66"/>
    </row>
    <row r="132" spans="1:17" ht="15.75" x14ac:dyDescent="0.25">
      <c r="A132" s="27">
        <v>43465</v>
      </c>
      <c r="B132" s="28">
        <f t="shared" si="4"/>
        <v>3222</v>
      </c>
      <c r="C132" s="29" t="s">
        <v>118</v>
      </c>
      <c r="D132" s="40">
        <v>8000</v>
      </c>
      <c r="E132" s="24">
        <v>43465</v>
      </c>
      <c r="F132" s="25">
        <v>8000</v>
      </c>
      <c r="G132" s="31">
        <f t="shared" si="1"/>
        <v>0</v>
      </c>
      <c r="H132" s="3"/>
      <c r="K132" s="64"/>
      <c r="L132" s="67"/>
      <c r="M132" s="65"/>
      <c r="N132" s="25"/>
      <c r="O132" s="24"/>
      <c r="P132" s="25"/>
      <c r="Q132" s="66"/>
    </row>
    <row r="133" spans="1:17" ht="15.75" x14ac:dyDescent="0.25">
      <c r="A133" s="27">
        <v>43465</v>
      </c>
      <c r="B133" s="28">
        <f t="shared" si="4"/>
        <v>3223</v>
      </c>
      <c r="C133" s="29" t="s">
        <v>50</v>
      </c>
      <c r="D133" s="40">
        <v>35000.199999999997</v>
      </c>
      <c r="E133" s="24">
        <v>43465</v>
      </c>
      <c r="F133" s="25">
        <v>35000.199999999997</v>
      </c>
      <c r="G133" s="31">
        <f t="shared" si="1"/>
        <v>0</v>
      </c>
      <c r="H133" s="3"/>
      <c r="K133" s="64"/>
      <c r="L133" s="67"/>
      <c r="M133" s="65"/>
      <c r="N133" s="25"/>
      <c r="O133" s="24"/>
      <c r="P133" s="25"/>
      <c r="Q133" s="66"/>
    </row>
    <row r="134" spans="1:17" ht="15.75" x14ac:dyDescent="0.25">
      <c r="A134" s="27">
        <v>43465</v>
      </c>
      <c r="B134" s="28">
        <f t="shared" si="4"/>
        <v>3224</v>
      </c>
      <c r="C134" s="29" t="s">
        <v>138</v>
      </c>
      <c r="D134" s="40">
        <v>9322</v>
      </c>
      <c r="E134" s="24">
        <v>43465</v>
      </c>
      <c r="F134" s="25">
        <v>9322</v>
      </c>
      <c r="G134" s="31">
        <f t="shared" si="1"/>
        <v>0</v>
      </c>
      <c r="H134" s="3"/>
      <c r="K134" s="64"/>
      <c r="L134" s="67"/>
      <c r="M134" s="65"/>
      <c r="N134" s="25"/>
      <c r="O134" s="24"/>
      <c r="P134" s="25"/>
      <c r="Q134" s="66"/>
    </row>
    <row r="135" spans="1:17" ht="15.75" x14ac:dyDescent="0.25">
      <c r="A135" s="27">
        <v>43465</v>
      </c>
      <c r="B135" s="28">
        <f t="shared" ref="B135:B137" si="5">B134+1</f>
        <v>3225</v>
      </c>
      <c r="C135" s="29" t="s">
        <v>62</v>
      </c>
      <c r="D135" s="40">
        <v>11265.8</v>
      </c>
      <c r="E135" s="71">
        <v>43467</v>
      </c>
      <c r="F135" s="72">
        <v>11265.8</v>
      </c>
      <c r="G135" s="31">
        <f t="shared" si="1"/>
        <v>0</v>
      </c>
      <c r="H135" s="3"/>
      <c r="K135" s="64"/>
      <c r="L135" s="67"/>
      <c r="M135" s="65"/>
      <c r="N135" s="25"/>
      <c r="O135" s="24"/>
      <c r="P135" s="25"/>
      <c r="Q135" s="66"/>
    </row>
    <row r="136" spans="1:17" ht="15.75" x14ac:dyDescent="0.25">
      <c r="A136" s="27">
        <v>43465</v>
      </c>
      <c r="B136" s="28">
        <f t="shared" si="5"/>
        <v>3226</v>
      </c>
      <c r="C136" s="29" t="s">
        <v>118</v>
      </c>
      <c r="D136" s="40">
        <v>4208</v>
      </c>
      <c r="E136" s="71">
        <v>43467</v>
      </c>
      <c r="F136" s="72">
        <v>4208</v>
      </c>
      <c r="G136" s="31">
        <f t="shared" si="1"/>
        <v>0</v>
      </c>
      <c r="H136" s="3"/>
      <c r="K136" s="64"/>
      <c r="L136" s="67"/>
      <c r="M136" s="65"/>
      <c r="N136" s="25"/>
      <c r="O136" s="24"/>
      <c r="P136" s="25"/>
      <c r="Q136" s="66"/>
    </row>
    <row r="137" spans="1:17" ht="15.75" x14ac:dyDescent="0.25">
      <c r="A137" s="27">
        <v>43465</v>
      </c>
      <c r="B137" s="28">
        <f t="shared" si="5"/>
        <v>3227</v>
      </c>
      <c r="C137" s="29" t="s">
        <v>7</v>
      </c>
      <c r="D137" s="40">
        <v>1192</v>
      </c>
      <c r="E137" s="71">
        <v>43467</v>
      </c>
      <c r="F137" s="72">
        <v>1192</v>
      </c>
      <c r="G137" s="31">
        <f t="shared" si="1"/>
        <v>0</v>
      </c>
      <c r="H137" s="3"/>
      <c r="K137" s="64"/>
      <c r="L137" s="67"/>
      <c r="M137" s="65"/>
      <c r="N137" s="25"/>
      <c r="O137" s="24"/>
      <c r="P137" s="25"/>
      <c r="Q137" s="66"/>
    </row>
    <row r="138" spans="1:17" ht="15.75" x14ac:dyDescent="0.25">
      <c r="A138" s="27"/>
      <c r="B138" s="28"/>
      <c r="C138" s="29"/>
      <c r="D138" s="40"/>
      <c r="E138" s="24"/>
      <c r="F138" s="25"/>
      <c r="G138" s="31">
        <f t="shared" si="1"/>
        <v>0</v>
      </c>
      <c r="H138" s="3"/>
      <c r="K138" s="64"/>
      <c r="L138" s="67"/>
      <c r="M138" s="65"/>
      <c r="N138" s="25"/>
      <c r="O138" s="24"/>
      <c r="P138" s="25"/>
      <c r="Q138" s="66"/>
    </row>
    <row r="139" spans="1:17" ht="15.75" x14ac:dyDescent="0.25">
      <c r="A139" s="27"/>
      <c r="B139" s="28"/>
      <c r="C139" s="29"/>
      <c r="D139" s="40"/>
      <c r="E139" s="24"/>
      <c r="F139" s="25"/>
      <c r="G139" s="31">
        <f t="shared" si="1"/>
        <v>0</v>
      </c>
      <c r="H139" s="3"/>
      <c r="K139" s="64"/>
      <c r="L139" s="67"/>
      <c r="M139" s="65"/>
      <c r="N139" s="25"/>
      <c r="O139" s="24"/>
      <c r="P139" s="25"/>
      <c r="Q139" s="66"/>
    </row>
    <row r="140" spans="1:17" ht="15.75" x14ac:dyDescent="0.25">
      <c r="A140" s="27"/>
      <c r="B140" s="28"/>
      <c r="C140" s="29"/>
      <c r="D140" s="40"/>
      <c r="E140" s="24"/>
      <c r="F140" s="25"/>
      <c r="G140" s="31">
        <f t="shared" si="1"/>
        <v>0</v>
      </c>
      <c r="H140" s="3"/>
      <c r="K140" s="64"/>
      <c r="L140" s="67"/>
      <c r="M140" s="65"/>
      <c r="N140" s="25"/>
      <c r="O140" s="24"/>
      <c r="P140" s="25"/>
      <c r="Q140" s="66"/>
    </row>
    <row r="141" spans="1:17" ht="15.75" x14ac:dyDescent="0.25">
      <c r="A141" s="27"/>
      <c r="B141" s="28"/>
      <c r="C141" s="29"/>
      <c r="D141" s="40"/>
      <c r="E141" s="24"/>
      <c r="F141" s="25"/>
      <c r="G141" s="31">
        <f t="shared" si="1"/>
        <v>0</v>
      </c>
      <c r="H141" s="3"/>
      <c r="K141" s="64"/>
      <c r="L141" s="67"/>
      <c r="M141" s="65"/>
      <c r="N141" s="25"/>
      <c r="O141" s="24"/>
      <c r="P141" s="25"/>
      <c r="Q141" s="66"/>
    </row>
    <row r="142" spans="1:17" ht="15.75" x14ac:dyDescent="0.25">
      <c r="A142" s="27"/>
      <c r="B142" s="28"/>
      <c r="C142" s="29"/>
      <c r="D142" s="40"/>
      <c r="E142" s="24"/>
      <c r="F142" s="25"/>
      <c r="G142" s="31">
        <f t="shared" si="1"/>
        <v>0</v>
      </c>
      <c r="H142" s="3"/>
      <c r="K142" s="64"/>
      <c r="L142" s="67"/>
      <c r="M142" s="65"/>
      <c r="N142" s="25"/>
      <c r="O142" s="24"/>
      <c r="P142" s="25"/>
      <c r="Q142" s="66"/>
    </row>
    <row r="143" spans="1:17" ht="15.75" x14ac:dyDescent="0.25">
      <c r="A143" s="27"/>
      <c r="B143" s="28"/>
      <c r="C143" s="29"/>
      <c r="D143" s="40"/>
      <c r="E143" s="24"/>
      <c r="F143" s="25"/>
      <c r="G143" s="31">
        <f t="shared" si="1"/>
        <v>0</v>
      </c>
      <c r="H143" s="3"/>
      <c r="K143" s="64"/>
      <c r="L143" s="67"/>
      <c r="M143" s="65"/>
      <c r="N143" s="25"/>
      <c r="O143" s="24"/>
      <c r="P143" s="25"/>
      <c r="Q143" s="66"/>
    </row>
    <row r="144" spans="1:17" ht="15.75" x14ac:dyDescent="0.25">
      <c r="A144" s="27"/>
      <c r="B144" s="28"/>
      <c r="C144" s="29"/>
      <c r="D144" s="40"/>
      <c r="E144" s="24"/>
      <c r="F144" s="25"/>
      <c r="G144" s="31">
        <f t="shared" si="1"/>
        <v>0</v>
      </c>
      <c r="H144" s="3"/>
      <c r="K144" s="64"/>
      <c r="L144" s="67"/>
      <c r="M144" s="65"/>
      <c r="N144" s="25"/>
      <c r="O144" s="24"/>
      <c r="P144" s="25"/>
      <c r="Q144" s="66"/>
    </row>
    <row r="145" spans="1:17" ht="15.75" x14ac:dyDescent="0.25">
      <c r="A145" s="27"/>
      <c r="B145" s="28"/>
      <c r="C145" s="29"/>
      <c r="D145" s="40"/>
      <c r="E145" s="24"/>
      <c r="F145" s="25"/>
      <c r="G145" s="31">
        <f t="shared" si="1"/>
        <v>0</v>
      </c>
      <c r="H145" s="3"/>
      <c r="K145" s="64"/>
      <c r="L145" s="67"/>
      <c r="M145" s="65"/>
      <c r="N145" s="25"/>
      <c r="O145" s="24"/>
      <c r="P145" s="25"/>
      <c r="Q145" s="66"/>
    </row>
    <row r="146" spans="1:17" ht="15.75" x14ac:dyDescent="0.25">
      <c r="A146" s="27"/>
      <c r="B146" s="28"/>
      <c r="C146" s="29"/>
      <c r="D146" s="40"/>
      <c r="E146" s="24"/>
      <c r="F146" s="25"/>
      <c r="G146" s="31">
        <f t="shared" si="1"/>
        <v>0</v>
      </c>
      <c r="H146" s="3"/>
      <c r="K146" s="64"/>
      <c r="L146" s="67"/>
      <c r="M146" s="65"/>
      <c r="N146" s="25"/>
      <c r="O146" s="24"/>
      <c r="P146" s="25"/>
      <c r="Q146" s="66"/>
    </row>
    <row r="147" spans="1:17" ht="15.75" x14ac:dyDescent="0.25">
      <c r="A147" s="27"/>
      <c r="B147" s="28"/>
      <c r="C147" s="29"/>
      <c r="D147" s="40"/>
      <c r="E147" s="24"/>
      <c r="F147" s="25"/>
      <c r="G147" s="31">
        <f t="shared" si="1"/>
        <v>0</v>
      </c>
      <c r="H147" s="3"/>
      <c r="K147" s="64"/>
      <c r="L147" s="67"/>
      <c r="M147" s="65"/>
      <c r="N147" s="25"/>
      <c r="O147" s="24"/>
      <c r="P147" s="25"/>
      <c r="Q147" s="66"/>
    </row>
    <row r="148" spans="1:17" ht="15.75" x14ac:dyDescent="0.25">
      <c r="A148" s="27"/>
      <c r="B148" s="28"/>
      <c r="C148" s="29"/>
      <c r="D148" s="40"/>
      <c r="E148" s="24"/>
      <c r="F148" s="25"/>
      <c r="G148" s="31">
        <f t="shared" si="1"/>
        <v>0</v>
      </c>
      <c r="H148" s="3"/>
      <c r="K148" s="64"/>
      <c r="L148" s="67"/>
      <c r="M148" s="65"/>
      <c r="N148" s="25"/>
      <c r="O148" s="24"/>
      <c r="P148" s="25"/>
      <c r="Q148" s="66"/>
    </row>
    <row r="149" spans="1:17" ht="15.75" x14ac:dyDescent="0.25">
      <c r="A149" s="27"/>
      <c r="B149" s="28"/>
      <c r="C149" s="29"/>
      <c r="D149" s="40"/>
      <c r="E149" s="24"/>
      <c r="F149" s="25"/>
      <c r="G149" s="31">
        <f t="shared" si="1"/>
        <v>0</v>
      </c>
      <c r="H149" s="3"/>
      <c r="K149" s="64"/>
      <c r="L149" s="67"/>
      <c r="M149" s="65"/>
      <c r="N149" s="25"/>
      <c r="O149" s="24"/>
      <c r="P149" s="25"/>
      <c r="Q149" s="66"/>
    </row>
    <row r="150" spans="1:17" ht="15.75" x14ac:dyDescent="0.25">
      <c r="A150" s="27"/>
      <c r="B150" s="28"/>
      <c r="C150" s="29"/>
      <c r="D150" s="40"/>
      <c r="E150" s="24"/>
      <c r="F150" s="25"/>
      <c r="G150" s="31">
        <f t="shared" si="1"/>
        <v>0</v>
      </c>
      <c r="H150" s="3"/>
      <c r="K150" s="64"/>
      <c r="L150" s="67"/>
      <c r="M150" s="65"/>
      <c r="N150" s="25"/>
      <c r="O150" s="24"/>
      <c r="P150" s="25"/>
      <c r="Q150" s="66"/>
    </row>
    <row r="151" spans="1:17" ht="15.75" x14ac:dyDescent="0.25">
      <c r="A151" s="27"/>
      <c r="B151" s="28"/>
      <c r="C151" s="29"/>
      <c r="D151" s="40"/>
      <c r="E151" s="24"/>
      <c r="F151" s="25"/>
      <c r="G151" s="31">
        <f t="shared" si="1"/>
        <v>0</v>
      </c>
      <c r="H151" s="3"/>
      <c r="K151" s="64"/>
      <c r="L151" s="67"/>
      <c r="M151" s="65"/>
      <c r="N151" s="25"/>
      <c r="O151" s="24"/>
      <c r="P151" s="25"/>
      <c r="Q151" s="66"/>
    </row>
    <row r="152" spans="1:17" ht="15.75" thickBot="1" x14ac:dyDescent="0.3">
      <c r="A152" s="43"/>
      <c r="B152" s="44"/>
      <c r="C152" s="45"/>
      <c r="D152" s="46"/>
      <c r="E152" s="47"/>
      <c r="F152" s="46"/>
      <c r="G152" s="31">
        <f t="shared" si="1"/>
        <v>0</v>
      </c>
      <c r="H152" s="3"/>
    </row>
    <row r="153" spans="1:17" ht="16.5" thickTop="1" x14ac:dyDescent="0.25">
      <c r="A153" s="49"/>
      <c r="B153" s="50"/>
      <c r="C153" s="3"/>
      <c r="D153" s="51">
        <f>SUM(D4:D152)</f>
        <v>1506567.5599999998</v>
      </c>
      <c r="E153" s="52"/>
      <c r="F153" s="51">
        <f>SUM(F4:F152)</f>
        <v>1506567.5599999998</v>
      </c>
      <c r="G153" s="53"/>
      <c r="H153" s="3"/>
    </row>
    <row r="154" spans="1:17" x14ac:dyDescent="0.25">
      <c r="A154" s="49"/>
      <c r="B154" s="50"/>
      <c r="C154" s="3"/>
      <c r="D154" s="54"/>
      <c r="E154" s="52"/>
      <c r="F154" s="54"/>
      <c r="G154" s="53"/>
      <c r="H154" s="3"/>
    </row>
    <row r="155" spans="1:17" ht="30" x14ac:dyDescent="0.25">
      <c r="A155" s="49"/>
      <c r="B155" s="50"/>
      <c r="C155" s="3"/>
      <c r="D155" s="56" t="s">
        <v>11</v>
      </c>
      <c r="E155" s="52"/>
      <c r="F155" s="57" t="s">
        <v>12</v>
      </c>
      <c r="G155" s="53"/>
      <c r="H155" s="3"/>
    </row>
    <row r="156" spans="1:17" ht="15.75" thickBot="1" x14ac:dyDescent="0.3">
      <c r="A156" s="49"/>
      <c r="B156" s="50"/>
      <c r="C156" s="3"/>
      <c r="D156" s="56"/>
      <c r="E156" s="52"/>
      <c r="F156" s="57"/>
      <c r="G156" s="53"/>
      <c r="H156" s="3"/>
    </row>
    <row r="157" spans="1:17" ht="21.75" thickBot="1" x14ac:dyDescent="0.4">
      <c r="A157" s="49"/>
      <c r="B157" s="50"/>
      <c r="C157" s="3"/>
      <c r="D157" s="86">
        <f>D153-F153</f>
        <v>0</v>
      </c>
      <c r="E157" s="87"/>
      <c r="F157" s="88"/>
      <c r="H157" s="3"/>
    </row>
    <row r="158" spans="1:17" x14ac:dyDescent="0.25">
      <c r="A158" s="49"/>
      <c r="B158" s="50"/>
      <c r="C158" s="3"/>
      <c r="D158" s="54"/>
      <c r="E158" s="52"/>
      <c r="F158" s="54"/>
      <c r="H158" s="3"/>
      <c r="K158" s="49"/>
      <c r="L158" s="50"/>
      <c r="M158" s="3"/>
      <c r="N158" s="54"/>
      <c r="O158" s="52"/>
      <c r="P158" s="54"/>
    </row>
    <row r="159" spans="1:17" ht="18.75" x14ac:dyDescent="0.3">
      <c r="A159" s="49"/>
      <c r="B159" s="50"/>
      <c r="C159" s="3"/>
      <c r="D159" s="81" t="s">
        <v>13</v>
      </c>
      <c r="E159" s="81"/>
      <c r="F159" s="81"/>
      <c r="H159" s="3"/>
      <c r="K159" s="49"/>
      <c r="L159" s="50"/>
      <c r="M159" s="3"/>
    </row>
    <row r="160" spans="1:17" x14ac:dyDescent="0.25">
      <c r="A160" s="49"/>
      <c r="B160" s="50"/>
      <c r="C160" s="3"/>
      <c r="D160" s="54"/>
      <c r="E160" s="52"/>
      <c r="F160" s="54"/>
      <c r="H160" s="3"/>
      <c r="K160" s="49"/>
      <c r="L160" s="50"/>
      <c r="M160" s="3"/>
      <c r="N160" s="54"/>
      <c r="O160" s="52"/>
      <c r="P160" s="54"/>
    </row>
    <row r="161" spans="1:16" x14ac:dyDescent="0.25">
      <c r="A161" s="49"/>
      <c r="B161" s="50"/>
      <c r="C161" s="3"/>
      <c r="D161" s="54"/>
      <c r="E161" s="52"/>
      <c r="F161" s="54"/>
      <c r="H161" s="3"/>
      <c r="K161" s="49"/>
      <c r="L161" s="50"/>
      <c r="M161" s="3"/>
      <c r="N161" s="54"/>
      <c r="O161" s="52"/>
      <c r="P161" s="54"/>
    </row>
    <row r="162" spans="1:16" x14ac:dyDescent="0.25">
      <c r="A162" s="49"/>
      <c r="B162" s="50"/>
      <c r="C162" s="3"/>
      <c r="D162" s="54"/>
      <c r="E162" s="52"/>
      <c r="F162" s="54"/>
      <c r="H162" s="3"/>
      <c r="K162" s="49"/>
      <c r="L162" s="50"/>
      <c r="M162" s="3"/>
      <c r="N162" s="54"/>
      <c r="O162" s="52"/>
      <c r="P162" s="54"/>
    </row>
    <row r="163" spans="1:16" x14ac:dyDescent="0.25">
      <c r="A163" s="49"/>
      <c r="B163" s="50"/>
      <c r="C163" s="3"/>
      <c r="D163" s="54"/>
      <c r="E163" s="52"/>
      <c r="F163" s="54"/>
      <c r="H163" s="3"/>
      <c r="K163" s="49"/>
      <c r="L163" s="50"/>
      <c r="M163" s="3"/>
      <c r="N163" s="54"/>
      <c r="O163" s="52"/>
      <c r="P163" s="54"/>
    </row>
    <row r="164" spans="1:16" x14ac:dyDescent="0.25">
      <c r="A164" s="49"/>
      <c r="B164" s="50"/>
      <c r="C164" s="3"/>
      <c r="D164" s="54"/>
      <c r="E164" s="52"/>
      <c r="F164" s="54"/>
      <c r="H164" s="3"/>
      <c r="K164" s="49"/>
      <c r="L164" s="50"/>
      <c r="M164" s="3"/>
      <c r="N164" s="54"/>
      <c r="O164" s="52"/>
      <c r="P164" s="54"/>
    </row>
    <row r="165" spans="1:16" x14ac:dyDescent="0.25">
      <c r="A165" s="49"/>
      <c r="B165" s="50"/>
      <c r="C165" s="3"/>
      <c r="D165" s="54"/>
      <c r="E165" s="52"/>
      <c r="F165" s="54"/>
      <c r="H165" s="3"/>
      <c r="K165" s="49"/>
      <c r="L165" s="50"/>
      <c r="M165" s="3"/>
      <c r="N165" s="54"/>
      <c r="O165" s="52"/>
      <c r="P165" s="54"/>
    </row>
    <row r="166" spans="1:16" x14ac:dyDescent="0.25">
      <c r="A166" s="49"/>
      <c r="B166" s="50"/>
      <c r="C166" s="3"/>
      <c r="D166" s="54"/>
      <c r="E166" s="52"/>
      <c r="F166" s="54"/>
      <c r="H166" s="3"/>
      <c r="K166" s="49"/>
      <c r="L166" s="50"/>
      <c r="M166" s="3"/>
      <c r="N166" s="54"/>
      <c r="O166" s="52"/>
      <c r="P166" s="54"/>
    </row>
    <row r="167" spans="1:16" x14ac:dyDescent="0.25">
      <c r="A167" s="49"/>
      <c r="B167" s="50"/>
      <c r="C167" s="3"/>
      <c r="D167" s="54"/>
      <c r="E167" s="52"/>
      <c r="F167" s="54"/>
      <c r="H167" s="3"/>
      <c r="K167" s="49"/>
      <c r="L167" s="50"/>
      <c r="M167" s="3"/>
      <c r="N167" s="54"/>
      <c r="O167" s="52"/>
      <c r="P167" s="54"/>
    </row>
    <row r="168" spans="1:16" x14ac:dyDescent="0.25">
      <c r="A168" s="49"/>
      <c r="B168" s="50"/>
      <c r="C168" s="3"/>
      <c r="D168" s="54"/>
      <c r="E168" s="52"/>
      <c r="F168" s="54"/>
      <c r="H168" s="3"/>
      <c r="K168" s="49"/>
      <c r="L168" s="50"/>
      <c r="M168" s="3"/>
      <c r="N168" s="54"/>
      <c r="O168" s="52"/>
      <c r="P168" s="54"/>
    </row>
    <row r="169" spans="1:16" x14ac:dyDescent="0.25">
      <c r="A169" s="49"/>
      <c r="B169" s="50"/>
      <c r="C169" s="3"/>
      <c r="D169" s="54"/>
      <c r="E169" s="52"/>
      <c r="F169" s="54"/>
      <c r="H169" s="3"/>
      <c r="K169" s="49"/>
      <c r="L169" s="50"/>
      <c r="M169" s="3"/>
      <c r="N169" s="54"/>
      <c r="O169" s="52"/>
      <c r="P169" s="54"/>
    </row>
    <row r="170" spans="1:16" x14ac:dyDescent="0.25">
      <c r="A170" s="49"/>
      <c r="B170" s="50"/>
      <c r="C170" s="3"/>
      <c r="D170" s="54"/>
      <c r="E170" s="52"/>
      <c r="F170" s="54"/>
      <c r="H170" s="3"/>
      <c r="K170" s="49"/>
      <c r="L170" s="50"/>
      <c r="M170" s="3"/>
      <c r="N170" s="54"/>
      <c r="O170" s="52"/>
      <c r="P170" s="54"/>
    </row>
  </sheetData>
  <mergeCells count="8">
    <mergeCell ref="D157:F157"/>
    <mergeCell ref="D159:F15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96"/>
  <sheetViews>
    <sheetView topLeftCell="A61" workbookViewId="0">
      <selection activeCell="F73" sqref="F7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49</v>
      </c>
      <c r="C1" s="82"/>
      <c r="D1" s="82"/>
      <c r="E1" s="82"/>
      <c r="F1" s="82"/>
      <c r="H1" s="3"/>
      <c r="K1" s="4"/>
      <c r="L1" s="83" t="s">
        <v>54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43132</v>
      </c>
      <c r="B4" s="63">
        <v>2112</v>
      </c>
      <c r="C4" s="22" t="s">
        <v>10</v>
      </c>
      <c r="D4" s="23">
        <v>8021.6</v>
      </c>
      <c r="E4" s="24">
        <v>43132</v>
      </c>
      <c r="F4" s="25">
        <v>8021.6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43132</v>
      </c>
      <c r="B5" s="28">
        <v>2113</v>
      </c>
      <c r="C5" s="29" t="s">
        <v>7</v>
      </c>
      <c r="D5" s="30">
        <v>4875</v>
      </c>
      <c r="E5" s="24">
        <v>43132</v>
      </c>
      <c r="F5" s="25">
        <v>4875</v>
      </c>
      <c r="G5" s="31">
        <f>D5-F5</f>
        <v>0</v>
      </c>
      <c r="H5" s="3"/>
      <c r="K5" s="27">
        <v>43132</v>
      </c>
      <c r="L5" s="32" t="s">
        <v>34</v>
      </c>
      <c r="M5" s="39" t="s">
        <v>51</v>
      </c>
      <c r="N5" s="30">
        <v>0</v>
      </c>
      <c r="O5" s="24"/>
      <c r="P5" s="25"/>
      <c r="Q5" s="31">
        <f>N5-P5</f>
        <v>0</v>
      </c>
    </row>
    <row r="6" spans="1:17" ht="15.75" x14ac:dyDescent="0.25">
      <c r="A6" s="27">
        <v>43132</v>
      </c>
      <c r="B6" s="28">
        <v>2114</v>
      </c>
      <c r="C6" s="34" t="s">
        <v>10</v>
      </c>
      <c r="D6" s="35">
        <v>8236.2000000000007</v>
      </c>
      <c r="E6" s="24">
        <v>43132</v>
      </c>
      <c r="F6" s="25">
        <v>8236.2000000000007</v>
      </c>
      <c r="G6" s="31">
        <f>D6-F6</f>
        <v>0</v>
      </c>
      <c r="H6" s="3"/>
      <c r="K6" s="27">
        <v>43132</v>
      </c>
      <c r="L6" s="32" t="s">
        <v>35</v>
      </c>
      <c r="M6" s="34" t="s">
        <v>32</v>
      </c>
      <c r="N6" s="35">
        <v>2384</v>
      </c>
      <c r="O6" s="24"/>
      <c r="P6" s="25"/>
      <c r="Q6" s="31">
        <f>N6-P6</f>
        <v>2384</v>
      </c>
    </row>
    <row r="7" spans="1:17" ht="15.75" x14ac:dyDescent="0.25">
      <c r="A7" s="27">
        <v>43133</v>
      </c>
      <c r="B7" s="28">
        <v>2115</v>
      </c>
      <c r="C7" s="29" t="s">
        <v>10</v>
      </c>
      <c r="D7" s="30">
        <v>8413.7999999999993</v>
      </c>
      <c r="E7" s="24">
        <v>43133</v>
      </c>
      <c r="F7" s="25">
        <v>8413.7999999999993</v>
      </c>
      <c r="G7" s="31">
        <f t="shared" ref="G7:G78" si="0">D7-F7</f>
        <v>0</v>
      </c>
      <c r="H7" s="3"/>
      <c r="J7" s="36"/>
      <c r="K7" s="27">
        <v>43133</v>
      </c>
      <c r="L7" s="32" t="s">
        <v>36</v>
      </c>
      <c r="M7" s="29" t="s">
        <v>32</v>
      </c>
      <c r="N7" s="30">
        <v>1430.5</v>
      </c>
      <c r="O7" s="24"/>
      <c r="P7" s="25"/>
      <c r="Q7" s="31">
        <f t="shared" ref="Q7:Q22" si="1">N7-P7</f>
        <v>1430.5</v>
      </c>
    </row>
    <row r="8" spans="1:17" ht="15.75" x14ac:dyDescent="0.25">
      <c r="A8" s="27">
        <v>43134</v>
      </c>
      <c r="B8" s="28">
        <v>2116</v>
      </c>
      <c r="C8" s="29" t="s">
        <v>10</v>
      </c>
      <c r="D8" s="30">
        <v>7286.4</v>
      </c>
      <c r="E8" s="24">
        <v>43134</v>
      </c>
      <c r="F8" s="25">
        <v>7286.4</v>
      </c>
      <c r="G8" s="31">
        <f t="shared" si="0"/>
        <v>0</v>
      </c>
      <c r="H8" s="3"/>
      <c r="J8" s="36"/>
      <c r="K8" s="27">
        <v>43134</v>
      </c>
      <c r="L8" s="32" t="s">
        <v>37</v>
      </c>
      <c r="M8" s="29" t="s">
        <v>32</v>
      </c>
      <c r="N8" s="30">
        <v>1726</v>
      </c>
      <c r="O8" s="24"/>
      <c r="P8" s="25"/>
      <c r="Q8" s="31">
        <f t="shared" si="1"/>
        <v>1726</v>
      </c>
    </row>
    <row r="9" spans="1:17" ht="15.75" x14ac:dyDescent="0.25">
      <c r="A9" s="27">
        <v>43134</v>
      </c>
      <c r="B9" s="28">
        <v>2117</v>
      </c>
      <c r="C9" s="29" t="s">
        <v>7</v>
      </c>
      <c r="D9" s="30">
        <v>17930</v>
      </c>
      <c r="E9" s="24">
        <v>43134</v>
      </c>
      <c r="F9" s="25">
        <v>17930</v>
      </c>
      <c r="G9" s="31">
        <f t="shared" si="0"/>
        <v>0</v>
      </c>
      <c r="H9" s="3"/>
      <c r="J9" s="36"/>
      <c r="K9" s="27">
        <v>43136</v>
      </c>
      <c r="L9" s="32" t="s">
        <v>38</v>
      </c>
      <c r="M9" s="29" t="s">
        <v>32</v>
      </c>
      <c r="N9" s="30">
        <v>4080</v>
      </c>
      <c r="O9" s="24"/>
      <c r="P9" s="25"/>
      <c r="Q9" s="31">
        <f t="shared" si="1"/>
        <v>4080</v>
      </c>
    </row>
    <row r="10" spans="1:17" ht="15.75" x14ac:dyDescent="0.25">
      <c r="A10" s="27">
        <v>43134</v>
      </c>
      <c r="B10" s="28">
        <v>2118</v>
      </c>
      <c r="C10" s="29" t="s">
        <v>10</v>
      </c>
      <c r="D10" s="30">
        <v>9086.4</v>
      </c>
      <c r="E10" s="24">
        <v>43134</v>
      </c>
      <c r="F10" s="25">
        <v>9086.4</v>
      </c>
      <c r="G10" s="31">
        <f t="shared" si="0"/>
        <v>0</v>
      </c>
      <c r="H10" s="3"/>
      <c r="J10" s="36"/>
      <c r="K10" s="27">
        <v>43138</v>
      </c>
      <c r="L10" s="32" t="s">
        <v>39</v>
      </c>
      <c r="M10" s="29" t="s">
        <v>32</v>
      </c>
      <c r="N10" s="30">
        <v>2463</v>
      </c>
      <c r="O10" s="24"/>
      <c r="P10" s="25"/>
      <c r="Q10" s="31">
        <f t="shared" si="1"/>
        <v>2463</v>
      </c>
    </row>
    <row r="11" spans="1:17" ht="15.75" x14ac:dyDescent="0.25">
      <c r="A11" s="27">
        <v>43135</v>
      </c>
      <c r="B11" s="28">
        <v>2119</v>
      </c>
      <c r="C11" s="29" t="s">
        <v>10</v>
      </c>
      <c r="D11" s="30">
        <v>5436</v>
      </c>
      <c r="E11" s="24">
        <v>43135</v>
      </c>
      <c r="F11" s="25">
        <v>5436</v>
      </c>
      <c r="G11" s="31">
        <f t="shared" si="0"/>
        <v>0</v>
      </c>
      <c r="H11" s="3"/>
      <c r="J11" s="36"/>
      <c r="K11" s="27">
        <v>43139</v>
      </c>
      <c r="L11" s="32" t="s">
        <v>40</v>
      </c>
      <c r="M11" s="29" t="s">
        <v>32</v>
      </c>
      <c r="N11" s="30">
        <v>2035</v>
      </c>
      <c r="O11" s="24"/>
      <c r="P11" s="25"/>
      <c r="Q11" s="31">
        <f t="shared" si="1"/>
        <v>2035</v>
      </c>
    </row>
    <row r="12" spans="1:17" ht="15.75" x14ac:dyDescent="0.25">
      <c r="A12" s="27">
        <v>43135</v>
      </c>
      <c r="B12" s="28">
        <v>2120</v>
      </c>
      <c r="C12" s="29" t="s">
        <v>8</v>
      </c>
      <c r="D12" s="30">
        <v>11900.6</v>
      </c>
      <c r="E12" s="24">
        <v>43135</v>
      </c>
      <c r="F12" s="25">
        <v>11900.6</v>
      </c>
      <c r="G12" s="31">
        <f t="shared" si="0"/>
        <v>0</v>
      </c>
      <c r="H12" s="3"/>
      <c r="J12" s="36"/>
      <c r="K12" s="27">
        <v>43143</v>
      </c>
      <c r="L12" s="32" t="s">
        <v>41</v>
      </c>
      <c r="M12" s="29" t="s">
        <v>32</v>
      </c>
      <c r="N12" s="30">
        <v>3748</v>
      </c>
      <c r="O12" s="24"/>
      <c r="P12" s="25"/>
      <c r="Q12" s="31">
        <f t="shared" si="1"/>
        <v>3748</v>
      </c>
    </row>
    <row r="13" spans="1:17" ht="15.75" x14ac:dyDescent="0.25">
      <c r="A13" s="27">
        <v>43135</v>
      </c>
      <c r="B13" s="28">
        <v>2121</v>
      </c>
      <c r="C13" s="29" t="s">
        <v>8</v>
      </c>
      <c r="D13" s="30">
        <v>12018.8</v>
      </c>
      <c r="E13" s="24">
        <v>43135</v>
      </c>
      <c r="F13" s="25">
        <v>12018.8</v>
      </c>
      <c r="G13" s="31">
        <f t="shared" si="0"/>
        <v>0</v>
      </c>
      <c r="H13" s="3"/>
      <c r="J13" s="36"/>
      <c r="K13" s="27">
        <v>43145</v>
      </c>
      <c r="L13" s="32" t="s">
        <v>42</v>
      </c>
      <c r="M13" s="29" t="s">
        <v>32</v>
      </c>
      <c r="N13" s="30">
        <v>1181</v>
      </c>
      <c r="O13" s="24"/>
      <c r="P13" s="25"/>
      <c r="Q13" s="31">
        <f t="shared" si="1"/>
        <v>1181</v>
      </c>
    </row>
    <row r="14" spans="1:17" ht="15.75" x14ac:dyDescent="0.25">
      <c r="A14" s="27">
        <v>43135</v>
      </c>
      <c r="B14" s="28">
        <v>2122</v>
      </c>
      <c r="C14" s="29" t="s">
        <v>50</v>
      </c>
      <c r="D14" s="30">
        <v>6199.2</v>
      </c>
      <c r="E14" s="24">
        <v>43135</v>
      </c>
      <c r="F14" s="25">
        <v>6199.2</v>
      </c>
      <c r="G14" s="31">
        <f t="shared" si="0"/>
        <v>0</v>
      </c>
      <c r="H14" s="3"/>
      <c r="J14" s="36"/>
      <c r="K14" s="27">
        <v>43146</v>
      </c>
      <c r="L14" s="32" t="s">
        <v>43</v>
      </c>
      <c r="M14" s="39" t="s">
        <v>51</v>
      </c>
      <c r="N14" s="30">
        <v>0</v>
      </c>
      <c r="O14" s="24"/>
      <c r="P14" s="25"/>
      <c r="Q14" s="31">
        <f t="shared" si="1"/>
        <v>0</v>
      </c>
    </row>
    <row r="15" spans="1:17" ht="15.75" x14ac:dyDescent="0.25">
      <c r="A15" s="27">
        <v>43135</v>
      </c>
      <c r="B15" s="28">
        <v>2123</v>
      </c>
      <c r="C15" s="29" t="s">
        <v>7</v>
      </c>
      <c r="D15" s="30">
        <v>18138</v>
      </c>
      <c r="E15" s="24">
        <v>43136</v>
      </c>
      <c r="F15" s="25">
        <v>18138</v>
      </c>
      <c r="G15" s="31">
        <f t="shared" si="0"/>
        <v>0</v>
      </c>
      <c r="H15" s="3"/>
      <c r="J15" s="36"/>
      <c r="K15" s="27">
        <v>43146</v>
      </c>
      <c r="L15" s="32" t="s">
        <v>44</v>
      </c>
      <c r="M15" s="29" t="s">
        <v>32</v>
      </c>
      <c r="N15" s="30">
        <v>4466.5</v>
      </c>
      <c r="O15" s="24"/>
      <c r="P15" s="25"/>
      <c r="Q15" s="31">
        <f t="shared" si="1"/>
        <v>4466.5</v>
      </c>
    </row>
    <row r="16" spans="1:17" ht="15.75" x14ac:dyDescent="0.25">
      <c r="A16" s="27">
        <v>43136</v>
      </c>
      <c r="B16" s="28">
        <v>2124</v>
      </c>
      <c r="C16" s="29" t="s">
        <v>10</v>
      </c>
      <c r="D16" s="30">
        <v>7084.8</v>
      </c>
      <c r="E16" s="24">
        <v>43136</v>
      </c>
      <c r="F16" s="25">
        <v>7084.8</v>
      </c>
      <c r="G16" s="31">
        <f t="shared" si="0"/>
        <v>0</v>
      </c>
      <c r="H16" s="3"/>
      <c r="J16" s="36"/>
      <c r="K16" s="27">
        <v>43150</v>
      </c>
      <c r="L16" s="32" t="s">
        <v>45</v>
      </c>
      <c r="M16" s="29" t="s">
        <v>32</v>
      </c>
      <c r="N16" s="30">
        <v>1000</v>
      </c>
      <c r="O16" s="24"/>
      <c r="P16" s="25"/>
      <c r="Q16" s="31">
        <f t="shared" si="1"/>
        <v>1000</v>
      </c>
    </row>
    <row r="17" spans="1:17" ht="15.75" x14ac:dyDescent="0.25">
      <c r="A17" s="27">
        <v>43136</v>
      </c>
      <c r="B17" s="28">
        <v>2125</v>
      </c>
      <c r="C17" s="34" t="s">
        <v>10</v>
      </c>
      <c r="D17" s="30">
        <v>9432</v>
      </c>
      <c r="E17" s="24">
        <v>43136</v>
      </c>
      <c r="F17" s="25">
        <v>9432</v>
      </c>
      <c r="G17" s="31">
        <f t="shared" si="0"/>
        <v>0</v>
      </c>
      <c r="H17" s="3"/>
      <c r="J17" s="36"/>
      <c r="K17" s="27">
        <v>43150</v>
      </c>
      <c r="L17" s="32" t="s">
        <v>46</v>
      </c>
      <c r="M17" s="34" t="s">
        <v>32</v>
      </c>
      <c r="N17" s="30">
        <v>2740.8</v>
      </c>
      <c r="O17" s="24"/>
      <c r="P17" s="25"/>
      <c r="Q17" s="31">
        <f t="shared" si="1"/>
        <v>2740.8</v>
      </c>
    </row>
    <row r="18" spans="1:17" ht="15.75" x14ac:dyDescent="0.25">
      <c r="A18" s="27">
        <v>43138</v>
      </c>
      <c r="B18" s="28">
        <v>2126</v>
      </c>
      <c r="C18" s="34" t="s">
        <v>50</v>
      </c>
      <c r="D18" s="30">
        <v>8050</v>
      </c>
      <c r="E18" s="24">
        <v>43138</v>
      </c>
      <c r="F18" s="25">
        <v>8050</v>
      </c>
      <c r="G18" s="31">
        <f t="shared" si="0"/>
        <v>0</v>
      </c>
      <c r="H18" s="3"/>
      <c r="J18" s="36"/>
      <c r="K18" s="27">
        <v>43150</v>
      </c>
      <c r="L18" s="32" t="s">
        <v>47</v>
      </c>
      <c r="M18" s="39" t="s">
        <v>51</v>
      </c>
      <c r="N18" s="30">
        <v>0</v>
      </c>
      <c r="O18" s="24"/>
      <c r="P18" s="25"/>
      <c r="Q18" s="31">
        <f t="shared" si="1"/>
        <v>0</v>
      </c>
    </row>
    <row r="19" spans="1:17" ht="15.75" x14ac:dyDescent="0.25">
      <c r="A19" s="27">
        <v>43138</v>
      </c>
      <c r="B19" s="28">
        <v>2127</v>
      </c>
      <c r="C19" s="29" t="s">
        <v>7</v>
      </c>
      <c r="D19" s="30">
        <v>4140</v>
      </c>
      <c r="E19" s="24">
        <v>43139</v>
      </c>
      <c r="F19" s="25">
        <v>4140</v>
      </c>
      <c r="G19" s="31">
        <f t="shared" si="0"/>
        <v>0</v>
      </c>
      <c r="H19" s="3"/>
      <c r="J19" s="36"/>
      <c r="K19" s="27">
        <v>43153</v>
      </c>
      <c r="L19" s="32" t="s">
        <v>48</v>
      </c>
      <c r="M19" s="29" t="s">
        <v>32</v>
      </c>
      <c r="N19" s="30">
        <v>4368</v>
      </c>
      <c r="O19" s="24"/>
      <c r="P19" s="25"/>
      <c r="Q19" s="31">
        <f t="shared" si="1"/>
        <v>4368</v>
      </c>
    </row>
    <row r="20" spans="1:17" ht="15.75" x14ac:dyDescent="0.25">
      <c r="A20" s="27">
        <v>43139</v>
      </c>
      <c r="B20" s="28">
        <v>2128</v>
      </c>
      <c r="C20" s="29" t="s">
        <v>10</v>
      </c>
      <c r="D20" s="30">
        <v>10304</v>
      </c>
      <c r="E20" s="24">
        <v>43139</v>
      </c>
      <c r="F20" s="25">
        <v>10304</v>
      </c>
      <c r="G20" s="31">
        <f t="shared" si="0"/>
        <v>0</v>
      </c>
      <c r="H20" s="3"/>
      <c r="J20" s="36"/>
      <c r="K20" s="27">
        <v>43158</v>
      </c>
      <c r="L20" s="32" t="s">
        <v>55</v>
      </c>
      <c r="M20" s="29" t="s">
        <v>32</v>
      </c>
      <c r="N20" s="30">
        <v>2920.6</v>
      </c>
      <c r="O20" s="24"/>
      <c r="P20" s="25"/>
      <c r="Q20" s="31">
        <f t="shared" si="1"/>
        <v>2920.6</v>
      </c>
    </row>
    <row r="21" spans="1:17" ht="15.75" x14ac:dyDescent="0.25">
      <c r="A21" s="27">
        <v>43139</v>
      </c>
      <c r="B21" s="28">
        <v>2129</v>
      </c>
      <c r="C21" s="29" t="s">
        <v>10</v>
      </c>
      <c r="D21" s="30">
        <v>10507</v>
      </c>
      <c r="E21" s="24">
        <v>43139</v>
      </c>
      <c r="F21" s="25">
        <v>10507</v>
      </c>
      <c r="G21" s="31">
        <f t="shared" si="0"/>
        <v>0</v>
      </c>
      <c r="H21" s="3"/>
      <c r="J21" s="36"/>
      <c r="K21" s="27">
        <v>43159</v>
      </c>
      <c r="L21" s="32" t="s">
        <v>56</v>
      </c>
      <c r="M21" s="29" t="s">
        <v>32</v>
      </c>
      <c r="N21" s="30">
        <v>8364</v>
      </c>
      <c r="O21" s="24"/>
      <c r="P21" s="25"/>
      <c r="Q21" s="31">
        <f t="shared" si="1"/>
        <v>8364</v>
      </c>
    </row>
    <row r="22" spans="1:17" ht="15.75" x14ac:dyDescent="0.25">
      <c r="A22" s="27">
        <v>43139</v>
      </c>
      <c r="B22" s="28">
        <v>2130</v>
      </c>
      <c r="C22" s="29" t="s">
        <v>7</v>
      </c>
      <c r="D22" s="30">
        <v>23474</v>
      </c>
      <c r="E22" s="24">
        <v>43140</v>
      </c>
      <c r="F22" s="25">
        <v>23474</v>
      </c>
      <c r="G22" s="31">
        <f t="shared" si="0"/>
        <v>0</v>
      </c>
      <c r="H22" s="3"/>
      <c r="J22" s="36"/>
      <c r="K22" s="27"/>
      <c r="L22" s="32" t="s">
        <v>57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43140</v>
      </c>
      <c r="B23" s="28">
        <v>2131</v>
      </c>
      <c r="C23" s="29" t="s">
        <v>10</v>
      </c>
      <c r="D23" s="30">
        <v>8736</v>
      </c>
      <c r="E23" s="24">
        <v>43140</v>
      </c>
      <c r="F23" s="25">
        <v>8736</v>
      </c>
      <c r="G23" s="31">
        <f t="shared" si="0"/>
        <v>0</v>
      </c>
      <c r="H23" s="3"/>
      <c r="J23" s="36"/>
      <c r="K23" s="27"/>
      <c r="L23" s="32" t="s">
        <v>58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43141</v>
      </c>
      <c r="B24" s="28">
        <v>2132</v>
      </c>
      <c r="C24" s="29" t="s">
        <v>7</v>
      </c>
      <c r="D24" s="30">
        <v>3600</v>
      </c>
      <c r="E24" s="24">
        <v>43141</v>
      </c>
      <c r="F24" s="25">
        <v>3600</v>
      </c>
      <c r="G24" s="31">
        <f t="shared" si="0"/>
        <v>0</v>
      </c>
      <c r="H24" s="3"/>
      <c r="J24" s="36"/>
      <c r="K24" s="27"/>
      <c r="L24" s="32" t="s">
        <v>59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43141</v>
      </c>
      <c r="B25" s="28">
        <v>2133</v>
      </c>
      <c r="C25" s="29" t="s">
        <v>10</v>
      </c>
      <c r="D25" s="30">
        <v>10185</v>
      </c>
      <c r="E25" s="24">
        <v>43141</v>
      </c>
      <c r="F25" s="25">
        <v>10185</v>
      </c>
      <c r="G25" s="31">
        <f t="shared" si="0"/>
        <v>0</v>
      </c>
      <c r="H25" s="3"/>
      <c r="J25" s="36"/>
      <c r="K25" s="27"/>
      <c r="L25" s="32" t="s">
        <v>60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43141</v>
      </c>
      <c r="B26" s="28">
        <v>2134</v>
      </c>
      <c r="C26" s="29" t="s">
        <v>7</v>
      </c>
      <c r="D26" s="30">
        <v>16210</v>
      </c>
      <c r="E26" s="24">
        <v>43142</v>
      </c>
      <c r="F26" s="25">
        <v>16210</v>
      </c>
      <c r="G26" s="31">
        <f t="shared" si="0"/>
        <v>0</v>
      </c>
      <c r="H26" s="3"/>
      <c r="J26" s="36"/>
      <c r="K26" s="27"/>
      <c r="L26" s="32" t="s">
        <v>61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43141</v>
      </c>
      <c r="B27" s="28">
        <v>2135</v>
      </c>
      <c r="C27" s="34" t="s">
        <v>10</v>
      </c>
      <c r="D27" s="30">
        <v>6258</v>
      </c>
      <c r="E27" s="24">
        <v>43141</v>
      </c>
      <c r="F27" s="25">
        <v>6258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43142</v>
      </c>
      <c r="B28" s="28">
        <v>2136</v>
      </c>
      <c r="C28" s="29" t="s">
        <v>10</v>
      </c>
      <c r="D28" s="30">
        <v>9562</v>
      </c>
      <c r="E28" s="24">
        <v>43142</v>
      </c>
      <c r="F28" s="25">
        <v>9562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43142</v>
      </c>
      <c r="B29" s="28">
        <v>2137</v>
      </c>
      <c r="C29" s="29" t="s">
        <v>7</v>
      </c>
      <c r="D29" s="30">
        <v>20973.5</v>
      </c>
      <c r="E29" s="24">
        <v>43143</v>
      </c>
      <c r="F29" s="25">
        <v>20973.5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43143</v>
      </c>
      <c r="B30" s="28">
        <v>2138</v>
      </c>
      <c r="C30" s="29" t="s">
        <v>10</v>
      </c>
      <c r="D30" s="30">
        <v>8953</v>
      </c>
      <c r="E30" s="24">
        <v>43143</v>
      </c>
      <c r="F30" s="25">
        <v>8953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43143</v>
      </c>
      <c r="B31" s="28">
        <v>2139</v>
      </c>
      <c r="C31" s="29" t="s">
        <v>8</v>
      </c>
      <c r="D31" s="30">
        <v>11418</v>
      </c>
      <c r="E31" s="24">
        <v>43143</v>
      </c>
      <c r="F31" s="25">
        <v>11418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43145</v>
      </c>
      <c r="B32" s="28">
        <v>2140</v>
      </c>
      <c r="C32" s="29" t="s">
        <v>10</v>
      </c>
      <c r="D32" s="30">
        <v>6025.8</v>
      </c>
      <c r="E32" s="24">
        <v>43145</v>
      </c>
      <c r="F32" s="25">
        <v>6025.8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43145</v>
      </c>
      <c r="B33" s="28">
        <v>2141</v>
      </c>
      <c r="C33" s="29" t="s">
        <v>7</v>
      </c>
      <c r="D33" s="30">
        <v>4300</v>
      </c>
      <c r="E33" s="24">
        <v>43145</v>
      </c>
      <c r="F33" s="25">
        <v>4300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43145</v>
      </c>
      <c r="B34" s="28">
        <v>2142</v>
      </c>
      <c r="C34" s="29" t="s">
        <v>7</v>
      </c>
      <c r="D34" s="30">
        <v>3010</v>
      </c>
      <c r="E34" s="24">
        <v>43145</v>
      </c>
      <c r="F34" s="25">
        <v>3010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43146</v>
      </c>
      <c r="B35" s="28">
        <v>2143</v>
      </c>
      <c r="C35" s="29" t="s">
        <v>10</v>
      </c>
      <c r="D35" s="30">
        <v>6804.6</v>
      </c>
      <c r="E35" s="24">
        <v>43146</v>
      </c>
      <c r="F35" s="25">
        <v>6804.6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43146</v>
      </c>
      <c r="B36" s="28">
        <v>2144</v>
      </c>
      <c r="C36" s="29" t="s">
        <v>8</v>
      </c>
      <c r="D36" s="30">
        <v>11322</v>
      </c>
      <c r="E36" s="24">
        <v>43146</v>
      </c>
      <c r="F36" s="25">
        <v>11322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43146</v>
      </c>
      <c r="B37" s="28">
        <v>2145</v>
      </c>
      <c r="C37" s="29" t="s">
        <v>7</v>
      </c>
      <c r="D37" s="40">
        <v>13340</v>
      </c>
      <c r="E37" s="41">
        <v>43152</v>
      </c>
      <c r="F37" s="40">
        <v>13340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43147</v>
      </c>
      <c r="B38" s="28">
        <v>2146</v>
      </c>
      <c r="C38" s="29" t="s">
        <v>10</v>
      </c>
      <c r="D38" s="40">
        <v>7062</v>
      </c>
      <c r="E38" s="24">
        <v>43147</v>
      </c>
      <c r="F38" s="25">
        <v>7062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43147</v>
      </c>
      <c r="B39" s="28">
        <v>2147</v>
      </c>
      <c r="C39" s="29" t="s">
        <v>10</v>
      </c>
      <c r="D39" s="40">
        <v>5075</v>
      </c>
      <c r="E39" s="24">
        <v>43147</v>
      </c>
      <c r="F39" s="25">
        <v>5075</v>
      </c>
      <c r="G39" s="31">
        <f t="shared" si="0"/>
        <v>0</v>
      </c>
      <c r="H39" s="3"/>
      <c r="K39" s="49"/>
      <c r="L39" s="50"/>
      <c r="M39" s="3"/>
      <c r="N39" s="51">
        <f>SUM(N4:N38)</f>
        <v>42907.4</v>
      </c>
      <c r="O39" s="52"/>
      <c r="P39" s="54">
        <f>SUM(P4:P38)</f>
        <v>0</v>
      </c>
      <c r="Q39" s="55">
        <f>SUM(Q4:Q38)</f>
        <v>42907.4</v>
      </c>
    </row>
    <row r="40" spans="1:17" ht="15.75" x14ac:dyDescent="0.25">
      <c r="A40" s="27">
        <v>43148</v>
      </c>
      <c r="B40" s="28">
        <v>2148</v>
      </c>
      <c r="C40" s="29" t="s">
        <v>10</v>
      </c>
      <c r="D40" s="40">
        <v>9735</v>
      </c>
      <c r="E40" s="24">
        <v>43148</v>
      </c>
      <c r="F40" s="25">
        <v>9735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43148</v>
      </c>
      <c r="B41" s="28">
        <v>2149</v>
      </c>
      <c r="C41" s="29" t="s">
        <v>7</v>
      </c>
      <c r="D41" s="40">
        <v>23909.4</v>
      </c>
      <c r="E41" s="24">
        <v>43149</v>
      </c>
      <c r="F41" s="25">
        <v>23909.4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43148</v>
      </c>
      <c r="B42" s="28">
        <v>2150</v>
      </c>
      <c r="C42" s="29" t="s">
        <v>52</v>
      </c>
      <c r="D42" s="40">
        <v>11133.2</v>
      </c>
      <c r="E42" s="24">
        <v>43148</v>
      </c>
      <c r="F42" s="25">
        <v>11133.2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43148</v>
      </c>
      <c r="B43" s="28">
        <v>2151</v>
      </c>
      <c r="C43" s="29" t="s">
        <v>10</v>
      </c>
      <c r="D43" s="40">
        <v>6362.4</v>
      </c>
      <c r="E43" s="24">
        <v>43148</v>
      </c>
      <c r="F43" s="25">
        <v>6362.4</v>
      </c>
      <c r="G43" s="31">
        <f t="shared" si="0"/>
        <v>0</v>
      </c>
      <c r="H43" s="3"/>
      <c r="K43" s="49"/>
      <c r="L43" s="50"/>
      <c r="M43" s="3"/>
      <c r="N43" s="86">
        <f>N39-P39</f>
        <v>42907.4</v>
      </c>
      <c r="O43" s="87"/>
      <c r="P43" s="88"/>
    </row>
    <row r="44" spans="1:17" ht="15.75" x14ac:dyDescent="0.25">
      <c r="A44" s="27">
        <v>43149</v>
      </c>
      <c r="B44" s="28">
        <v>2152</v>
      </c>
      <c r="C44" s="29" t="s">
        <v>10</v>
      </c>
      <c r="D44" s="40">
        <v>9834</v>
      </c>
      <c r="E44" s="24">
        <v>43149</v>
      </c>
      <c r="F44" s="25">
        <v>9834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43149</v>
      </c>
      <c r="B45" s="28">
        <v>2153</v>
      </c>
      <c r="C45" s="29" t="s">
        <v>53</v>
      </c>
      <c r="D45" s="40">
        <v>2909.61</v>
      </c>
      <c r="E45" s="24">
        <v>43150</v>
      </c>
      <c r="F45" s="25">
        <v>2909.61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43149</v>
      </c>
      <c r="B46" s="28">
        <v>2154</v>
      </c>
      <c r="C46" s="29" t="s">
        <v>7</v>
      </c>
      <c r="D46" s="40">
        <v>18390</v>
      </c>
      <c r="E46" s="24">
        <v>43152</v>
      </c>
      <c r="F46" s="25">
        <v>18390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43150</v>
      </c>
      <c r="B47" s="28">
        <v>2155</v>
      </c>
      <c r="C47" s="29" t="s">
        <v>8</v>
      </c>
      <c r="D47" s="40">
        <v>10867.6</v>
      </c>
      <c r="E47" s="24">
        <v>43150</v>
      </c>
      <c r="F47" s="25">
        <v>10867.6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43150</v>
      </c>
      <c r="B48" s="28">
        <v>2156</v>
      </c>
      <c r="C48" s="29" t="s">
        <v>8</v>
      </c>
      <c r="D48" s="40">
        <v>860</v>
      </c>
      <c r="E48" s="24">
        <v>43150</v>
      </c>
      <c r="F48" s="25">
        <v>860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43150</v>
      </c>
      <c r="B49" s="28">
        <v>2157</v>
      </c>
      <c r="C49" s="29" t="s">
        <v>8</v>
      </c>
      <c r="D49" s="40">
        <v>860</v>
      </c>
      <c r="E49" s="24">
        <v>43150</v>
      </c>
      <c r="F49" s="25">
        <v>860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43150</v>
      </c>
      <c r="B50" s="28">
        <v>2158</v>
      </c>
      <c r="C50" s="29" t="s">
        <v>8</v>
      </c>
      <c r="D50" s="40">
        <v>430</v>
      </c>
      <c r="E50" s="24">
        <v>43150</v>
      </c>
      <c r="F50" s="25">
        <v>430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43150</v>
      </c>
      <c r="B51" s="28">
        <v>2159</v>
      </c>
      <c r="C51" s="29" t="s">
        <v>10</v>
      </c>
      <c r="D51" s="40">
        <v>8014.05</v>
      </c>
      <c r="E51" s="24">
        <v>43150</v>
      </c>
      <c r="F51" s="25">
        <v>8014.05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43150</v>
      </c>
      <c r="B52" s="28">
        <v>2160</v>
      </c>
      <c r="C52" s="29" t="s">
        <v>53</v>
      </c>
      <c r="D52" s="40">
        <v>3393.2</v>
      </c>
      <c r="E52" s="24">
        <v>43152</v>
      </c>
      <c r="F52" s="25">
        <v>3393.2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43152</v>
      </c>
      <c r="B53" s="28">
        <v>2161</v>
      </c>
      <c r="C53" s="29" t="s">
        <v>10</v>
      </c>
      <c r="D53" s="40">
        <v>6016.6</v>
      </c>
      <c r="E53" s="24">
        <v>43152</v>
      </c>
      <c r="F53" s="25">
        <v>6016.6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43152</v>
      </c>
      <c r="B54" s="28">
        <v>2162</v>
      </c>
      <c r="C54" s="29" t="s">
        <v>7</v>
      </c>
      <c r="D54" s="40">
        <v>4730</v>
      </c>
      <c r="E54" s="24">
        <v>43154</v>
      </c>
      <c r="F54" s="25">
        <v>4730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43153</v>
      </c>
      <c r="B55" s="28">
        <v>2163</v>
      </c>
      <c r="C55" s="29" t="s">
        <v>10</v>
      </c>
      <c r="D55" s="40">
        <v>6874.8</v>
      </c>
      <c r="E55" s="24">
        <v>43153</v>
      </c>
      <c r="F55" s="25">
        <v>6874.8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43153</v>
      </c>
      <c r="B56" s="28">
        <v>2164</v>
      </c>
      <c r="C56" s="29" t="s">
        <v>7</v>
      </c>
      <c r="D56" s="40">
        <v>6776</v>
      </c>
      <c r="E56" s="24">
        <v>43154</v>
      </c>
      <c r="F56" s="25">
        <v>6776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43154</v>
      </c>
      <c r="B57" s="28">
        <v>2165</v>
      </c>
      <c r="C57" s="29" t="s">
        <v>10</v>
      </c>
      <c r="D57" s="40">
        <v>4260.88</v>
      </c>
      <c r="E57" s="24">
        <v>43154</v>
      </c>
      <c r="F57" s="25">
        <v>4260.88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43154</v>
      </c>
      <c r="B58" s="28">
        <v>2166</v>
      </c>
      <c r="C58" s="29" t="s">
        <v>62</v>
      </c>
      <c r="D58" s="40">
        <v>13609.6</v>
      </c>
      <c r="E58" s="24">
        <v>43154</v>
      </c>
      <c r="F58" s="25">
        <v>13609.6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43155</v>
      </c>
      <c r="B59" s="28">
        <v>2167</v>
      </c>
      <c r="C59" s="29" t="s">
        <v>53</v>
      </c>
      <c r="D59" s="40">
        <v>9037.2000000000007</v>
      </c>
      <c r="E59" s="24">
        <v>43155</v>
      </c>
      <c r="F59" s="25">
        <v>9037.2000000000007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43155</v>
      </c>
      <c r="B60" s="28">
        <v>2168</v>
      </c>
      <c r="C60" s="29" t="s">
        <v>10</v>
      </c>
      <c r="D60" s="40">
        <v>10311.299999999999</v>
      </c>
      <c r="E60" s="24">
        <v>43155</v>
      </c>
      <c r="F60" s="25">
        <v>10311.299999999999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43155</v>
      </c>
      <c r="B61" s="28">
        <v>2169</v>
      </c>
      <c r="C61" s="29" t="s">
        <v>7</v>
      </c>
      <c r="D61" s="40">
        <v>17495.5</v>
      </c>
      <c r="E61" s="24">
        <v>43156</v>
      </c>
      <c r="F61" s="25">
        <v>17495.5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43155</v>
      </c>
      <c r="B62" s="28">
        <v>2170</v>
      </c>
      <c r="C62" s="29" t="s">
        <v>10</v>
      </c>
      <c r="D62" s="40">
        <v>5996.5</v>
      </c>
      <c r="E62" s="24">
        <v>43155</v>
      </c>
      <c r="F62" s="25">
        <v>5996.5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43156</v>
      </c>
      <c r="B63" s="28">
        <v>2171</v>
      </c>
      <c r="C63" s="29" t="s">
        <v>10</v>
      </c>
      <c r="D63" s="40">
        <v>6693.3</v>
      </c>
      <c r="E63" s="24">
        <v>43156</v>
      </c>
      <c r="F63" s="25">
        <v>6693.3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43156</v>
      </c>
      <c r="B64" s="28">
        <v>2172</v>
      </c>
      <c r="C64" s="29" t="s">
        <v>7</v>
      </c>
      <c r="D64" s="40">
        <v>14796</v>
      </c>
      <c r="E64" s="24">
        <v>43159</v>
      </c>
      <c r="F64" s="25">
        <v>14796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43157</v>
      </c>
      <c r="B65" s="28">
        <v>2173</v>
      </c>
      <c r="C65" s="29" t="s">
        <v>10</v>
      </c>
      <c r="D65" s="40">
        <v>9031.6</v>
      </c>
      <c r="E65" s="24">
        <v>43157</v>
      </c>
      <c r="F65" s="25">
        <v>9031.6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43157</v>
      </c>
      <c r="B66" s="28">
        <v>2174</v>
      </c>
      <c r="C66" s="29" t="s">
        <v>63</v>
      </c>
      <c r="D66" s="40">
        <v>6279</v>
      </c>
      <c r="E66" s="24">
        <v>43157</v>
      </c>
      <c r="F66" s="25">
        <v>6279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43157</v>
      </c>
      <c r="B67" s="28">
        <v>2175</v>
      </c>
      <c r="C67" s="29" t="s">
        <v>53</v>
      </c>
      <c r="D67" s="40">
        <v>1950.24</v>
      </c>
      <c r="E67" s="24">
        <v>43159</v>
      </c>
      <c r="F67" s="25">
        <v>1950.24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43157</v>
      </c>
      <c r="B68" s="28">
        <v>2176</v>
      </c>
      <c r="C68" s="29" t="s">
        <v>8</v>
      </c>
      <c r="D68" s="40">
        <v>11126.8</v>
      </c>
      <c r="E68" s="24">
        <v>43157</v>
      </c>
      <c r="F68" s="25">
        <v>11126.8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43159</v>
      </c>
      <c r="B69" s="28">
        <v>2177</v>
      </c>
      <c r="C69" s="29" t="s">
        <v>10</v>
      </c>
      <c r="D69" s="40">
        <v>6334.2</v>
      </c>
      <c r="E69" s="24">
        <v>43159</v>
      </c>
      <c r="F69" s="25">
        <v>6334.2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43159</v>
      </c>
      <c r="B70" s="28">
        <v>2178</v>
      </c>
      <c r="C70" s="29" t="s">
        <v>31</v>
      </c>
      <c r="D70" s="40">
        <v>3455.9</v>
      </c>
      <c r="E70" s="24">
        <v>43159</v>
      </c>
      <c r="F70" s="25">
        <v>3455.9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43159</v>
      </c>
      <c r="B71" s="28">
        <v>2179</v>
      </c>
      <c r="C71" s="29" t="s">
        <v>8</v>
      </c>
      <c r="D71" s="40">
        <v>13036.84</v>
      </c>
      <c r="E71" s="24">
        <v>43159</v>
      </c>
      <c r="F71" s="25">
        <v>13036.84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43159</v>
      </c>
      <c r="B72" s="28">
        <v>2180</v>
      </c>
      <c r="C72" s="29" t="s">
        <v>53</v>
      </c>
      <c r="D72" s="40">
        <v>1760</v>
      </c>
      <c r="E72" s="71">
        <v>43161</v>
      </c>
      <c r="F72" s="72">
        <v>1760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2181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>
        <v>2182</v>
      </c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2183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>
        <v>2184</v>
      </c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609639.41999999993</v>
      </c>
      <c r="E79" s="52"/>
      <c r="F79" s="51">
        <f>SUM(F4:F78)</f>
        <v>609639.41999999993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6">
        <f>D79-F79</f>
        <v>0</v>
      </c>
      <c r="E83" s="87"/>
      <c r="F83" s="88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1" t="s">
        <v>13</v>
      </c>
      <c r="E85" s="81"/>
      <c r="F85" s="81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96"/>
  <sheetViews>
    <sheetView topLeftCell="H1" workbookViewId="0">
      <selection activeCell="M27" sqref="M2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65</v>
      </c>
      <c r="C1" s="82"/>
      <c r="D1" s="82"/>
      <c r="E1" s="82"/>
      <c r="F1" s="82"/>
      <c r="H1" s="3"/>
      <c r="K1" s="4"/>
      <c r="L1" s="83" t="s">
        <v>64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43160</v>
      </c>
      <c r="B4" s="63">
        <v>2181</v>
      </c>
      <c r="C4" s="22" t="s">
        <v>7</v>
      </c>
      <c r="D4" s="23">
        <v>6784</v>
      </c>
      <c r="E4" s="24">
        <v>43160</v>
      </c>
      <c r="F4" s="25">
        <v>6784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43160</v>
      </c>
      <c r="B5" s="28">
        <v>2182</v>
      </c>
      <c r="C5" s="29" t="s">
        <v>10</v>
      </c>
      <c r="D5" s="30">
        <v>8051.2</v>
      </c>
      <c r="E5" s="24">
        <v>43160</v>
      </c>
      <c r="F5" s="25">
        <v>8051.2</v>
      </c>
      <c r="G5" s="31">
        <f>D5-F5</f>
        <v>0</v>
      </c>
      <c r="H5" s="3"/>
      <c r="K5" s="27">
        <v>43160</v>
      </c>
      <c r="L5" s="32" t="s">
        <v>57</v>
      </c>
      <c r="M5" s="34" t="s">
        <v>32</v>
      </c>
      <c r="N5" s="30">
        <v>1654.5</v>
      </c>
      <c r="O5" s="24"/>
      <c r="P5" s="25"/>
      <c r="Q5" s="31">
        <f>N5-P5</f>
        <v>1654.5</v>
      </c>
    </row>
    <row r="6" spans="1:17" ht="15.75" x14ac:dyDescent="0.25">
      <c r="A6" s="27">
        <v>43161</v>
      </c>
      <c r="B6" s="28">
        <v>2183</v>
      </c>
      <c r="C6" s="34" t="s">
        <v>10</v>
      </c>
      <c r="D6" s="35">
        <v>2733.6</v>
      </c>
      <c r="E6" s="24">
        <v>43163</v>
      </c>
      <c r="F6" s="25">
        <v>2733.6</v>
      </c>
      <c r="G6" s="31">
        <f>D6-F6</f>
        <v>0</v>
      </c>
      <c r="H6" s="3"/>
      <c r="K6" s="27">
        <v>43164</v>
      </c>
      <c r="L6" s="32" t="s">
        <v>58</v>
      </c>
      <c r="M6" s="34" t="s">
        <v>32</v>
      </c>
      <c r="N6" s="35">
        <v>210</v>
      </c>
      <c r="O6" s="24"/>
      <c r="P6" s="25"/>
      <c r="Q6" s="31">
        <f>N6-P6</f>
        <v>210</v>
      </c>
    </row>
    <row r="7" spans="1:17" ht="15.75" x14ac:dyDescent="0.25">
      <c r="A7" s="27">
        <v>43162</v>
      </c>
      <c r="B7" s="28">
        <v>2184</v>
      </c>
      <c r="C7" s="29" t="s">
        <v>10</v>
      </c>
      <c r="D7" s="30">
        <v>9941.6</v>
      </c>
      <c r="E7" s="24">
        <v>43162</v>
      </c>
      <c r="F7" s="25">
        <v>9941.6</v>
      </c>
      <c r="G7" s="31">
        <f t="shared" ref="G7:G78" si="0">D7-F7</f>
        <v>0</v>
      </c>
      <c r="H7" s="3"/>
      <c r="J7" s="36"/>
      <c r="K7" s="27">
        <v>43165</v>
      </c>
      <c r="L7" s="32" t="s">
        <v>59</v>
      </c>
      <c r="M7" s="29" t="s">
        <v>32</v>
      </c>
      <c r="N7" s="30">
        <v>1830.4</v>
      </c>
      <c r="O7" s="24"/>
      <c r="P7" s="25"/>
      <c r="Q7" s="31">
        <f t="shared" ref="Q7:Q22" si="1">N7-P7</f>
        <v>1830.4</v>
      </c>
    </row>
    <row r="8" spans="1:17" ht="15.75" x14ac:dyDescent="0.25">
      <c r="A8" s="27">
        <v>43162</v>
      </c>
      <c r="B8" s="28">
        <v>2185</v>
      </c>
      <c r="C8" s="29" t="s">
        <v>7</v>
      </c>
      <c r="D8" s="30">
        <v>13400</v>
      </c>
      <c r="E8" s="24">
        <v>43163</v>
      </c>
      <c r="F8" s="25">
        <v>13400</v>
      </c>
      <c r="G8" s="31">
        <f t="shared" si="0"/>
        <v>0</v>
      </c>
      <c r="H8" s="3"/>
      <c r="J8" s="36"/>
      <c r="K8" s="27">
        <v>43167</v>
      </c>
      <c r="L8" s="32" t="s">
        <v>60</v>
      </c>
      <c r="M8" s="29" t="s">
        <v>32</v>
      </c>
      <c r="N8" s="30">
        <v>1514</v>
      </c>
      <c r="O8" s="24"/>
      <c r="P8" s="25"/>
      <c r="Q8" s="31">
        <f t="shared" si="1"/>
        <v>1514</v>
      </c>
    </row>
    <row r="9" spans="1:17" ht="15.75" x14ac:dyDescent="0.25">
      <c r="A9" s="27">
        <v>43163</v>
      </c>
      <c r="B9" s="28">
        <v>2186</v>
      </c>
      <c r="C9" s="29" t="s">
        <v>10</v>
      </c>
      <c r="D9" s="30">
        <v>9703.6</v>
      </c>
      <c r="E9" s="24">
        <v>43163</v>
      </c>
      <c r="F9" s="25">
        <v>9703.6</v>
      </c>
      <c r="G9" s="31">
        <f t="shared" si="0"/>
        <v>0</v>
      </c>
      <c r="H9" s="3"/>
      <c r="J9" s="36"/>
      <c r="K9" s="27">
        <v>43171</v>
      </c>
      <c r="L9" s="32" t="s">
        <v>61</v>
      </c>
      <c r="M9" s="29" t="s">
        <v>32</v>
      </c>
      <c r="N9" s="30">
        <v>3597.3</v>
      </c>
      <c r="O9" s="24"/>
      <c r="P9" s="25"/>
      <c r="Q9" s="31">
        <f t="shared" si="1"/>
        <v>3597.3</v>
      </c>
    </row>
    <row r="10" spans="1:17" ht="15.75" x14ac:dyDescent="0.25">
      <c r="A10" s="27">
        <v>43163</v>
      </c>
      <c r="B10" s="28">
        <v>2187</v>
      </c>
      <c r="C10" s="29" t="s">
        <v>10</v>
      </c>
      <c r="D10" s="30">
        <v>2325.6</v>
      </c>
      <c r="E10" s="24">
        <v>43163</v>
      </c>
      <c r="F10" s="25">
        <v>2325.6</v>
      </c>
      <c r="G10" s="31">
        <f t="shared" si="0"/>
        <v>0</v>
      </c>
      <c r="H10" s="3"/>
      <c r="J10" s="36"/>
      <c r="K10" s="27">
        <v>43174</v>
      </c>
      <c r="L10" s="32" t="s">
        <v>68</v>
      </c>
      <c r="M10" s="29" t="s">
        <v>32</v>
      </c>
      <c r="N10" s="30">
        <v>2126</v>
      </c>
      <c r="O10" s="24"/>
      <c r="P10" s="25"/>
      <c r="Q10" s="31">
        <f t="shared" si="1"/>
        <v>2126</v>
      </c>
    </row>
    <row r="11" spans="1:17" ht="15.75" x14ac:dyDescent="0.25">
      <c r="A11" s="27">
        <v>43163</v>
      </c>
      <c r="B11" s="28">
        <v>2188</v>
      </c>
      <c r="C11" s="29" t="s">
        <v>7</v>
      </c>
      <c r="D11" s="30">
        <v>12474</v>
      </c>
      <c r="E11" s="24">
        <v>43164</v>
      </c>
      <c r="F11" s="25">
        <v>12474</v>
      </c>
      <c r="G11" s="31">
        <f t="shared" si="0"/>
        <v>0</v>
      </c>
      <c r="H11" s="3"/>
      <c r="J11" s="36"/>
      <c r="K11" s="27">
        <v>43178</v>
      </c>
      <c r="L11" s="32" t="s">
        <v>69</v>
      </c>
      <c r="M11" s="39" t="s">
        <v>51</v>
      </c>
      <c r="N11" s="30">
        <v>0</v>
      </c>
      <c r="O11" s="24"/>
      <c r="P11" s="25"/>
      <c r="Q11" s="31">
        <f t="shared" si="1"/>
        <v>0</v>
      </c>
    </row>
    <row r="12" spans="1:17" ht="15.75" x14ac:dyDescent="0.25">
      <c r="A12" s="27">
        <v>43164</v>
      </c>
      <c r="B12" s="28">
        <v>2189</v>
      </c>
      <c r="C12" s="29" t="s">
        <v>10</v>
      </c>
      <c r="D12" s="30">
        <v>8887.6</v>
      </c>
      <c r="E12" s="24">
        <v>43164</v>
      </c>
      <c r="F12" s="25">
        <v>8887.6</v>
      </c>
      <c r="G12" s="31">
        <f t="shared" si="0"/>
        <v>0</v>
      </c>
      <c r="H12" s="3"/>
      <c r="J12" s="36"/>
      <c r="K12" s="27">
        <v>43178</v>
      </c>
      <c r="L12" s="32" t="s">
        <v>70</v>
      </c>
      <c r="M12" s="29" t="s">
        <v>32</v>
      </c>
      <c r="N12" s="30">
        <v>2012</v>
      </c>
      <c r="O12" s="24"/>
      <c r="P12" s="25"/>
      <c r="Q12" s="31">
        <f t="shared" si="1"/>
        <v>2012</v>
      </c>
    </row>
    <row r="13" spans="1:17" ht="15.75" x14ac:dyDescent="0.25">
      <c r="A13" s="27">
        <v>43164</v>
      </c>
      <c r="B13" s="28">
        <v>2190</v>
      </c>
      <c r="C13" s="29" t="s">
        <v>66</v>
      </c>
      <c r="D13" s="30">
        <v>5628</v>
      </c>
      <c r="E13" s="24">
        <v>43168</v>
      </c>
      <c r="F13" s="25">
        <v>5628</v>
      </c>
      <c r="G13" s="31">
        <f t="shared" si="0"/>
        <v>0</v>
      </c>
      <c r="H13" s="3"/>
      <c r="J13" s="36"/>
      <c r="K13" s="27">
        <v>43181</v>
      </c>
      <c r="L13" s="32" t="s">
        <v>71</v>
      </c>
      <c r="M13" s="29" t="s">
        <v>32</v>
      </c>
      <c r="N13" s="30">
        <v>2799.6</v>
      </c>
      <c r="O13" s="24"/>
      <c r="P13" s="25"/>
      <c r="Q13" s="31">
        <f t="shared" si="1"/>
        <v>2799.6</v>
      </c>
    </row>
    <row r="14" spans="1:17" ht="15.75" x14ac:dyDescent="0.25">
      <c r="A14" s="27">
        <v>43166</v>
      </c>
      <c r="B14" s="28">
        <v>2191</v>
      </c>
      <c r="C14" s="29" t="s">
        <v>8</v>
      </c>
      <c r="D14" s="30">
        <v>8887.4500000000007</v>
      </c>
      <c r="E14" s="24">
        <v>43166</v>
      </c>
      <c r="F14" s="25">
        <v>8887.4500000000007</v>
      </c>
      <c r="G14" s="31">
        <f t="shared" si="0"/>
        <v>0</v>
      </c>
      <c r="H14" s="3"/>
      <c r="J14" s="36"/>
      <c r="K14" s="27">
        <v>43182</v>
      </c>
      <c r="L14" s="32" t="s">
        <v>72</v>
      </c>
      <c r="M14" s="34" t="s">
        <v>32</v>
      </c>
      <c r="N14" s="30">
        <v>2454.5</v>
      </c>
      <c r="O14" s="24"/>
      <c r="P14" s="25"/>
      <c r="Q14" s="31">
        <f t="shared" si="1"/>
        <v>2454.5</v>
      </c>
    </row>
    <row r="15" spans="1:17" ht="15.75" x14ac:dyDescent="0.25">
      <c r="A15" s="27">
        <v>43167</v>
      </c>
      <c r="B15" s="28">
        <v>2192</v>
      </c>
      <c r="C15" s="29" t="s">
        <v>10</v>
      </c>
      <c r="D15" s="30">
        <v>9611</v>
      </c>
      <c r="E15" s="24">
        <v>43167</v>
      </c>
      <c r="F15" s="25">
        <v>9611</v>
      </c>
      <c r="G15" s="31">
        <f t="shared" si="0"/>
        <v>0</v>
      </c>
      <c r="H15" s="3"/>
      <c r="J15" s="36"/>
      <c r="K15" s="27">
        <v>43187</v>
      </c>
      <c r="L15" s="32" t="s">
        <v>73</v>
      </c>
      <c r="M15" s="29" t="s">
        <v>32</v>
      </c>
      <c r="N15" s="30">
        <v>5731.2</v>
      </c>
      <c r="O15" s="24"/>
      <c r="P15" s="25"/>
      <c r="Q15" s="31">
        <f t="shared" si="1"/>
        <v>5731.2</v>
      </c>
    </row>
    <row r="16" spans="1:17" ht="15.75" x14ac:dyDescent="0.25">
      <c r="A16" s="27">
        <v>43168</v>
      </c>
      <c r="B16" s="28">
        <v>2193</v>
      </c>
      <c r="C16" s="29" t="s">
        <v>10</v>
      </c>
      <c r="D16" s="30">
        <v>6853</v>
      </c>
      <c r="E16" s="24">
        <v>43168</v>
      </c>
      <c r="F16" s="25">
        <v>6853</v>
      </c>
      <c r="G16" s="31">
        <f t="shared" si="0"/>
        <v>0</v>
      </c>
      <c r="H16" s="3"/>
      <c r="J16" s="36"/>
      <c r="K16" s="27">
        <v>43188</v>
      </c>
      <c r="L16" s="32" t="s">
        <v>74</v>
      </c>
      <c r="M16" s="29" t="s">
        <v>32</v>
      </c>
      <c r="N16" s="30">
        <v>3476.4</v>
      </c>
      <c r="O16" s="24"/>
      <c r="P16" s="25"/>
      <c r="Q16" s="31">
        <f t="shared" si="1"/>
        <v>3476.4</v>
      </c>
    </row>
    <row r="17" spans="1:17" ht="15.75" x14ac:dyDescent="0.25">
      <c r="A17" s="27">
        <v>43168</v>
      </c>
      <c r="B17" s="28">
        <v>2194</v>
      </c>
      <c r="C17" s="34" t="s">
        <v>10</v>
      </c>
      <c r="D17" s="30">
        <v>5299</v>
      </c>
      <c r="E17" s="24">
        <v>43168</v>
      </c>
      <c r="F17" s="25">
        <v>5299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43169</v>
      </c>
      <c r="B18" s="28">
        <v>2195</v>
      </c>
      <c r="C18" s="34" t="s">
        <v>10</v>
      </c>
      <c r="D18" s="30">
        <v>10619</v>
      </c>
      <c r="E18" s="24">
        <v>43169</v>
      </c>
      <c r="F18" s="25">
        <v>10619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43169</v>
      </c>
      <c r="B19" s="28">
        <v>2196</v>
      </c>
      <c r="C19" s="29" t="s">
        <v>7</v>
      </c>
      <c r="D19" s="30">
        <v>19252</v>
      </c>
      <c r="E19" s="24">
        <v>43170</v>
      </c>
      <c r="F19" s="25">
        <v>19252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43169</v>
      </c>
      <c r="B20" s="28">
        <v>2197</v>
      </c>
      <c r="C20" s="29" t="s">
        <v>10</v>
      </c>
      <c r="D20" s="30">
        <v>4249</v>
      </c>
      <c r="E20" s="24">
        <v>43169</v>
      </c>
      <c r="F20" s="25">
        <v>4249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43170</v>
      </c>
      <c r="B21" s="28">
        <v>2198</v>
      </c>
      <c r="C21" s="29" t="s">
        <v>10</v>
      </c>
      <c r="D21" s="30">
        <v>9499</v>
      </c>
      <c r="E21" s="24">
        <v>43170</v>
      </c>
      <c r="F21" s="25">
        <v>9499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43170</v>
      </c>
      <c r="B22" s="28">
        <v>2199</v>
      </c>
      <c r="C22" s="29" t="s">
        <v>7</v>
      </c>
      <c r="D22" s="30">
        <v>13225</v>
      </c>
      <c r="E22" s="24">
        <v>43173</v>
      </c>
      <c r="F22" s="25">
        <v>13225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43171</v>
      </c>
      <c r="B23" s="28">
        <v>2200</v>
      </c>
      <c r="C23" s="29" t="s">
        <v>66</v>
      </c>
      <c r="D23" s="30">
        <v>3116.61</v>
      </c>
      <c r="E23" s="24">
        <v>43175</v>
      </c>
      <c r="F23" s="25">
        <v>3116.61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43171</v>
      </c>
      <c r="B24" s="28">
        <v>2201</v>
      </c>
      <c r="C24" s="29" t="s">
        <v>10</v>
      </c>
      <c r="D24" s="30">
        <v>7189</v>
      </c>
      <c r="E24" s="24">
        <v>43171</v>
      </c>
      <c r="F24" s="25">
        <v>7189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43173</v>
      </c>
      <c r="B25" s="28">
        <v>2202</v>
      </c>
      <c r="C25" s="29" t="s">
        <v>10</v>
      </c>
      <c r="D25" s="30">
        <v>9098.4</v>
      </c>
      <c r="E25" s="24">
        <v>43173</v>
      </c>
      <c r="F25" s="25">
        <v>9098.4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43173</v>
      </c>
      <c r="B26" s="28">
        <v>2203</v>
      </c>
      <c r="C26" s="29" t="s">
        <v>7</v>
      </c>
      <c r="D26" s="30">
        <v>3600</v>
      </c>
      <c r="E26" s="24">
        <v>43176</v>
      </c>
      <c r="F26" s="25">
        <v>3600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43175</v>
      </c>
      <c r="B27" s="28">
        <v>2204</v>
      </c>
      <c r="C27" s="34" t="s">
        <v>10</v>
      </c>
      <c r="D27" s="30">
        <v>11396.8</v>
      </c>
      <c r="E27" s="24">
        <v>43175</v>
      </c>
      <c r="F27" s="25">
        <v>11396.8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43175</v>
      </c>
      <c r="B28" s="28">
        <v>2205</v>
      </c>
      <c r="C28" s="29" t="s">
        <v>10</v>
      </c>
      <c r="D28" s="30">
        <v>6609.6</v>
      </c>
      <c r="E28" s="24">
        <v>43176</v>
      </c>
      <c r="F28" s="25">
        <v>6609.6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43175</v>
      </c>
      <c r="B29" s="28">
        <v>2206</v>
      </c>
      <c r="C29" s="29" t="s">
        <v>66</v>
      </c>
      <c r="D29" s="30">
        <v>7582</v>
      </c>
      <c r="E29" s="24">
        <v>43175</v>
      </c>
      <c r="F29" s="25">
        <v>7582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43176</v>
      </c>
      <c r="B30" s="28">
        <v>2207</v>
      </c>
      <c r="C30" s="29" t="s">
        <v>10</v>
      </c>
      <c r="D30" s="30">
        <v>10646.3</v>
      </c>
      <c r="E30" s="24">
        <v>43176</v>
      </c>
      <c r="F30" s="25">
        <v>10646.3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43176</v>
      </c>
      <c r="B31" s="28">
        <v>2208</v>
      </c>
      <c r="C31" s="29" t="s">
        <v>7</v>
      </c>
      <c r="D31" s="30">
        <v>16909</v>
      </c>
      <c r="E31" s="24">
        <v>43178</v>
      </c>
      <c r="F31" s="25">
        <v>16909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43176</v>
      </c>
      <c r="B32" s="28">
        <v>2209</v>
      </c>
      <c r="C32" s="29" t="s">
        <v>10</v>
      </c>
      <c r="D32" s="30">
        <v>6592.8</v>
      </c>
      <c r="E32" s="24">
        <v>43177</v>
      </c>
      <c r="F32" s="25">
        <v>6592.8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43177</v>
      </c>
      <c r="B33" s="28">
        <v>2210</v>
      </c>
      <c r="C33" s="29" t="s">
        <v>10</v>
      </c>
      <c r="D33" s="30">
        <v>9741.7999999999993</v>
      </c>
      <c r="E33" s="24">
        <v>43177</v>
      </c>
      <c r="F33" s="25">
        <v>9741.7999999999993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43177</v>
      </c>
      <c r="B34" s="28">
        <v>2211</v>
      </c>
      <c r="C34" s="29" t="s">
        <v>8</v>
      </c>
      <c r="D34" s="30">
        <v>11107.6</v>
      </c>
      <c r="E34" s="24">
        <v>43177</v>
      </c>
      <c r="F34" s="25">
        <v>11107.6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43177</v>
      </c>
      <c r="B35" s="28">
        <v>2212</v>
      </c>
      <c r="C35" s="29" t="s">
        <v>7</v>
      </c>
      <c r="D35" s="30">
        <v>14221.2</v>
      </c>
      <c r="E35" s="24">
        <v>43183</v>
      </c>
      <c r="F35" s="25">
        <v>14221.2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43178</v>
      </c>
      <c r="B36" s="28">
        <v>2213</v>
      </c>
      <c r="C36" s="29" t="s">
        <v>10</v>
      </c>
      <c r="D36" s="30">
        <v>7504</v>
      </c>
      <c r="E36" s="24">
        <v>43178</v>
      </c>
      <c r="F36" s="25">
        <v>7504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43179</v>
      </c>
      <c r="B37" s="28">
        <v>2214</v>
      </c>
      <c r="C37" s="29" t="s">
        <v>7</v>
      </c>
      <c r="D37" s="40">
        <v>3080</v>
      </c>
      <c r="E37" s="41">
        <v>43182</v>
      </c>
      <c r="F37" s="40">
        <v>3080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43180</v>
      </c>
      <c r="B38" s="28">
        <v>2215</v>
      </c>
      <c r="C38" s="29" t="s">
        <v>10</v>
      </c>
      <c r="D38" s="40">
        <v>6751.8</v>
      </c>
      <c r="E38" s="24">
        <v>43180</v>
      </c>
      <c r="F38" s="25">
        <v>6751.8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43180</v>
      </c>
      <c r="B39" s="28">
        <v>2216</v>
      </c>
      <c r="C39" s="29" t="s">
        <v>31</v>
      </c>
      <c r="D39" s="40">
        <v>1827.7</v>
      </c>
      <c r="E39" s="24">
        <v>43180</v>
      </c>
      <c r="F39" s="25">
        <v>1827.7</v>
      </c>
      <c r="G39" s="31">
        <f t="shared" si="0"/>
        <v>0</v>
      </c>
      <c r="H39" s="3"/>
      <c r="K39" s="49"/>
      <c r="L39" s="50"/>
      <c r="M39" s="3"/>
      <c r="N39" s="51">
        <f>SUM(N4:N38)</f>
        <v>27405.900000000005</v>
      </c>
      <c r="O39" s="52"/>
      <c r="P39" s="54">
        <f>SUM(P4:P38)</f>
        <v>0</v>
      </c>
      <c r="Q39" s="55">
        <f>SUM(Q4:Q38)</f>
        <v>27405.900000000005</v>
      </c>
    </row>
    <row r="40" spans="1:17" ht="15.75" x14ac:dyDescent="0.25">
      <c r="A40" s="27">
        <v>43181</v>
      </c>
      <c r="B40" s="28">
        <v>2217</v>
      </c>
      <c r="C40" s="29" t="s">
        <v>10</v>
      </c>
      <c r="D40" s="40">
        <v>8618</v>
      </c>
      <c r="E40" s="24">
        <v>43181</v>
      </c>
      <c r="F40" s="25">
        <v>8618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43181</v>
      </c>
      <c r="B41" s="28">
        <v>2218</v>
      </c>
      <c r="C41" s="29" t="s">
        <v>50</v>
      </c>
      <c r="D41" s="40">
        <v>5381.6</v>
      </c>
      <c r="E41" s="24">
        <v>43181</v>
      </c>
      <c r="F41" s="25">
        <v>5381.6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43181</v>
      </c>
      <c r="B42" s="28">
        <v>2219</v>
      </c>
      <c r="C42" s="29" t="s">
        <v>50</v>
      </c>
      <c r="D42" s="40">
        <v>4123</v>
      </c>
      <c r="E42" s="24">
        <v>43181</v>
      </c>
      <c r="F42" s="25">
        <v>4123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43182</v>
      </c>
      <c r="B43" s="28">
        <v>2220</v>
      </c>
      <c r="C43" s="29" t="s">
        <v>10</v>
      </c>
      <c r="D43" s="40">
        <v>9579</v>
      </c>
      <c r="E43" s="24">
        <v>43182</v>
      </c>
      <c r="F43" s="25">
        <v>9579</v>
      </c>
      <c r="G43" s="31">
        <f t="shared" si="0"/>
        <v>0</v>
      </c>
      <c r="H43" s="3"/>
      <c r="K43" s="49"/>
      <c r="L43" s="50"/>
      <c r="M43" s="3"/>
      <c r="N43" s="86">
        <f>N39-P39</f>
        <v>27405.900000000005</v>
      </c>
      <c r="O43" s="87"/>
      <c r="P43" s="88"/>
    </row>
    <row r="44" spans="1:17" ht="15.75" x14ac:dyDescent="0.25">
      <c r="A44" s="27">
        <v>43182</v>
      </c>
      <c r="B44" s="28">
        <v>2221</v>
      </c>
      <c r="C44" s="29" t="s">
        <v>50</v>
      </c>
      <c r="D44" s="40">
        <v>6060</v>
      </c>
      <c r="E44" s="24">
        <v>43182</v>
      </c>
      <c r="F44" s="25">
        <v>6060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43183</v>
      </c>
      <c r="B45" s="28">
        <v>2222</v>
      </c>
      <c r="C45" s="29" t="s">
        <v>52</v>
      </c>
      <c r="D45" s="40">
        <v>8593.2000000000007</v>
      </c>
      <c r="E45" s="24">
        <v>43183</v>
      </c>
      <c r="F45" s="25">
        <v>8593.2000000000007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43183</v>
      </c>
      <c r="B46" s="28">
        <v>2223</v>
      </c>
      <c r="C46" s="29" t="s">
        <v>10</v>
      </c>
      <c r="D46" s="40">
        <v>9777.4</v>
      </c>
      <c r="E46" s="24">
        <v>43183</v>
      </c>
      <c r="F46" s="25">
        <v>9777.4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43183</v>
      </c>
      <c r="B47" s="28">
        <v>2224</v>
      </c>
      <c r="C47" s="29" t="s">
        <v>7</v>
      </c>
      <c r="D47" s="40">
        <v>21609.1</v>
      </c>
      <c r="E47" s="24">
        <v>43185</v>
      </c>
      <c r="F47" s="25">
        <v>21609.1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43183</v>
      </c>
      <c r="B48" s="28">
        <v>2225</v>
      </c>
      <c r="C48" s="29" t="s">
        <v>10</v>
      </c>
      <c r="D48" s="40">
        <v>5542.8</v>
      </c>
      <c r="E48" s="24">
        <v>43183</v>
      </c>
      <c r="F48" s="25">
        <v>5542.8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43183</v>
      </c>
      <c r="B49" s="28">
        <v>2226</v>
      </c>
      <c r="C49" s="29" t="s">
        <v>66</v>
      </c>
      <c r="D49" s="40">
        <v>11322.1</v>
      </c>
      <c r="E49" s="24">
        <v>43183</v>
      </c>
      <c r="F49" s="25">
        <v>11322.1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43184</v>
      </c>
      <c r="B50" s="28">
        <v>2227</v>
      </c>
      <c r="C50" s="29" t="s">
        <v>10</v>
      </c>
      <c r="D50" s="40">
        <v>6076</v>
      </c>
      <c r="E50" s="24">
        <v>43184</v>
      </c>
      <c r="F50" s="25">
        <v>6076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43184</v>
      </c>
      <c r="B51" s="28">
        <v>2228</v>
      </c>
      <c r="C51" s="29" t="s">
        <v>8</v>
      </c>
      <c r="D51" s="40">
        <v>10729.2</v>
      </c>
      <c r="E51" s="24">
        <v>43184</v>
      </c>
      <c r="F51" s="25">
        <v>10729</v>
      </c>
      <c r="G51" s="31">
        <f t="shared" si="0"/>
        <v>0.2000000000007276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43184</v>
      </c>
      <c r="B52" s="28">
        <v>2229</v>
      </c>
      <c r="C52" s="29" t="s">
        <v>7</v>
      </c>
      <c r="D52" s="40">
        <v>11388</v>
      </c>
      <c r="E52" s="24">
        <v>43188</v>
      </c>
      <c r="F52" s="25">
        <v>11388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43184</v>
      </c>
      <c r="B53" s="28">
        <v>2230</v>
      </c>
      <c r="C53" s="29" t="s">
        <v>66</v>
      </c>
      <c r="D53" s="40">
        <v>9470.5</v>
      </c>
      <c r="E53" s="24">
        <v>43184</v>
      </c>
      <c r="F53" s="25">
        <v>9470.5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43184</v>
      </c>
      <c r="B54" s="28">
        <v>2231</v>
      </c>
      <c r="C54" s="29" t="s">
        <v>66</v>
      </c>
      <c r="D54" s="40">
        <v>2856</v>
      </c>
      <c r="E54" s="24">
        <v>43187</v>
      </c>
      <c r="F54" s="25">
        <v>2856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43185</v>
      </c>
      <c r="B55" s="28">
        <v>2232</v>
      </c>
      <c r="C55" s="29" t="s">
        <v>10</v>
      </c>
      <c r="D55" s="40">
        <v>6255.8</v>
      </c>
      <c r="E55" s="24">
        <v>43185</v>
      </c>
      <c r="F55" s="25">
        <v>6255.8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43186</v>
      </c>
      <c r="B56" s="28">
        <v>2233</v>
      </c>
      <c r="C56" s="29" t="s">
        <v>7</v>
      </c>
      <c r="D56" s="40">
        <v>3210</v>
      </c>
      <c r="E56" s="24">
        <v>43186</v>
      </c>
      <c r="F56" s="25">
        <v>3210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43187</v>
      </c>
      <c r="B57" s="28">
        <v>2234</v>
      </c>
      <c r="C57" s="29" t="s">
        <v>7</v>
      </c>
      <c r="D57" s="40">
        <v>19320</v>
      </c>
      <c r="E57" s="24">
        <v>43187</v>
      </c>
      <c r="F57" s="25">
        <v>19320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43188</v>
      </c>
      <c r="B58" s="28">
        <v>2235</v>
      </c>
      <c r="C58" s="29" t="s">
        <v>10</v>
      </c>
      <c r="D58" s="40">
        <v>7111.4</v>
      </c>
      <c r="E58" s="24">
        <v>43188</v>
      </c>
      <c r="F58" s="25">
        <v>7111.4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43188</v>
      </c>
      <c r="B59" s="28">
        <v>2236</v>
      </c>
      <c r="C59" s="29" t="s">
        <v>50</v>
      </c>
      <c r="D59" s="40">
        <v>6268.2</v>
      </c>
      <c r="E59" s="24">
        <v>43188</v>
      </c>
      <c r="F59" s="25">
        <v>6268.2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43188</v>
      </c>
      <c r="B60" s="28">
        <v>2237</v>
      </c>
      <c r="C60" s="29" t="s">
        <v>8</v>
      </c>
      <c r="D60" s="40">
        <v>10956.89</v>
      </c>
      <c r="E60" s="24">
        <v>43188</v>
      </c>
      <c r="F60" s="25">
        <v>10956.89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43190</v>
      </c>
      <c r="B61" s="28">
        <v>2238</v>
      </c>
      <c r="C61" s="29" t="s">
        <v>10</v>
      </c>
      <c r="D61" s="40">
        <v>5852.8</v>
      </c>
      <c r="E61" s="24">
        <v>43190</v>
      </c>
      <c r="F61" s="25">
        <v>5852.8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43190</v>
      </c>
      <c r="B62" s="28">
        <v>2239</v>
      </c>
      <c r="C62" s="29" t="s">
        <v>67</v>
      </c>
      <c r="D62" s="40">
        <v>10053.799999999999</v>
      </c>
      <c r="E62" s="24">
        <v>43190</v>
      </c>
      <c r="F62" s="25">
        <v>10053.799999999999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43190</v>
      </c>
      <c r="B63" s="28">
        <v>2240</v>
      </c>
      <c r="C63" s="29" t="s">
        <v>7</v>
      </c>
      <c r="D63" s="40">
        <v>24001.200000000001</v>
      </c>
      <c r="E63" s="71">
        <v>43191</v>
      </c>
      <c r="F63" s="72">
        <v>24001.200000000001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43190</v>
      </c>
      <c r="B64" s="28">
        <v>2241</v>
      </c>
      <c r="C64" s="29" t="s">
        <v>10</v>
      </c>
      <c r="D64" s="40">
        <v>7061.8</v>
      </c>
      <c r="E64" s="24">
        <v>43190</v>
      </c>
      <c r="F64" s="25">
        <v>7061.8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43190</v>
      </c>
      <c r="B65" s="28">
        <v>2242</v>
      </c>
      <c r="C65" s="29" t="s">
        <v>66</v>
      </c>
      <c r="D65" s="40">
        <v>10812.8</v>
      </c>
      <c r="E65" s="24">
        <v>43190</v>
      </c>
      <c r="F65" s="25">
        <v>10812.8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43190</v>
      </c>
      <c r="B66" s="28">
        <v>2243</v>
      </c>
      <c r="C66" s="29" t="s">
        <v>66</v>
      </c>
      <c r="D66" s="40">
        <v>5500.02</v>
      </c>
      <c r="E66" s="71">
        <v>43194</v>
      </c>
      <c r="F66" s="72">
        <v>5500.02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/>
      <c r="B67" s="28"/>
      <c r="C67" s="29"/>
      <c r="D67" s="40"/>
      <c r="E67" s="24"/>
      <c r="F67" s="25"/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/>
      <c r="B68" s="28"/>
      <c r="C68" s="29"/>
      <c r="D68" s="40"/>
      <c r="E68" s="24"/>
      <c r="F68" s="25"/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/>
      <c r="B69" s="28"/>
      <c r="C69" s="29"/>
      <c r="D69" s="40"/>
      <c r="E69" s="24"/>
      <c r="F69" s="25"/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/>
      <c r="B70" s="28"/>
      <c r="C70" s="29"/>
      <c r="D70" s="40"/>
      <c r="E70" s="24"/>
      <c r="F70" s="25"/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/>
      <c r="B71" s="28"/>
      <c r="C71" s="29"/>
      <c r="D71" s="40"/>
      <c r="E71" s="24"/>
      <c r="F71" s="25"/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/>
      <c r="B72" s="28"/>
      <c r="C72" s="29"/>
      <c r="D72" s="40"/>
      <c r="E72" s="24"/>
      <c r="F72" s="25"/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/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/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/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551928.87</v>
      </c>
      <c r="E79" s="52"/>
      <c r="F79" s="51">
        <f>SUM(F4:F78)</f>
        <v>551928.67000000004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6">
        <f>D79-F79</f>
        <v>0.19999999995343387</v>
      </c>
      <c r="E83" s="87"/>
      <c r="F83" s="88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1" t="s">
        <v>13</v>
      </c>
      <c r="E85" s="81"/>
      <c r="F85" s="81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96"/>
  <sheetViews>
    <sheetView topLeftCell="A58" workbookViewId="0">
      <selection activeCell="F74" sqref="F7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76</v>
      </c>
      <c r="C1" s="82"/>
      <c r="D1" s="82"/>
      <c r="E1" s="82"/>
      <c r="F1" s="82"/>
      <c r="H1" s="3"/>
      <c r="K1" s="4"/>
      <c r="L1" s="83" t="s">
        <v>77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43191</v>
      </c>
      <c r="B4" s="63">
        <v>2244</v>
      </c>
      <c r="C4" s="22" t="s">
        <v>50</v>
      </c>
      <c r="D4" s="23">
        <v>7595</v>
      </c>
      <c r="E4" s="24">
        <v>43191</v>
      </c>
      <c r="F4" s="25">
        <v>7595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43191</v>
      </c>
      <c r="B5" s="28">
        <v>2245</v>
      </c>
      <c r="C5" s="29" t="s">
        <v>10</v>
      </c>
      <c r="D5" s="30">
        <v>7694.2</v>
      </c>
      <c r="E5" s="24">
        <v>43191</v>
      </c>
      <c r="F5" s="25">
        <v>7694.2</v>
      </c>
      <c r="G5" s="31">
        <f>D5-F5</f>
        <v>0</v>
      </c>
      <c r="H5" s="3"/>
      <c r="K5" s="27">
        <v>43192</v>
      </c>
      <c r="L5" s="32" t="s">
        <v>75</v>
      </c>
      <c r="M5" s="34" t="s">
        <v>32</v>
      </c>
      <c r="N5" s="30">
        <v>2390.4</v>
      </c>
      <c r="O5" s="24"/>
      <c r="P5" s="25"/>
      <c r="Q5" s="31">
        <f>N5-P5</f>
        <v>2390.4</v>
      </c>
    </row>
    <row r="6" spans="1:17" ht="15.75" x14ac:dyDescent="0.25">
      <c r="A6" s="27">
        <v>43191</v>
      </c>
      <c r="B6" s="28">
        <v>2246</v>
      </c>
      <c r="C6" s="34" t="s">
        <v>7</v>
      </c>
      <c r="D6" s="35">
        <v>3360</v>
      </c>
      <c r="E6" s="24">
        <v>43191</v>
      </c>
      <c r="F6" s="25">
        <v>3360</v>
      </c>
      <c r="G6" s="31">
        <f>D6-F6</f>
        <v>0</v>
      </c>
      <c r="H6" s="3"/>
      <c r="K6" s="27">
        <v>43199</v>
      </c>
      <c r="L6" s="32" t="s">
        <v>78</v>
      </c>
      <c r="M6" s="34" t="s">
        <v>32</v>
      </c>
      <c r="N6" s="35">
        <v>5014.5</v>
      </c>
      <c r="O6" s="24"/>
      <c r="P6" s="25"/>
      <c r="Q6" s="31">
        <f>N6-P6</f>
        <v>5014.5</v>
      </c>
    </row>
    <row r="7" spans="1:17" ht="15.75" x14ac:dyDescent="0.25">
      <c r="A7" s="27">
        <v>43191</v>
      </c>
      <c r="B7" s="28">
        <v>2247</v>
      </c>
      <c r="C7" s="29" t="s">
        <v>66</v>
      </c>
      <c r="D7" s="30">
        <v>6107</v>
      </c>
      <c r="E7" s="24">
        <v>43193</v>
      </c>
      <c r="F7" s="25">
        <v>6107</v>
      </c>
      <c r="G7" s="31">
        <f t="shared" ref="G7:G78" si="0">D7-F7</f>
        <v>0</v>
      </c>
      <c r="H7" s="3"/>
      <c r="J7" s="36"/>
      <c r="K7" s="27">
        <v>43203</v>
      </c>
      <c r="L7" s="32" t="s">
        <v>79</v>
      </c>
      <c r="M7" s="29" t="s">
        <v>32</v>
      </c>
      <c r="N7" s="30">
        <v>3110.5</v>
      </c>
      <c r="O7" s="24"/>
      <c r="P7" s="25"/>
      <c r="Q7" s="31">
        <f t="shared" ref="Q7:Q22" si="1">N7-P7</f>
        <v>3110.5</v>
      </c>
    </row>
    <row r="8" spans="1:17" ht="15.75" x14ac:dyDescent="0.25">
      <c r="A8" s="27">
        <v>43191</v>
      </c>
      <c r="B8" s="28">
        <v>2248</v>
      </c>
      <c r="C8" s="29" t="s">
        <v>7</v>
      </c>
      <c r="D8" s="30">
        <v>32440</v>
      </c>
      <c r="E8" s="24">
        <v>43193</v>
      </c>
      <c r="F8" s="25">
        <v>32440</v>
      </c>
      <c r="G8" s="31">
        <f t="shared" si="0"/>
        <v>0</v>
      </c>
      <c r="H8" s="3"/>
      <c r="J8" s="36"/>
      <c r="K8" s="27">
        <v>43206</v>
      </c>
      <c r="L8" s="32" t="s">
        <v>80</v>
      </c>
      <c r="M8" s="29" t="s">
        <v>32</v>
      </c>
      <c r="N8" s="30">
        <v>1808</v>
      </c>
      <c r="O8" s="24"/>
      <c r="P8" s="25"/>
      <c r="Q8" s="31">
        <f t="shared" si="1"/>
        <v>1808</v>
      </c>
    </row>
    <row r="9" spans="1:17" ht="15.75" x14ac:dyDescent="0.25">
      <c r="A9" s="27">
        <v>43192</v>
      </c>
      <c r="B9" s="28">
        <v>2249</v>
      </c>
      <c r="C9" s="29" t="s">
        <v>10</v>
      </c>
      <c r="D9" s="30">
        <v>8562.2000000000007</v>
      </c>
      <c r="E9" s="24">
        <v>43192</v>
      </c>
      <c r="F9" s="25">
        <v>8562.2000000000007</v>
      </c>
      <c r="G9" s="31">
        <f t="shared" si="0"/>
        <v>0</v>
      </c>
      <c r="H9" s="3"/>
      <c r="J9" s="36"/>
      <c r="K9" s="27">
        <v>43209</v>
      </c>
      <c r="L9" s="32" t="s">
        <v>81</v>
      </c>
      <c r="M9" s="29" t="s">
        <v>32</v>
      </c>
      <c r="N9" s="30">
        <v>3320.8</v>
      </c>
      <c r="O9" s="24"/>
      <c r="P9" s="25"/>
      <c r="Q9" s="31">
        <f t="shared" si="1"/>
        <v>3320.8</v>
      </c>
    </row>
    <row r="10" spans="1:17" ht="15.75" x14ac:dyDescent="0.25">
      <c r="A10" s="27">
        <v>43192</v>
      </c>
      <c r="B10" s="28">
        <v>2250</v>
      </c>
      <c r="C10" s="29" t="s">
        <v>88</v>
      </c>
      <c r="D10" s="30">
        <v>5619.2</v>
      </c>
      <c r="E10" s="24">
        <v>43192</v>
      </c>
      <c r="F10" s="25">
        <v>5619.2</v>
      </c>
      <c r="G10" s="31">
        <f t="shared" si="0"/>
        <v>0</v>
      </c>
      <c r="H10" s="3"/>
      <c r="J10" s="36"/>
      <c r="K10" s="27">
        <v>43210</v>
      </c>
      <c r="L10" s="32" t="s">
        <v>82</v>
      </c>
      <c r="M10" s="29" t="s">
        <v>32</v>
      </c>
      <c r="N10" s="30">
        <v>3975</v>
      </c>
      <c r="O10" s="24"/>
      <c r="P10" s="25"/>
      <c r="Q10" s="31">
        <f t="shared" si="1"/>
        <v>3975</v>
      </c>
    </row>
    <row r="11" spans="1:17" ht="15.75" x14ac:dyDescent="0.25">
      <c r="A11" s="27">
        <v>43192</v>
      </c>
      <c r="B11" s="28">
        <v>2251</v>
      </c>
      <c r="C11" s="29" t="s">
        <v>50</v>
      </c>
      <c r="D11" s="30">
        <v>8115.8</v>
      </c>
      <c r="E11" s="24">
        <v>43192</v>
      </c>
      <c r="F11" s="25">
        <v>8115.8</v>
      </c>
      <c r="G11" s="31">
        <f t="shared" si="0"/>
        <v>0</v>
      </c>
      <c r="H11" s="3"/>
      <c r="J11" s="36"/>
      <c r="K11" s="27">
        <v>43214</v>
      </c>
      <c r="L11" s="32" t="s">
        <v>83</v>
      </c>
      <c r="M11" s="29" t="s">
        <v>32</v>
      </c>
      <c r="N11" s="30">
        <v>3577.2</v>
      </c>
      <c r="O11" s="24"/>
      <c r="P11" s="25"/>
      <c r="Q11" s="31">
        <f t="shared" si="1"/>
        <v>3577.2</v>
      </c>
    </row>
    <row r="12" spans="1:17" ht="15.75" x14ac:dyDescent="0.25">
      <c r="A12" s="27">
        <v>43192</v>
      </c>
      <c r="B12" s="28">
        <v>2252</v>
      </c>
      <c r="C12" s="29" t="s">
        <v>66</v>
      </c>
      <c r="D12" s="30">
        <v>3111</v>
      </c>
      <c r="E12" s="24">
        <v>43194</v>
      </c>
      <c r="F12" s="25">
        <v>3111</v>
      </c>
      <c r="G12" s="31">
        <f t="shared" si="0"/>
        <v>0</v>
      </c>
      <c r="H12" s="3"/>
      <c r="J12" s="36"/>
      <c r="K12" s="27">
        <v>43216</v>
      </c>
      <c r="L12" s="32" t="s">
        <v>84</v>
      </c>
      <c r="M12" s="29" t="s">
        <v>32</v>
      </c>
      <c r="N12" s="30">
        <v>650</v>
      </c>
      <c r="O12" s="24"/>
      <c r="P12" s="25"/>
      <c r="Q12" s="31">
        <f t="shared" si="1"/>
        <v>650</v>
      </c>
    </row>
    <row r="13" spans="1:17" ht="15.75" x14ac:dyDescent="0.25">
      <c r="A13" s="27">
        <v>43193</v>
      </c>
      <c r="B13" s="28">
        <v>2253</v>
      </c>
      <c r="C13" s="29" t="s">
        <v>8</v>
      </c>
      <c r="D13" s="30">
        <v>10818.5</v>
      </c>
      <c r="E13" s="24">
        <v>43193</v>
      </c>
      <c r="F13" s="25">
        <v>10818.5</v>
      </c>
      <c r="G13" s="31">
        <f t="shared" si="0"/>
        <v>0</v>
      </c>
      <c r="H13" s="3"/>
      <c r="J13" s="36"/>
      <c r="K13" s="27">
        <v>43217</v>
      </c>
      <c r="L13" s="32" t="s">
        <v>85</v>
      </c>
      <c r="M13" s="29" t="s">
        <v>32</v>
      </c>
      <c r="N13" s="30">
        <v>2246</v>
      </c>
      <c r="O13" s="24"/>
      <c r="P13" s="25"/>
      <c r="Q13" s="31">
        <f t="shared" si="1"/>
        <v>2246</v>
      </c>
    </row>
    <row r="14" spans="1:17" ht="15.75" x14ac:dyDescent="0.25">
      <c r="A14" s="27">
        <v>43193</v>
      </c>
      <c r="B14" s="28">
        <v>2254</v>
      </c>
      <c r="C14" s="29" t="s">
        <v>50</v>
      </c>
      <c r="D14" s="30">
        <v>7991.8</v>
      </c>
      <c r="E14" s="24">
        <v>43193</v>
      </c>
      <c r="F14" s="25">
        <v>7991.8</v>
      </c>
      <c r="G14" s="31">
        <f t="shared" si="0"/>
        <v>0</v>
      </c>
      <c r="H14" s="3"/>
      <c r="J14" s="36"/>
      <c r="K14" s="27">
        <v>43220</v>
      </c>
      <c r="L14" s="32" t="s">
        <v>86</v>
      </c>
      <c r="M14" s="34" t="s">
        <v>32</v>
      </c>
      <c r="N14" s="30">
        <v>3738.5</v>
      </c>
      <c r="O14" s="24"/>
      <c r="P14" s="25"/>
      <c r="Q14" s="31">
        <f t="shared" si="1"/>
        <v>3738.5</v>
      </c>
    </row>
    <row r="15" spans="1:17" ht="15.75" x14ac:dyDescent="0.25">
      <c r="A15" s="27">
        <v>43193</v>
      </c>
      <c r="B15" s="28">
        <v>2255</v>
      </c>
      <c r="C15" s="29" t="s">
        <v>7</v>
      </c>
      <c r="D15" s="30">
        <v>2134</v>
      </c>
      <c r="E15" s="24">
        <v>43194</v>
      </c>
      <c r="F15" s="25">
        <v>2134</v>
      </c>
      <c r="G15" s="31">
        <f t="shared" si="0"/>
        <v>0</v>
      </c>
      <c r="H15" s="3"/>
      <c r="J15" s="36"/>
      <c r="K15" s="27"/>
      <c r="L15" s="32" t="s">
        <v>87</v>
      </c>
      <c r="M15" s="29"/>
      <c r="N15" s="30" t="s">
        <v>91</v>
      </c>
      <c r="O15" s="24"/>
      <c r="P15" s="25"/>
      <c r="Q15" s="31" t="e">
        <f t="shared" si="1"/>
        <v>#VALUE!</v>
      </c>
    </row>
    <row r="16" spans="1:17" ht="15.75" x14ac:dyDescent="0.25">
      <c r="A16" s="27">
        <v>43194</v>
      </c>
      <c r="B16" s="28">
        <v>2256</v>
      </c>
      <c r="C16" s="29" t="s">
        <v>10</v>
      </c>
      <c r="D16" s="30">
        <v>5183.2</v>
      </c>
      <c r="E16" s="24">
        <v>43194</v>
      </c>
      <c r="F16" s="25">
        <v>5183.2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43194</v>
      </c>
      <c r="B17" s="28">
        <v>2257</v>
      </c>
      <c r="C17" s="34" t="s">
        <v>7</v>
      </c>
      <c r="D17" s="30">
        <v>8600.2000000000007</v>
      </c>
      <c r="E17" s="24">
        <v>43195</v>
      </c>
      <c r="F17" s="25">
        <v>8600.2000000000007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43194</v>
      </c>
      <c r="B18" s="28">
        <v>2258</v>
      </c>
      <c r="C18" s="34" t="s">
        <v>66</v>
      </c>
      <c r="D18" s="30">
        <v>4209.8</v>
      </c>
      <c r="E18" s="24">
        <v>43195</v>
      </c>
      <c r="F18" s="25">
        <v>4209.8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43195</v>
      </c>
      <c r="B19" s="28">
        <v>2259</v>
      </c>
      <c r="C19" s="29" t="s">
        <v>10</v>
      </c>
      <c r="D19" s="30">
        <v>6894.4</v>
      </c>
      <c r="E19" s="24">
        <v>43195</v>
      </c>
      <c r="F19" s="25">
        <v>6894.4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43195</v>
      </c>
      <c r="B20" s="28">
        <v>2260</v>
      </c>
      <c r="C20" s="29" t="s">
        <v>7</v>
      </c>
      <c r="D20" s="30">
        <v>1260</v>
      </c>
      <c r="E20" s="24">
        <v>43197</v>
      </c>
      <c r="F20" s="25">
        <v>1260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43195</v>
      </c>
      <c r="B21" s="28">
        <v>2261</v>
      </c>
      <c r="C21" s="29" t="s">
        <v>7</v>
      </c>
      <c r="D21" s="30">
        <v>3360</v>
      </c>
      <c r="E21" s="24">
        <v>43195</v>
      </c>
      <c r="F21" s="25">
        <v>3360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43195</v>
      </c>
      <c r="B22" s="28">
        <v>2262</v>
      </c>
      <c r="C22" s="29" t="s">
        <v>66</v>
      </c>
      <c r="D22" s="30">
        <v>5332</v>
      </c>
      <c r="E22" s="24">
        <v>43196</v>
      </c>
      <c r="F22" s="25">
        <v>5332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43196</v>
      </c>
      <c r="B23" s="28">
        <v>2263</v>
      </c>
      <c r="C23" s="29" t="s">
        <v>10</v>
      </c>
      <c r="D23" s="30">
        <v>8940.4</v>
      </c>
      <c r="E23" s="24">
        <v>43196</v>
      </c>
      <c r="F23" s="25">
        <v>8940.4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43197</v>
      </c>
      <c r="B24" s="28">
        <v>2264</v>
      </c>
      <c r="C24" s="29" t="s">
        <v>7</v>
      </c>
      <c r="D24" s="30">
        <v>33044.5</v>
      </c>
      <c r="E24" s="24">
        <v>43198</v>
      </c>
      <c r="F24" s="25">
        <v>33044.5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43197</v>
      </c>
      <c r="B25" s="28">
        <v>2265</v>
      </c>
      <c r="C25" s="29" t="s">
        <v>10</v>
      </c>
      <c r="D25" s="30">
        <v>10634.4</v>
      </c>
      <c r="E25" s="24">
        <v>43197</v>
      </c>
      <c r="F25" s="25">
        <v>10634.4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43197</v>
      </c>
      <c r="B26" s="28">
        <v>2266</v>
      </c>
      <c r="C26" s="29" t="s">
        <v>10</v>
      </c>
      <c r="D26" s="30">
        <v>4214.7</v>
      </c>
      <c r="E26" s="24">
        <v>43197</v>
      </c>
      <c r="F26" s="25">
        <v>4214.7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43198</v>
      </c>
      <c r="B27" s="28">
        <v>2267</v>
      </c>
      <c r="C27" s="34" t="s">
        <v>10</v>
      </c>
      <c r="D27" s="30">
        <v>8007.3</v>
      </c>
      <c r="E27" s="24">
        <v>43198</v>
      </c>
      <c r="F27" s="25">
        <v>8007.3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43198</v>
      </c>
      <c r="B28" s="28">
        <v>2268</v>
      </c>
      <c r="C28" s="29" t="s">
        <v>7</v>
      </c>
      <c r="D28" s="30">
        <v>15574.5</v>
      </c>
      <c r="E28" s="24">
        <v>43201</v>
      </c>
      <c r="F28" s="25">
        <v>15574.5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43198</v>
      </c>
      <c r="B29" s="28">
        <v>2269</v>
      </c>
      <c r="C29" s="29" t="s">
        <v>66</v>
      </c>
      <c r="D29" s="30">
        <v>4433.6000000000004</v>
      </c>
      <c r="E29" s="24">
        <v>43199</v>
      </c>
      <c r="F29" s="25">
        <v>4433.6000000000004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43199</v>
      </c>
      <c r="B30" s="28">
        <v>2270</v>
      </c>
      <c r="C30" s="29" t="s">
        <v>8</v>
      </c>
      <c r="D30" s="30">
        <v>12344.8</v>
      </c>
      <c r="E30" s="24">
        <v>43199</v>
      </c>
      <c r="F30" s="25">
        <v>12344.8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43199</v>
      </c>
      <c r="B31" s="28">
        <v>2271</v>
      </c>
      <c r="C31" s="29" t="s">
        <v>10</v>
      </c>
      <c r="D31" s="30">
        <v>6533.1</v>
      </c>
      <c r="E31" s="24">
        <v>43199</v>
      </c>
      <c r="F31" s="25">
        <v>6533.1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43199</v>
      </c>
      <c r="B32" s="28">
        <v>2272</v>
      </c>
      <c r="C32" s="29" t="s">
        <v>66</v>
      </c>
      <c r="D32" s="30">
        <v>3009</v>
      </c>
      <c r="E32" s="24">
        <v>43199</v>
      </c>
      <c r="F32" s="25">
        <v>3009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43201</v>
      </c>
      <c r="B33" s="28">
        <v>2273</v>
      </c>
      <c r="C33" s="29" t="s">
        <v>10</v>
      </c>
      <c r="D33" s="30">
        <v>6671.7</v>
      </c>
      <c r="E33" s="24">
        <v>43201</v>
      </c>
      <c r="F33" s="25">
        <v>6671.7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43201</v>
      </c>
      <c r="B34" s="28">
        <v>2274</v>
      </c>
      <c r="C34" s="29" t="s">
        <v>7</v>
      </c>
      <c r="D34" s="30">
        <v>3904</v>
      </c>
      <c r="E34" s="24">
        <v>43203</v>
      </c>
      <c r="F34" s="25">
        <v>3904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43201</v>
      </c>
      <c r="B35" s="28">
        <v>2275</v>
      </c>
      <c r="C35" s="29" t="s">
        <v>66</v>
      </c>
      <c r="D35" s="30">
        <v>4979.2</v>
      </c>
      <c r="E35" s="24">
        <v>43202</v>
      </c>
      <c r="F35" s="25">
        <v>4979.2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43202</v>
      </c>
      <c r="B36" s="28">
        <v>2276</v>
      </c>
      <c r="C36" s="29" t="s">
        <v>10</v>
      </c>
      <c r="D36" s="30">
        <v>7175.7</v>
      </c>
      <c r="E36" s="24">
        <v>43202</v>
      </c>
      <c r="F36" s="25">
        <v>7175.7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43202</v>
      </c>
      <c r="B37" s="28">
        <v>2277</v>
      </c>
      <c r="C37" s="29" t="s">
        <v>66</v>
      </c>
      <c r="D37" s="40">
        <v>4332.8</v>
      </c>
      <c r="E37" s="41">
        <v>43203</v>
      </c>
      <c r="F37" s="40">
        <v>4332.8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43203</v>
      </c>
      <c r="B38" s="28">
        <v>2278</v>
      </c>
      <c r="C38" s="29" t="s">
        <v>10</v>
      </c>
      <c r="D38" s="40">
        <v>8328.6</v>
      </c>
      <c r="E38" s="24">
        <v>43203</v>
      </c>
      <c r="F38" s="25">
        <v>8328.6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43204</v>
      </c>
      <c r="B39" s="28">
        <v>2279</v>
      </c>
      <c r="C39" s="29" t="s">
        <v>7</v>
      </c>
      <c r="D39" s="40">
        <v>34858</v>
      </c>
      <c r="E39" s="24">
        <v>43205</v>
      </c>
      <c r="F39" s="25">
        <v>34858</v>
      </c>
      <c r="G39" s="31">
        <f t="shared" si="0"/>
        <v>0</v>
      </c>
      <c r="H39" s="3"/>
      <c r="K39" s="49"/>
      <c r="L39" s="50"/>
      <c r="M39" s="3"/>
      <c r="N39" s="51">
        <f>SUM(N4:N38)</f>
        <v>29830.9</v>
      </c>
      <c r="O39" s="52"/>
      <c r="P39" s="54">
        <f>SUM(P4:P38)</f>
        <v>0</v>
      </c>
      <c r="Q39" s="55" t="e">
        <f>SUM(Q4:Q38)</f>
        <v>#VALUE!</v>
      </c>
    </row>
    <row r="40" spans="1:17" ht="15.75" x14ac:dyDescent="0.25">
      <c r="A40" s="27">
        <v>43204</v>
      </c>
      <c r="B40" s="28">
        <v>2280</v>
      </c>
      <c r="C40" s="29" t="s">
        <v>10</v>
      </c>
      <c r="D40" s="40">
        <v>9446.2000000000007</v>
      </c>
      <c r="E40" s="24">
        <v>43204</v>
      </c>
      <c r="F40" s="25">
        <v>9446.2000000000007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43204</v>
      </c>
      <c r="B41" s="28">
        <v>2281</v>
      </c>
      <c r="C41" s="29" t="s">
        <v>10</v>
      </c>
      <c r="D41" s="40">
        <v>5329.8</v>
      </c>
      <c r="E41" s="24">
        <v>43204</v>
      </c>
      <c r="F41" s="25">
        <v>5329.8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43205</v>
      </c>
      <c r="B42" s="28">
        <v>2282</v>
      </c>
      <c r="C42" s="29" t="s">
        <v>10</v>
      </c>
      <c r="D42" s="40">
        <v>6803.1</v>
      </c>
      <c r="E42" s="24">
        <v>43205</v>
      </c>
      <c r="F42" s="25">
        <v>6803.1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43205</v>
      </c>
      <c r="B43" s="28">
        <v>2283</v>
      </c>
      <c r="C43" s="29" t="s">
        <v>7</v>
      </c>
      <c r="D43" s="40">
        <v>6807.2</v>
      </c>
      <c r="E43" s="24">
        <v>43205</v>
      </c>
      <c r="F43" s="25">
        <v>6807.2</v>
      </c>
      <c r="G43" s="31">
        <f t="shared" si="0"/>
        <v>0</v>
      </c>
      <c r="H43" s="3"/>
      <c r="K43" s="49"/>
      <c r="L43" s="50"/>
      <c r="M43" s="3"/>
      <c r="N43" s="86">
        <f>N39-P39</f>
        <v>29830.9</v>
      </c>
      <c r="O43" s="87"/>
      <c r="P43" s="88"/>
    </row>
    <row r="44" spans="1:17" ht="15.75" x14ac:dyDescent="0.25">
      <c r="A44" s="27">
        <v>43206</v>
      </c>
      <c r="B44" s="28">
        <v>2284</v>
      </c>
      <c r="C44" s="29" t="s">
        <v>66</v>
      </c>
      <c r="D44" s="40">
        <v>12999.68</v>
      </c>
      <c r="E44" s="24">
        <v>43206</v>
      </c>
      <c r="F44" s="25">
        <v>12999.68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43206</v>
      </c>
      <c r="B45" s="28">
        <v>2285</v>
      </c>
      <c r="C45" s="29" t="s">
        <v>10</v>
      </c>
      <c r="D45" s="40">
        <v>8505</v>
      </c>
      <c r="E45" s="24">
        <v>43206</v>
      </c>
      <c r="F45" s="25">
        <v>8505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43206</v>
      </c>
      <c r="B46" s="28">
        <v>2286</v>
      </c>
      <c r="C46" s="29" t="s">
        <v>8</v>
      </c>
      <c r="D46" s="40">
        <v>11271.6</v>
      </c>
      <c r="E46" s="24">
        <v>43206</v>
      </c>
      <c r="F46" s="25">
        <v>11271.6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43206</v>
      </c>
      <c r="B47" s="28">
        <v>2287</v>
      </c>
      <c r="C47" s="29" t="s">
        <v>66</v>
      </c>
      <c r="D47" s="40">
        <v>3355.8</v>
      </c>
      <c r="E47" s="24">
        <v>43209</v>
      </c>
      <c r="F47" s="25">
        <v>3355.8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43208</v>
      </c>
      <c r="B48" s="28">
        <v>2288</v>
      </c>
      <c r="C48" s="29" t="s">
        <v>10</v>
      </c>
      <c r="D48" s="40">
        <v>5751.9</v>
      </c>
      <c r="E48" s="24">
        <v>43208</v>
      </c>
      <c r="F48" s="25">
        <v>5751.9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43208</v>
      </c>
      <c r="B49" s="28">
        <v>2289</v>
      </c>
      <c r="C49" s="29" t="s">
        <v>7</v>
      </c>
      <c r="D49" s="40">
        <v>2580</v>
      </c>
      <c r="E49" s="24">
        <v>43209</v>
      </c>
      <c r="F49" s="25">
        <v>2580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43209</v>
      </c>
      <c r="B50" s="28">
        <v>2290</v>
      </c>
      <c r="C50" s="29" t="s">
        <v>10</v>
      </c>
      <c r="D50" s="40">
        <v>5424.3</v>
      </c>
      <c r="E50" s="24">
        <v>43209</v>
      </c>
      <c r="F50" s="25">
        <v>5424.3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43209</v>
      </c>
      <c r="B51" s="28">
        <v>2291</v>
      </c>
      <c r="C51" s="29" t="s">
        <v>10</v>
      </c>
      <c r="D51" s="40">
        <v>4353.3</v>
      </c>
      <c r="E51" s="24">
        <v>43209</v>
      </c>
      <c r="F51" s="25">
        <v>4353.3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43209</v>
      </c>
      <c r="B52" s="28">
        <v>2292</v>
      </c>
      <c r="C52" s="29" t="s">
        <v>7</v>
      </c>
      <c r="D52" s="40">
        <v>2630</v>
      </c>
      <c r="E52" s="24">
        <v>43210</v>
      </c>
      <c r="F52" s="25">
        <v>2630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43210</v>
      </c>
      <c r="B53" s="28">
        <v>2293</v>
      </c>
      <c r="C53" s="29" t="s">
        <v>10</v>
      </c>
      <c r="D53" s="40">
        <v>8322.2999999999993</v>
      </c>
      <c r="E53" s="24">
        <v>43210</v>
      </c>
      <c r="F53" s="25">
        <v>8322.2999999999993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43211</v>
      </c>
      <c r="B54" s="28">
        <v>2294</v>
      </c>
      <c r="C54" s="29" t="s">
        <v>10</v>
      </c>
      <c r="D54" s="40">
        <v>11573.1</v>
      </c>
      <c r="E54" s="24">
        <v>43211</v>
      </c>
      <c r="F54" s="25">
        <v>11573.1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43211</v>
      </c>
      <c r="B55" s="28">
        <v>2295</v>
      </c>
      <c r="C55" s="29" t="s">
        <v>7</v>
      </c>
      <c r="D55" s="40">
        <v>27346</v>
      </c>
      <c r="E55" s="24">
        <v>43212</v>
      </c>
      <c r="F55" s="25">
        <v>27346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43211</v>
      </c>
      <c r="B56" s="28">
        <v>2296</v>
      </c>
      <c r="C56" s="29" t="s">
        <v>10</v>
      </c>
      <c r="D56" s="40">
        <v>5575.5</v>
      </c>
      <c r="E56" s="24">
        <v>43211</v>
      </c>
      <c r="F56" s="25">
        <v>5575.5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43212</v>
      </c>
      <c r="B57" s="28">
        <v>2297</v>
      </c>
      <c r="C57" s="29" t="s">
        <v>10</v>
      </c>
      <c r="D57" s="40">
        <v>13470.7</v>
      </c>
      <c r="E57" s="24">
        <v>43212</v>
      </c>
      <c r="F57" s="25">
        <v>13470.7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43213</v>
      </c>
      <c r="B58" s="28">
        <v>2298</v>
      </c>
      <c r="C58" s="29" t="s">
        <v>8</v>
      </c>
      <c r="D58" s="40">
        <v>10798.4</v>
      </c>
      <c r="E58" s="24">
        <v>43213</v>
      </c>
      <c r="F58" s="25">
        <v>10798.4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43213</v>
      </c>
      <c r="B59" s="28">
        <v>2299</v>
      </c>
      <c r="C59" s="29" t="s">
        <v>10</v>
      </c>
      <c r="D59" s="40">
        <v>4013.1</v>
      </c>
      <c r="E59" s="24">
        <v>43213</v>
      </c>
      <c r="F59" s="25">
        <v>4013.1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43213</v>
      </c>
      <c r="B60" s="28">
        <v>2300</v>
      </c>
      <c r="C60" s="29" t="s">
        <v>66</v>
      </c>
      <c r="D60" s="40">
        <v>4211.2</v>
      </c>
      <c r="E60" s="24">
        <v>43215</v>
      </c>
      <c r="F60" s="25">
        <v>4211.2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43215</v>
      </c>
      <c r="B61" s="28">
        <v>2301</v>
      </c>
      <c r="C61" s="29" t="s">
        <v>10</v>
      </c>
      <c r="D61" s="40">
        <v>6690.6</v>
      </c>
      <c r="E61" s="24">
        <v>43215</v>
      </c>
      <c r="F61" s="25">
        <v>6690.6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43215</v>
      </c>
      <c r="B62" s="28">
        <v>2302</v>
      </c>
      <c r="C62" s="29" t="s">
        <v>66</v>
      </c>
      <c r="D62" s="40">
        <v>1927.2</v>
      </c>
      <c r="E62" s="24">
        <v>43216</v>
      </c>
      <c r="F62" s="25">
        <v>1927.2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43216</v>
      </c>
      <c r="B63" s="28">
        <v>2303</v>
      </c>
      <c r="C63" s="29" t="s">
        <v>10</v>
      </c>
      <c r="D63" s="40">
        <v>8788.5</v>
      </c>
      <c r="E63" s="24">
        <v>43216</v>
      </c>
      <c r="F63" s="25">
        <v>8788.5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43216</v>
      </c>
      <c r="B64" s="28">
        <v>2304</v>
      </c>
      <c r="C64" s="29" t="s">
        <v>66</v>
      </c>
      <c r="D64" s="40">
        <v>2613.6</v>
      </c>
      <c r="E64" s="24">
        <v>43217</v>
      </c>
      <c r="F64" s="25">
        <v>2613.6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43217</v>
      </c>
      <c r="B65" s="28">
        <v>2305</v>
      </c>
      <c r="C65" s="29" t="s">
        <v>10</v>
      </c>
      <c r="D65" s="40">
        <v>9877.2999999999993</v>
      </c>
      <c r="E65" s="24">
        <v>43217</v>
      </c>
      <c r="F65" s="25">
        <v>9877.2999999999993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43218</v>
      </c>
      <c r="B66" s="28">
        <v>2306</v>
      </c>
      <c r="C66" s="29" t="s">
        <v>10</v>
      </c>
      <c r="D66" s="40">
        <v>10292.77</v>
      </c>
      <c r="E66" s="24">
        <v>43218</v>
      </c>
      <c r="F66" s="25">
        <v>10292.77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43218</v>
      </c>
      <c r="B67" s="28">
        <v>2307</v>
      </c>
      <c r="C67" s="29" t="s">
        <v>7</v>
      </c>
      <c r="D67" s="40">
        <v>24301.5</v>
      </c>
      <c r="E67" s="24">
        <v>43219</v>
      </c>
      <c r="F67" s="25">
        <v>24301.5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43218</v>
      </c>
      <c r="B68" s="28">
        <v>2308</v>
      </c>
      <c r="C68" s="29" t="s">
        <v>10</v>
      </c>
      <c r="D68" s="40">
        <v>4686.5</v>
      </c>
      <c r="E68" s="24">
        <v>43218</v>
      </c>
      <c r="F68" s="25">
        <v>4686.5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43218</v>
      </c>
      <c r="B69" s="28">
        <v>2309</v>
      </c>
      <c r="C69" s="29" t="s">
        <v>66</v>
      </c>
      <c r="D69" s="40">
        <v>10087.299999999999</v>
      </c>
      <c r="E69" s="24">
        <v>43220</v>
      </c>
      <c r="F69" s="25">
        <v>10087.299999999999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43219</v>
      </c>
      <c r="B70" s="28">
        <v>2310</v>
      </c>
      <c r="C70" s="29" t="s">
        <v>10</v>
      </c>
      <c r="D70" s="40">
        <v>13056</v>
      </c>
      <c r="E70" s="24">
        <v>43219</v>
      </c>
      <c r="F70" s="25">
        <v>13056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43220</v>
      </c>
      <c r="B71" s="28">
        <v>2311</v>
      </c>
      <c r="C71" s="29" t="s">
        <v>8</v>
      </c>
      <c r="D71" s="40">
        <v>11013.8</v>
      </c>
      <c r="E71" s="24">
        <v>43220</v>
      </c>
      <c r="F71" s="25">
        <v>11013.8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43220</v>
      </c>
      <c r="B72" s="28">
        <v>2312</v>
      </c>
      <c r="C72" s="29" t="s">
        <v>89</v>
      </c>
      <c r="D72" s="40">
        <v>10711.95</v>
      </c>
      <c r="E72" s="24">
        <v>43220</v>
      </c>
      <c r="F72" s="25">
        <v>10711.95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43220</v>
      </c>
      <c r="B73" s="28">
        <v>2313</v>
      </c>
      <c r="C73" s="29" t="s">
        <v>90</v>
      </c>
      <c r="D73" s="40">
        <v>3999.93</v>
      </c>
      <c r="E73" s="71">
        <v>43225</v>
      </c>
      <c r="F73" s="72">
        <v>3999.93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43220</v>
      </c>
      <c r="B74" s="28">
        <v>2314</v>
      </c>
      <c r="C74" s="29" t="s">
        <v>10</v>
      </c>
      <c r="D74" s="40">
        <v>4868.5</v>
      </c>
      <c r="E74" s="24">
        <v>43220</v>
      </c>
      <c r="F74" s="25">
        <v>4868.5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>
        <v>43220</v>
      </c>
      <c r="B75" s="28">
        <v>2315</v>
      </c>
      <c r="C75" s="70" t="s">
        <v>66</v>
      </c>
      <c r="D75" s="40">
        <v>3699.96</v>
      </c>
      <c r="E75" s="71">
        <v>43221</v>
      </c>
      <c r="F75" s="72">
        <v>3699.96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612558.18999999994</v>
      </c>
      <c r="E79" s="52"/>
      <c r="F79" s="51">
        <f>SUM(F4:F78)</f>
        <v>612558.18999999994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6">
        <f>D79-F79</f>
        <v>0</v>
      </c>
      <c r="E83" s="87"/>
      <c r="F83" s="88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1" t="s">
        <v>13</v>
      </c>
      <c r="E85" s="81"/>
      <c r="F85" s="81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09"/>
  <sheetViews>
    <sheetView topLeftCell="A76" workbookViewId="0">
      <selection activeCell="I80" sqref="I8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92</v>
      </c>
      <c r="C1" s="82"/>
      <c r="D1" s="82"/>
      <c r="E1" s="82"/>
      <c r="F1" s="82"/>
      <c r="H1" s="3"/>
      <c r="K1" s="4"/>
      <c r="L1" s="83" t="s">
        <v>93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43221</v>
      </c>
      <c r="B5" s="28">
        <v>2316</v>
      </c>
      <c r="C5" s="29" t="s">
        <v>10</v>
      </c>
      <c r="D5" s="30">
        <v>4032.6</v>
      </c>
      <c r="E5" s="24">
        <v>43221</v>
      </c>
      <c r="F5" s="25">
        <v>4032.6</v>
      </c>
      <c r="G5" s="31">
        <f>D5-F5</f>
        <v>0</v>
      </c>
      <c r="H5" s="3"/>
      <c r="K5" s="27">
        <v>43222</v>
      </c>
      <c r="L5" s="32" t="s">
        <v>87</v>
      </c>
      <c r="M5" s="34" t="s">
        <v>32</v>
      </c>
      <c r="N5" s="30">
        <v>1197</v>
      </c>
      <c r="O5" s="24"/>
      <c r="P5" s="25"/>
      <c r="Q5" s="31">
        <f>N5-P5</f>
        <v>1197</v>
      </c>
    </row>
    <row r="6" spans="1:17" ht="15.75" x14ac:dyDescent="0.25">
      <c r="A6" s="27">
        <v>43221</v>
      </c>
      <c r="B6" s="28">
        <v>2317</v>
      </c>
      <c r="C6" s="34" t="s">
        <v>7</v>
      </c>
      <c r="D6" s="35">
        <v>2512</v>
      </c>
      <c r="E6" s="24">
        <v>43221</v>
      </c>
      <c r="F6" s="25">
        <v>2512</v>
      </c>
      <c r="G6" s="31">
        <f>D6-F6</f>
        <v>0</v>
      </c>
      <c r="H6" s="3"/>
      <c r="K6" s="27">
        <v>43223</v>
      </c>
      <c r="L6" s="32" t="s">
        <v>94</v>
      </c>
      <c r="M6" s="34" t="s">
        <v>32</v>
      </c>
      <c r="N6" s="35">
        <v>1672</v>
      </c>
      <c r="O6" s="24"/>
      <c r="P6" s="25"/>
      <c r="Q6" s="31">
        <f>N6-P6</f>
        <v>1672</v>
      </c>
    </row>
    <row r="7" spans="1:17" ht="15.75" x14ac:dyDescent="0.25">
      <c r="A7" s="27">
        <v>43222</v>
      </c>
      <c r="B7" s="28">
        <v>2318</v>
      </c>
      <c r="C7" s="29" t="s">
        <v>10</v>
      </c>
      <c r="D7" s="30">
        <v>8161.4</v>
      </c>
      <c r="E7" s="24">
        <v>43222</v>
      </c>
      <c r="F7" s="25">
        <v>8161.4</v>
      </c>
      <c r="G7" s="31">
        <f t="shared" ref="G7:G91" si="0">D7-F7</f>
        <v>0</v>
      </c>
      <c r="H7" s="3"/>
      <c r="J7" s="36"/>
      <c r="K7" s="27">
        <v>43224</v>
      </c>
      <c r="L7" s="32" t="s">
        <v>95</v>
      </c>
      <c r="M7" s="29" t="s">
        <v>32</v>
      </c>
      <c r="N7" s="30">
        <v>1430</v>
      </c>
      <c r="O7" s="24"/>
      <c r="P7" s="25"/>
      <c r="Q7" s="31">
        <f t="shared" ref="Q7:Q22" si="1">N7-P7</f>
        <v>1430</v>
      </c>
    </row>
    <row r="8" spans="1:17" ht="15.75" x14ac:dyDescent="0.25">
      <c r="A8" s="27">
        <v>43222</v>
      </c>
      <c r="B8" s="28">
        <v>2319</v>
      </c>
      <c r="C8" s="29" t="s">
        <v>7</v>
      </c>
      <c r="D8" s="30">
        <v>3224</v>
      </c>
      <c r="E8" s="24">
        <v>43224</v>
      </c>
      <c r="F8" s="25">
        <v>3224</v>
      </c>
      <c r="G8" s="31">
        <f t="shared" si="0"/>
        <v>0</v>
      </c>
      <c r="H8" s="3"/>
      <c r="J8" s="36"/>
      <c r="K8" s="27">
        <v>43227</v>
      </c>
      <c r="L8" s="32" t="s">
        <v>96</v>
      </c>
      <c r="M8" s="29" t="s">
        <v>32</v>
      </c>
      <c r="N8" s="30">
        <v>6326</v>
      </c>
      <c r="O8" s="24"/>
      <c r="P8" s="25"/>
      <c r="Q8" s="31">
        <f t="shared" si="1"/>
        <v>6326</v>
      </c>
    </row>
    <row r="9" spans="1:17" ht="15.75" x14ac:dyDescent="0.25">
      <c r="A9" s="27">
        <v>43222</v>
      </c>
      <c r="B9" s="28">
        <v>2320</v>
      </c>
      <c r="C9" s="29" t="s">
        <v>31</v>
      </c>
      <c r="D9" s="30">
        <v>2468.9</v>
      </c>
      <c r="E9" s="24">
        <v>43222</v>
      </c>
      <c r="F9" s="25">
        <v>2468.9</v>
      </c>
      <c r="G9" s="31">
        <f t="shared" si="0"/>
        <v>0</v>
      </c>
      <c r="H9" s="3"/>
      <c r="J9" s="36"/>
      <c r="K9" s="27">
        <v>43231</v>
      </c>
      <c r="L9" s="32" t="s">
        <v>97</v>
      </c>
      <c r="M9" s="29" t="s">
        <v>32</v>
      </c>
      <c r="N9" s="30">
        <v>6302</v>
      </c>
      <c r="O9" s="24"/>
      <c r="P9" s="25"/>
      <c r="Q9" s="31">
        <f t="shared" si="1"/>
        <v>6302</v>
      </c>
    </row>
    <row r="10" spans="1:17" ht="15.75" x14ac:dyDescent="0.25">
      <c r="A10" s="27">
        <v>43222</v>
      </c>
      <c r="B10" s="28">
        <v>2321</v>
      </c>
      <c r="C10" s="29" t="s">
        <v>66</v>
      </c>
      <c r="D10" s="30">
        <v>2481.6</v>
      </c>
      <c r="E10" s="24">
        <v>43224</v>
      </c>
      <c r="F10" s="25">
        <v>2481.6</v>
      </c>
      <c r="G10" s="31">
        <f t="shared" si="0"/>
        <v>0</v>
      </c>
      <c r="H10" s="3"/>
      <c r="J10" s="36"/>
      <c r="K10" s="27">
        <v>43234</v>
      </c>
      <c r="L10" s="32" t="s">
        <v>98</v>
      </c>
      <c r="M10" s="29" t="s">
        <v>32</v>
      </c>
      <c r="N10" s="30">
        <v>3469</v>
      </c>
      <c r="O10" s="24"/>
      <c r="P10" s="25"/>
      <c r="Q10" s="31">
        <f t="shared" si="1"/>
        <v>3469</v>
      </c>
    </row>
    <row r="11" spans="1:17" ht="15.75" x14ac:dyDescent="0.25">
      <c r="A11" s="27">
        <v>43223</v>
      </c>
      <c r="B11" s="28">
        <v>2322</v>
      </c>
      <c r="C11" s="29" t="s">
        <v>10</v>
      </c>
      <c r="D11" s="30">
        <v>7948.8</v>
      </c>
      <c r="E11" s="24">
        <v>43223</v>
      </c>
      <c r="F11" s="25">
        <v>7948.8</v>
      </c>
      <c r="G11" s="31">
        <f t="shared" si="0"/>
        <v>0</v>
      </c>
      <c r="H11" s="3"/>
      <c r="J11" s="36"/>
      <c r="K11" s="27">
        <v>43236</v>
      </c>
      <c r="L11" s="32" t="s">
        <v>99</v>
      </c>
      <c r="M11" s="29" t="s">
        <v>32</v>
      </c>
      <c r="N11" s="30">
        <v>1350</v>
      </c>
      <c r="O11" s="24"/>
      <c r="P11" s="25"/>
      <c r="Q11" s="31">
        <f t="shared" si="1"/>
        <v>1350</v>
      </c>
    </row>
    <row r="12" spans="1:17" ht="15.75" x14ac:dyDescent="0.25">
      <c r="A12" s="27">
        <v>43223</v>
      </c>
      <c r="B12" s="28">
        <v>2323</v>
      </c>
      <c r="C12" s="29" t="s">
        <v>7</v>
      </c>
      <c r="D12" s="30">
        <v>2020</v>
      </c>
      <c r="E12" s="24">
        <v>43224</v>
      </c>
      <c r="F12" s="25">
        <v>2020</v>
      </c>
      <c r="G12" s="31">
        <f t="shared" si="0"/>
        <v>0</v>
      </c>
      <c r="H12" s="3"/>
      <c r="J12" s="36"/>
      <c r="K12" s="27">
        <v>43238</v>
      </c>
      <c r="L12" s="32" t="s">
        <v>100</v>
      </c>
      <c r="M12" s="29" t="s">
        <v>32</v>
      </c>
      <c r="N12" s="30">
        <v>3097</v>
      </c>
      <c r="O12" s="24"/>
      <c r="P12" s="25"/>
      <c r="Q12" s="31">
        <f t="shared" si="1"/>
        <v>3097</v>
      </c>
    </row>
    <row r="13" spans="1:17" ht="15.75" x14ac:dyDescent="0.25">
      <c r="A13" s="27">
        <v>43224</v>
      </c>
      <c r="B13" s="28">
        <v>2324</v>
      </c>
      <c r="C13" s="29" t="s">
        <v>10</v>
      </c>
      <c r="D13" s="30">
        <v>8421</v>
      </c>
      <c r="E13" s="24">
        <v>43224</v>
      </c>
      <c r="F13" s="25">
        <v>8421</v>
      </c>
      <c r="G13" s="31">
        <f t="shared" si="0"/>
        <v>0</v>
      </c>
      <c r="H13" s="3"/>
      <c r="J13" s="36"/>
      <c r="K13" s="27">
        <v>43239</v>
      </c>
      <c r="L13" s="32" t="s">
        <v>101</v>
      </c>
      <c r="M13" s="29" t="s">
        <v>32</v>
      </c>
      <c r="N13" s="30">
        <v>1968</v>
      </c>
      <c r="O13" s="24"/>
      <c r="P13" s="25"/>
      <c r="Q13" s="31">
        <f t="shared" si="1"/>
        <v>1968</v>
      </c>
    </row>
    <row r="14" spans="1:17" ht="15.75" x14ac:dyDescent="0.25">
      <c r="A14" s="27">
        <v>43224</v>
      </c>
      <c r="B14" s="28">
        <v>2325</v>
      </c>
      <c r="C14" s="29" t="s">
        <v>66</v>
      </c>
      <c r="D14" s="30">
        <v>8972.7999999999993</v>
      </c>
      <c r="E14" s="24">
        <v>43226</v>
      </c>
      <c r="F14" s="25">
        <v>8972.7999999999993</v>
      </c>
      <c r="G14" s="31">
        <f t="shared" si="0"/>
        <v>0</v>
      </c>
      <c r="H14" s="3"/>
      <c r="J14" s="36"/>
      <c r="K14" s="27">
        <v>43241</v>
      </c>
      <c r="L14" s="32" t="s">
        <v>102</v>
      </c>
      <c r="M14" s="34" t="s">
        <v>32</v>
      </c>
      <c r="N14" s="30">
        <v>1654.5</v>
      </c>
      <c r="O14" s="24"/>
      <c r="P14" s="25"/>
      <c r="Q14" s="31">
        <f t="shared" si="1"/>
        <v>1654.5</v>
      </c>
    </row>
    <row r="15" spans="1:17" ht="15.75" x14ac:dyDescent="0.25">
      <c r="A15" s="27">
        <v>43225</v>
      </c>
      <c r="B15" s="28">
        <v>2326</v>
      </c>
      <c r="C15" s="29" t="s">
        <v>10</v>
      </c>
      <c r="D15" s="30">
        <v>6337.8</v>
      </c>
      <c r="E15" s="24">
        <v>43225</v>
      </c>
      <c r="F15" s="25">
        <v>6337.8</v>
      </c>
      <c r="G15" s="31">
        <f t="shared" si="0"/>
        <v>0</v>
      </c>
      <c r="H15" s="3"/>
      <c r="J15" s="36"/>
      <c r="K15" s="27">
        <v>43243</v>
      </c>
      <c r="L15" s="32" t="s">
        <v>103</v>
      </c>
      <c r="M15" s="29" t="s">
        <v>32</v>
      </c>
      <c r="N15" s="30">
        <v>2209</v>
      </c>
      <c r="O15" s="24"/>
      <c r="P15" s="25"/>
      <c r="Q15" s="31">
        <f t="shared" si="1"/>
        <v>2209</v>
      </c>
    </row>
    <row r="16" spans="1:17" ht="15.75" x14ac:dyDescent="0.25">
      <c r="A16" s="27">
        <v>43225</v>
      </c>
      <c r="B16" s="28">
        <v>2327</v>
      </c>
      <c r="C16" s="29" t="s">
        <v>7</v>
      </c>
      <c r="D16" s="30">
        <v>39230.199999999997</v>
      </c>
      <c r="E16" s="24">
        <v>43226</v>
      </c>
      <c r="F16" s="25">
        <v>39230.199999999997</v>
      </c>
      <c r="G16" s="31">
        <f t="shared" si="0"/>
        <v>0</v>
      </c>
      <c r="H16" s="3"/>
      <c r="J16" s="36"/>
      <c r="K16" s="27">
        <v>43245</v>
      </c>
      <c r="L16" s="32" t="s">
        <v>104</v>
      </c>
      <c r="M16" s="29" t="s">
        <v>32</v>
      </c>
      <c r="N16" s="30">
        <v>5051</v>
      </c>
      <c r="O16" s="24"/>
      <c r="P16" s="25"/>
      <c r="Q16" s="31">
        <f t="shared" si="1"/>
        <v>5051</v>
      </c>
    </row>
    <row r="17" spans="1:17" ht="15.75" x14ac:dyDescent="0.25">
      <c r="A17" s="27">
        <v>43226</v>
      </c>
      <c r="B17" s="28">
        <v>2328</v>
      </c>
      <c r="C17" s="34" t="s">
        <v>10</v>
      </c>
      <c r="D17" s="30">
        <v>7301.7</v>
      </c>
      <c r="E17" s="24">
        <v>43226</v>
      </c>
      <c r="F17" s="25">
        <v>7301.7</v>
      </c>
      <c r="G17" s="31">
        <f t="shared" si="0"/>
        <v>0</v>
      </c>
      <c r="H17" s="3"/>
      <c r="J17" s="36"/>
      <c r="K17" s="27">
        <v>43248</v>
      </c>
      <c r="L17" s="32" t="s">
        <v>105</v>
      </c>
      <c r="M17" s="34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43226</v>
      </c>
      <c r="B18" s="28">
        <v>2329</v>
      </c>
      <c r="C18" s="34" t="s">
        <v>7</v>
      </c>
      <c r="D18" s="30">
        <v>1229</v>
      </c>
      <c r="E18" s="24">
        <v>43227</v>
      </c>
      <c r="F18" s="25">
        <v>1229</v>
      </c>
      <c r="G18" s="31">
        <f t="shared" si="0"/>
        <v>0</v>
      </c>
      <c r="H18" s="3"/>
      <c r="J18" s="36"/>
      <c r="K18" s="27">
        <v>43248</v>
      </c>
      <c r="L18" s="32" t="s">
        <v>106</v>
      </c>
      <c r="M18" s="34" t="s">
        <v>32</v>
      </c>
      <c r="N18" s="30">
        <v>1942.5</v>
      </c>
      <c r="O18" s="24"/>
      <c r="P18" s="25"/>
      <c r="Q18" s="31">
        <f t="shared" si="1"/>
        <v>1942.5</v>
      </c>
    </row>
    <row r="19" spans="1:17" ht="15.75" x14ac:dyDescent="0.25">
      <c r="A19" s="27">
        <v>43227</v>
      </c>
      <c r="B19" s="28">
        <v>2330</v>
      </c>
      <c r="C19" s="29" t="s">
        <v>8</v>
      </c>
      <c r="D19" s="30">
        <v>13543.6</v>
      </c>
      <c r="E19" s="24">
        <v>43227</v>
      </c>
      <c r="F19" s="25">
        <v>13543.6</v>
      </c>
      <c r="G19" s="31">
        <f t="shared" si="0"/>
        <v>0</v>
      </c>
      <c r="H19" s="3"/>
      <c r="J19" s="36"/>
      <c r="K19" s="27">
        <v>43249</v>
      </c>
      <c r="L19" s="32" t="s">
        <v>107</v>
      </c>
      <c r="M19" s="29" t="s">
        <v>32</v>
      </c>
      <c r="N19" s="30">
        <v>2815.5</v>
      </c>
      <c r="O19" s="24"/>
      <c r="P19" s="25"/>
      <c r="Q19" s="31">
        <f t="shared" si="1"/>
        <v>2815.5</v>
      </c>
    </row>
    <row r="20" spans="1:17" ht="15.75" x14ac:dyDescent="0.25">
      <c r="A20" s="27">
        <v>43227</v>
      </c>
      <c r="B20" s="28">
        <v>2331</v>
      </c>
      <c r="C20" s="29" t="s">
        <v>10</v>
      </c>
      <c r="D20" s="30">
        <v>7663.2</v>
      </c>
      <c r="E20" s="24">
        <v>43227</v>
      </c>
      <c r="F20" s="25">
        <v>7663.2</v>
      </c>
      <c r="G20" s="31">
        <f t="shared" si="0"/>
        <v>0</v>
      </c>
      <c r="H20" s="3"/>
      <c r="J20" s="36"/>
      <c r="K20" s="27">
        <v>43251</v>
      </c>
      <c r="L20" s="32" t="s">
        <v>108</v>
      </c>
      <c r="M20" s="29" t="s">
        <v>32</v>
      </c>
      <c r="N20" s="30">
        <v>1613</v>
      </c>
      <c r="O20" s="24"/>
      <c r="P20" s="25"/>
      <c r="Q20" s="31">
        <f t="shared" si="1"/>
        <v>1613</v>
      </c>
    </row>
    <row r="21" spans="1:17" ht="15.75" x14ac:dyDescent="0.25">
      <c r="A21" s="27">
        <v>43227</v>
      </c>
      <c r="B21" s="28">
        <v>2332</v>
      </c>
      <c r="C21" s="29" t="s">
        <v>66</v>
      </c>
      <c r="D21" s="30">
        <v>4000</v>
      </c>
      <c r="E21" s="24">
        <v>43230</v>
      </c>
      <c r="F21" s="25">
        <v>4000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43229</v>
      </c>
      <c r="B22" s="28">
        <v>2333</v>
      </c>
      <c r="C22" s="29" t="s">
        <v>10</v>
      </c>
      <c r="D22" s="30">
        <v>6734.4</v>
      </c>
      <c r="E22" s="24">
        <v>43229</v>
      </c>
      <c r="F22" s="25">
        <v>6734.4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43229</v>
      </c>
      <c r="B23" s="28">
        <v>2334</v>
      </c>
      <c r="C23" s="29" t="s">
        <v>7</v>
      </c>
      <c r="D23" s="30">
        <v>20923</v>
      </c>
      <c r="E23" s="24">
        <v>43232</v>
      </c>
      <c r="F23" s="25">
        <v>20923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43230</v>
      </c>
      <c r="B24" s="28">
        <v>2335</v>
      </c>
      <c r="C24" s="29" t="s">
        <v>8</v>
      </c>
      <c r="D24" s="30">
        <v>10511.8</v>
      </c>
      <c r="E24" s="24">
        <v>43230</v>
      </c>
      <c r="F24" s="25">
        <v>10511.8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43230</v>
      </c>
      <c r="B25" s="28">
        <v>2336</v>
      </c>
      <c r="C25" s="29" t="s">
        <v>7</v>
      </c>
      <c r="D25" s="30">
        <v>5478</v>
      </c>
      <c r="E25" s="24">
        <v>43233</v>
      </c>
      <c r="F25" s="25">
        <v>5478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43230</v>
      </c>
      <c r="B26" s="28">
        <v>2337</v>
      </c>
      <c r="C26" s="29" t="s">
        <v>66</v>
      </c>
      <c r="D26" s="30">
        <v>6708.4</v>
      </c>
      <c r="E26" s="24">
        <v>43231</v>
      </c>
      <c r="F26" s="25">
        <v>6708.4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43231</v>
      </c>
      <c r="B27" s="28">
        <v>2338</v>
      </c>
      <c r="C27" s="34" t="s">
        <v>66</v>
      </c>
      <c r="D27" s="30">
        <v>3422.4</v>
      </c>
      <c r="E27" s="24">
        <v>43233</v>
      </c>
      <c r="F27" s="25">
        <v>3422.4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43232</v>
      </c>
      <c r="B28" s="28">
        <v>2339</v>
      </c>
      <c r="C28" s="29" t="s">
        <v>7</v>
      </c>
      <c r="D28" s="30">
        <v>22576.400000000001</v>
      </c>
      <c r="E28" s="24">
        <v>43233</v>
      </c>
      <c r="F28" s="25">
        <v>22576.400000000001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43232</v>
      </c>
      <c r="B29" s="28">
        <v>2340</v>
      </c>
      <c r="C29" s="29" t="s">
        <v>10</v>
      </c>
      <c r="D29" s="30">
        <v>2415.6</v>
      </c>
      <c r="E29" s="24">
        <v>43232</v>
      </c>
      <c r="F29" s="25">
        <v>2415.6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43233</v>
      </c>
      <c r="B30" s="28">
        <v>2341</v>
      </c>
      <c r="C30" s="29" t="s">
        <v>10</v>
      </c>
      <c r="D30" s="30">
        <v>6825.9</v>
      </c>
      <c r="E30" s="24">
        <v>43233</v>
      </c>
      <c r="F30" s="25">
        <v>6825.9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43233</v>
      </c>
      <c r="B31" s="28">
        <v>2342</v>
      </c>
      <c r="C31" s="29" t="s">
        <v>7</v>
      </c>
      <c r="D31" s="30">
        <v>3280</v>
      </c>
      <c r="E31" s="24">
        <v>43233</v>
      </c>
      <c r="F31" s="25">
        <v>3280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43233</v>
      </c>
      <c r="B32" s="28">
        <v>2343</v>
      </c>
      <c r="C32" s="29" t="s">
        <v>7</v>
      </c>
      <c r="D32" s="30">
        <v>14104</v>
      </c>
      <c r="E32" s="24">
        <v>43234</v>
      </c>
      <c r="F32" s="25">
        <v>14104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43233</v>
      </c>
      <c r="B33" s="28">
        <v>2344</v>
      </c>
      <c r="C33" s="29" t="s">
        <v>66</v>
      </c>
      <c r="D33" s="30">
        <v>5580</v>
      </c>
      <c r="E33" s="24">
        <v>43234</v>
      </c>
      <c r="F33" s="25">
        <v>5580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43234</v>
      </c>
      <c r="B34" s="28">
        <v>2345</v>
      </c>
      <c r="C34" s="29" t="s">
        <v>10</v>
      </c>
      <c r="D34" s="30">
        <v>9345.2000000000007</v>
      </c>
      <c r="E34" s="24">
        <v>43234</v>
      </c>
      <c r="F34" s="25">
        <v>9345.2000000000007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43234</v>
      </c>
      <c r="B35" s="28">
        <v>2346</v>
      </c>
      <c r="C35" s="29" t="s">
        <v>50</v>
      </c>
      <c r="D35" s="30">
        <v>6124.4</v>
      </c>
      <c r="E35" s="24">
        <v>43234</v>
      </c>
      <c r="F35" s="25">
        <v>6124.4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43234</v>
      </c>
      <c r="B36" s="28">
        <v>2347</v>
      </c>
      <c r="C36" s="29" t="s">
        <v>66</v>
      </c>
      <c r="D36" s="30">
        <v>4501.2</v>
      </c>
      <c r="E36" s="24">
        <v>43235</v>
      </c>
      <c r="F36" s="25">
        <v>4501.2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43234</v>
      </c>
      <c r="B37" s="28">
        <v>2348</v>
      </c>
      <c r="C37" s="29" t="s">
        <v>8</v>
      </c>
      <c r="D37" s="40">
        <v>10469.4</v>
      </c>
      <c r="E37" s="41">
        <v>43234</v>
      </c>
      <c r="F37" s="40">
        <v>10469.4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43236</v>
      </c>
      <c r="B38" s="28">
        <v>2349</v>
      </c>
      <c r="C38" s="29" t="s">
        <v>66</v>
      </c>
      <c r="D38" s="40">
        <v>3118.6</v>
      </c>
      <c r="E38" s="24">
        <v>43237</v>
      </c>
      <c r="F38" s="25">
        <v>3118.6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43236</v>
      </c>
      <c r="B39" s="28">
        <v>2350</v>
      </c>
      <c r="C39" s="29" t="s">
        <v>10</v>
      </c>
      <c r="D39" s="40">
        <v>7704.3</v>
      </c>
      <c r="E39" s="24">
        <v>43236</v>
      </c>
      <c r="F39" s="25">
        <v>7704.3</v>
      </c>
      <c r="G39" s="31">
        <f t="shared" si="0"/>
        <v>0</v>
      </c>
      <c r="H39" s="3"/>
      <c r="K39" s="49"/>
      <c r="L39" s="50"/>
      <c r="M39" s="3"/>
      <c r="N39" s="51">
        <f>SUM(N4:N38)</f>
        <v>42096.5</v>
      </c>
      <c r="O39" s="52"/>
      <c r="P39" s="54">
        <f>SUM(P4:P38)</f>
        <v>0</v>
      </c>
      <c r="Q39" s="55">
        <f>SUM(Q4:Q38)</f>
        <v>42096.5</v>
      </c>
    </row>
    <row r="40" spans="1:17" ht="15.75" x14ac:dyDescent="0.25">
      <c r="A40" s="27">
        <v>43236</v>
      </c>
      <c r="B40" s="28">
        <v>2351</v>
      </c>
      <c r="C40" s="29" t="s">
        <v>7</v>
      </c>
      <c r="D40" s="40">
        <v>5736</v>
      </c>
      <c r="E40" s="24">
        <v>43238</v>
      </c>
      <c r="F40" s="25">
        <v>5736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43237</v>
      </c>
      <c r="B41" s="28">
        <v>2352</v>
      </c>
      <c r="C41" s="29" t="s">
        <v>10</v>
      </c>
      <c r="D41" s="40">
        <v>4953.2</v>
      </c>
      <c r="E41" s="24">
        <v>43237</v>
      </c>
      <c r="F41" s="25">
        <v>4953.2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43237</v>
      </c>
      <c r="B42" s="28">
        <v>2353</v>
      </c>
      <c r="C42" s="29" t="s">
        <v>10</v>
      </c>
      <c r="D42" s="40">
        <v>3452.6</v>
      </c>
      <c r="E42" s="24">
        <v>43237</v>
      </c>
      <c r="F42" s="25">
        <v>3452.6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43237</v>
      </c>
      <c r="B43" s="28">
        <v>2354</v>
      </c>
      <c r="C43" s="29" t="s">
        <v>7</v>
      </c>
      <c r="D43" s="40">
        <v>7109.4</v>
      </c>
      <c r="E43" s="24">
        <v>43240</v>
      </c>
      <c r="F43" s="25">
        <v>7109.4</v>
      </c>
      <c r="G43" s="31">
        <f t="shared" si="0"/>
        <v>0</v>
      </c>
      <c r="H43" s="3"/>
      <c r="K43" s="49"/>
      <c r="L43" s="50"/>
      <c r="M43" s="3"/>
      <c r="N43" s="86">
        <f>N39-P39</f>
        <v>42096.5</v>
      </c>
      <c r="O43" s="87"/>
      <c r="P43" s="88"/>
    </row>
    <row r="44" spans="1:17" ht="15.75" x14ac:dyDescent="0.25">
      <c r="A44" s="27">
        <v>43237</v>
      </c>
      <c r="B44" s="28">
        <v>2355</v>
      </c>
      <c r="C44" s="29" t="s">
        <v>66</v>
      </c>
      <c r="D44" s="40">
        <v>2901.6</v>
      </c>
      <c r="E44" s="24">
        <v>43238</v>
      </c>
      <c r="F44" s="25">
        <v>2901.6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43238</v>
      </c>
      <c r="B45" s="28">
        <v>2356</v>
      </c>
      <c r="C45" s="29" t="s">
        <v>10</v>
      </c>
      <c r="D45" s="40">
        <v>8916</v>
      </c>
      <c r="E45" s="24">
        <v>43238</v>
      </c>
      <c r="F45" s="25">
        <v>8916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43238</v>
      </c>
      <c r="B46" s="28">
        <v>2357</v>
      </c>
      <c r="C46" s="29" t="s">
        <v>66</v>
      </c>
      <c r="D46" s="40">
        <v>7012.2</v>
      </c>
      <c r="E46" s="24">
        <v>43240</v>
      </c>
      <c r="F46" s="25">
        <v>7012.2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43239</v>
      </c>
      <c r="B47" s="28">
        <v>2358</v>
      </c>
      <c r="C47" s="29" t="s">
        <v>7</v>
      </c>
      <c r="D47" s="40">
        <v>23745</v>
      </c>
      <c r="E47" s="24">
        <v>43240</v>
      </c>
      <c r="F47" s="25">
        <v>23745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43239</v>
      </c>
      <c r="B48" s="28">
        <v>2359</v>
      </c>
      <c r="C48" s="29" t="s">
        <v>10</v>
      </c>
      <c r="D48" s="40">
        <v>9248.7000000000007</v>
      </c>
      <c r="E48" s="24">
        <v>43239</v>
      </c>
      <c r="F48" s="25">
        <v>9248.7000000000007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43239</v>
      </c>
      <c r="B49" s="28">
        <v>2360</v>
      </c>
      <c r="C49" s="29" t="s">
        <v>7</v>
      </c>
      <c r="D49" s="40">
        <v>955.5</v>
      </c>
      <c r="E49" s="24">
        <v>43240</v>
      </c>
      <c r="F49" s="25">
        <v>955.5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43239</v>
      </c>
      <c r="B50" s="28">
        <v>2361</v>
      </c>
      <c r="C50" s="29" t="s">
        <v>7</v>
      </c>
      <c r="D50" s="40">
        <v>541.45000000000005</v>
      </c>
      <c r="E50" s="24">
        <v>43240</v>
      </c>
      <c r="F50" s="25">
        <v>541.45000000000005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43239</v>
      </c>
      <c r="B51" s="28">
        <v>2362</v>
      </c>
      <c r="C51" s="29" t="s">
        <v>10</v>
      </c>
      <c r="D51" s="40">
        <v>6508.7</v>
      </c>
      <c r="E51" s="24">
        <v>43239</v>
      </c>
      <c r="F51" s="25">
        <v>6508.7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43239</v>
      </c>
      <c r="B52" s="28">
        <v>2363</v>
      </c>
      <c r="C52" s="29" t="s">
        <v>66</v>
      </c>
      <c r="D52" s="40">
        <v>5646.8</v>
      </c>
      <c r="E52" s="24">
        <v>43240</v>
      </c>
      <c r="F52" s="25">
        <v>5646.8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43240</v>
      </c>
      <c r="B53" s="28">
        <v>2364</v>
      </c>
      <c r="C53" s="29" t="s">
        <v>10</v>
      </c>
      <c r="D53" s="40">
        <v>6734.4</v>
      </c>
      <c r="E53" s="24">
        <v>43240</v>
      </c>
      <c r="F53" s="25">
        <v>6734.4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43240</v>
      </c>
      <c r="B54" s="28">
        <v>2365</v>
      </c>
      <c r="C54" s="29" t="s">
        <v>7</v>
      </c>
      <c r="D54" s="40">
        <v>12775</v>
      </c>
      <c r="E54" s="24">
        <v>43243</v>
      </c>
      <c r="F54" s="25">
        <v>12775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43240</v>
      </c>
      <c r="B55" s="28">
        <v>2366</v>
      </c>
      <c r="C55" s="29" t="s">
        <v>66</v>
      </c>
      <c r="D55" s="40">
        <v>5694.55</v>
      </c>
      <c r="E55" s="24">
        <v>43241</v>
      </c>
      <c r="F55" s="25">
        <v>5694.55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43241</v>
      </c>
      <c r="B56" s="28">
        <v>2367</v>
      </c>
      <c r="C56" s="29" t="s">
        <v>7</v>
      </c>
      <c r="D56" s="40">
        <v>1188</v>
      </c>
      <c r="E56" s="24">
        <v>43244</v>
      </c>
      <c r="F56" s="25">
        <v>1188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43241</v>
      </c>
      <c r="B57" s="28">
        <v>2368</v>
      </c>
      <c r="C57" s="29" t="s">
        <v>66</v>
      </c>
      <c r="D57" s="40">
        <v>3018.47</v>
      </c>
      <c r="E57" s="24">
        <v>43243</v>
      </c>
      <c r="F57" s="25">
        <v>3018.47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43242</v>
      </c>
      <c r="B58" s="28">
        <v>2369</v>
      </c>
      <c r="C58" s="29" t="s">
        <v>7</v>
      </c>
      <c r="D58" s="40">
        <v>1979.3</v>
      </c>
      <c r="E58" s="24">
        <v>43244</v>
      </c>
      <c r="F58" s="25">
        <v>1979.3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43243</v>
      </c>
      <c r="B59" s="28">
        <v>2370</v>
      </c>
      <c r="C59" s="29" t="s">
        <v>10</v>
      </c>
      <c r="D59" s="40">
        <v>9159.6</v>
      </c>
      <c r="E59" s="24">
        <v>43243</v>
      </c>
      <c r="F59" s="25">
        <v>9159.6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43243</v>
      </c>
      <c r="B60" s="28">
        <v>2371</v>
      </c>
      <c r="C60" s="29" t="s">
        <v>7</v>
      </c>
      <c r="D60" s="40">
        <v>5205</v>
      </c>
      <c r="E60" s="24">
        <v>43247</v>
      </c>
      <c r="F60" s="25">
        <v>5205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43243</v>
      </c>
      <c r="B61" s="28">
        <v>2372</v>
      </c>
      <c r="C61" s="29" t="s">
        <v>66</v>
      </c>
      <c r="D61" s="40">
        <v>3552</v>
      </c>
      <c r="E61" s="24">
        <v>43244</v>
      </c>
      <c r="F61" s="25">
        <v>3552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43244</v>
      </c>
      <c r="B62" s="28">
        <v>2373</v>
      </c>
      <c r="C62" s="29" t="s">
        <v>10</v>
      </c>
      <c r="D62" s="40">
        <v>6003.9</v>
      </c>
      <c r="E62" s="24">
        <v>43244</v>
      </c>
      <c r="F62" s="25">
        <v>6003.9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43244</v>
      </c>
      <c r="B63" s="28">
        <v>2374</v>
      </c>
      <c r="C63" s="29" t="s">
        <v>7</v>
      </c>
      <c r="D63" s="40">
        <v>1714</v>
      </c>
      <c r="E63" s="24">
        <v>43247</v>
      </c>
      <c r="F63" s="25">
        <v>1714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43244</v>
      </c>
      <c r="B64" s="28">
        <v>2375</v>
      </c>
      <c r="C64" s="29" t="s">
        <v>31</v>
      </c>
      <c r="D64" s="40">
        <v>2170</v>
      </c>
      <c r="E64" s="24">
        <v>43244</v>
      </c>
      <c r="F64" s="25">
        <v>2170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43244</v>
      </c>
      <c r="B65" s="28">
        <v>2376</v>
      </c>
      <c r="C65" s="29" t="s">
        <v>66</v>
      </c>
      <c r="D65" s="40">
        <v>5126.3999999999996</v>
      </c>
      <c r="E65" s="24">
        <v>43245</v>
      </c>
      <c r="F65" s="25">
        <v>5126.3999999999996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43245</v>
      </c>
      <c r="B66" s="28">
        <v>2377</v>
      </c>
      <c r="C66" s="29" t="s">
        <v>10</v>
      </c>
      <c r="D66" s="40">
        <v>6577.2</v>
      </c>
      <c r="E66" s="24">
        <v>43245</v>
      </c>
      <c r="F66" s="25">
        <v>6577.2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43245</v>
      </c>
      <c r="B67" s="28">
        <v>2378</v>
      </c>
      <c r="C67" s="29" t="s">
        <v>10</v>
      </c>
      <c r="D67" s="40">
        <v>7634.6</v>
      </c>
      <c r="E67" s="24">
        <v>43245</v>
      </c>
      <c r="F67" s="25">
        <v>7634.6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43245</v>
      </c>
      <c r="B68" s="28">
        <v>2379</v>
      </c>
      <c r="C68" s="29" t="s">
        <v>66</v>
      </c>
      <c r="D68" s="40">
        <v>3667.2</v>
      </c>
      <c r="E68" s="24">
        <v>43249</v>
      </c>
      <c r="F68" s="25">
        <v>3667.2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43246</v>
      </c>
      <c r="B69" s="28">
        <v>2380</v>
      </c>
      <c r="C69" s="29" t="s">
        <v>7</v>
      </c>
      <c r="D69" s="40">
        <v>25992</v>
      </c>
      <c r="E69" s="24">
        <v>43247</v>
      </c>
      <c r="F69" s="25">
        <v>25992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43246</v>
      </c>
      <c r="B70" s="28">
        <v>2381</v>
      </c>
      <c r="C70" s="29" t="s">
        <v>10</v>
      </c>
      <c r="D70" s="40">
        <v>9172.7999999999993</v>
      </c>
      <c r="E70" s="24">
        <v>43246</v>
      </c>
      <c r="F70" s="25">
        <v>9172.7999999999993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43246</v>
      </c>
      <c r="B71" s="28">
        <v>2382</v>
      </c>
      <c r="C71" s="29" t="s">
        <v>8</v>
      </c>
      <c r="D71" s="40">
        <v>10764.6</v>
      </c>
      <c r="E71" s="24">
        <v>43246</v>
      </c>
      <c r="F71" s="25">
        <v>10764.6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43246</v>
      </c>
      <c r="B72" s="28">
        <v>2383</v>
      </c>
      <c r="C72" s="29" t="s">
        <v>10</v>
      </c>
      <c r="D72" s="40">
        <v>5525.1</v>
      </c>
      <c r="E72" s="24">
        <v>43246</v>
      </c>
      <c r="F72" s="25">
        <v>5525.1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43247</v>
      </c>
      <c r="B73" s="28">
        <v>2384</v>
      </c>
      <c r="C73" s="29" t="s">
        <v>10</v>
      </c>
      <c r="D73" s="40">
        <v>8390.4</v>
      </c>
      <c r="E73" s="24">
        <v>43247</v>
      </c>
      <c r="F73" s="25">
        <v>8390.4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43247</v>
      </c>
      <c r="B74" s="28">
        <v>2385</v>
      </c>
      <c r="C74" s="29" t="s">
        <v>52</v>
      </c>
      <c r="D74" s="40">
        <v>7147.8</v>
      </c>
      <c r="E74" s="24">
        <v>43247</v>
      </c>
      <c r="F74" s="25">
        <v>7147.8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43247</v>
      </c>
      <c r="B75" s="28">
        <v>2386</v>
      </c>
      <c r="C75" s="29" t="s">
        <v>66</v>
      </c>
      <c r="D75" s="40">
        <v>6243.6</v>
      </c>
      <c r="E75" s="24">
        <v>43249</v>
      </c>
      <c r="F75" s="25">
        <v>6243.6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43247</v>
      </c>
      <c r="B76" s="28">
        <v>2387</v>
      </c>
      <c r="C76" s="29" t="s">
        <v>7</v>
      </c>
      <c r="D76" s="40">
        <v>16505</v>
      </c>
      <c r="E76" s="24">
        <v>43249</v>
      </c>
      <c r="F76" s="25">
        <v>16505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43248</v>
      </c>
      <c r="B77" s="28">
        <v>2388</v>
      </c>
      <c r="C77" s="29" t="s">
        <v>7</v>
      </c>
      <c r="D77" s="40">
        <v>3895.08</v>
      </c>
      <c r="E77" s="24">
        <v>43251</v>
      </c>
      <c r="F77" s="25">
        <v>3895.08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43248</v>
      </c>
      <c r="B78" s="28">
        <v>2389</v>
      </c>
      <c r="C78" s="29" t="s">
        <v>10</v>
      </c>
      <c r="D78" s="40">
        <v>7234.5</v>
      </c>
      <c r="E78" s="24">
        <v>43248</v>
      </c>
      <c r="F78" s="25">
        <v>7234.5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43248</v>
      </c>
      <c r="B79" s="28">
        <v>2390</v>
      </c>
      <c r="C79" s="29" t="s">
        <v>66</v>
      </c>
      <c r="D79" s="40">
        <v>2336.4</v>
      </c>
      <c r="E79" s="24">
        <v>43251</v>
      </c>
      <c r="F79" s="25">
        <v>2336.4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43249</v>
      </c>
      <c r="B80" s="28">
        <v>2391</v>
      </c>
      <c r="C80" s="29" t="s">
        <v>10</v>
      </c>
      <c r="D80" s="40">
        <v>7293</v>
      </c>
      <c r="E80" s="24">
        <v>43249</v>
      </c>
      <c r="F80" s="25">
        <v>7293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43249</v>
      </c>
      <c r="B81" s="28">
        <v>2392</v>
      </c>
      <c r="C81" s="29" t="s">
        <v>7</v>
      </c>
      <c r="D81" s="40">
        <v>1564</v>
      </c>
      <c r="E81" s="24">
        <v>43251</v>
      </c>
      <c r="F81" s="25">
        <v>1564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70">
        <v>43249</v>
      </c>
      <c r="B82" s="28">
        <v>2393</v>
      </c>
      <c r="C82" s="70" t="s">
        <v>66</v>
      </c>
      <c r="D82" s="40">
        <v>2963.4</v>
      </c>
      <c r="E82" s="71">
        <v>43253</v>
      </c>
      <c r="F82" s="72">
        <v>2963.4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43250</v>
      </c>
      <c r="B83" s="28">
        <v>2394</v>
      </c>
      <c r="C83" s="29" t="s">
        <v>7</v>
      </c>
      <c r="D83" s="40">
        <v>2854</v>
      </c>
      <c r="E83" s="24">
        <v>43251</v>
      </c>
      <c r="F83" s="25">
        <v>2854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43251</v>
      </c>
      <c r="B84" s="28">
        <v>2395</v>
      </c>
      <c r="C84" s="29" t="s">
        <v>10</v>
      </c>
      <c r="D84" s="40">
        <v>7910.5</v>
      </c>
      <c r="E84" s="24">
        <v>43251</v>
      </c>
      <c r="F84" s="25">
        <v>7910.5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43251</v>
      </c>
      <c r="B85" s="28">
        <v>2396</v>
      </c>
      <c r="C85" s="29" t="s">
        <v>8</v>
      </c>
      <c r="D85" s="40">
        <v>10714.8</v>
      </c>
      <c r="E85" s="24">
        <v>43251</v>
      </c>
      <c r="F85" s="25">
        <v>10714.8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43251</v>
      </c>
      <c r="B86" s="28">
        <v>2397</v>
      </c>
      <c r="C86" s="29" t="s">
        <v>89</v>
      </c>
      <c r="D86" s="40">
        <v>10585.86</v>
      </c>
      <c r="E86" s="24">
        <v>43251</v>
      </c>
      <c r="F86" s="25">
        <v>10585.86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43251</v>
      </c>
      <c r="B87" s="28">
        <v>2398</v>
      </c>
      <c r="C87" s="29" t="s">
        <v>62</v>
      </c>
      <c r="D87" s="40">
        <v>3000.16</v>
      </c>
      <c r="E87" s="71">
        <v>43253</v>
      </c>
      <c r="F87" s="72">
        <v>3000.16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43251</v>
      </c>
      <c r="B88" s="28">
        <v>2399</v>
      </c>
      <c r="C88" s="29" t="s">
        <v>7</v>
      </c>
      <c r="D88" s="40">
        <v>7993</v>
      </c>
      <c r="E88" s="24">
        <v>43251</v>
      </c>
      <c r="F88" s="25">
        <v>7993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43251</v>
      </c>
      <c r="B89" s="28">
        <v>2400</v>
      </c>
      <c r="C89" s="29" t="s">
        <v>7</v>
      </c>
      <c r="D89" s="40">
        <v>1821</v>
      </c>
      <c r="E89" s="24">
        <v>43251</v>
      </c>
      <c r="F89" s="25">
        <v>1821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43251</v>
      </c>
      <c r="B90" s="28">
        <v>2401</v>
      </c>
      <c r="C90" s="29" t="s">
        <v>7</v>
      </c>
      <c r="D90" s="40">
        <v>492</v>
      </c>
      <c r="E90" s="24">
        <v>43251</v>
      </c>
      <c r="F90" s="25">
        <v>492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thickBot="1" x14ac:dyDescent="0.3">
      <c r="A91" s="43"/>
      <c r="B91" s="44"/>
      <c r="C91" s="45"/>
      <c r="D91" s="46"/>
      <c r="E91" s="47"/>
      <c r="F91" s="46"/>
      <c r="G91" s="31">
        <f t="shared" si="0"/>
        <v>0</v>
      </c>
      <c r="H91" s="3"/>
    </row>
    <row r="92" spans="1:17" ht="16.5" thickTop="1" x14ac:dyDescent="0.25">
      <c r="A92" s="49"/>
      <c r="B92" s="50"/>
      <c r="C92" s="3"/>
      <c r="D92" s="51">
        <f>SUM(D4:D91)</f>
        <v>608697.37</v>
      </c>
      <c r="E92" s="52"/>
      <c r="F92" s="51">
        <f>SUM(F4:F91)</f>
        <v>608697.37</v>
      </c>
      <c r="G92" s="53"/>
      <c r="H92" s="3"/>
    </row>
    <row r="93" spans="1:17" x14ac:dyDescent="0.25">
      <c r="A93" s="49"/>
      <c r="B93" s="50"/>
      <c r="C93" s="3"/>
      <c r="D93" s="54"/>
      <c r="E93" s="52"/>
      <c r="F93" s="54"/>
      <c r="G93" s="53"/>
      <c r="H93" s="3"/>
    </row>
    <row r="94" spans="1:17" ht="30" x14ac:dyDescent="0.25">
      <c r="A94" s="49"/>
      <c r="B94" s="50"/>
      <c r="C94" s="3"/>
      <c r="D94" s="56" t="s">
        <v>11</v>
      </c>
      <c r="E94" s="52"/>
      <c r="F94" s="57" t="s">
        <v>12</v>
      </c>
      <c r="G94" s="53"/>
      <c r="H94" s="3"/>
    </row>
    <row r="95" spans="1:17" ht="15.75" thickBot="1" x14ac:dyDescent="0.3">
      <c r="A95" s="49"/>
      <c r="B95" s="50"/>
      <c r="C95" s="3"/>
      <c r="D95" s="56"/>
      <c r="E95" s="52"/>
      <c r="F95" s="57"/>
      <c r="G95" s="53"/>
      <c r="H95" s="3"/>
    </row>
    <row r="96" spans="1:17" ht="21.75" thickBot="1" x14ac:dyDescent="0.4">
      <c r="A96" s="49"/>
      <c r="B96" s="50"/>
      <c r="C96" s="3"/>
      <c r="D96" s="86">
        <f>D92-F92</f>
        <v>0</v>
      </c>
      <c r="E96" s="87"/>
      <c r="F96" s="88"/>
      <c r="H96" s="3"/>
    </row>
    <row r="97" spans="1:16" x14ac:dyDescent="0.25">
      <c r="A97" s="49"/>
      <c r="B97" s="50"/>
      <c r="C97" s="3"/>
      <c r="D97" s="54"/>
      <c r="E97" s="52"/>
      <c r="F97" s="54"/>
      <c r="H97" s="3"/>
      <c r="K97" s="49"/>
      <c r="L97" s="50"/>
      <c r="M97" s="3"/>
      <c r="N97" s="54"/>
      <c r="O97" s="52"/>
      <c r="P97" s="54"/>
    </row>
    <row r="98" spans="1:16" ht="18.75" x14ac:dyDescent="0.3">
      <c r="A98" s="49"/>
      <c r="B98" s="50"/>
      <c r="C98" s="3"/>
      <c r="D98" s="81" t="s">
        <v>13</v>
      </c>
      <c r="E98" s="81"/>
      <c r="F98" s="81"/>
      <c r="H98" s="3"/>
      <c r="K98" s="49"/>
      <c r="L98" s="50"/>
      <c r="M98" s="3"/>
    </row>
    <row r="99" spans="1:16" x14ac:dyDescent="0.25">
      <c r="A99" s="49"/>
      <c r="B99" s="50"/>
      <c r="C99" s="3"/>
      <c r="D99" s="54"/>
      <c r="E99" s="52"/>
      <c r="F99" s="54"/>
      <c r="H99" s="3"/>
      <c r="K99" s="49"/>
      <c r="L99" s="50"/>
      <c r="M99" s="3"/>
      <c r="N99" s="54"/>
      <c r="O99" s="52"/>
      <c r="P99" s="54"/>
    </row>
    <row r="100" spans="1:16" x14ac:dyDescent="0.25">
      <c r="A100" s="49"/>
      <c r="B100" s="50"/>
      <c r="C100" s="3"/>
      <c r="D100" s="54"/>
      <c r="E100" s="52"/>
      <c r="F100" s="54"/>
      <c r="H100" s="3"/>
      <c r="K100" s="49"/>
      <c r="L100" s="50"/>
      <c r="M100" s="3"/>
      <c r="N100" s="54"/>
      <c r="O100" s="52"/>
      <c r="P100" s="54"/>
    </row>
    <row r="101" spans="1:16" x14ac:dyDescent="0.25">
      <c r="A101" s="49"/>
      <c r="B101" s="50"/>
      <c r="C101" s="3"/>
      <c r="D101" s="54"/>
      <c r="E101" s="52"/>
      <c r="F101" s="54"/>
      <c r="H101" s="3"/>
      <c r="K101" s="49"/>
      <c r="L101" s="50"/>
      <c r="M101" s="3"/>
      <c r="N101" s="54"/>
      <c r="O101" s="52"/>
      <c r="P101" s="54"/>
    </row>
    <row r="102" spans="1:16" x14ac:dyDescent="0.25">
      <c r="A102" s="49"/>
      <c r="B102" s="50"/>
      <c r="C102" s="3"/>
      <c r="D102" s="54"/>
      <c r="E102" s="52"/>
      <c r="F102" s="54"/>
      <c r="H102" s="3"/>
      <c r="K102" s="49"/>
      <c r="L102" s="50"/>
      <c r="M102" s="3"/>
      <c r="N102" s="54"/>
      <c r="O102" s="52"/>
      <c r="P102" s="54"/>
    </row>
    <row r="103" spans="1:16" x14ac:dyDescent="0.25">
      <c r="A103" s="49"/>
      <c r="B103" s="50"/>
      <c r="C103" s="3"/>
      <c r="D103" s="54"/>
      <c r="E103" s="52"/>
      <c r="F103" s="54"/>
      <c r="H103" s="3"/>
      <c r="K103" s="49"/>
      <c r="L103" s="50"/>
      <c r="M103" s="3"/>
      <c r="N103" s="54"/>
      <c r="O103" s="52"/>
      <c r="P103" s="54"/>
    </row>
    <row r="104" spans="1:16" x14ac:dyDescent="0.25">
      <c r="A104" s="49"/>
      <c r="B104" s="50"/>
      <c r="C104" s="3"/>
      <c r="D104" s="54"/>
      <c r="E104" s="52"/>
      <c r="F104" s="54"/>
      <c r="H104" s="3"/>
      <c r="K104" s="49"/>
      <c r="L104" s="50"/>
      <c r="M104" s="3"/>
      <c r="N104" s="54"/>
      <c r="O104" s="52"/>
      <c r="P104" s="54"/>
    </row>
    <row r="105" spans="1:16" x14ac:dyDescent="0.25">
      <c r="A105" s="49"/>
      <c r="B105" s="50"/>
      <c r="C105" s="3"/>
      <c r="D105" s="54"/>
      <c r="E105" s="52"/>
      <c r="F105" s="54"/>
      <c r="H105" s="3"/>
      <c r="K105" s="49"/>
      <c r="L105" s="50"/>
      <c r="M105" s="3"/>
      <c r="N105" s="54"/>
      <c r="O105" s="52"/>
      <c r="P105" s="54"/>
    </row>
    <row r="106" spans="1:16" x14ac:dyDescent="0.25">
      <c r="A106" s="49"/>
      <c r="B106" s="50"/>
      <c r="C106" s="3"/>
      <c r="D106" s="54"/>
      <c r="E106" s="52"/>
      <c r="F106" s="54"/>
      <c r="H106" s="3"/>
      <c r="K106" s="49"/>
      <c r="L106" s="50"/>
      <c r="M106" s="3"/>
      <c r="N106" s="54"/>
      <c r="O106" s="52"/>
      <c r="P106" s="54"/>
    </row>
    <row r="107" spans="1:16" x14ac:dyDescent="0.25">
      <c r="A107" s="49"/>
      <c r="B107" s="50"/>
      <c r="C107" s="3"/>
      <c r="D107" s="54"/>
      <c r="E107" s="52"/>
      <c r="F107" s="54"/>
      <c r="H107" s="3"/>
      <c r="K107" s="49"/>
      <c r="L107" s="50"/>
      <c r="M107" s="3"/>
      <c r="N107" s="54"/>
      <c r="O107" s="52"/>
      <c r="P107" s="54"/>
    </row>
    <row r="108" spans="1:16" x14ac:dyDescent="0.25">
      <c r="A108" s="49"/>
      <c r="B108" s="50"/>
      <c r="C108" s="3"/>
      <c r="D108" s="54"/>
      <c r="E108" s="52"/>
      <c r="F108" s="54"/>
      <c r="H108" s="3"/>
      <c r="K108" s="49"/>
      <c r="L108" s="50"/>
      <c r="M108" s="3"/>
      <c r="N108" s="54"/>
      <c r="O108" s="52"/>
      <c r="P108" s="54"/>
    </row>
    <row r="109" spans="1:16" x14ac:dyDescent="0.25">
      <c r="A109" s="49"/>
      <c r="B109" s="50"/>
      <c r="C109" s="3"/>
      <c r="D109" s="54"/>
      <c r="E109" s="52"/>
      <c r="F109" s="54"/>
      <c r="H109" s="3"/>
      <c r="K109" s="49"/>
      <c r="L109" s="50"/>
      <c r="M109" s="3"/>
      <c r="N109" s="54"/>
      <c r="O109" s="52"/>
      <c r="P109" s="54"/>
    </row>
  </sheetData>
  <mergeCells count="8">
    <mergeCell ref="D96:F96"/>
    <mergeCell ref="D98:F9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130"/>
  <sheetViews>
    <sheetView topLeftCell="A97" workbookViewId="0">
      <selection activeCell="N10" sqref="N1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114</v>
      </c>
      <c r="C1" s="82"/>
      <c r="D1" s="82"/>
      <c r="E1" s="82"/>
      <c r="F1" s="82"/>
      <c r="H1" s="3"/>
      <c r="K1" s="4"/>
      <c r="L1" s="83" t="s">
        <v>113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43252</v>
      </c>
      <c r="B5" s="28">
        <v>2402</v>
      </c>
      <c r="C5" s="29" t="s">
        <v>10</v>
      </c>
      <c r="D5" s="30">
        <v>9828.9</v>
      </c>
      <c r="E5" s="24">
        <v>25204</v>
      </c>
      <c r="F5" s="25">
        <v>9828.9</v>
      </c>
      <c r="G5" s="31">
        <f>D5-F5</f>
        <v>0</v>
      </c>
      <c r="H5" s="3"/>
      <c r="K5" s="27">
        <v>43253</v>
      </c>
      <c r="L5" s="32" t="s">
        <v>109</v>
      </c>
      <c r="M5" s="34" t="s">
        <v>32</v>
      </c>
      <c r="N5" s="30">
        <v>2753.6</v>
      </c>
      <c r="O5" s="24"/>
      <c r="P5" s="25"/>
      <c r="Q5" s="31">
        <f>N5-P5</f>
        <v>2753.6</v>
      </c>
    </row>
    <row r="6" spans="1:17" ht="15.75" x14ac:dyDescent="0.25">
      <c r="A6" s="27">
        <v>43252</v>
      </c>
      <c r="B6" s="28">
        <v>2403</v>
      </c>
      <c r="C6" s="34" t="s">
        <v>66</v>
      </c>
      <c r="D6" s="35">
        <v>4066.4</v>
      </c>
      <c r="E6" s="24">
        <v>43257</v>
      </c>
      <c r="F6" s="25">
        <v>4066.4</v>
      </c>
      <c r="G6" s="31">
        <f>D6-F6</f>
        <v>0</v>
      </c>
      <c r="H6" s="3"/>
      <c r="K6" s="27">
        <v>43257</v>
      </c>
      <c r="L6" s="32" t="s">
        <v>110</v>
      </c>
      <c r="M6" s="34" t="s">
        <v>32</v>
      </c>
      <c r="N6" s="35">
        <v>2717.5</v>
      </c>
      <c r="O6" s="24"/>
      <c r="P6" s="25"/>
      <c r="Q6" s="31">
        <f>N6-P6</f>
        <v>2717.5</v>
      </c>
    </row>
    <row r="7" spans="1:17" ht="15.75" x14ac:dyDescent="0.25">
      <c r="A7" s="27">
        <v>43253</v>
      </c>
      <c r="B7" s="28">
        <v>2404</v>
      </c>
      <c r="C7" s="29" t="s">
        <v>52</v>
      </c>
      <c r="D7" s="30">
        <v>7017.6</v>
      </c>
      <c r="E7" s="24">
        <v>43253</v>
      </c>
      <c r="F7" s="25">
        <v>7017.6</v>
      </c>
      <c r="G7" s="31">
        <f t="shared" ref="G7:G112" si="0">D7-F7</f>
        <v>0</v>
      </c>
      <c r="H7" s="3"/>
      <c r="J7" s="36"/>
      <c r="K7" s="27">
        <v>43266</v>
      </c>
      <c r="L7" s="32" t="s">
        <v>111</v>
      </c>
      <c r="M7" s="29" t="s">
        <v>32</v>
      </c>
      <c r="N7" s="30">
        <v>2348.8000000000002</v>
      </c>
      <c r="O7" s="24"/>
      <c r="P7" s="25"/>
      <c r="Q7" s="31">
        <f t="shared" ref="Q7:Q22" si="1">N7-P7</f>
        <v>2348.8000000000002</v>
      </c>
    </row>
    <row r="8" spans="1:17" ht="15.75" x14ac:dyDescent="0.25">
      <c r="A8" s="27">
        <v>43253</v>
      </c>
      <c r="B8" s="28">
        <v>2405</v>
      </c>
      <c r="C8" s="29" t="s">
        <v>10</v>
      </c>
      <c r="D8" s="30">
        <v>9105.2999999999993</v>
      </c>
      <c r="E8" s="24">
        <v>43253</v>
      </c>
      <c r="F8" s="25">
        <v>9105.2999999999993</v>
      </c>
      <c r="G8" s="31">
        <f t="shared" si="0"/>
        <v>0</v>
      </c>
      <c r="H8" s="3"/>
      <c r="J8" s="36"/>
      <c r="K8" s="27">
        <v>43271</v>
      </c>
      <c r="L8" s="32" t="s">
        <v>112</v>
      </c>
      <c r="M8" s="29" t="s">
        <v>32</v>
      </c>
      <c r="N8" s="30">
        <v>1283.2</v>
      </c>
      <c r="O8" s="24"/>
      <c r="P8" s="25"/>
      <c r="Q8" s="31">
        <f t="shared" si="1"/>
        <v>1283.2</v>
      </c>
    </row>
    <row r="9" spans="1:17" ht="15.75" x14ac:dyDescent="0.25">
      <c r="A9" s="27">
        <v>43253</v>
      </c>
      <c r="B9" s="28">
        <v>2406</v>
      </c>
      <c r="C9" s="29" t="s">
        <v>7</v>
      </c>
      <c r="D9" s="30">
        <v>14458</v>
      </c>
      <c r="E9" s="24">
        <v>43254</v>
      </c>
      <c r="F9" s="25">
        <v>14458</v>
      </c>
      <c r="G9" s="31">
        <f t="shared" si="0"/>
        <v>0</v>
      </c>
      <c r="H9" s="3"/>
      <c r="J9" s="36"/>
      <c r="K9" s="27">
        <v>43272</v>
      </c>
      <c r="L9" s="32" t="s">
        <v>115</v>
      </c>
      <c r="M9" s="29" t="s">
        <v>32</v>
      </c>
      <c r="N9" s="30">
        <v>1995</v>
      </c>
      <c r="O9" s="24"/>
      <c r="P9" s="25"/>
      <c r="Q9" s="31">
        <f t="shared" si="1"/>
        <v>1995</v>
      </c>
    </row>
    <row r="10" spans="1:17" ht="15.75" x14ac:dyDescent="0.25">
      <c r="A10" s="27">
        <v>43253</v>
      </c>
      <c r="B10" s="28">
        <v>2407</v>
      </c>
      <c r="C10" s="29" t="s">
        <v>10</v>
      </c>
      <c r="D10" s="30">
        <v>5232.7</v>
      </c>
      <c r="E10" s="24">
        <v>43253</v>
      </c>
      <c r="F10" s="25">
        <v>5232.7</v>
      </c>
      <c r="G10" s="31">
        <f t="shared" si="0"/>
        <v>0</v>
      </c>
      <c r="H10" s="3"/>
      <c r="J10" s="36"/>
      <c r="K10" s="27">
        <v>43277</v>
      </c>
      <c r="L10" s="32" t="s">
        <v>116</v>
      </c>
      <c r="M10" s="29" t="s">
        <v>32</v>
      </c>
      <c r="N10" s="30">
        <v>4233</v>
      </c>
      <c r="O10" s="24"/>
      <c r="P10" s="25"/>
      <c r="Q10" s="31">
        <f t="shared" si="1"/>
        <v>4233</v>
      </c>
    </row>
    <row r="11" spans="1:17" ht="15.75" x14ac:dyDescent="0.25">
      <c r="A11" s="27">
        <v>43253</v>
      </c>
      <c r="B11" s="28">
        <v>2408</v>
      </c>
      <c r="C11" s="29" t="s">
        <v>66</v>
      </c>
      <c r="D11" s="30">
        <v>4583.2</v>
      </c>
      <c r="E11" s="24">
        <v>43255</v>
      </c>
      <c r="F11" s="25">
        <v>4583.2</v>
      </c>
      <c r="G11" s="31">
        <f t="shared" si="0"/>
        <v>0</v>
      </c>
      <c r="H11" s="3"/>
      <c r="J11" s="36"/>
      <c r="K11" s="27"/>
      <c r="L11" s="32"/>
      <c r="M11" s="29"/>
      <c r="N11" s="30"/>
      <c r="O11" s="24"/>
      <c r="P11" s="25"/>
      <c r="Q11" s="31">
        <f t="shared" si="1"/>
        <v>0</v>
      </c>
    </row>
    <row r="12" spans="1:17" ht="15.75" x14ac:dyDescent="0.25">
      <c r="A12" s="27">
        <v>43254</v>
      </c>
      <c r="B12" s="28">
        <v>2409</v>
      </c>
      <c r="C12" s="29" t="s">
        <v>10</v>
      </c>
      <c r="D12" s="30">
        <v>10056.700000000001</v>
      </c>
      <c r="E12" s="24">
        <v>43254</v>
      </c>
      <c r="F12" s="25">
        <v>10056.700000000001</v>
      </c>
      <c r="G12" s="31">
        <f t="shared" si="0"/>
        <v>0</v>
      </c>
      <c r="H12" s="3"/>
      <c r="J12" s="36"/>
      <c r="K12" s="27"/>
      <c r="L12" s="32"/>
      <c r="M12" s="29"/>
      <c r="N12" s="30"/>
      <c r="O12" s="24"/>
      <c r="P12" s="25"/>
      <c r="Q12" s="31">
        <f t="shared" si="1"/>
        <v>0</v>
      </c>
    </row>
    <row r="13" spans="1:17" ht="15.75" x14ac:dyDescent="0.25">
      <c r="A13" s="27">
        <v>43254</v>
      </c>
      <c r="B13" s="28">
        <v>2410</v>
      </c>
      <c r="C13" s="29" t="s">
        <v>52</v>
      </c>
      <c r="D13" s="30">
        <v>2996</v>
      </c>
      <c r="E13" s="24">
        <v>43254</v>
      </c>
      <c r="F13" s="25">
        <v>2996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43254</v>
      </c>
      <c r="B14" s="28">
        <v>2411</v>
      </c>
      <c r="C14" s="29" t="s">
        <v>7</v>
      </c>
      <c r="D14" s="30">
        <v>6892</v>
      </c>
      <c r="E14" s="24">
        <v>43256</v>
      </c>
      <c r="F14" s="25">
        <v>6892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43254</v>
      </c>
      <c r="B15" s="28">
        <v>2412</v>
      </c>
      <c r="C15" s="39" t="s">
        <v>51</v>
      </c>
      <c r="D15" s="30">
        <v>0</v>
      </c>
      <c r="E15" s="24"/>
      <c r="F15" s="25"/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43254</v>
      </c>
      <c r="B16" s="28">
        <v>2413</v>
      </c>
      <c r="C16" s="29" t="s">
        <v>8</v>
      </c>
      <c r="D16" s="30">
        <v>13934.6</v>
      </c>
      <c r="E16" s="24">
        <v>43254</v>
      </c>
      <c r="F16" s="25">
        <v>13934.6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43254</v>
      </c>
      <c r="B17" s="28">
        <v>2414</v>
      </c>
      <c r="C17" s="34" t="s">
        <v>66</v>
      </c>
      <c r="D17" s="30">
        <v>4564</v>
      </c>
      <c r="E17" s="24">
        <v>43260</v>
      </c>
      <c r="F17" s="25">
        <v>4564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43255</v>
      </c>
      <c r="B18" s="28">
        <v>2415</v>
      </c>
      <c r="C18" s="34" t="s">
        <v>10</v>
      </c>
      <c r="D18" s="30">
        <v>7256.1</v>
      </c>
      <c r="E18" s="24">
        <v>43255</v>
      </c>
      <c r="F18" s="25">
        <v>7256.1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43256</v>
      </c>
      <c r="B19" s="28">
        <v>2416</v>
      </c>
      <c r="C19" s="29" t="s">
        <v>10</v>
      </c>
      <c r="D19" s="30">
        <v>31586</v>
      </c>
      <c r="E19" s="24">
        <v>43258</v>
      </c>
      <c r="F19" s="25">
        <v>31586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43257</v>
      </c>
      <c r="B20" s="28">
        <v>2417</v>
      </c>
      <c r="C20" s="29" t="s">
        <v>7</v>
      </c>
      <c r="D20" s="30">
        <v>1620</v>
      </c>
      <c r="E20" s="24">
        <v>43260</v>
      </c>
      <c r="F20" s="25">
        <v>1620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43258</v>
      </c>
      <c r="B21" s="28">
        <v>2418</v>
      </c>
      <c r="C21" s="29" t="s">
        <v>7</v>
      </c>
      <c r="D21" s="30">
        <v>5263.2</v>
      </c>
      <c r="E21" s="24">
        <v>43260</v>
      </c>
      <c r="F21" s="25">
        <v>5263.2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43259</v>
      </c>
      <c r="B22" s="28">
        <v>2419</v>
      </c>
      <c r="C22" s="29" t="s">
        <v>50</v>
      </c>
      <c r="D22" s="30">
        <v>6973.2</v>
      </c>
      <c r="E22" s="24">
        <v>43259</v>
      </c>
      <c r="F22" s="25">
        <v>6973.2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43259</v>
      </c>
      <c r="B23" s="28">
        <v>2420</v>
      </c>
      <c r="C23" s="29" t="s">
        <v>66</v>
      </c>
      <c r="D23" s="30">
        <v>5387.4</v>
      </c>
      <c r="E23" s="24">
        <v>43260</v>
      </c>
      <c r="F23" s="25">
        <v>5387.4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43259</v>
      </c>
      <c r="B24" s="28">
        <v>2421</v>
      </c>
      <c r="C24" s="29" t="s">
        <v>9</v>
      </c>
      <c r="D24" s="30">
        <v>36771.54</v>
      </c>
      <c r="E24" s="24">
        <v>43260</v>
      </c>
      <c r="F24" s="25">
        <v>36771.54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43260</v>
      </c>
      <c r="B25" s="28">
        <v>2422</v>
      </c>
      <c r="C25" s="29" t="s">
        <v>7</v>
      </c>
      <c r="D25" s="30">
        <v>23750.3</v>
      </c>
      <c r="E25" s="24">
        <v>43261</v>
      </c>
      <c r="F25" s="25">
        <v>23750.3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43260</v>
      </c>
      <c r="B26" s="28">
        <v>2423</v>
      </c>
      <c r="C26" s="29" t="s">
        <v>10</v>
      </c>
      <c r="D26" s="30">
        <v>37231.35</v>
      </c>
      <c r="E26" s="24">
        <v>43262</v>
      </c>
      <c r="F26" s="25">
        <v>37231.35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43260</v>
      </c>
      <c r="B27" s="28">
        <v>2424</v>
      </c>
      <c r="C27" s="34" t="s">
        <v>8</v>
      </c>
      <c r="D27" s="30">
        <v>12302.8</v>
      </c>
      <c r="E27" s="24">
        <v>43260</v>
      </c>
      <c r="F27" s="25">
        <v>12302.8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43260</v>
      </c>
      <c r="B28" s="28">
        <v>2425</v>
      </c>
      <c r="C28" s="29" t="s">
        <v>66</v>
      </c>
      <c r="D28" s="30">
        <v>6478</v>
      </c>
      <c r="E28" s="24">
        <v>43264</v>
      </c>
      <c r="F28" s="25">
        <v>6478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43261</v>
      </c>
      <c r="B29" s="28">
        <v>2426</v>
      </c>
      <c r="C29" s="29" t="s">
        <v>52</v>
      </c>
      <c r="D29" s="30">
        <v>6683</v>
      </c>
      <c r="E29" s="24">
        <v>43261</v>
      </c>
      <c r="F29" s="25">
        <v>6683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43262</v>
      </c>
      <c r="B30" s="28">
        <v>2427</v>
      </c>
      <c r="C30" s="29" t="s">
        <v>66</v>
      </c>
      <c r="D30" s="30">
        <v>6322.2</v>
      </c>
      <c r="E30" s="24">
        <v>43264</v>
      </c>
      <c r="F30" s="25">
        <v>6322.2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43263</v>
      </c>
      <c r="B31" s="28">
        <v>2428</v>
      </c>
      <c r="C31" s="29" t="s">
        <v>8</v>
      </c>
      <c r="D31" s="30">
        <v>12475.55</v>
      </c>
      <c r="E31" s="24">
        <v>43263</v>
      </c>
      <c r="F31" s="25">
        <v>12475.55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43263</v>
      </c>
      <c r="B32" s="28">
        <v>2429</v>
      </c>
      <c r="C32" s="29" t="s">
        <v>10</v>
      </c>
      <c r="D32" s="30">
        <v>6925.5</v>
      </c>
      <c r="E32" s="24">
        <v>43263</v>
      </c>
      <c r="F32" s="25">
        <v>6925.5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43263</v>
      </c>
      <c r="B33" s="28">
        <v>2430</v>
      </c>
      <c r="C33" s="29" t="s">
        <v>66</v>
      </c>
      <c r="D33" s="30">
        <v>3475.2</v>
      </c>
      <c r="E33" s="24">
        <v>43264</v>
      </c>
      <c r="F33" s="25">
        <v>3475.2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43263</v>
      </c>
      <c r="B34" s="28">
        <v>2431</v>
      </c>
      <c r="C34" s="29" t="s">
        <v>66</v>
      </c>
      <c r="D34" s="30">
        <v>8270.4</v>
      </c>
      <c r="E34" s="24">
        <v>43264</v>
      </c>
      <c r="F34" s="25">
        <v>8270.4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43264</v>
      </c>
      <c r="B35" s="28">
        <v>2432</v>
      </c>
      <c r="C35" s="29" t="s">
        <v>7</v>
      </c>
      <c r="D35" s="30">
        <v>5067.3999999999996</v>
      </c>
      <c r="E35" s="24">
        <v>43268</v>
      </c>
      <c r="F35" s="25">
        <v>5067.3999999999996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43264</v>
      </c>
      <c r="B36" s="28">
        <v>2433</v>
      </c>
      <c r="C36" s="29" t="s">
        <v>66</v>
      </c>
      <c r="D36" s="30">
        <v>3072</v>
      </c>
      <c r="E36" s="24">
        <v>43267</v>
      </c>
      <c r="F36" s="25">
        <v>3072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43264</v>
      </c>
      <c r="B37" s="28">
        <v>2434</v>
      </c>
      <c r="C37" s="29" t="s">
        <v>66</v>
      </c>
      <c r="D37" s="40">
        <v>3681.8</v>
      </c>
      <c r="E37" s="41">
        <v>43265</v>
      </c>
      <c r="F37" s="40">
        <v>3681.8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43265</v>
      </c>
      <c r="B38" s="28">
        <v>2435</v>
      </c>
      <c r="C38" s="29" t="s">
        <v>10</v>
      </c>
      <c r="D38" s="40">
        <v>7573.5</v>
      </c>
      <c r="E38" s="24">
        <v>43265</v>
      </c>
      <c r="F38" s="25">
        <v>7573.5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43265</v>
      </c>
      <c r="B39" s="28">
        <v>2436</v>
      </c>
      <c r="C39" s="29" t="s">
        <v>7</v>
      </c>
      <c r="D39" s="40">
        <v>9359.4</v>
      </c>
      <c r="E39" s="24">
        <v>43268</v>
      </c>
      <c r="F39" s="25">
        <v>9359.4</v>
      </c>
      <c r="G39" s="31">
        <f t="shared" si="0"/>
        <v>0</v>
      </c>
      <c r="H39" s="3"/>
      <c r="K39" s="49"/>
      <c r="L39" s="50"/>
      <c r="M39" s="3"/>
      <c r="N39" s="51">
        <f>SUM(N4:N38)</f>
        <v>15331.1</v>
      </c>
      <c r="O39" s="52"/>
      <c r="P39" s="54">
        <f>SUM(P4:P38)</f>
        <v>0</v>
      </c>
      <c r="Q39" s="55">
        <f>SUM(Q4:Q38)</f>
        <v>15331.1</v>
      </c>
    </row>
    <row r="40" spans="1:17" ht="15.75" x14ac:dyDescent="0.25">
      <c r="A40" s="27">
        <v>43265</v>
      </c>
      <c r="B40" s="28">
        <v>2437</v>
      </c>
      <c r="C40" s="29" t="s">
        <v>66</v>
      </c>
      <c r="D40" s="40">
        <v>2736</v>
      </c>
      <c r="E40" s="24">
        <v>43267</v>
      </c>
      <c r="F40" s="25">
        <v>2736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43327</v>
      </c>
      <c r="B41" s="28">
        <v>2438</v>
      </c>
      <c r="C41" s="29" t="s">
        <v>66</v>
      </c>
      <c r="D41" s="40">
        <v>5297.2</v>
      </c>
      <c r="E41" s="24">
        <v>43267</v>
      </c>
      <c r="F41" s="25">
        <v>5297.2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43267</v>
      </c>
      <c r="B42" s="28">
        <v>2439</v>
      </c>
      <c r="C42" s="29" t="s">
        <v>52</v>
      </c>
      <c r="D42" s="40">
        <v>7462</v>
      </c>
      <c r="E42" s="24">
        <v>43267</v>
      </c>
      <c r="F42" s="25">
        <v>7462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43267</v>
      </c>
      <c r="B43" s="28">
        <v>2440</v>
      </c>
      <c r="C43" s="29" t="s">
        <v>7</v>
      </c>
      <c r="D43" s="40">
        <v>24580</v>
      </c>
      <c r="E43" s="24">
        <v>43270</v>
      </c>
      <c r="F43" s="25">
        <v>24580</v>
      </c>
      <c r="G43" s="31">
        <f t="shared" si="0"/>
        <v>0</v>
      </c>
      <c r="H43" s="3"/>
      <c r="K43" s="49"/>
      <c r="L43" s="50"/>
      <c r="M43" s="3"/>
      <c r="N43" s="86">
        <f>N39-P39</f>
        <v>15331.1</v>
      </c>
      <c r="O43" s="87"/>
      <c r="P43" s="88"/>
    </row>
    <row r="44" spans="1:17" ht="15.75" x14ac:dyDescent="0.25">
      <c r="A44" s="27">
        <v>43267</v>
      </c>
      <c r="B44" s="28">
        <v>2441</v>
      </c>
      <c r="C44" s="29" t="s">
        <v>7</v>
      </c>
      <c r="D44" s="40">
        <v>910</v>
      </c>
      <c r="E44" s="24">
        <v>43268</v>
      </c>
      <c r="F44" s="25">
        <v>910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43267</v>
      </c>
      <c r="B45" s="28">
        <v>2442</v>
      </c>
      <c r="C45" s="29" t="s">
        <v>66</v>
      </c>
      <c r="D45" s="40">
        <v>7257</v>
      </c>
      <c r="E45" s="24">
        <v>43269</v>
      </c>
      <c r="F45" s="25">
        <v>7257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43267</v>
      </c>
      <c r="B46" s="28">
        <v>2443</v>
      </c>
      <c r="C46" s="29" t="s">
        <v>66</v>
      </c>
      <c r="D46" s="40">
        <v>8591</v>
      </c>
      <c r="E46" s="24">
        <v>43268</v>
      </c>
      <c r="F46" s="25">
        <v>8591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43268</v>
      </c>
      <c r="B47" s="28">
        <v>2444</v>
      </c>
      <c r="C47" s="29" t="s">
        <v>8</v>
      </c>
      <c r="D47" s="40">
        <v>13463.2</v>
      </c>
      <c r="E47" s="24">
        <v>43268</v>
      </c>
      <c r="F47" s="25">
        <v>13463.2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43268</v>
      </c>
      <c r="B48" s="28">
        <v>2445</v>
      </c>
      <c r="C48" s="29" t="s">
        <v>10</v>
      </c>
      <c r="D48" s="40">
        <v>7654.5</v>
      </c>
      <c r="E48" s="24">
        <v>43268</v>
      </c>
      <c r="F48" s="25">
        <v>7654.5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43268</v>
      </c>
      <c r="B49" s="28">
        <v>2446</v>
      </c>
      <c r="C49" s="29" t="s">
        <v>52</v>
      </c>
      <c r="D49" s="40">
        <v>6232</v>
      </c>
      <c r="E49" s="24">
        <v>43268</v>
      </c>
      <c r="F49" s="25">
        <v>6232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43268</v>
      </c>
      <c r="B50" s="28">
        <v>2447</v>
      </c>
      <c r="C50" s="29" t="s">
        <v>10</v>
      </c>
      <c r="D50" s="40">
        <v>7476.3</v>
      </c>
      <c r="E50" s="24">
        <v>43268</v>
      </c>
      <c r="F50" s="25">
        <v>7476.3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43268</v>
      </c>
      <c r="B51" s="28">
        <v>2448</v>
      </c>
      <c r="C51" s="29" t="s">
        <v>66</v>
      </c>
      <c r="D51" s="40">
        <v>7298</v>
      </c>
      <c r="E51" s="24">
        <v>43270</v>
      </c>
      <c r="F51" s="25">
        <v>7298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43269</v>
      </c>
      <c r="B52" s="28">
        <v>2449</v>
      </c>
      <c r="C52" s="29" t="s">
        <v>52</v>
      </c>
      <c r="D52" s="40">
        <v>2656.8</v>
      </c>
      <c r="E52" s="24">
        <v>43269</v>
      </c>
      <c r="F52" s="25">
        <v>2656.8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43269</v>
      </c>
      <c r="B53" s="28">
        <v>2450</v>
      </c>
      <c r="C53" s="29" t="s">
        <v>10</v>
      </c>
      <c r="D53" s="40">
        <v>4722.3</v>
      </c>
      <c r="E53" s="24">
        <v>43269</v>
      </c>
      <c r="F53" s="25">
        <v>4722.3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43269</v>
      </c>
      <c r="B54" s="28">
        <v>2451</v>
      </c>
      <c r="C54" s="29" t="s">
        <v>66</v>
      </c>
      <c r="D54" s="40">
        <v>2755.2</v>
      </c>
      <c r="E54" s="24">
        <v>43270</v>
      </c>
      <c r="F54" s="25">
        <v>2755.2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43269</v>
      </c>
      <c r="B55" s="28">
        <v>2452</v>
      </c>
      <c r="C55" s="29" t="s">
        <v>10</v>
      </c>
      <c r="D55" s="40">
        <v>4803.3</v>
      </c>
      <c r="E55" s="24">
        <v>43270</v>
      </c>
      <c r="F55" s="25">
        <v>4803.3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43270</v>
      </c>
      <c r="B56" s="28">
        <v>2453</v>
      </c>
      <c r="C56" s="29" t="s">
        <v>66</v>
      </c>
      <c r="D56" s="40">
        <v>6753</v>
      </c>
      <c r="E56" s="24">
        <v>43271</v>
      </c>
      <c r="F56" s="25">
        <v>6753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43271</v>
      </c>
      <c r="B57" s="28">
        <v>2454</v>
      </c>
      <c r="C57" s="29" t="s">
        <v>10</v>
      </c>
      <c r="D57" s="40">
        <v>5386.5</v>
      </c>
      <c r="E57" s="24">
        <v>43271</v>
      </c>
      <c r="F57" s="25">
        <v>5386.5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43271</v>
      </c>
      <c r="B58" s="28">
        <v>2455</v>
      </c>
      <c r="C58" s="29" t="s">
        <v>7</v>
      </c>
      <c r="D58" s="40">
        <v>5827.1</v>
      </c>
      <c r="E58" s="24">
        <v>43275</v>
      </c>
      <c r="F58" s="25">
        <v>5827.1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43271</v>
      </c>
      <c r="B59" s="28">
        <v>2456</v>
      </c>
      <c r="C59" s="29" t="s">
        <v>66</v>
      </c>
      <c r="D59" s="40">
        <v>5617</v>
      </c>
      <c r="E59" s="24">
        <v>43273</v>
      </c>
      <c r="F59" s="25">
        <v>5617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43272</v>
      </c>
      <c r="B60" s="28">
        <v>2457</v>
      </c>
      <c r="C60" s="29" t="s">
        <v>10</v>
      </c>
      <c r="D60" s="40">
        <v>10959.3</v>
      </c>
      <c r="E60" s="24">
        <v>43272</v>
      </c>
      <c r="F60" s="25">
        <v>10959.3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43272</v>
      </c>
      <c r="B61" s="28">
        <v>2458</v>
      </c>
      <c r="C61" s="29" t="s">
        <v>7</v>
      </c>
      <c r="D61" s="40">
        <v>9834.4</v>
      </c>
      <c r="E61" s="24">
        <v>43275</v>
      </c>
      <c r="F61" s="25">
        <v>9834.4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43272</v>
      </c>
      <c r="B62" s="28">
        <v>2459</v>
      </c>
      <c r="C62" s="29" t="s">
        <v>10</v>
      </c>
      <c r="D62" s="40">
        <v>6318</v>
      </c>
      <c r="E62" s="24">
        <v>43272</v>
      </c>
      <c r="F62" s="25">
        <v>6318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43272</v>
      </c>
      <c r="B63" s="28">
        <v>2460</v>
      </c>
      <c r="C63" s="29" t="s">
        <v>66</v>
      </c>
      <c r="D63" s="40">
        <v>5912.2</v>
      </c>
      <c r="E63" s="24">
        <v>43273</v>
      </c>
      <c r="F63" s="25">
        <v>5912.2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43273</v>
      </c>
      <c r="B64" s="28">
        <v>2461</v>
      </c>
      <c r="C64" s="29" t="s">
        <v>10</v>
      </c>
      <c r="D64" s="40">
        <v>9898.2000000000007</v>
      </c>
      <c r="E64" s="24">
        <v>43273</v>
      </c>
      <c r="F64" s="25">
        <v>9898.2000000000007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43273</v>
      </c>
      <c r="B65" s="28">
        <v>2462</v>
      </c>
      <c r="C65" s="29" t="s">
        <v>10</v>
      </c>
      <c r="D65" s="40">
        <v>3734.1</v>
      </c>
      <c r="E65" s="24">
        <v>43273</v>
      </c>
      <c r="F65" s="25">
        <v>3734.1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43273</v>
      </c>
      <c r="B66" s="28">
        <v>2463</v>
      </c>
      <c r="C66" s="29" t="s">
        <v>8</v>
      </c>
      <c r="D66" s="40">
        <v>12402.6</v>
      </c>
      <c r="E66" s="24">
        <v>43274</v>
      </c>
      <c r="F66" s="25">
        <v>12402.6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43273</v>
      </c>
      <c r="B67" s="28">
        <v>2464</v>
      </c>
      <c r="C67" s="29" t="s">
        <v>66</v>
      </c>
      <c r="D67" s="40">
        <v>9019.2000000000007</v>
      </c>
      <c r="E67" s="24">
        <v>43275</v>
      </c>
      <c r="F67" s="25">
        <v>9019.2000000000007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43274</v>
      </c>
      <c r="B68" s="28">
        <v>2465</v>
      </c>
      <c r="C68" s="29" t="s">
        <v>10</v>
      </c>
      <c r="D68" s="40">
        <v>8505</v>
      </c>
      <c r="E68" s="24">
        <v>43274</v>
      </c>
      <c r="F68" s="25">
        <v>8505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43274</v>
      </c>
      <c r="B69" s="28">
        <v>2466</v>
      </c>
      <c r="C69" s="29" t="s">
        <v>52</v>
      </c>
      <c r="D69" s="40">
        <v>8642.7999999999993</v>
      </c>
      <c r="E69" s="24">
        <v>43274</v>
      </c>
      <c r="F69" s="25">
        <v>8642.7999999999993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43274</v>
      </c>
      <c r="B70" s="28">
        <v>2467</v>
      </c>
      <c r="C70" s="29" t="s">
        <v>7</v>
      </c>
      <c r="D70" s="40">
        <v>26880.6</v>
      </c>
      <c r="E70" s="24">
        <v>43277</v>
      </c>
      <c r="F70" s="25">
        <v>26880.6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43274</v>
      </c>
      <c r="B71" s="28">
        <v>2468</v>
      </c>
      <c r="C71" s="29" t="s">
        <v>10</v>
      </c>
      <c r="D71" s="40">
        <v>10270.799999999999</v>
      </c>
      <c r="E71" s="24">
        <v>43274</v>
      </c>
      <c r="F71" s="25">
        <v>10270.799999999999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43274</v>
      </c>
      <c r="B72" s="28">
        <v>2469</v>
      </c>
      <c r="C72" s="29" t="s">
        <v>66</v>
      </c>
      <c r="D72" s="40">
        <v>7552.2</v>
      </c>
      <c r="E72" s="24">
        <v>43277</v>
      </c>
      <c r="F72" s="25">
        <v>7552.2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43275</v>
      </c>
      <c r="B73" s="28">
        <v>2470</v>
      </c>
      <c r="C73" s="29" t="s">
        <v>10</v>
      </c>
      <c r="D73" s="40">
        <v>7727.4</v>
      </c>
      <c r="E73" s="24">
        <v>43275</v>
      </c>
      <c r="F73" s="25">
        <v>7727.4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43275</v>
      </c>
      <c r="B74" s="28">
        <v>2471</v>
      </c>
      <c r="C74" s="29" t="s">
        <v>52</v>
      </c>
      <c r="D74" s="40">
        <v>3476.8</v>
      </c>
      <c r="E74" s="24">
        <v>43275</v>
      </c>
      <c r="F74" s="25">
        <v>3476.8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43275</v>
      </c>
      <c r="B75" s="28">
        <v>2472</v>
      </c>
      <c r="C75" s="29" t="s">
        <v>117</v>
      </c>
      <c r="D75" s="40">
        <v>45436</v>
      </c>
      <c r="E75" s="24">
        <v>43275</v>
      </c>
      <c r="F75" s="25">
        <v>45436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43275</v>
      </c>
      <c r="B76" s="28">
        <v>2473</v>
      </c>
      <c r="C76" s="29" t="s">
        <v>66</v>
      </c>
      <c r="D76" s="40">
        <v>8495.2000000000007</v>
      </c>
      <c r="E76" s="24">
        <v>43277</v>
      </c>
      <c r="F76" s="25">
        <v>8495.2000000000007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43275</v>
      </c>
      <c r="B77" s="28">
        <v>2474</v>
      </c>
      <c r="C77" s="29" t="s">
        <v>62</v>
      </c>
      <c r="D77" s="40">
        <v>3985.2</v>
      </c>
      <c r="E77" s="24">
        <v>43276</v>
      </c>
      <c r="F77" s="25">
        <v>3985.2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43275</v>
      </c>
      <c r="B78" s="28">
        <v>2475</v>
      </c>
      <c r="C78" s="29" t="s">
        <v>7</v>
      </c>
      <c r="D78" s="40">
        <v>9100</v>
      </c>
      <c r="E78" s="71">
        <v>43282</v>
      </c>
      <c r="F78" s="72">
        <v>9100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43276</v>
      </c>
      <c r="B79" s="28">
        <v>2476</v>
      </c>
      <c r="C79" s="29" t="s">
        <v>10</v>
      </c>
      <c r="D79" s="40">
        <v>8699.4</v>
      </c>
      <c r="E79" s="24">
        <v>43276</v>
      </c>
      <c r="F79" s="25">
        <v>8699.4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43276</v>
      </c>
      <c r="B80" s="28">
        <v>2477</v>
      </c>
      <c r="C80" s="29" t="s">
        <v>31</v>
      </c>
      <c r="D80" s="40">
        <v>2781.8</v>
      </c>
      <c r="E80" s="24">
        <v>43276</v>
      </c>
      <c r="F80" s="25">
        <v>2781.8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43276</v>
      </c>
      <c r="B81" s="28">
        <v>2478</v>
      </c>
      <c r="C81" s="29" t="s">
        <v>8</v>
      </c>
      <c r="D81" s="40">
        <v>12392</v>
      </c>
      <c r="E81" s="24">
        <v>43276</v>
      </c>
      <c r="F81" s="25">
        <v>12392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43276</v>
      </c>
      <c r="B82" s="28">
        <v>2479</v>
      </c>
      <c r="C82" s="70" t="s">
        <v>66</v>
      </c>
      <c r="D82" s="40">
        <v>5248</v>
      </c>
      <c r="E82" s="24">
        <v>43278</v>
      </c>
      <c r="F82" s="25">
        <v>5248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43277</v>
      </c>
      <c r="B83" s="28">
        <v>2480</v>
      </c>
      <c r="C83" s="29" t="s">
        <v>10</v>
      </c>
      <c r="D83" s="40">
        <v>9096.2999999999993</v>
      </c>
      <c r="E83" s="24">
        <v>43277</v>
      </c>
      <c r="F83" s="25">
        <v>9096.2999999999993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43277</v>
      </c>
      <c r="B84" s="28">
        <v>2481</v>
      </c>
      <c r="C84" s="29" t="s">
        <v>7</v>
      </c>
      <c r="D84" s="40">
        <v>6640</v>
      </c>
      <c r="E84" s="71">
        <v>43282</v>
      </c>
      <c r="F84" s="72">
        <v>6640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43277</v>
      </c>
      <c r="B85" s="28">
        <v>2482</v>
      </c>
      <c r="C85" s="29" t="s">
        <v>7</v>
      </c>
      <c r="D85" s="40">
        <v>4160</v>
      </c>
      <c r="E85" s="71">
        <v>43282</v>
      </c>
      <c r="F85" s="72">
        <v>4160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43277</v>
      </c>
      <c r="B86" s="28">
        <v>2483</v>
      </c>
      <c r="C86" s="29" t="s">
        <v>66</v>
      </c>
      <c r="D86" s="40">
        <v>2697.9</v>
      </c>
      <c r="E86" s="24">
        <v>43278</v>
      </c>
      <c r="F86" s="25">
        <v>2697.9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43278</v>
      </c>
      <c r="B87" s="28">
        <v>2484</v>
      </c>
      <c r="C87" s="29" t="s">
        <v>10</v>
      </c>
      <c r="D87" s="40">
        <v>6949.8</v>
      </c>
      <c r="E87" s="24">
        <v>43278</v>
      </c>
      <c r="F87" s="25">
        <v>6949.8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43278</v>
      </c>
      <c r="B88" s="28">
        <v>2485</v>
      </c>
      <c r="C88" s="29" t="s">
        <v>10</v>
      </c>
      <c r="D88" s="40">
        <v>5589</v>
      </c>
      <c r="E88" s="24">
        <v>43278</v>
      </c>
      <c r="F88" s="25">
        <v>5589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43278</v>
      </c>
      <c r="B89" s="28">
        <v>2486</v>
      </c>
      <c r="C89" s="29" t="s">
        <v>66</v>
      </c>
      <c r="D89" s="40">
        <v>3772</v>
      </c>
      <c r="E89" s="24">
        <v>43279</v>
      </c>
      <c r="F89" s="25">
        <v>3772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43279</v>
      </c>
      <c r="B90" s="28">
        <v>2487</v>
      </c>
      <c r="C90" s="29" t="s">
        <v>10</v>
      </c>
      <c r="D90" s="40">
        <v>6569.1</v>
      </c>
      <c r="E90" s="24">
        <v>43279</v>
      </c>
      <c r="F90" s="25">
        <v>6569.1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43279</v>
      </c>
      <c r="B91" s="28">
        <v>2488</v>
      </c>
      <c r="C91" s="29" t="s">
        <v>7</v>
      </c>
      <c r="D91" s="40">
        <v>9481.6</v>
      </c>
      <c r="E91" s="71">
        <v>43282</v>
      </c>
      <c r="F91" s="72">
        <v>9481.6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43279</v>
      </c>
      <c r="B92" s="28">
        <v>2489</v>
      </c>
      <c r="C92" s="29" t="s">
        <v>10</v>
      </c>
      <c r="D92" s="40">
        <v>2786.4</v>
      </c>
      <c r="E92" s="24">
        <v>43279</v>
      </c>
      <c r="F92" s="25">
        <v>2786.4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43279</v>
      </c>
      <c r="B93" s="28">
        <v>2490</v>
      </c>
      <c r="C93" s="29" t="s">
        <v>10</v>
      </c>
      <c r="D93" s="40">
        <v>4349.7</v>
      </c>
      <c r="E93" s="24">
        <v>43279</v>
      </c>
      <c r="F93" s="25">
        <v>4349.7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43279</v>
      </c>
      <c r="B94" s="28">
        <v>2491</v>
      </c>
      <c r="C94" s="29" t="s">
        <v>118</v>
      </c>
      <c r="D94" s="40">
        <v>2214</v>
      </c>
      <c r="E94" s="24">
        <v>43280</v>
      </c>
      <c r="F94" s="25">
        <v>2214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43279</v>
      </c>
      <c r="B95" s="28">
        <v>2492</v>
      </c>
      <c r="C95" s="29" t="s">
        <v>66</v>
      </c>
      <c r="D95" s="40">
        <v>4887.2</v>
      </c>
      <c r="E95" s="24">
        <v>43281</v>
      </c>
      <c r="F95" s="25">
        <v>4887.2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43280</v>
      </c>
      <c r="B96" s="28">
        <v>2493</v>
      </c>
      <c r="C96" s="29" t="s">
        <v>10</v>
      </c>
      <c r="D96" s="40">
        <v>6990.3</v>
      </c>
      <c r="E96" s="24">
        <v>43281</v>
      </c>
      <c r="F96" s="25">
        <v>6990.3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43280</v>
      </c>
      <c r="B97" s="28">
        <v>2494</v>
      </c>
      <c r="C97" s="29" t="s">
        <v>7</v>
      </c>
      <c r="D97" s="40">
        <v>1854</v>
      </c>
      <c r="E97" s="71">
        <v>43282</v>
      </c>
      <c r="F97" s="72">
        <v>1854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43280</v>
      </c>
      <c r="B98" s="28">
        <v>2495</v>
      </c>
      <c r="C98" s="29" t="s">
        <v>118</v>
      </c>
      <c r="D98" s="40">
        <v>2542</v>
      </c>
      <c r="E98" s="24">
        <v>43281</v>
      </c>
      <c r="F98" s="25">
        <v>2542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43280</v>
      </c>
      <c r="B99" s="28">
        <v>2496</v>
      </c>
      <c r="C99" s="29" t="s">
        <v>66</v>
      </c>
      <c r="D99" s="40">
        <v>6158.2</v>
      </c>
      <c r="E99" s="24">
        <v>43281</v>
      </c>
      <c r="F99" s="25">
        <v>6158.2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43281</v>
      </c>
      <c r="B100" s="28">
        <v>2497</v>
      </c>
      <c r="C100" s="29" t="s">
        <v>52</v>
      </c>
      <c r="D100" s="40">
        <v>9364.4</v>
      </c>
      <c r="E100" s="24">
        <v>43281</v>
      </c>
      <c r="F100" s="25">
        <v>9364.4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43281</v>
      </c>
      <c r="B101" s="28">
        <v>2498</v>
      </c>
      <c r="C101" s="29" t="s">
        <v>10</v>
      </c>
      <c r="D101" s="40">
        <v>9468.9</v>
      </c>
      <c r="E101" s="24">
        <v>43281</v>
      </c>
      <c r="F101" s="25">
        <v>9468.9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43281</v>
      </c>
      <c r="B102" s="28">
        <v>2499</v>
      </c>
      <c r="C102" s="29" t="s">
        <v>7</v>
      </c>
      <c r="D102" s="40">
        <v>21224</v>
      </c>
      <c r="E102" s="71">
        <v>43282</v>
      </c>
      <c r="F102" s="72">
        <v>21224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43281</v>
      </c>
      <c r="B103" s="28">
        <v>2500</v>
      </c>
      <c r="C103" s="29" t="s">
        <v>8</v>
      </c>
      <c r="D103" s="40">
        <v>12524</v>
      </c>
      <c r="E103" s="24">
        <v>43281</v>
      </c>
      <c r="F103" s="25">
        <v>12524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43281</v>
      </c>
      <c r="B104" s="28">
        <v>2501</v>
      </c>
      <c r="C104" s="29" t="s">
        <v>118</v>
      </c>
      <c r="D104" s="40">
        <v>2312.4</v>
      </c>
      <c r="E104" s="24">
        <v>43281</v>
      </c>
      <c r="F104" s="25">
        <v>2312.4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43281</v>
      </c>
      <c r="B105" s="28">
        <v>2502</v>
      </c>
      <c r="C105" s="29" t="s">
        <v>10</v>
      </c>
      <c r="D105" s="40">
        <v>8829</v>
      </c>
      <c r="E105" s="24">
        <v>43281</v>
      </c>
      <c r="F105" s="25">
        <v>8829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43281</v>
      </c>
      <c r="B106" s="28">
        <v>2503</v>
      </c>
      <c r="C106" s="29" t="s">
        <v>66</v>
      </c>
      <c r="D106" s="40">
        <v>5510.4</v>
      </c>
      <c r="E106" s="71">
        <v>43283</v>
      </c>
      <c r="F106" s="72">
        <v>5510.4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/>
      <c r="B107" s="28"/>
      <c r="C107" s="29"/>
      <c r="D107" s="40"/>
      <c r="E107" s="24"/>
      <c r="F107" s="25"/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/>
      <c r="B108" s="28"/>
      <c r="C108" s="29"/>
      <c r="D108" s="40"/>
      <c r="E108" s="24"/>
      <c r="F108" s="25"/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/>
      <c r="B109" s="28"/>
      <c r="C109" s="29"/>
      <c r="D109" s="40"/>
      <c r="E109" s="24"/>
      <c r="F109" s="25"/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/>
      <c r="B110" s="28"/>
      <c r="C110" s="29"/>
      <c r="D110" s="40"/>
      <c r="E110" s="24"/>
      <c r="F110" s="25"/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/>
      <c r="B111" s="28"/>
      <c r="C111" s="29"/>
      <c r="D111" s="40"/>
      <c r="E111" s="24"/>
      <c r="F111" s="25"/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thickBot="1" x14ac:dyDescent="0.3">
      <c r="A112" s="43"/>
      <c r="B112" s="44"/>
      <c r="C112" s="45"/>
      <c r="D112" s="46"/>
      <c r="E112" s="47"/>
      <c r="F112" s="46"/>
      <c r="G112" s="31">
        <f t="shared" si="0"/>
        <v>0</v>
      </c>
      <c r="H112" s="3"/>
    </row>
    <row r="113" spans="1:16" ht="16.5" thickTop="1" x14ac:dyDescent="0.25">
      <c r="A113" s="49"/>
      <c r="B113" s="50"/>
      <c r="C113" s="3"/>
      <c r="D113" s="51">
        <f>SUM(D4:D112)</f>
        <v>870981.44000000018</v>
      </c>
      <c r="E113" s="52"/>
      <c r="F113" s="51">
        <f>SUM(F4:F112)</f>
        <v>870981.44000000018</v>
      </c>
      <c r="G113" s="53"/>
      <c r="H113" s="3"/>
    </row>
    <row r="114" spans="1:16" x14ac:dyDescent="0.25">
      <c r="A114" s="49"/>
      <c r="B114" s="50"/>
      <c r="C114" s="3"/>
      <c r="D114" s="54"/>
      <c r="E114" s="52"/>
      <c r="F114" s="54"/>
      <c r="G114" s="53"/>
      <c r="H114" s="3"/>
    </row>
    <row r="115" spans="1:16" ht="30" x14ac:dyDescent="0.25">
      <c r="A115" s="49"/>
      <c r="B115" s="50"/>
      <c r="C115" s="3"/>
      <c r="D115" s="56" t="s">
        <v>11</v>
      </c>
      <c r="E115" s="52"/>
      <c r="F115" s="57" t="s">
        <v>12</v>
      </c>
      <c r="G115" s="53"/>
      <c r="H115" s="3"/>
    </row>
    <row r="116" spans="1:16" ht="15.75" thickBot="1" x14ac:dyDescent="0.3">
      <c r="A116" s="49"/>
      <c r="B116" s="50"/>
      <c r="C116" s="3"/>
      <c r="D116" s="56"/>
      <c r="E116" s="52"/>
      <c r="F116" s="57"/>
      <c r="G116" s="53"/>
      <c r="H116" s="3"/>
    </row>
    <row r="117" spans="1:16" ht="21.75" thickBot="1" x14ac:dyDescent="0.4">
      <c r="A117" s="49"/>
      <c r="B117" s="50"/>
      <c r="C117" s="3"/>
      <c r="D117" s="86">
        <f>D113-F113</f>
        <v>0</v>
      </c>
      <c r="E117" s="87"/>
      <c r="F117" s="88"/>
      <c r="H117" s="3"/>
    </row>
    <row r="118" spans="1:16" x14ac:dyDescent="0.25">
      <c r="A118" s="49"/>
      <c r="B118" s="50"/>
      <c r="C118" s="3"/>
      <c r="D118" s="54"/>
      <c r="E118" s="52"/>
      <c r="F118" s="54"/>
      <c r="H118" s="3"/>
      <c r="K118" s="49"/>
      <c r="L118" s="50"/>
      <c r="M118" s="3"/>
      <c r="N118" s="54"/>
      <c r="O118" s="52"/>
      <c r="P118" s="54"/>
    </row>
    <row r="119" spans="1:16" ht="18.75" x14ac:dyDescent="0.3">
      <c r="A119" s="49"/>
      <c r="B119" s="50"/>
      <c r="C119" s="3"/>
      <c r="D119" s="81" t="s">
        <v>13</v>
      </c>
      <c r="E119" s="81"/>
      <c r="F119" s="81"/>
      <c r="H119" s="3"/>
      <c r="K119" s="49"/>
      <c r="L119" s="50"/>
      <c r="M119" s="3"/>
    </row>
    <row r="120" spans="1:16" x14ac:dyDescent="0.25">
      <c r="A120" s="49"/>
      <c r="B120" s="50"/>
      <c r="C120" s="3"/>
      <c r="D120" s="54"/>
      <c r="E120" s="52"/>
      <c r="F120" s="54"/>
      <c r="H120" s="3"/>
      <c r="K120" s="49"/>
      <c r="L120" s="50"/>
      <c r="M120" s="3"/>
      <c r="N120" s="54"/>
      <c r="O120" s="52"/>
      <c r="P120" s="54"/>
    </row>
    <row r="121" spans="1:16" x14ac:dyDescent="0.25">
      <c r="A121" s="49"/>
      <c r="B121" s="50"/>
      <c r="C121" s="3"/>
      <c r="D121" s="54"/>
      <c r="E121" s="52"/>
      <c r="F121" s="54"/>
      <c r="H121" s="3"/>
      <c r="K121" s="49"/>
      <c r="L121" s="50"/>
      <c r="M121" s="3"/>
      <c r="N121" s="54"/>
      <c r="O121" s="52"/>
      <c r="P121" s="54"/>
    </row>
    <row r="122" spans="1:16" x14ac:dyDescent="0.25">
      <c r="A122" s="49"/>
      <c r="B122" s="50"/>
      <c r="C122" s="3"/>
      <c r="D122" s="54"/>
      <c r="E122" s="52"/>
      <c r="F122" s="54"/>
      <c r="H122" s="3"/>
      <c r="K122" s="49"/>
      <c r="L122" s="50"/>
      <c r="M122" s="3"/>
      <c r="N122" s="54"/>
      <c r="O122" s="52"/>
      <c r="P122" s="54"/>
    </row>
    <row r="123" spans="1:16" x14ac:dyDescent="0.25">
      <c r="A123" s="49"/>
      <c r="B123" s="50"/>
      <c r="C123" s="3"/>
      <c r="D123" s="54"/>
      <c r="E123" s="52"/>
      <c r="F123" s="54"/>
      <c r="H123" s="3"/>
      <c r="K123" s="49"/>
      <c r="L123" s="50"/>
      <c r="M123" s="3"/>
      <c r="N123" s="54"/>
      <c r="O123" s="52"/>
      <c r="P123" s="54"/>
    </row>
    <row r="124" spans="1:16" x14ac:dyDescent="0.25">
      <c r="A124" s="49"/>
      <c r="B124" s="50"/>
      <c r="C124" s="3"/>
      <c r="D124" s="54"/>
      <c r="E124" s="52"/>
      <c r="F124" s="54"/>
      <c r="H124" s="3"/>
      <c r="K124" s="49"/>
      <c r="L124" s="50"/>
      <c r="M124" s="3"/>
      <c r="N124" s="54"/>
      <c r="O124" s="52"/>
      <c r="P124" s="54"/>
    </row>
    <row r="125" spans="1:16" x14ac:dyDescent="0.25">
      <c r="A125" s="49"/>
      <c r="B125" s="50"/>
      <c r="C125" s="3"/>
      <c r="D125" s="54"/>
      <c r="E125" s="52"/>
      <c r="F125" s="54"/>
      <c r="H125" s="3"/>
      <c r="K125" s="49"/>
      <c r="L125" s="50"/>
      <c r="M125" s="3"/>
      <c r="N125" s="54"/>
      <c r="O125" s="52"/>
      <c r="P125" s="54"/>
    </row>
    <row r="126" spans="1:16" x14ac:dyDescent="0.25">
      <c r="A126" s="49"/>
      <c r="B126" s="50"/>
      <c r="C126" s="3"/>
      <c r="D126" s="54"/>
      <c r="E126" s="52"/>
      <c r="F126" s="54"/>
      <c r="H126" s="3"/>
      <c r="K126" s="49"/>
      <c r="L126" s="50"/>
      <c r="M126" s="3"/>
      <c r="N126" s="54"/>
      <c r="O126" s="52"/>
      <c r="P126" s="54"/>
    </row>
    <row r="127" spans="1:16" x14ac:dyDescent="0.25">
      <c r="A127" s="49"/>
      <c r="B127" s="50"/>
      <c r="C127" s="3"/>
      <c r="D127" s="54"/>
      <c r="E127" s="52"/>
      <c r="F127" s="54"/>
      <c r="H127" s="3"/>
      <c r="K127" s="49"/>
      <c r="L127" s="50"/>
      <c r="M127" s="3"/>
      <c r="N127" s="54"/>
      <c r="O127" s="52"/>
      <c r="P127" s="54"/>
    </row>
    <row r="128" spans="1:16" x14ac:dyDescent="0.25">
      <c r="A128" s="49"/>
      <c r="B128" s="50"/>
      <c r="C128" s="3"/>
      <c r="D128" s="54"/>
      <c r="E128" s="52"/>
      <c r="F128" s="54"/>
      <c r="H128" s="3"/>
      <c r="K128" s="49"/>
      <c r="L128" s="50"/>
      <c r="M128" s="3"/>
      <c r="N128" s="54"/>
      <c r="O128" s="52"/>
      <c r="P128" s="54"/>
    </row>
    <row r="129" spans="1:16" x14ac:dyDescent="0.25">
      <c r="A129" s="49"/>
      <c r="B129" s="50"/>
      <c r="C129" s="3"/>
      <c r="D129" s="54"/>
      <c r="E129" s="52"/>
      <c r="F129" s="54"/>
      <c r="H129" s="3"/>
      <c r="K129" s="49"/>
      <c r="L129" s="50"/>
      <c r="M129" s="3"/>
      <c r="N129" s="54"/>
      <c r="O129" s="52"/>
      <c r="P129" s="54"/>
    </row>
    <row r="130" spans="1:16" x14ac:dyDescent="0.25">
      <c r="A130" s="49"/>
      <c r="B130" s="50"/>
      <c r="C130" s="3"/>
      <c r="D130" s="54"/>
      <c r="E130" s="52"/>
      <c r="F130" s="54"/>
      <c r="H130" s="3"/>
      <c r="K130" s="49"/>
      <c r="L130" s="50"/>
      <c r="M130" s="3"/>
      <c r="N130" s="54"/>
      <c r="O130" s="52"/>
      <c r="P130" s="54"/>
    </row>
  </sheetData>
  <mergeCells count="8">
    <mergeCell ref="D117:F117"/>
    <mergeCell ref="D119:F11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6"/>
  <sheetViews>
    <sheetView topLeftCell="G1" workbookViewId="0">
      <selection activeCell="N12" sqref="N12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120</v>
      </c>
      <c r="C1" s="82"/>
      <c r="D1" s="82"/>
      <c r="E1" s="82"/>
      <c r="F1" s="82"/>
      <c r="H1" s="3"/>
      <c r="K1" s="4"/>
      <c r="L1" s="83" t="s">
        <v>119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43282</v>
      </c>
      <c r="B4" s="63">
        <v>2504</v>
      </c>
      <c r="C4" s="22" t="s">
        <v>52</v>
      </c>
      <c r="D4" s="23">
        <v>6617.4</v>
      </c>
      <c r="E4" s="24">
        <v>43282</v>
      </c>
      <c r="F4" s="25">
        <v>6617.4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43282</v>
      </c>
      <c r="B5" s="28">
        <v>2505</v>
      </c>
      <c r="C5" s="29" t="s">
        <v>10</v>
      </c>
      <c r="D5" s="30">
        <v>10287</v>
      </c>
      <c r="E5" s="24">
        <v>43282</v>
      </c>
      <c r="F5" s="25">
        <v>10287</v>
      </c>
      <c r="G5" s="31">
        <f>D5-F5</f>
        <v>0</v>
      </c>
      <c r="H5" s="3"/>
      <c r="K5" s="27">
        <v>43283</v>
      </c>
      <c r="L5" s="32">
        <v>112</v>
      </c>
      <c r="M5" s="34" t="s">
        <v>32</v>
      </c>
      <c r="N5" s="30">
        <v>1242</v>
      </c>
      <c r="O5" s="24"/>
      <c r="P5" s="25"/>
      <c r="Q5" s="31">
        <f>N5-P5</f>
        <v>1242</v>
      </c>
    </row>
    <row r="6" spans="1:17" ht="15.75" x14ac:dyDescent="0.25">
      <c r="A6" s="27">
        <v>43282</v>
      </c>
      <c r="B6" s="28">
        <v>2506</v>
      </c>
      <c r="C6" s="34" t="s">
        <v>121</v>
      </c>
      <c r="D6" s="35">
        <v>0</v>
      </c>
      <c r="E6" s="24"/>
      <c r="F6" s="25"/>
      <c r="G6" s="31">
        <f>D6-F6</f>
        <v>0</v>
      </c>
      <c r="H6" s="3"/>
      <c r="K6" s="27">
        <v>43287</v>
      </c>
      <c r="L6" s="32">
        <v>113</v>
      </c>
      <c r="M6" s="34" t="s">
        <v>32</v>
      </c>
      <c r="N6" s="35">
        <v>7377.32</v>
      </c>
      <c r="O6" s="24"/>
      <c r="P6" s="25"/>
      <c r="Q6" s="31">
        <f>N6-P6</f>
        <v>7377.32</v>
      </c>
    </row>
    <row r="7" spans="1:17" ht="15.75" x14ac:dyDescent="0.25">
      <c r="A7" s="27">
        <v>43282</v>
      </c>
      <c r="B7" s="28">
        <v>2507</v>
      </c>
      <c r="C7" s="29" t="s">
        <v>121</v>
      </c>
      <c r="D7" s="30">
        <v>0</v>
      </c>
      <c r="E7" s="24"/>
      <c r="F7" s="25"/>
      <c r="G7" s="31">
        <f t="shared" ref="G7:G128" si="0">D7-F7</f>
        <v>0</v>
      </c>
      <c r="H7" s="3"/>
      <c r="J7" s="36"/>
      <c r="K7" s="27">
        <v>43288</v>
      </c>
      <c r="L7" s="32">
        <v>114</v>
      </c>
      <c r="M7" s="29" t="s">
        <v>32</v>
      </c>
      <c r="N7" s="30">
        <v>4275</v>
      </c>
      <c r="O7" s="24"/>
      <c r="P7" s="25"/>
      <c r="Q7" s="31">
        <f t="shared" ref="Q7:Q22" si="1">N7-P7</f>
        <v>4275</v>
      </c>
    </row>
    <row r="8" spans="1:17" ht="15.75" x14ac:dyDescent="0.25">
      <c r="A8" s="27">
        <v>43282</v>
      </c>
      <c r="B8" s="28">
        <v>2508</v>
      </c>
      <c r="C8" s="29" t="s">
        <v>10</v>
      </c>
      <c r="D8" s="30">
        <v>4689.8999999999996</v>
      </c>
      <c r="E8" s="24">
        <v>43282</v>
      </c>
      <c r="F8" s="25">
        <v>4689.8999999999996</v>
      </c>
      <c r="G8" s="31">
        <f t="shared" si="0"/>
        <v>0</v>
      </c>
      <c r="H8" s="3"/>
      <c r="J8" s="36"/>
      <c r="K8" s="27">
        <v>43290</v>
      </c>
      <c r="L8" s="32">
        <v>115</v>
      </c>
      <c r="M8" s="29" t="s">
        <v>32</v>
      </c>
      <c r="N8" s="30">
        <v>1962</v>
      </c>
      <c r="O8" s="24"/>
      <c r="P8" s="25"/>
      <c r="Q8" s="31">
        <f t="shared" si="1"/>
        <v>1962</v>
      </c>
    </row>
    <row r="9" spans="1:17" ht="15.75" x14ac:dyDescent="0.25">
      <c r="A9" s="27">
        <v>43282</v>
      </c>
      <c r="B9" s="28">
        <v>2509</v>
      </c>
      <c r="C9" s="29" t="s">
        <v>7</v>
      </c>
      <c r="D9" s="30">
        <v>9520</v>
      </c>
      <c r="E9" s="24">
        <v>43285</v>
      </c>
      <c r="F9" s="25">
        <v>9520</v>
      </c>
      <c r="G9" s="31">
        <f t="shared" si="0"/>
        <v>0</v>
      </c>
      <c r="H9" s="3"/>
      <c r="J9" s="36"/>
      <c r="K9" s="27">
        <v>43297</v>
      </c>
      <c r="L9" s="32">
        <v>116</v>
      </c>
      <c r="M9" s="29" t="s">
        <v>32</v>
      </c>
      <c r="N9" s="30">
        <v>1800</v>
      </c>
      <c r="O9" s="24"/>
      <c r="P9" s="25"/>
      <c r="Q9" s="31">
        <f t="shared" si="1"/>
        <v>1800</v>
      </c>
    </row>
    <row r="10" spans="1:17" ht="15.75" x14ac:dyDescent="0.25">
      <c r="A10" s="27">
        <v>43282</v>
      </c>
      <c r="B10" s="28">
        <v>2510</v>
      </c>
      <c r="C10" s="29" t="s">
        <v>66</v>
      </c>
      <c r="D10" s="30">
        <v>6059.8</v>
      </c>
      <c r="E10" s="24">
        <v>43284</v>
      </c>
      <c r="F10" s="25">
        <v>6059.8</v>
      </c>
      <c r="G10" s="31">
        <f t="shared" si="0"/>
        <v>0</v>
      </c>
      <c r="H10" s="3"/>
      <c r="J10" s="36"/>
      <c r="K10" s="27">
        <v>43301</v>
      </c>
      <c r="L10" s="32">
        <v>117</v>
      </c>
      <c r="M10" s="29" t="s">
        <v>32</v>
      </c>
      <c r="N10" s="30">
        <v>1230</v>
      </c>
      <c r="O10" s="24"/>
      <c r="P10" s="25"/>
      <c r="Q10" s="31">
        <f t="shared" si="1"/>
        <v>1230</v>
      </c>
    </row>
    <row r="11" spans="1:17" ht="15.75" x14ac:dyDescent="0.25">
      <c r="A11" s="27">
        <v>43282</v>
      </c>
      <c r="B11" s="28">
        <v>2511</v>
      </c>
      <c r="C11" s="29" t="s">
        <v>118</v>
      </c>
      <c r="D11" s="30">
        <v>3100.8</v>
      </c>
      <c r="E11" s="24">
        <v>43283</v>
      </c>
      <c r="F11" s="25">
        <v>3100.8</v>
      </c>
      <c r="G11" s="31">
        <f t="shared" si="0"/>
        <v>0</v>
      </c>
      <c r="H11" s="3"/>
      <c r="J11" s="36"/>
      <c r="K11" s="27">
        <v>43309</v>
      </c>
      <c r="L11" s="32">
        <v>118</v>
      </c>
      <c r="M11" s="29" t="s">
        <v>32</v>
      </c>
      <c r="N11" s="30">
        <v>1489.6</v>
      </c>
      <c r="O11" s="24"/>
      <c r="P11" s="25"/>
      <c r="Q11" s="31">
        <f t="shared" si="1"/>
        <v>1489.6</v>
      </c>
    </row>
    <row r="12" spans="1:17" ht="15.75" x14ac:dyDescent="0.25">
      <c r="A12" s="27">
        <v>43282</v>
      </c>
      <c r="B12" s="28">
        <v>2512</v>
      </c>
      <c r="C12" s="29" t="s">
        <v>62</v>
      </c>
      <c r="D12" s="30">
        <v>4655.55</v>
      </c>
      <c r="E12" s="24">
        <v>43283</v>
      </c>
      <c r="F12" s="25">
        <v>4655.55</v>
      </c>
      <c r="G12" s="31">
        <f t="shared" si="0"/>
        <v>0</v>
      </c>
      <c r="H12" s="3"/>
      <c r="J12" s="36"/>
      <c r="K12" s="27">
        <v>43309</v>
      </c>
      <c r="L12" s="32">
        <v>119</v>
      </c>
      <c r="M12" s="29" t="s">
        <v>32</v>
      </c>
      <c r="N12" s="30">
        <v>33811.699999999997</v>
      </c>
      <c r="O12" s="24"/>
      <c r="P12" s="25"/>
      <c r="Q12" s="31">
        <f t="shared" si="1"/>
        <v>33811.699999999997</v>
      </c>
    </row>
    <row r="13" spans="1:17" ht="15.75" x14ac:dyDescent="0.25">
      <c r="A13" s="27">
        <v>43283</v>
      </c>
      <c r="B13" s="28">
        <v>2513</v>
      </c>
      <c r="C13" s="29" t="s">
        <v>10</v>
      </c>
      <c r="D13" s="30">
        <v>7670.7</v>
      </c>
      <c r="E13" s="24">
        <v>43283</v>
      </c>
      <c r="F13" s="25">
        <v>7670.7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43283</v>
      </c>
      <c r="B14" s="28">
        <v>2514</v>
      </c>
      <c r="C14" s="29" t="s">
        <v>118</v>
      </c>
      <c r="D14" s="30">
        <v>3345.6</v>
      </c>
      <c r="E14" s="24">
        <v>43285</v>
      </c>
      <c r="F14" s="25">
        <v>3345.6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43283</v>
      </c>
      <c r="B15" s="28">
        <v>2515</v>
      </c>
      <c r="C15" s="34" t="s">
        <v>66</v>
      </c>
      <c r="D15" s="30">
        <v>4501.8</v>
      </c>
      <c r="E15" s="24">
        <v>43285</v>
      </c>
      <c r="F15" s="25">
        <v>4501.8</v>
      </c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43284</v>
      </c>
      <c r="B16" s="28">
        <v>2516</v>
      </c>
      <c r="C16" s="29" t="s">
        <v>7</v>
      </c>
      <c r="D16" s="30">
        <v>3875.8</v>
      </c>
      <c r="E16" s="24">
        <v>43286</v>
      </c>
      <c r="F16" s="25">
        <v>3875.8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43284</v>
      </c>
      <c r="B17" s="28">
        <v>2517</v>
      </c>
      <c r="C17" s="34" t="s">
        <v>7</v>
      </c>
      <c r="D17" s="30">
        <v>997.05</v>
      </c>
      <c r="E17" s="24">
        <v>43285</v>
      </c>
      <c r="F17" s="25">
        <v>997.05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43285</v>
      </c>
      <c r="B18" s="28">
        <v>2518</v>
      </c>
      <c r="C18" s="34" t="s">
        <v>10</v>
      </c>
      <c r="D18" s="30">
        <v>6974.1</v>
      </c>
      <c r="E18" s="24">
        <v>43285</v>
      </c>
      <c r="F18" s="25">
        <v>6974.1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43285</v>
      </c>
      <c r="B19" s="28">
        <v>2519</v>
      </c>
      <c r="C19" s="29" t="s">
        <v>7</v>
      </c>
      <c r="D19" s="30">
        <v>2080</v>
      </c>
      <c r="E19" s="24">
        <v>43286</v>
      </c>
      <c r="F19" s="25">
        <v>2080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43285</v>
      </c>
      <c r="B20" s="28">
        <v>2520</v>
      </c>
      <c r="C20" s="29" t="s">
        <v>118</v>
      </c>
      <c r="D20" s="30">
        <v>2115.6</v>
      </c>
      <c r="E20" s="24">
        <v>43287</v>
      </c>
      <c r="F20" s="25">
        <v>2115.6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43285</v>
      </c>
      <c r="B21" s="28">
        <v>2521</v>
      </c>
      <c r="C21" s="29" t="s">
        <v>118</v>
      </c>
      <c r="D21" s="30">
        <v>3162</v>
      </c>
      <c r="E21" s="24">
        <v>43286</v>
      </c>
      <c r="F21" s="25">
        <v>3162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43285</v>
      </c>
      <c r="B22" s="28">
        <v>2522</v>
      </c>
      <c r="C22" s="29" t="s">
        <v>66</v>
      </c>
      <c r="D22" s="30">
        <v>4879</v>
      </c>
      <c r="E22" s="24">
        <v>43286</v>
      </c>
      <c r="F22" s="25">
        <v>4879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43286</v>
      </c>
      <c r="B23" s="28">
        <v>2523</v>
      </c>
      <c r="C23" s="29" t="s">
        <v>10</v>
      </c>
      <c r="D23" s="30">
        <v>10040</v>
      </c>
      <c r="E23" s="24">
        <v>43286</v>
      </c>
      <c r="F23" s="25">
        <v>10040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43286</v>
      </c>
      <c r="B24" s="28">
        <v>2524</v>
      </c>
      <c r="C24" s="29" t="s">
        <v>10</v>
      </c>
      <c r="D24" s="30">
        <v>5376</v>
      </c>
      <c r="E24" s="24">
        <v>43286</v>
      </c>
      <c r="F24" s="25">
        <v>5376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43286</v>
      </c>
      <c r="B25" s="28">
        <v>2525</v>
      </c>
      <c r="C25" s="29" t="s">
        <v>66</v>
      </c>
      <c r="D25" s="30">
        <v>6748.6</v>
      </c>
      <c r="E25" s="24">
        <v>43287</v>
      </c>
      <c r="F25" s="25">
        <v>6748.6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43286</v>
      </c>
      <c r="B26" s="28">
        <v>2526</v>
      </c>
      <c r="C26" s="29" t="s">
        <v>118</v>
      </c>
      <c r="D26" s="30">
        <v>2896.8</v>
      </c>
      <c r="E26" s="24">
        <v>43287</v>
      </c>
      <c r="F26" s="25">
        <v>2896.8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43287</v>
      </c>
      <c r="B27" s="28">
        <v>2527</v>
      </c>
      <c r="C27" s="34" t="s">
        <v>10</v>
      </c>
      <c r="D27" s="30">
        <v>8336</v>
      </c>
      <c r="E27" s="24">
        <v>43287</v>
      </c>
      <c r="F27" s="25">
        <v>8336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43287</v>
      </c>
      <c r="B28" s="28">
        <v>2528</v>
      </c>
      <c r="C28" s="29" t="s">
        <v>10</v>
      </c>
      <c r="D28" s="30">
        <v>5818.8</v>
      </c>
      <c r="E28" s="24">
        <v>43287</v>
      </c>
      <c r="F28" s="25">
        <v>5818.8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43287</v>
      </c>
      <c r="B29" s="28">
        <v>2529</v>
      </c>
      <c r="C29" s="29" t="s">
        <v>66</v>
      </c>
      <c r="D29" s="30">
        <v>7328</v>
      </c>
      <c r="E29" s="24">
        <v>43288</v>
      </c>
      <c r="F29" s="25">
        <v>7328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43287</v>
      </c>
      <c r="B30" s="28">
        <v>2530</v>
      </c>
      <c r="C30" s="29" t="s">
        <v>118</v>
      </c>
      <c r="D30" s="30">
        <v>3016</v>
      </c>
      <c r="E30" s="24">
        <v>43288</v>
      </c>
      <c r="F30" s="25">
        <v>3016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43288</v>
      </c>
      <c r="B31" s="28">
        <v>2531</v>
      </c>
      <c r="C31" s="29" t="s">
        <v>52</v>
      </c>
      <c r="D31" s="30">
        <v>7979.4</v>
      </c>
      <c r="E31" s="24">
        <v>43288</v>
      </c>
      <c r="F31" s="25">
        <v>7979.4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43288</v>
      </c>
      <c r="B32" s="28">
        <v>2532</v>
      </c>
      <c r="C32" s="29" t="s">
        <v>10</v>
      </c>
      <c r="D32" s="30">
        <v>10881</v>
      </c>
      <c r="E32" s="24">
        <v>43288</v>
      </c>
      <c r="F32" s="25">
        <v>10881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43288</v>
      </c>
      <c r="B33" s="28">
        <v>2533</v>
      </c>
      <c r="C33" s="29" t="s">
        <v>7</v>
      </c>
      <c r="D33" s="30">
        <v>22338</v>
      </c>
      <c r="E33" s="24">
        <v>43289</v>
      </c>
      <c r="F33" s="25">
        <v>22338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43288</v>
      </c>
      <c r="B34" s="28">
        <v>2534</v>
      </c>
      <c r="C34" s="29" t="s">
        <v>8</v>
      </c>
      <c r="D34" s="30">
        <v>14218.8</v>
      </c>
      <c r="E34" s="24">
        <v>43288</v>
      </c>
      <c r="F34" s="25">
        <v>14218.8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43288</v>
      </c>
      <c r="B35" s="28">
        <v>2535</v>
      </c>
      <c r="C35" s="29" t="s">
        <v>10</v>
      </c>
      <c r="D35" s="30">
        <v>8346</v>
      </c>
      <c r="E35" s="24">
        <v>43288</v>
      </c>
      <c r="F35" s="25">
        <v>8346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43288</v>
      </c>
      <c r="B36" s="28">
        <v>2536</v>
      </c>
      <c r="C36" s="29" t="s">
        <v>66</v>
      </c>
      <c r="D36" s="30">
        <v>12357.6</v>
      </c>
      <c r="E36" s="24">
        <v>43289</v>
      </c>
      <c r="F36" s="25">
        <v>12357.6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43288</v>
      </c>
      <c r="B37" s="28">
        <v>2537</v>
      </c>
      <c r="C37" s="29" t="s">
        <v>118</v>
      </c>
      <c r="D37" s="40">
        <v>5916.6</v>
      </c>
      <c r="E37" s="41">
        <v>43290</v>
      </c>
      <c r="F37" s="40">
        <v>5916.6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43288</v>
      </c>
      <c r="B38" s="28">
        <v>2538</v>
      </c>
      <c r="C38" s="29" t="s">
        <v>62</v>
      </c>
      <c r="D38" s="40">
        <v>7394.4</v>
      </c>
      <c r="E38" s="24">
        <v>43289</v>
      </c>
      <c r="F38" s="25">
        <v>7394.4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43288</v>
      </c>
      <c r="B39" s="28">
        <v>2539</v>
      </c>
      <c r="C39" s="29" t="s">
        <v>62</v>
      </c>
      <c r="D39" s="40">
        <v>2379</v>
      </c>
      <c r="E39" s="24">
        <v>43289</v>
      </c>
      <c r="F39" s="25">
        <v>2379</v>
      </c>
      <c r="G39" s="31">
        <f t="shared" si="0"/>
        <v>0</v>
      </c>
      <c r="H39" s="3"/>
      <c r="K39" s="49"/>
      <c r="L39" s="50"/>
      <c r="M39" s="3"/>
      <c r="N39" s="51">
        <f>SUM(N4:N38)</f>
        <v>53187.619999999995</v>
      </c>
      <c r="O39" s="52"/>
      <c r="P39" s="54">
        <f>SUM(P4:P38)</f>
        <v>0</v>
      </c>
      <c r="Q39" s="55">
        <f>SUM(Q4:Q38)</f>
        <v>53187.619999999995</v>
      </c>
    </row>
    <row r="40" spans="1:17" ht="15.75" x14ac:dyDescent="0.25">
      <c r="A40" s="27">
        <v>43289</v>
      </c>
      <c r="B40" s="28">
        <v>2540</v>
      </c>
      <c r="C40" s="29" t="s">
        <v>10</v>
      </c>
      <c r="D40" s="40">
        <v>7706.4</v>
      </c>
      <c r="E40" s="24">
        <v>43289</v>
      </c>
      <c r="F40" s="25">
        <v>7706.4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43289</v>
      </c>
      <c r="B41" s="28">
        <v>2541</v>
      </c>
      <c r="C41" s="29" t="s">
        <v>52</v>
      </c>
      <c r="D41" s="40">
        <v>2191.8000000000002</v>
      </c>
      <c r="E41" s="24">
        <v>43289</v>
      </c>
      <c r="F41" s="25">
        <v>2191.8000000000002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43289</v>
      </c>
      <c r="B42" s="28">
        <v>2542</v>
      </c>
      <c r="C42" s="29" t="s">
        <v>7</v>
      </c>
      <c r="D42" s="40">
        <v>11500</v>
      </c>
      <c r="E42" s="24">
        <v>43290</v>
      </c>
      <c r="F42" s="25">
        <v>11500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43289</v>
      </c>
      <c r="B43" s="28">
        <v>2543</v>
      </c>
      <c r="C43" s="29" t="s">
        <v>66</v>
      </c>
      <c r="D43" s="40">
        <v>8821.7999999999993</v>
      </c>
      <c r="E43" s="24">
        <v>43292</v>
      </c>
      <c r="F43" s="25">
        <v>8821.7999999999993</v>
      </c>
      <c r="G43" s="31">
        <f t="shared" si="0"/>
        <v>0</v>
      </c>
      <c r="H43" s="3"/>
      <c r="K43" s="49"/>
      <c r="L43" s="50"/>
      <c r="M43" s="3"/>
      <c r="N43" s="86">
        <f>N39-P39</f>
        <v>53187.619999999995</v>
      </c>
      <c r="O43" s="87"/>
      <c r="P43" s="88"/>
    </row>
    <row r="44" spans="1:17" ht="15.75" x14ac:dyDescent="0.25">
      <c r="A44" s="27">
        <v>43289</v>
      </c>
      <c r="B44" s="28">
        <v>2544</v>
      </c>
      <c r="C44" s="29" t="s">
        <v>62</v>
      </c>
      <c r="D44" s="40">
        <v>3572.4</v>
      </c>
      <c r="E44" s="24">
        <v>43290</v>
      </c>
      <c r="F44" s="25">
        <v>3572.4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43289</v>
      </c>
      <c r="B45" s="28">
        <v>2545</v>
      </c>
      <c r="C45" s="29" t="s">
        <v>118</v>
      </c>
      <c r="D45" s="40">
        <v>3135.6</v>
      </c>
      <c r="E45" s="24">
        <v>43292</v>
      </c>
      <c r="F45" s="25">
        <v>3135.6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43290</v>
      </c>
      <c r="B46" s="28">
        <v>2546</v>
      </c>
      <c r="C46" s="29" t="s">
        <v>10</v>
      </c>
      <c r="D46" s="40">
        <v>6786</v>
      </c>
      <c r="E46" s="24">
        <v>43290</v>
      </c>
      <c r="F46" s="25">
        <v>6786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43290</v>
      </c>
      <c r="B47" s="28">
        <v>2547</v>
      </c>
      <c r="C47" s="29" t="s">
        <v>10</v>
      </c>
      <c r="D47" s="40">
        <v>5054.3999999999996</v>
      </c>
      <c r="E47" s="24">
        <v>43290</v>
      </c>
      <c r="F47" s="25">
        <v>5054.3999999999996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43292</v>
      </c>
      <c r="B48" s="28">
        <v>2548</v>
      </c>
      <c r="C48" s="29" t="s">
        <v>10</v>
      </c>
      <c r="D48" s="40">
        <v>9902.7999999999993</v>
      </c>
      <c r="E48" s="24">
        <v>43292</v>
      </c>
      <c r="F48" s="25">
        <v>9902.7999999999993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43292</v>
      </c>
      <c r="B49" s="28">
        <v>2549</v>
      </c>
      <c r="C49" s="29" t="s">
        <v>7</v>
      </c>
      <c r="D49" s="40">
        <v>4535.3</v>
      </c>
      <c r="E49" s="24">
        <v>43292</v>
      </c>
      <c r="F49" s="25">
        <v>4535.3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43292</v>
      </c>
      <c r="B50" s="28">
        <v>2550</v>
      </c>
      <c r="C50" s="29" t="s">
        <v>8</v>
      </c>
      <c r="D50" s="40">
        <v>12112.8</v>
      </c>
      <c r="E50" s="24">
        <v>43292</v>
      </c>
      <c r="F50" s="25">
        <v>12112.8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43292</v>
      </c>
      <c r="B51" s="28">
        <v>2551</v>
      </c>
      <c r="C51" s="29" t="s">
        <v>118</v>
      </c>
      <c r="D51" s="40">
        <v>2129.4</v>
      </c>
      <c r="E51" s="24">
        <v>43293</v>
      </c>
      <c r="F51" s="25">
        <v>2129.4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43282</v>
      </c>
      <c r="B52" s="28">
        <v>2552</v>
      </c>
      <c r="C52" s="29" t="s">
        <v>66</v>
      </c>
      <c r="D52" s="40">
        <v>3946.8</v>
      </c>
      <c r="E52" s="24">
        <v>43293</v>
      </c>
      <c r="F52" s="25">
        <v>3946.8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43293</v>
      </c>
      <c r="B53" s="28">
        <v>2553</v>
      </c>
      <c r="C53" s="29" t="s">
        <v>10</v>
      </c>
      <c r="D53" s="40">
        <v>9135.2000000000007</v>
      </c>
      <c r="E53" s="24">
        <v>43293</v>
      </c>
      <c r="F53" s="25">
        <v>9135.2000000000007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43293</v>
      </c>
      <c r="B54" s="28">
        <v>2554</v>
      </c>
      <c r="C54" s="29" t="s">
        <v>118</v>
      </c>
      <c r="D54" s="40">
        <v>4660.53</v>
      </c>
      <c r="E54" s="24">
        <v>43294</v>
      </c>
      <c r="F54" s="25">
        <v>4660.53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43293</v>
      </c>
      <c r="B55" s="28">
        <v>2555</v>
      </c>
      <c r="C55" s="29" t="s">
        <v>66</v>
      </c>
      <c r="D55" s="40">
        <v>9839.4</v>
      </c>
      <c r="E55" s="24">
        <v>43294</v>
      </c>
      <c r="F55" s="25">
        <v>9839.4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43294</v>
      </c>
      <c r="B56" s="28">
        <v>2556</v>
      </c>
      <c r="C56" s="29" t="s">
        <v>10</v>
      </c>
      <c r="D56" s="40">
        <v>11024.8</v>
      </c>
      <c r="E56" s="24">
        <v>43294</v>
      </c>
      <c r="F56" s="25">
        <v>11024.8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43294</v>
      </c>
      <c r="B57" s="28">
        <v>2557</v>
      </c>
      <c r="C57" s="29" t="s">
        <v>10</v>
      </c>
      <c r="D57" s="40">
        <v>5760.8</v>
      </c>
      <c r="E57" s="24">
        <v>43294</v>
      </c>
      <c r="F57" s="25">
        <v>5760.8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43294</v>
      </c>
      <c r="B58" s="28">
        <v>2558</v>
      </c>
      <c r="C58" s="29" t="s">
        <v>66</v>
      </c>
      <c r="D58" s="40">
        <v>9063</v>
      </c>
      <c r="E58" s="24">
        <v>43298</v>
      </c>
      <c r="F58" s="25">
        <v>9063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43294</v>
      </c>
      <c r="B59" s="28">
        <v>2559</v>
      </c>
      <c r="C59" s="29" t="s">
        <v>118</v>
      </c>
      <c r="D59" s="40">
        <v>2678.4</v>
      </c>
      <c r="E59" s="24">
        <v>43295</v>
      </c>
      <c r="F59" s="25">
        <v>2678.4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43295</v>
      </c>
      <c r="B60" s="28">
        <v>2560</v>
      </c>
      <c r="C60" s="29" t="s">
        <v>52</v>
      </c>
      <c r="D60" s="40">
        <v>7828</v>
      </c>
      <c r="E60" s="24">
        <v>43295</v>
      </c>
      <c r="F60" s="25">
        <v>7828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43295</v>
      </c>
      <c r="B61" s="28">
        <v>2561</v>
      </c>
      <c r="C61" s="29" t="s">
        <v>10</v>
      </c>
      <c r="D61" s="40">
        <v>12015.6</v>
      </c>
      <c r="E61" s="24">
        <v>43295</v>
      </c>
      <c r="F61" s="25">
        <v>12015.6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43295</v>
      </c>
      <c r="B62" s="28">
        <v>2562</v>
      </c>
      <c r="C62" s="29" t="s">
        <v>7</v>
      </c>
      <c r="D62" s="40">
        <v>15266</v>
      </c>
      <c r="E62" s="24">
        <v>43296</v>
      </c>
      <c r="F62" s="25">
        <v>15266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43295</v>
      </c>
      <c r="B63" s="28">
        <v>2563</v>
      </c>
      <c r="C63" s="29" t="s">
        <v>10</v>
      </c>
      <c r="D63" s="40">
        <v>6840</v>
      </c>
      <c r="E63" s="24">
        <v>43295</v>
      </c>
      <c r="F63" s="25">
        <v>6840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43295</v>
      </c>
      <c r="B64" s="28">
        <v>2564</v>
      </c>
      <c r="C64" s="29" t="s">
        <v>66</v>
      </c>
      <c r="D64" s="40">
        <v>6777.3</v>
      </c>
      <c r="E64" s="24">
        <v>43296</v>
      </c>
      <c r="F64" s="25">
        <v>6777.3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43295</v>
      </c>
      <c r="B65" s="28">
        <v>2565</v>
      </c>
      <c r="C65" s="29" t="s">
        <v>118</v>
      </c>
      <c r="D65" s="40">
        <v>2098.1999999999998</v>
      </c>
      <c r="E65" s="24">
        <v>43297</v>
      </c>
      <c r="F65" s="25">
        <v>2098.1999999999998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43296</v>
      </c>
      <c r="B66" s="28">
        <v>2566</v>
      </c>
      <c r="C66" s="29" t="s">
        <v>10</v>
      </c>
      <c r="D66" s="40">
        <v>8580.4</v>
      </c>
      <c r="E66" s="24">
        <v>43296</v>
      </c>
      <c r="F66" s="25">
        <v>8580.4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43296</v>
      </c>
      <c r="B67" s="28">
        <v>2567</v>
      </c>
      <c r="C67" s="29" t="s">
        <v>52</v>
      </c>
      <c r="D67" s="40">
        <v>3017.2</v>
      </c>
      <c r="E67" s="24">
        <v>43296</v>
      </c>
      <c r="F67" s="25">
        <v>3017.2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43297</v>
      </c>
      <c r="B68" s="28">
        <v>2568</v>
      </c>
      <c r="C68" s="29" t="s">
        <v>10</v>
      </c>
      <c r="D68" s="40">
        <v>8314.4</v>
      </c>
      <c r="E68" s="24">
        <v>43297</v>
      </c>
      <c r="F68" s="25">
        <v>8314.4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43297</v>
      </c>
      <c r="B69" s="28">
        <v>2569</v>
      </c>
      <c r="C69" s="29" t="s">
        <v>118</v>
      </c>
      <c r="D69" s="40">
        <v>7068.6</v>
      </c>
      <c r="E69" s="24">
        <v>43300</v>
      </c>
      <c r="F69" s="25">
        <v>7068.6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43297</v>
      </c>
      <c r="B70" s="28">
        <v>2570</v>
      </c>
      <c r="C70" s="29" t="s">
        <v>66</v>
      </c>
      <c r="D70" s="40">
        <v>3914</v>
      </c>
      <c r="E70" s="24">
        <v>43299</v>
      </c>
      <c r="F70" s="25">
        <v>3914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43298</v>
      </c>
      <c r="B71" s="28">
        <v>2571</v>
      </c>
      <c r="C71" s="29" t="s">
        <v>66</v>
      </c>
      <c r="D71" s="40">
        <v>2485.1999999999998</v>
      </c>
      <c r="E71" s="24">
        <v>43299</v>
      </c>
      <c r="F71" s="25">
        <v>2485.1999999999998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43299</v>
      </c>
      <c r="B72" s="28">
        <v>2572</v>
      </c>
      <c r="C72" s="29" t="s">
        <v>10</v>
      </c>
      <c r="D72" s="40">
        <v>7303.8</v>
      </c>
      <c r="E72" s="24">
        <v>43299</v>
      </c>
      <c r="F72" s="25">
        <v>7303.8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43299</v>
      </c>
      <c r="B73" s="28">
        <v>2573</v>
      </c>
      <c r="C73" s="29" t="s">
        <v>9</v>
      </c>
      <c r="D73" s="40">
        <v>33761.21</v>
      </c>
      <c r="E73" s="24">
        <v>43302</v>
      </c>
      <c r="F73" s="25">
        <v>33761.21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43299</v>
      </c>
      <c r="B74" s="28">
        <v>2574</v>
      </c>
      <c r="C74" s="29" t="s">
        <v>8</v>
      </c>
      <c r="D74" s="40">
        <v>12381.2</v>
      </c>
      <c r="E74" s="24">
        <v>43299</v>
      </c>
      <c r="F74" s="25">
        <v>12381.2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43299</v>
      </c>
      <c r="B75" s="28">
        <v>2575</v>
      </c>
      <c r="C75" s="29" t="s">
        <v>66</v>
      </c>
      <c r="D75" s="40">
        <v>5814</v>
      </c>
      <c r="E75" s="24">
        <v>43300</v>
      </c>
      <c r="F75" s="25">
        <v>5814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43300</v>
      </c>
      <c r="B76" s="28">
        <v>2576</v>
      </c>
      <c r="C76" s="29" t="s">
        <v>10</v>
      </c>
      <c r="D76" s="40">
        <v>6458.4</v>
      </c>
      <c r="E76" s="24">
        <v>43300</v>
      </c>
      <c r="F76" s="25">
        <v>6458.4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43300</v>
      </c>
      <c r="B77" s="28">
        <v>2577</v>
      </c>
      <c r="C77" s="29" t="s">
        <v>66</v>
      </c>
      <c r="D77" s="40">
        <v>4913.6000000000004</v>
      </c>
      <c r="E77" s="24">
        <v>43301</v>
      </c>
      <c r="F77" s="25">
        <v>4913.6000000000004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43300</v>
      </c>
      <c r="B78" s="28">
        <v>2578</v>
      </c>
      <c r="C78" s="29" t="s">
        <v>118</v>
      </c>
      <c r="D78" s="40">
        <v>5506.8</v>
      </c>
      <c r="E78" s="24">
        <v>43301</v>
      </c>
      <c r="F78" s="25">
        <v>5506.8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43301</v>
      </c>
      <c r="B79" s="28">
        <v>2579</v>
      </c>
      <c r="C79" s="29" t="s">
        <v>10</v>
      </c>
      <c r="D79" s="40">
        <v>9561.6</v>
      </c>
      <c r="E79" s="24">
        <v>43301</v>
      </c>
      <c r="F79" s="25">
        <v>9561.6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43301</v>
      </c>
      <c r="B80" s="28">
        <v>2580</v>
      </c>
      <c r="C80" s="29" t="s">
        <v>10</v>
      </c>
      <c r="D80" s="40">
        <v>4788</v>
      </c>
      <c r="E80" s="24">
        <v>43301</v>
      </c>
      <c r="F80" s="25">
        <v>4788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43301</v>
      </c>
      <c r="B81" s="28">
        <v>2581</v>
      </c>
      <c r="C81" s="29" t="s">
        <v>66</v>
      </c>
      <c r="D81" s="40">
        <v>9945.6</v>
      </c>
      <c r="E81" s="24">
        <v>43302</v>
      </c>
      <c r="F81" s="25">
        <v>9945.6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43301</v>
      </c>
      <c r="B82" s="28">
        <v>2582</v>
      </c>
      <c r="C82" s="70" t="s">
        <v>118</v>
      </c>
      <c r="D82" s="40">
        <v>6044.45</v>
      </c>
      <c r="E82" s="24">
        <v>43302</v>
      </c>
      <c r="F82" s="25">
        <v>6044.45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43302</v>
      </c>
      <c r="B83" s="28">
        <v>2583</v>
      </c>
      <c r="C83" s="29" t="s">
        <v>7</v>
      </c>
      <c r="D83" s="40">
        <v>19488.599999999999</v>
      </c>
      <c r="E83" s="24">
        <v>43303</v>
      </c>
      <c r="F83" s="25">
        <v>19488.599999999999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43302</v>
      </c>
      <c r="B84" s="28">
        <v>2584</v>
      </c>
      <c r="C84" s="29" t="s">
        <v>10</v>
      </c>
      <c r="D84" s="40">
        <v>8991</v>
      </c>
      <c r="E84" s="24">
        <v>43302</v>
      </c>
      <c r="F84" s="25">
        <v>8991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43302</v>
      </c>
      <c r="B85" s="28">
        <v>2585</v>
      </c>
      <c r="C85" s="29" t="s">
        <v>52</v>
      </c>
      <c r="D85" s="40">
        <v>7296.4</v>
      </c>
      <c r="E85" s="24">
        <v>43302</v>
      </c>
      <c r="F85" s="25">
        <v>7296.4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43302</v>
      </c>
      <c r="B86" s="28">
        <v>2586</v>
      </c>
      <c r="C86" s="29" t="s">
        <v>66</v>
      </c>
      <c r="D86" s="40">
        <v>9568.2000000000007</v>
      </c>
      <c r="E86" s="24">
        <v>43304</v>
      </c>
      <c r="F86" s="25">
        <v>9568.2000000000007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43302</v>
      </c>
      <c r="B87" s="28">
        <v>2587</v>
      </c>
      <c r="C87" s="29" t="s">
        <v>118</v>
      </c>
      <c r="D87" s="40">
        <v>6860.6</v>
      </c>
      <c r="E87" s="24">
        <v>43303</v>
      </c>
      <c r="F87" s="25">
        <v>6860.6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43302</v>
      </c>
      <c r="B88" s="28">
        <v>2588</v>
      </c>
      <c r="C88" s="29" t="s">
        <v>9</v>
      </c>
      <c r="D88" s="40">
        <v>35281.800000000003</v>
      </c>
      <c r="E88" s="24">
        <v>43306</v>
      </c>
      <c r="F88" s="25">
        <v>35281.800000000003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43303</v>
      </c>
      <c r="B89" s="28">
        <v>2589</v>
      </c>
      <c r="C89" s="29" t="s">
        <v>10</v>
      </c>
      <c r="D89" s="40">
        <v>9403.4</v>
      </c>
      <c r="E89" s="24">
        <v>43303</v>
      </c>
      <c r="F89" s="25">
        <v>9403.4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43303</v>
      </c>
      <c r="B90" s="28">
        <v>2590</v>
      </c>
      <c r="C90" s="29" t="s">
        <v>66</v>
      </c>
      <c r="D90" s="40">
        <v>6262.4</v>
      </c>
      <c r="E90" s="24">
        <v>43305</v>
      </c>
      <c r="F90" s="25">
        <v>6262.4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43303</v>
      </c>
      <c r="B91" s="28">
        <v>2591</v>
      </c>
      <c r="C91" s="29" t="s">
        <v>122</v>
      </c>
      <c r="D91" s="40">
        <v>4734.8</v>
      </c>
      <c r="E91" s="24">
        <v>43304</v>
      </c>
      <c r="F91" s="25">
        <v>4734.8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43303</v>
      </c>
      <c r="B92" s="28">
        <v>2592</v>
      </c>
      <c r="C92" s="29" t="s">
        <v>118</v>
      </c>
      <c r="D92" s="40">
        <v>1934.4</v>
      </c>
      <c r="E92" s="24">
        <v>43305</v>
      </c>
      <c r="F92" s="25">
        <v>1934.4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43304</v>
      </c>
      <c r="B93" s="28">
        <v>2593</v>
      </c>
      <c r="C93" s="29" t="s">
        <v>31</v>
      </c>
      <c r="D93" s="40">
        <v>2601.9</v>
      </c>
      <c r="E93" s="24">
        <v>43304</v>
      </c>
      <c r="F93" s="25">
        <v>2601.9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43304</v>
      </c>
      <c r="B94" s="28">
        <v>2594</v>
      </c>
      <c r="C94" s="29" t="s">
        <v>10</v>
      </c>
      <c r="D94" s="40">
        <v>7530</v>
      </c>
      <c r="E94" s="24">
        <v>43304</v>
      </c>
      <c r="F94" s="25">
        <v>7530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43304</v>
      </c>
      <c r="B95" s="28">
        <v>2595</v>
      </c>
      <c r="C95" s="29" t="s">
        <v>118</v>
      </c>
      <c r="D95" s="40">
        <v>3785.1</v>
      </c>
      <c r="E95" s="24">
        <v>43305</v>
      </c>
      <c r="F95" s="25">
        <v>3785.1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43304</v>
      </c>
      <c r="B96" s="28">
        <v>2596</v>
      </c>
      <c r="C96" s="29" t="s">
        <v>66</v>
      </c>
      <c r="D96" s="40">
        <v>6908.4</v>
      </c>
      <c r="E96" s="24">
        <v>43305</v>
      </c>
      <c r="F96" s="25">
        <v>6908.4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43305</v>
      </c>
      <c r="B97" s="28">
        <v>2597</v>
      </c>
      <c r="C97" s="29" t="s">
        <v>8</v>
      </c>
      <c r="D97" s="40">
        <v>11950.8</v>
      </c>
      <c r="E97" s="24">
        <v>43305</v>
      </c>
      <c r="F97" s="25">
        <v>11950.8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43305</v>
      </c>
      <c r="B98" s="28">
        <v>2598</v>
      </c>
      <c r="C98" s="29" t="s">
        <v>89</v>
      </c>
      <c r="D98" s="40">
        <v>2888</v>
      </c>
      <c r="E98" s="24">
        <v>43305</v>
      </c>
      <c r="F98" s="25">
        <v>2888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43305</v>
      </c>
      <c r="B99" s="28">
        <v>2599</v>
      </c>
      <c r="C99" s="29" t="s">
        <v>10</v>
      </c>
      <c r="D99" s="40">
        <v>5602.5</v>
      </c>
      <c r="E99" s="24">
        <v>43305</v>
      </c>
      <c r="F99" s="25">
        <v>5602.5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43305</v>
      </c>
      <c r="B100" s="28">
        <v>2600</v>
      </c>
      <c r="C100" s="29" t="s">
        <v>66</v>
      </c>
      <c r="D100" s="40">
        <v>4491.6000000000004</v>
      </c>
      <c r="E100" s="24">
        <v>43306</v>
      </c>
      <c r="F100" s="25">
        <v>4491.6000000000004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43305</v>
      </c>
      <c r="B101" s="28">
        <v>2601</v>
      </c>
      <c r="C101" s="29" t="s">
        <v>62</v>
      </c>
      <c r="D101" s="40">
        <v>7892.6</v>
      </c>
      <c r="E101" s="24">
        <v>43305</v>
      </c>
      <c r="F101" s="25">
        <v>7892.6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43306</v>
      </c>
      <c r="B102" s="28">
        <v>2602</v>
      </c>
      <c r="C102" s="29" t="s">
        <v>10</v>
      </c>
      <c r="D102" s="40">
        <v>7597.5</v>
      </c>
      <c r="E102" s="24">
        <v>43306</v>
      </c>
      <c r="F102" s="25">
        <v>7597.5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43306</v>
      </c>
      <c r="B103" s="28">
        <v>2603</v>
      </c>
      <c r="C103" s="29" t="s">
        <v>7</v>
      </c>
      <c r="D103" s="40">
        <v>4160</v>
      </c>
      <c r="E103" s="24">
        <v>43308</v>
      </c>
      <c r="F103" s="25">
        <v>4160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43306</v>
      </c>
      <c r="B104" s="28">
        <v>2604</v>
      </c>
      <c r="C104" s="29" t="s">
        <v>62</v>
      </c>
      <c r="D104" s="40">
        <v>6900.04</v>
      </c>
      <c r="E104" s="24">
        <v>43307</v>
      </c>
      <c r="F104" s="25">
        <v>6900.04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43306</v>
      </c>
      <c r="B105" s="28">
        <v>2605</v>
      </c>
      <c r="C105" s="29" t="s">
        <v>66</v>
      </c>
      <c r="D105" s="40">
        <v>4354.8</v>
      </c>
      <c r="E105" s="24">
        <v>43308</v>
      </c>
      <c r="F105" s="25">
        <v>4354.8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43306</v>
      </c>
      <c r="B106" s="28">
        <v>2606</v>
      </c>
      <c r="C106" s="29" t="s">
        <v>118</v>
      </c>
      <c r="D106" s="40">
        <v>6081.6</v>
      </c>
      <c r="E106" s="24">
        <v>43307</v>
      </c>
      <c r="F106" s="25">
        <v>6081.6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43307</v>
      </c>
      <c r="B107" s="28">
        <v>2607</v>
      </c>
      <c r="C107" s="29" t="s">
        <v>10</v>
      </c>
      <c r="D107" s="40">
        <v>3746.8</v>
      </c>
      <c r="E107" s="24">
        <v>43307</v>
      </c>
      <c r="F107" s="25">
        <v>3746.8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43307</v>
      </c>
      <c r="B108" s="28">
        <v>2608</v>
      </c>
      <c r="C108" s="29" t="s">
        <v>10</v>
      </c>
      <c r="D108" s="40">
        <v>7600</v>
      </c>
      <c r="E108" s="24">
        <v>43307</v>
      </c>
      <c r="F108" s="25">
        <v>7600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43307</v>
      </c>
      <c r="B109" s="28">
        <v>2609</v>
      </c>
      <c r="C109" s="29" t="s">
        <v>118</v>
      </c>
      <c r="D109" s="40">
        <v>3442.8</v>
      </c>
      <c r="E109" s="24">
        <v>43308</v>
      </c>
      <c r="F109" s="25">
        <v>3442.8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43307</v>
      </c>
      <c r="B110" s="28">
        <v>2610</v>
      </c>
      <c r="C110" s="29" t="s">
        <v>62</v>
      </c>
      <c r="D110" s="40">
        <v>6777.3</v>
      </c>
      <c r="E110" s="24">
        <v>43308</v>
      </c>
      <c r="F110" s="25">
        <v>6777.3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43308</v>
      </c>
      <c r="B111" s="28">
        <v>2611</v>
      </c>
      <c r="C111" s="29" t="s">
        <v>10</v>
      </c>
      <c r="D111" s="40">
        <v>5616.4</v>
      </c>
      <c r="E111" s="24">
        <v>43308</v>
      </c>
      <c r="F111" s="25">
        <v>5616.4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43308</v>
      </c>
      <c r="B112" s="28">
        <v>2612</v>
      </c>
      <c r="C112" s="29" t="s">
        <v>118</v>
      </c>
      <c r="D112" s="40">
        <v>2238.6</v>
      </c>
      <c r="E112" s="24">
        <v>43309</v>
      </c>
      <c r="F112" s="25">
        <v>2238.6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43308</v>
      </c>
      <c r="B113" s="28">
        <v>2613</v>
      </c>
      <c r="C113" s="29" t="s">
        <v>62</v>
      </c>
      <c r="D113" s="40">
        <v>6718.4</v>
      </c>
      <c r="E113" s="24">
        <v>43309</v>
      </c>
      <c r="F113" s="25">
        <v>6718.4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43308</v>
      </c>
      <c r="B114" s="28">
        <v>2614</v>
      </c>
      <c r="C114" s="29" t="s">
        <v>66</v>
      </c>
      <c r="D114" s="40">
        <v>10054.799999999999</v>
      </c>
      <c r="E114" s="24">
        <v>43309</v>
      </c>
      <c r="F114" s="25">
        <v>10054.799999999999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43309</v>
      </c>
      <c r="B115" s="28">
        <v>2615</v>
      </c>
      <c r="C115" s="39" t="s">
        <v>121</v>
      </c>
      <c r="D115" s="40">
        <v>0</v>
      </c>
      <c r="E115" s="24"/>
      <c r="F115" s="25"/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43309</v>
      </c>
      <c r="B116" s="28">
        <v>2616</v>
      </c>
      <c r="C116" s="29" t="s">
        <v>7</v>
      </c>
      <c r="D116" s="40">
        <v>8400</v>
      </c>
      <c r="E116" s="24">
        <v>43310</v>
      </c>
      <c r="F116" s="25">
        <v>8400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43309</v>
      </c>
      <c r="B117" s="28">
        <v>2617</v>
      </c>
      <c r="C117" s="29" t="s">
        <v>118</v>
      </c>
      <c r="D117" s="40">
        <v>5602.5</v>
      </c>
      <c r="E117" s="24">
        <v>43311</v>
      </c>
      <c r="F117" s="25">
        <v>5602.5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43309</v>
      </c>
      <c r="B118" s="28">
        <v>2618</v>
      </c>
      <c r="C118" s="29" t="s">
        <v>66</v>
      </c>
      <c r="D118" s="40">
        <v>12038.4</v>
      </c>
      <c r="E118" s="24">
        <v>43310</v>
      </c>
      <c r="F118" s="25">
        <v>12038.4</v>
      </c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>
        <v>43309</v>
      </c>
      <c r="B119" s="28">
        <v>2619</v>
      </c>
      <c r="C119" s="29" t="s">
        <v>62</v>
      </c>
      <c r="D119" s="40">
        <v>4826</v>
      </c>
      <c r="E119" s="24">
        <v>43310</v>
      </c>
      <c r="F119" s="25">
        <v>4826</v>
      </c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>
        <v>43310</v>
      </c>
      <c r="B120" s="28">
        <v>2620</v>
      </c>
      <c r="C120" s="29" t="s">
        <v>52</v>
      </c>
      <c r="D120" s="40">
        <v>7558.2</v>
      </c>
      <c r="E120" s="24">
        <v>43310</v>
      </c>
      <c r="F120" s="25">
        <v>7558.2</v>
      </c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>
        <v>43310</v>
      </c>
      <c r="B121" s="28">
        <v>2621</v>
      </c>
      <c r="C121" s="29" t="s">
        <v>62</v>
      </c>
      <c r="D121" s="40">
        <v>5335.2</v>
      </c>
      <c r="E121" s="24">
        <v>43312</v>
      </c>
      <c r="F121" s="25">
        <v>5335.2</v>
      </c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>
        <v>43310</v>
      </c>
      <c r="B122" s="28">
        <v>2622</v>
      </c>
      <c r="C122" s="29" t="s">
        <v>118</v>
      </c>
      <c r="D122" s="40">
        <v>3374.4</v>
      </c>
      <c r="E122" s="24">
        <v>43311</v>
      </c>
      <c r="F122" s="25">
        <v>3374.4</v>
      </c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>
        <v>43310</v>
      </c>
      <c r="B123" s="28">
        <v>2623</v>
      </c>
      <c r="C123" s="29" t="s">
        <v>66</v>
      </c>
      <c r="D123" s="40">
        <v>5593.6</v>
      </c>
      <c r="E123" s="24">
        <v>43312</v>
      </c>
      <c r="F123" s="25">
        <v>5593.6</v>
      </c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>
        <v>43311</v>
      </c>
      <c r="B124" s="28">
        <v>2624</v>
      </c>
      <c r="C124" s="29" t="s">
        <v>118</v>
      </c>
      <c r="D124" s="40">
        <v>5305.5</v>
      </c>
      <c r="E124" s="71">
        <v>43313</v>
      </c>
      <c r="F124" s="72">
        <v>5305.5</v>
      </c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>
        <v>43312</v>
      </c>
      <c r="B125" s="28">
        <v>2625</v>
      </c>
      <c r="C125" s="29" t="s">
        <v>62</v>
      </c>
      <c r="D125" s="40">
        <v>4515.3500000000004</v>
      </c>
      <c r="E125" s="71">
        <v>43313</v>
      </c>
      <c r="F125" s="72">
        <v>4515.3500000000004</v>
      </c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>
        <v>43312</v>
      </c>
      <c r="B126" s="28">
        <v>2626</v>
      </c>
      <c r="C126" s="29" t="s">
        <v>66</v>
      </c>
      <c r="D126" s="40">
        <v>2091</v>
      </c>
      <c r="E126" s="71">
        <v>43314</v>
      </c>
      <c r="F126" s="72">
        <v>2091</v>
      </c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853545.98000000033</v>
      </c>
      <c r="E129" s="52"/>
      <c r="F129" s="51">
        <f>SUM(F4:F128)</f>
        <v>853545.98000000033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6">
        <f>D129-F129</f>
        <v>0</v>
      </c>
      <c r="E133" s="87"/>
      <c r="F133" s="88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1" t="s">
        <v>13</v>
      </c>
      <c r="E135" s="81"/>
      <c r="F135" s="81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6"/>
  <sheetViews>
    <sheetView workbookViewId="0">
      <selection activeCell="J47" sqref="J4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123</v>
      </c>
      <c r="C1" s="82"/>
      <c r="D1" s="82"/>
      <c r="E1" s="82"/>
      <c r="F1" s="82"/>
      <c r="H1" s="3"/>
      <c r="K1" s="4"/>
      <c r="L1" s="83" t="s">
        <v>124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43313</v>
      </c>
      <c r="B4" s="63">
        <v>2627</v>
      </c>
      <c r="C4" s="22" t="s">
        <v>118</v>
      </c>
      <c r="D4" s="23">
        <v>3259.2</v>
      </c>
      <c r="E4" s="24">
        <v>43314</v>
      </c>
      <c r="F4" s="25">
        <v>3259.2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43313</v>
      </c>
      <c r="B5" s="28">
        <v>2628</v>
      </c>
      <c r="C5" s="29" t="s">
        <v>7</v>
      </c>
      <c r="D5" s="30">
        <v>200</v>
      </c>
      <c r="E5" s="24">
        <v>43314</v>
      </c>
      <c r="F5" s="25">
        <v>200</v>
      </c>
      <c r="G5" s="31">
        <f>D5-F5</f>
        <v>0</v>
      </c>
      <c r="H5" s="3"/>
      <c r="K5" s="27">
        <v>43313</v>
      </c>
      <c r="L5" s="32">
        <v>120</v>
      </c>
      <c r="M5" s="34" t="s">
        <v>32</v>
      </c>
      <c r="N5" s="30">
        <v>225</v>
      </c>
      <c r="O5" s="24"/>
      <c r="P5" s="25"/>
      <c r="Q5" s="31">
        <f>N5-P5</f>
        <v>225</v>
      </c>
    </row>
    <row r="6" spans="1:17" ht="15.75" x14ac:dyDescent="0.25">
      <c r="A6" s="27">
        <v>43313</v>
      </c>
      <c r="B6" s="28">
        <v>2629</v>
      </c>
      <c r="C6" s="34" t="s">
        <v>66</v>
      </c>
      <c r="D6" s="35">
        <v>2690.4</v>
      </c>
      <c r="E6" s="24">
        <v>43314</v>
      </c>
      <c r="F6" s="25">
        <v>2690.4</v>
      </c>
      <c r="G6" s="31">
        <f>D6-F6</f>
        <v>0</v>
      </c>
      <c r="H6" s="3"/>
      <c r="K6" s="27">
        <v>43319</v>
      </c>
      <c r="L6" s="32">
        <v>121</v>
      </c>
      <c r="M6" s="34" t="s">
        <v>32</v>
      </c>
      <c r="N6" s="35">
        <v>2298.5</v>
      </c>
      <c r="O6" s="24"/>
      <c r="P6" s="25"/>
      <c r="Q6" s="31">
        <f>N6-P6</f>
        <v>2298.5</v>
      </c>
    </row>
    <row r="7" spans="1:17" ht="15.75" x14ac:dyDescent="0.25">
      <c r="A7" s="27">
        <v>43314</v>
      </c>
      <c r="B7" s="28">
        <v>2630</v>
      </c>
      <c r="C7" s="29" t="s">
        <v>118</v>
      </c>
      <c r="D7" s="30">
        <v>7858.6</v>
      </c>
      <c r="E7" s="24">
        <v>43315</v>
      </c>
      <c r="F7" s="25">
        <v>7858.6</v>
      </c>
      <c r="G7" s="31">
        <f t="shared" ref="G7:G128" si="0">D7-F7</f>
        <v>0</v>
      </c>
      <c r="H7" s="3"/>
      <c r="J7" s="36"/>
      <c r="K7" s="27">
        <v>43318</v>
      </c>
      <c r="L7" s="32">
        <v>122</v>
      </c>
      <c r="M7" s="29" t="s">
        <v>32</v>
      </c>
      <c r="N7" s="30">
        <v>1368</v>
      </c>
      <c r="O7" s="24"/>
      <c r="P7" s="25"/>
      <c r="Q7" s="31">
        <f t="shared" ref="Q7:Q22" si="1">N7-P7</f>
        <v>1368</v>
      </c>
    </row>
    <row r="8" spans="1:17" ht="15.75" x14ac:dyDescent="0.25">
      <c r="A8" s="27">
        <v>43314</v>
      </c>
      <c r="B8" s="28">
        <v>2631</v>
      </c>
      <c r="C8" s="29" t="s">
        <v>66</v>
      </c>
      <c r="D8" s="30">
        <v>4704.7</v>
      </c>
      <c r="E8" s="24">
        <v>43315</v>
      </c>
      <c r="F8" s="25">
        <v>4704.7</v>
      </c>
      <c r="G8" s="31">
        <f t="shared" si="0"/>
        <v>0</v>
      </c>
      <c r="H8" s="3"/>
      <c r="J8" s="36"/>
      <c r="K8" s="27">
        <v>43327</v>
      </c>
      <c r="L8" s="32">
        <v>123</v>
      </c>
      <c r="M8" s="29" t="s">
        <v>32</v>
      </c>
      <c r="N8" s="30">
        <v>2491</v>
      </c>
      <c r="O8" s="24"/>
      <c r="P8" s="25"/>
      <c r="Q8" s="31">
        <f t="shared" si="1"/>
        <v>2491</v>
      </c>
    </row>
    <row r="9" spans="1:17" ht="15.75" x14ac:dyDescent="0.25">
      <c r="A9" s="27">
        <v>43315</v>
      </c>
      <c r="B9" s="28">
        <v>2632</v>
      </c>
      <c r="C9" s="29" t="s">
        <v>118</v>
      </c>
      <c r="D9" s="30">
        <v>10073.799999999999</v>
      </c>
      <c r="E9" s="24">
        <v>43317</v>
      </c>
      <c r="F9" s="25">
        <v>10073.799999999999</v>
      </c>
      <c r="G9" s="31">
        <f t="shared" si="0"/>
        <v>0</v>
      </c>
      <c r="H9" s="3"/>
      <c r="J9" s="36"/>
      <c r="K9" s="27">
        <v>43323</v>
      </c>
      <c r="L9" s="32">
        <v>124</v>
      </c>
      <c r="M9" s="29" t="s">
        <v>32</v>
      </c>
      <c r="N9" s="30">
        <v>3834</v>
      </c>
      <c r="O9" s="24"/>
      <c r="P9" s="25"/>
      <c r="Q9" s="31">
        <f t="shared" si="1"/>
        <v>3834</v>
      </c>
    </row>
    <row r="10" spans="1:17" ht="15.75" x14ac:dyDescent="0.25">
      <c r="A10" s="27">
        <v>43315</v>
      </c>
      <c r="B10" s="28">
        <v>2633</v>
      </c>
      <c r="C10" s="29" t="s">
        <v>66</v>
      </c>
      <c r="D10" s="30">
        <v>6942</v>
      </c>
      <c r="E10" s="24">
        <v>43316</v>
      </c>
      <c r="F10" s="25">
        <v>6942</v>
      </c>
      <c r="G10" s="31">
        <f t="shared" si="0"/>
        <v>0</v>
      </c>
      <c r="H10" s="3"/>
      <c r="J10" s="36"/>
      <c r="K10" s="27">
        <v>43328</v>
      </c>
      <c r="L10" s="32">
        <v>125</v>
      </c>
      <c r="M10" s="39" t="s">
        <v>51</v>
      </c>
      <c r="N10" s="30">
        <v>0</v>
      </c>
      <c r="O10" s="24"/>
      <c r="P10" s="25"/>
      <c r="Q10" s="31">
        <f t="shared" si="1"/>
        <v>0</v>
      </c>
    </row>
    <row r="11" spans="1:17" ht="15.75" x14ac:dyDescent="0.25">
      <c r="A11" s="27">
        <v>43316</v>
      </c>
      <c r="B11" s="28">
        <v>2634</v>
      </c>
      <c r="C11" s="29" t="s">
        <v>7</v>
      </c>
      <c r="D11" s="30">
        <v>8560</v>
      </c>
      <c r="E11" s="24">
        <v>43317</v>
      </c>
      <c r="F11" s="25">
        <v>8560</v>
      </c>
      <c r="G11" s="31">
        <f t="shared" si="0"/>
        <v>0</v>
      </c>
      <c r="H11" s="3"/>
      <c r="J11" s="36"/>
      <c r="K11" s="27">
        <v>43328</v>
      </c>
      <c r="L11" s="32">
        <v>126</v>
      </c>
      <c r="M11" s="29" t="s">
        <v>32</v>
      </c>
      <c r="N11" s="30">
        <v>3723.5</v>
      </c>
      <c r="O11" s="24"/>
      <c r="P11" s="25"/>
      <c r="Q11" s="31">
        <f t="shared" si="1"/>
        <v>3723.5</v>
      </c>
    </row>
    <row r="12" spans="1:17" ht="15.75" x14ac:dyDescent="0.25">
      <c r="A12" s="27">
        <v>43316</v>
      </c>
      <c r="B12" s="28">
        <v>2635</v>
      </c>
      <c r="C12" s="29" t="s">
        <v>52</v>
      </c>
      <c r="D12" s="30">
        <v>7191.6</v>
      </c>
      <c r="E12" s="24">
        <v>43316</v>
      </c>
      <c r="F12" s="25">
        <v>7191.6</v>
      </c>
      <c r="G12" s="31">
        <f t="shared" si="0"/>
        <v>0</v>
      </c>
      <c r="H12" s="3"/>
      <c r="J12" s="36"/>
      <c r="K12" s="27">
        <v>43332</v>
      </c>
      <c r="L12" s="32">
        <v>127</v>
      </c>
      <c r="M12" s="29" t="s">
        <v>32</v>
      </c>
      <c r="N12" s="30">
        <v>2427</v>
      </c>
      <c r="O12" s="24"/>
      <c r="P12" s="25"/>
      <c r="Q12" s="31">
        <f t="shared" si="1"/>
        <v>2427</v>
      </c>
    </row>
    <row r="13" spans="1:17" ht="15.75" x14ac:dyDescent="0.25">
      <c r="A13" s="27">
        <v>43316</v>
      </c>
      <c r="B13" s="28">
        <v>2636</v>
      </c>
      <c r="C13" s="29" t="s">
        <v>66</v>
      </c>
      <c r="D13" s="30">
        <v>11341.2</v>
      </c>
      <c r="E13" s="24">
        <v>43317</v>
      </c>
      <c r="F13" s="25">
        <v>11341.2</v>
      </c>
      <c r="G13" s="31">
        <f t="shared" si="0"/>
        <v>0</v>
      </c>
      <c r="H13" s="3"/>
      <c r="J13" s="36"/>
      <c r="K13" s="27">
        <v>43335</v>
      </c>
      <c r="L13" s="32">
        <v>128</v>
      </c>
      <c r="M13" s="29" t="s">
        <v>32</v>
      </c>
      <c r="N13" s="30">
        <v>1888</v>
      </c>
      <c r="O13" s="24"/>
      <c r="P13" s="25"/>
      <c r="Q13" s="31">
        <f t="shared" si="1"/>
        <v>1888</v>
      </c>
    </row>
    <row r="14" spans="1:17" ht="15.75" x14ac:dyDescent="0.25">
      <c r="A14" s="27">
        <v>43317</v>
      </c>
      <c r="B14" s="28">
        <v>2637</v>
      </c>
      <c r="C14" s="29" t="s">
        <v>52</v>
      </c>
      <c r="D14" s="30">
        <v>1513.2</v>
      </c>
      <c r="E14" s="24">
        <v>43317</v>
      </c>
      <c r="F14" s="25">
        <v>1513.2</v>
      </c>
      <c r="G14" s="31">
        <f t="shared" si="0"/>
        <v>0</v>
      </c>
      <c r="H14" s="3"/>
      <c r="J14" s="36"/>
      <c r="K14" s="27">
        <v>43337</v>
      </c>
      <c r="L14" s="32">
        <v>129</v>
      </c>
      <c r="M14" s="34" t="s">
        <v>32</v>
      </c>
      <c r="N14" s="30">
        <v>3369.4</v>
      </c>
      <c r="O14" s="24"/>
      <c r="P14" s="25"/>
      <c r="Q14" s="31">
        <f t="shared" si="1"/>
        <v>3369.4</v>
      </c>
    </row>
    <row r="15" spans="1:17" ht="15.75" x14ac:dyDescent="0.25">
      <c r="A15" s="27">
        <v>43317</v>
      </c>
      <c r="B15" s="28">
        <v>2638</v>
      </c>
      <c r="C15" s="34" t="s">
        <v>118</v>
      </c>
      <c r="D15" s="30">
        <v>9594.4</v>
      </c>
      <c r="E15" s="24">
        <v>43318</v>
      </c>
      <c r="F15" s="25">
        <v>9594.4</v>
      </c>
      <c r="G15" s="31">
        <f t="shared" si="0"/>
        <v>0</v>
      </c>
      <c r="H15" s="3"/>
      <c r="J15" s="36"/>
      <c r="K15" s="27">
        <v>43339</v>
      </c>
      <c r="L15" s="32">
        <v>130</v>
      </c>
      <c r="M15" s="29" t="s">
        <v>32</v>
      </c>
      <c r="N15" s="30">
        <v>4577.5</v>
      </c>
      <c r="O15" s="24"/>
      <c r="P15" s="25"/>
      <c r="Q15" s="31">
        <f t="shared" si="1"/>
        <v>4577.5</v>
      </c>
    </row>
    <row r="16" spans="1:17" ht="15.75" x14ac:dyDescent="0.25">
      <c r="A16" s="27">
        <v>43317</v>
      </c>
      <c r="B16" s="28">
        <v>2639</v>
      </c>
      <c r="C16" s="29" t="s">
        <v>7</v>
      </c>
      <c r="D16" s="30">
        <v>624</v>
      </c>
      <c r="E16" s="24">
        <v>43317</v>
      </c>
      <c r="F16" s="25">
        <v>624</v>
      </c>
      <c r="G16" s="31">
        <f t="shared" si="0"/>
        <v>0</v>
      </c>
      <c r="H16" s="3"/>
      <c r="J16" s="36"/>
      <c r="K16" s="27">
        <v>43342</v>
      </c>
      <c r="L16" s="32">
        <v>131</v>
      </c>
      <c r="M16" s="29" t="s">
        <v>32</v>
      </c>
      <c r="N16" s="30">
        <v>1342</v>
      </c>
      <c r="O16" s="24"/>
      <c r="P16" s="25"/>
      <c r="Q16" s="31">
        <f t="shared" si="1"/>
        <v>1342</v>
      </c>
    </row>
    <row r="17" spans="1:17" ht="15.75" x14ac:dyDescent="0.25">
      <c r="A17" s="27">
        <v>43317</v>
      </c>
      <c r="B17" s="28">
        <v>2640</v>
      </c>
      <c r="C17" s="34" t="s">
        <v>66</v>
      </c>
      <c r="D17" s="30">
        <v>9523.7999999999993</v>
      </c>
      <c r="E17" s="24">
        <v>43318</v>
      </c>
      <c r="F17" s="25">
        <v>9523.7999999999993</v>
      </c>
      <c r="G17" s="31">
        <f t="shared" si="0"/>
        <v>0</v>
      </c>
      <c r="H17" s="3"/>
      <c r="J17" s="36"/>
      <c r="K17" s="27">
        <v>43342</v>
      </c>
      <c r="L17" s="32">
        <v>132</v>
      </c>
      <c r="M17" s="39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43318</v>
      </c>
      <c r="B18" s="28">
        <v>2641</v>
      </c>
      <c r="C18" s="34" t="s">
        <v>10</v>
      </c>
      <c r="D18" s="30">
        <v>8681.4</v>
      </c>
      <c r="E18" s="24">
        <v>43318</v>
      </c>
      <c r="F18" s="25">
        <v>8681.4</v>
      </c>
      <c r="G18" s="31">
        <f t="shared" si="0"/>
        <v>0</v>
      </c>
      <c r="H18" s="3"/>
      <c r="J18" s="36"/>
      <c r="K18" s="27">
        <v>43342</v>
      </c>
      <c r="L18" s="32">
        <v>133</v>
      </c>
      <c r="M18" s="34" t="s">
        <v>32</v>
      </c>
      <c r="N18" s="30">
        <v>3712.8</v>
      </c>
      <c r="O18" s="24"/>
      <c r="P18" s="25"/>
      <c r="Q18" s="31">
        <f t="shared" si="1"/>
        <v>3712.8</v>
      </c>
    </row>
    <row r="19" spans="1:17" ht="15.75" x14ac:dyDescent="0.25">
      <c r="A19" s="27">
        <v>43318</v>
      </c>
      <c r="B19" s="28">
        <v>2642</v>
      </c>
      <c r="C19" s="29" t="s">
        <v>118</v>
      </c>
      <c r="D19" s="30">
        <v>6473.6</v>
      </c>
      <c r="E19" s="24">
        <v>43320</v>
      </c>
      <c r="F19" s="25">
        <v>6473.6</v>
      </c>
      <c r="G19" s="31">
        <f t="shared" si="0"/>
        <v>0</v>
      </c>
      <c r="H19" s="3"/>
      <c r="J19" s="36"/>
      <c r="K19" s="27"/>
      <c r="L19" s="32">
        <v>134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43318</v>
      </c>
      <c r="B20" s="28">
        <v>2643</v>
      </c>
      <c r="C20" s="29" t="s">
        <v>66</v>
      </c>
      <c r="D20" s="30">
        <v>6672</v>
      </c>
      <c r="E20" s="24">
        <v>43320</v>
      </c>
      <c r="F20" s="25">
        <v>6672</v>
      </c>
      <c r="G20" s="31">
        <f t="shared" si="0"/>
        <v>0</v>
      </c>
      <c r="H20" s="3"/>
      <c r="J20" s="36"/>
      <c r="K20" s="27"/>
      <c r="L20" s="32">
        <v>135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43319</v>
      </c>
      <c r="B21" s="28">
        <v>2644</v>
      </c>
      <c r="C21" s="29" t="s">
        <v>8</v>
      </c>
      <c r="D21" s="30">
        <v>12621.2</v>
      </c>
      <c r="E21" s="24">
        <v>43319</v>
      </c>
      <c r="F21" s="25">
        <v>12621.2</v>
      </c>
      <c r="G21" s="31">
        <f t="shared" si="0"/>
        <v>0</v>
      </c>
      <c r="H21" s="3"/>
      <c r="J21" s="36"/>
      <c r="K21" s="27"/>
      <c r="L21" s="32">
        <v>136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43319</v>
      </c>
      <c r="B22" s="28">
        <v>2645</v>
      </c>
      <c r="C22" s="29" t="s">
        <v>10</v>
      </c>
      <c r="D22" s="30">
        <v>7148.7</v>
      </c>
      <c r="E22" s="24">
        <v>43319</v>
      </c>
      <c r="F22" s="25">
        <v>7148.7</v>
      </c>
      <c r="G22" s="31">
        <f t="shared" si="0"/>
        <v>0</v>
      </c>
      <c r="H22" s="3"/>
      <c r="J22" s="36"/>
      <c r="K22" s="27"/>
      <c r="L22" s="32">
        <v>137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43319</v>
      </c>
      <c r="B23" s="28">
        <v>2646</v>
      </c>
      <c r="C23" s="29" t="s">
        <v>50</v>
      </c>
      <c r="D23" s="30">
        <v>8239.6</v>
      </c>
      <c r="E23" s="24">
        <v>43320</v>
      </c>
      <c r="F23" s="25">
        <v>8239.6</v>
      </c>
      <c r="G23" s="31">
        <f t="shared" si="0"/>
        <v>0</v>
      </c>
      <c r="H23" s="3"/>
      <c r="J23" s="36"/>
      <c r="K23" s="27"/>
      <c r="L23" s="32">
        <v>138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43319</v>
      </c>
      <c r="B24" s="28">
        <v>2647</v>
      </c>
      <c r="C24" s="29" t="s">
        <v>66</v>
      </c>
      <c r="D24" s="30">
        <v>4136</v>
      </c>
      <c r="E24" s="24">
        <v>43321</v>
      </c>
      <c r="F24" s="25">
        <v>4136</v>
      </c>
      <c r="G24" s="31">
        <f t="shared" si="0"/>
        <v>0</v>
      </c>
      <c r="H24" s="3"/>
      <c r="J24" s="36"/>
      <c r="K24" s="27"/>
      <c r="L24" s="32">
        <v>139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43320</v>
      </c>
      <c r="B25" s="28">
        <v>2648</v>
      </c>
      <c r="C25" s="29" t="s">
        <v>10</v>
      </c>
      <c r="D25" s="30">
        <v>7165.2</v>
      </c>
      <c r="E25" s="24">
        <v>43320</v>
      </c>
      <c r="F25" s="25">
        <v>7165.2</v>
      </c>
      <c r="G25" s="31">
        <f t="shared" si="0"/>
        <v>0</v>
      </c>
      <c r="H25" s="3"/>
      <c r="J25" s="36"/>
      <c r="K25" s="27"/>
      <c r="L25" s="32">
        <v>140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43320</v>
      </c>
      <c r="B26" s="28">
        <v>2649</v>
      </c>
      <c r="C26" s="29" t="s">
        <v>118</v>
      </c>
      <c r="D26" s="30">
        <v>3226.2</v>
      </c>
      <c r="E26" s="24">
        <v>43321</v>
      </c>
      <c r="F26" s="25">
        <v>3226.2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43320</v>
      </c>
      <c r="B27" s="28">
        <v>2650</v>
      </c>
      <c r="C27" s="34" t="s">
        <v>66</v>
      </c>
      <c r="D27" s="30">
        <v>3397.2</v>
      </c>
      <c r="E27" s="24">
        <v>43323</v>
      </c>
      <c r="F27" s="25">
        <v>3397.2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43320</v>
      </c>
      <c r="B28" s="28">
        <v>2651</v>
      </c>
      <c r="C28" s="29" t="s">
        <v>66</v>
      </c>
      <c r="D28" s="30">
        <v>5207</v>
      </c>
      <c r="E28" s="24">
        <v>43321</v>
      </c>
      <c r="F28" s="25">
        <v>5207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43321</v>
      </c>
      <c r="B29" s="28">
        <v>2652</v>
      </c>
      <c r="C29" s="29" t="s">
        <v>10</v>
      </c>
      <c r="D29" s="30">
        <v>7184.7</v>
      </c>
      <c r="E29" s="24">
        <v>43321</v>
      </c>
      <c r="F29" s="25">
        <v>7184.7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43321</v>
      </c>
      <c r="B30" s="28">
        <v>2653</v>
      </c>
      <c r="C30" s="29" t="s">
        <v>10</v>
      </c>
      <c r="D30" s="30">
        <v>7330.5</v>
      </c>
      <c r="E30" s="24">
        <v>43321</v>
      </c>
      <c r="F30" s="25">
        <v>7330.5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43321</v>
      </c>
      <c r="B31" s="28">
        <v>2654</v>
      </c>
      <c r="C31" s="29" t="s">
        <v>66</v>
      </c>
      <c r="D31" s="30">
        <v>8302.7999999999993</v>
      </c>
      <c r="E31" s="24">
        <v>43322</v>
      </c>
      <c r="F31" s="25">
        <v>8302.7999999999993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43321</v>
      </c>
      <c r="B32" s="28">
        <v>2655</v>
      </c>
      <c r="C32" s="29" t="s">
        <v>118</v>
      </c>
      <c r="D32" s="30">
        <v>10772.2</v>
      </c>
      <c r="E32" s="24">
        <v>43322</v>
      </c>
      <c r="F32" s="25">
        <v>10772.2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43322</v>
      </c>
      <c r="B33" s="28">
        <v>2656</v>
      </c>
      <c r="C33" s="29" t="s">
        <v>10</v>
      </c>
      <c r="D33" s="30">
        <v>9225.9</v>
      </c>
      <c r="E33" s="24">
        <v>43322</v>
      </c>
      <c r="F33" s="25">
        <v>9225.9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43322</v>
      </c>
      <c r="B34" s="28">
        <v>2657</v>
      </c>
      <c r="C34" s="29" t="s">
        <v>10</v>
      </c>
      <c r="D34" s="30">
        <v>9234</v>
      </c>
      <c r="E34" s="24">
        <v>43322</v>
      </c>
      <c r="F34" s="25">
        <v>9234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43322</v>
      </c>
      <c r="B35" s="28">
        <v>2658</v>
      </c>
      <c r="C35" s="29" t="s">
        <v>118</v>
      </c>
      <c r="D35" s="30">
        <v>3568.2</v>
      </c>
      <c r="E35" s="24">
        <v>43324</v>
      </c>
      <c r="F35" s="25">
        <v>3568.2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43322</v>
      </c>
      <c r="B36" s="28">
        <v>2659</v>
      </c>
      <c r="C36" s="29" t="s">
        <v>66</v>
      </c>
      <c r="D36" s="30">
        <v>6748.6</v>
      </c>
      <c r="E36" s="24">
        <v>43323</v>
      </c>
      <c r="F36" s="25">
        <v>6748.6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43323</v>
      </c>
      <c r="B37" s="28">
        <v>2660</v>
      </c>
      <c r="C37" s="29" t="s">
        <v>52</v>
      </c>
      <c r="D37" s="40">
        <v>5977.8</v>
      </c>
      <c r="E37" s="41">
        <v>43323</v>
      </c>
      <c r="F37" s="40">
        <v>5977.8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43323</v>
      </c>
      <c r="B38" s="28">
        <v>2661</v>
      </c>
      <c r="C38" s="29" t="s">
        <v>7</v>
      </c>
      <c r="D38" s="40">
        <v>4800</v>
      </c>
      <c r="E38" s="24">
        <v>43324</v>
      </c>
      <c r="F38" s="25">
        <v>4800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43323</v>
      </c>
      <c r="B39" s="28">
        <v>2662</v>
      </c>
      <c r="C39" s="29" t="s">
        <v>10</v>
      </c>
      <c r="D39" s="40">
        <v>7605.9</v>
      </c>
      <c r="E39" s="24">
        <v>43323</v>
      </c>
      <c r="F39" s="25">
        <v>7605.9</v>
      </c>
      <c r="G39" s="31">
        <f t="shared" si="0"/>
        <v>0</v>
      </c>
      <c r="H39" s="3"/>
      <c r="K39" s="49"/>
      <c r="L39" s="50"/>
      <c r="M39" s="3"/>
      <c r="N39" s="51">
        <f>SUM(N4:N38)</f>
        <v>31256.7</v>
      </c>
      <c r="O39" s="52"/>
      <c r="P39" s="54">
        <f>SUM(P4:P38)</f>
        <v>0</v>
      </c>
      <c r="Q39" s="55">
        <f>SUM(Q4:Q38)</f>
        <v>31256.7</v>
      </c>
    </row>
    <row r="40" spans="1:17" ht="15.75" x14ac:dyDescent="0.25">
      <c r="A40" s="27">
        <v>43323</v>
      </c>
      <c r="B40" s="28">
        <v>2663</v>
      </c>
      <c r="C40" s="29" t="s">
        <v>10</v>
      </c>
      <c r="D40" s="40">
        <v>7848.9</v>
      </c>
      <c r="E40" s="24">
        <v>43323</v>
      </c>
      <c r="F40" s="25">
        <v>7848.9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43323</v>
      </c>
      <c r="B41" s="28">
        <v>2664</v>
      </c>
      <c r="C41" s="29" t="s">
        <v>118</v>
      </c>
      <c r="D41" s="40">
        <v>14253.2</v>
      </c>
      <c r="E41" s="24">
        <v>43326</v>
      </c>
      <c r="F41" s="25">
        <v>14253.2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43323</v>
      </c>
      <c r="B42" s="28">
        <v>2665</v>
      </c>
      <c r="C42" s="29" t="s">
        <v>66</v>
      </c>
      <c r="D42" s="40">
        <v>10725.6</v>
      </c>
      <c r="E42" s="24">
        <v>43324</v>
      </c>
      <c r="F42" s="25">
        <v>10725.6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43324</v>
      </c>
      <c r="B43" s="28">
        <v>2666</v>
      </c>
      <c r="C43" s="29" t="s">
        <v>52</v>
      </c>
      <c r="D43" s="40">
        <v>2993</v>
      </c>
      <c r="E43" s="24">
        <v>43324</v>
      </c>
      <c r="F43" s="25">
        <v>2993</v>
      </c>
      <c r="G43" s="31">
        <f t="shared" si="0"/>
        <v>0</v>
      </c>
      <c r="H43" s="3"/>
      <c r="K43" s="49"/>
      <c r="L43" s="50"/>
      <c r="M43" s="3"/>
      <c r="N43" s="86">
        <f>N39-P39</f>
        <v>31256.7</v>
      </c>
      <c r="O43" s="87"/>
      <c r="P43" s="88"/>
    </row>
    <row r="44" spans="1:17" ht="15.75" x14ac:dyDescent="0.25">
      <c r="A44" s="27">
        <v>43324</v>
      </c>
      <c r="B44" s="28">
        <v>2667</v>
      </c>
      <c r="C44" s="29" t="s">
        <v>10</v>
      </c>
      <c r="D44" s="40">
        <v>8804.7000000000007</v>
      </c>
      <c r="E44" s="24">
        <v>43324</v>
      </c>
      <c r="F44" s="25">
        <v>8804.7000000000007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43324</v>
      </c>
      <c r="B45" s="28">
        <v>2668</v>
      </c>
      <c r="C45" s="29" t="s">
        <v>50</v>
      </c>
      <c r="D45" s="40">
        <v>10327.9</v>
      </c>
      <c r="E45" s="24">
        <v>43325</v>
      </c>
      <c r="F45" s="25">
        <v>10327.9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43325</v>
      </c>
      <c r="B46" s="28">
        <v>2669</v>
      </c>
      <c r="C46" s="29" t="s">
        <v>10</v>
      </c>
      <c r="D46" s="40">
        <v>9946.7999999999993</v>
      </c>
      <c r="E46" s="24">
        <v>43325</v>
      </c>
      <c r="F46" s="25">
        <v>9946.7999999999993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43325</v>
      </c>
      <c r="B47" s="28">
        <v>2670</v>
      </c>
      <c r="C47" s="29" t="s">
        <v>66</v>
      </c>
      <c r="D47" s="40">
        <v>3993.4</v>
      </c>
      <c r="E47" s="24">
        <v>43326</v>
      </c>
      <c r="F47" s="25">
        <v>3993.4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43326</v>
      </c>
      <c r="B48" s="28">
        <v>2671</v>
      </c>
      <c r="C48" s="29" t="s">
        <v>10</v>
      </c>
      <c r="D48" s="40">
        <v>5661.9</v>
      </c>
      <c r="E48" s="24">
        <v>43326</v>
      </c>
      <c r="F48" s="25">
        <v>5661.9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43326</v>
      </c>
      <c r="B49" s="28">
        <v>2672</v>
      </c>
      <c r="C49" s="29" t="s">
        <v>51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43326</v>
      </c>
      <c r="B50" s="28">
        <v>2673</v>
      </c>
      <c r="C50" s="29" t="s">
        <v>66</v>
      </c>
      <c r="D50" s="40">
        <v>12706.8</v>
      </c>
      <c r="E50" s="24">
        <v>43326</v>
      </c>
      <c r="F50" s="25">
        <v>12706.8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43326</v>
      </c>
      <c r="B51" s="28">
        <v>2674</v>
      </c>
      <c r="C51" s="29" t="s">
        <v>118</v>
      </c>
      <c r="D51" s="40">
        <v>7540.2</v>
      </c>
      <c r="E51" s="24">
        <v>43327</v>
      </c>
      <c r="F51" s="25">
        <v>7540.2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43327</v>
      </c>
      <c r="B52" s="28">
        <v>2675</v>
      </c>
      <c r="C52" s="29" t="s">
        <v>10</v>
      </c>
      <c r="D52" s="40">
        <v>6561</v>
      </c>
      <c r="E52" s="24">
        <v>43327</v>
      </c>
      <c r="F52" s="25">
        <v>6561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43327</v>
      </c>
      <c r="B53" s="28">
        <v>2676</v>
      </c>
      <c r="C53" s="29" t="s">
        <v>50</v>
      </c>
      <c r="D53" s="40">
        <v>10120</v>
      </c>
      <c r="E53" s="24">
        <v>43328</v>
      </c>
      <c r="F53" s="25">
        <v>10120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43327</v>
      </c>
      <c r="B54" s="28">
        <v>2677</v>
      </c>
      <c r="C54" s="29" t="s">
        <v>66</v>
      </c>
      <c r="D54" s="40">
        <v>8999.91</v>
      </c>
      <c r="E54" s="24">
        <v>43327</v>
      </c>
      <c r="F54" s="25">
        <v>8999.91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43328</v>
      </c>
      <c r="B55" s="28">
        <v>2678</v>
      </c>
      <c r="C55" s="29" t="s">
        <v>10</v>
      </c>
      <c r="D55" s="40">
        <v>11826</v>
      </c>
      <c r="E55" s="24">
        <v>43328</v>
      </c>
      <c r="F55" s="25">
        <v>11826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43328</v>
      </c>
      <c r="B56" s="28">
        <v>2679</v>
      </c>
      <c r="C56" s="29" t="s">
        <v>118</v>
      </c>
      <c r="D56" s="40">
        <v>6174.6</v>
      </c>
      <c r="E56" s="24">
        <v>43330</v>
      </c>
      <c r="F56" s="25">
        <v>6174.6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43328</v>
      </c>
      <c r="B57" s="28">
        <v>2680</v>
      </c>
      <c r="C57" s="29" t="s">
        <v>66</v>
      </c>
      <c r="D57" s="40">
        <v>6999.93</v>
      </c>
      <c r="E57" s="24">
        <v>43328</v>
      </c>
      <c r="F57" s="25">
        <v>6999.93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43329</v>
      </c>
      <c r="B58" s="28">
        <v>2681</v>
      </c>
      <c r="C58" s="29" t="s">
        <v>10</v>
      </c>
      <c r="D58" s="40">
        <v>10311.299999999999</v>
      </c>
      <c r="E58" s="24">
        <v>43329</v>
      </c>
      <c r="F58" s="25">
        <v>10311.299999999999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43329</v>
      </c>
      <c r="B59" s="28">
        <v>2682</v>
      </c>
      <c r="C59" s="29" t="s">
        <v>8</v>
      </c>
      <c r="D59" s="40">
        <v>13268.4</v>
      </c>
      <c r="E59" s="24">
        <v>43329</v>
      </c>
      <c r="F59" s="25">
        <v>13268.4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43329</v>
      </c>
      <c r="B60" s="28">
        <v>2683</v>
      </c>
      <c r="C60" s="29" t="s">
        <v>118</v>
      </c>
      <c r="D60" s="40">
        <v>4252.2</v>
      </c>
      <c r="E60" s="24">
        <v>43332</v>
      </c>
      <c r="F60" s="25">
        <v>4252.2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43329</v>
      </c>
      <c r="B61" s="28">
        <v>2684</v>
      </c>
      <c r="C61" s="29" t="s">
        <v>66</v>
      </c>
      <c r="D61" s="40">
        <v>8463.2199999999993</v>
      </c>
      <c r="E61" s="24">
        <v>43329</v>
      </c>
      <c r="F61" s="25">
        <v>8463.2199999999993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43330</v>
      </c>
      <c r="B62" s="28">
        <v>2685</v>
      </c>
      <c r="C62" s="29" t="s">
        <v>52</v>
      </c>
      <c r="D62" s="40">
        <v>8183.6</v>
      </c>
      <c r="E62" s="24">
        <v>43330</v>
      </c>
      <c r="F62" s="25">
        <v>8183.6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43330</v>
      </c>
      <c r="B63" s="28">
        <v>2686</v>
      </c>
      <c r="C63" s="29" t="s">
        <v>7</v>
      </c>
      <c r="D63" s="40">
        <v>6456</v>
      </c>
      <c r="E63" s="24">
        <v>43331</v>
      </c>
      <c r="F63" s="25">
        <v>6456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43330</v>
      </c>
      <c r="B64" s="28">
        <v>2687</v>
      </c>
      <c r="C64" s="29" t="s">
        <v>10</v>
      </c>
      <c r="D64" s="40">
        <v>8861.4</v>
      </c>
      <c r="E64" s="24">
        <v>43330</v>
      </c>
      <c r="F64" s="25">
        <v>8861.4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43330</v>
      </c>
      <c r="B65" s="28">
        <v>2688</v>
      </c>
      <c r="C65" s="29" t="s">
        <v>50</v>
      </c>
      <c r="D65" s="40">
        <v>7801.92</v>
      </c>
      <c r="E65" s="24">
        <v>43330</v>
      </c>
      <c r="F65" s="25">
        <v>7801.92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43330</v>
      </c>
      <c r="B66" s="28">
        <v>2689</v>
      </c>
      <c r="C66" s="29" t="s">
        <v>10</v>
      </c>
      <c r="D66" s="40">
        <v>6010.2</v>
      </c>
      <c r="E66" s="24">
        <v>43330</v>
      </c>
      <c r="F66" s="25">
        <v>6010.2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43330</v>
      </c>
      <c r="B67" s="28">
        <v>2690</v>
      </c>
      <c r="C67" s="29" t="s">
        <v>66</v>
      </c>
      <c r="D67" s="40">
        <v>6999.93</v>
      </c>
      <c r="E67" s="24">
        <v>43330</v>
      </c>
      <c r="F67" s="25">
        <v>6999.93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43330</v>
      </c>
      <c r="B68" s="28">
        <v>2691</v>
      </c>
      <c r="C68" s="29" t="s">
        <v>118</v>
      </c>
      <c r="D68" s="40">
        <v>8109.6</v>
      </c>
      <c r="E68" s="24">
        <v>43331</v>
      </c>
      <c r="F68" s="25">
        <v>8109.6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43331</v>
      </c>
      <c r="B69" s="28">
        <v>2692</v>
      </c>
      <c r="C69" s="29" t="s">
        <v>52</v>
      </c>
      <c r="D69" s="40">
        <v>4928.2</v>
      </c>
      <c r="E69" s="24">
        <v>43331</v>
      </c>
      <c r="F69" s="25">
        <v>4928.2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43331</v>
      </c>
      <c r="B70" s="28">
        <v>2693</v>
      </c>
      <c r="C70" s="29" t="s">
        <v>10</v>
      </c>
      <c r="D70" s="40">
        <v>9768.6</v>
      </c>
      <c r="E70" s="24">
        <v>43331</v>
      </c>
      <c r="F70" s="25">
        <v>9768.6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43331</v>
      </c>
      <c r="B71" s="28">
        <v>2694</v>
      </c>
      <c r="C71" s="29" t="s">
        <v>50</v>
      </c>
      <c r="D71" s="40">
        <v>12303.9</v>
      </c>
      <c r="E71" s="24">
        <v>43331</v>
      </c>
      <c r="F71" s="25">
        <v>12303.9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43331</v>
      </c>
      <c r="B72" s="28">
        <v>2695</v>
      </c>
      <c r="C72" s="29" t="s">
        <v>66</v>
      </c>
      <c r="D72" s="40">
        <v>9999.9</v>
      </c>
      <c r="E72" s="24">
        <v>43331</v>
      </c>
      <c r="F72" s="25">
        <v>9999.9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43331</v>
      </c>
      <c r="B73" s="28">
        <v>2696</v>
      </c>
      <c r="C73" s="29" t="s">
        <v>50</v>
      </c>
      <c r="D73" s="40">
        <v>9888.07</v>
      </c>
      <c r="E73" s="24">
        <v>43332</v>
      </c>
      <c r="F73" s="25">
        <v>9888.07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43331</v>
      </c>
      <c r="B74" s="28">
        <v>2697</v>
      </c>
      <c r="C74" s="29" t="s">
        <v>66</v>
      </c>
      <c r="D74" s="40">
        <v>5309.5</v>
      </c>
      <c r="E74" s="24">
        <v>43333</v>
      </c>
      <c r="F74" s="25">
        <v>5309.5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43332</v>
      </c>
      <c r="B75" s="28">
        <v>2698</v>
      </c>
      <c r="C75" s="29" t="s">
        <v>10</v>
      </c>
      <c r="D75" s="40">
        <v>8302.5</v>
      </c>
      <c r="E75" s="24">
        <v>43332</v>
      </c>
      <c r="F75" s="25">
        <v>8302.5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43332</v>
      </c>
      <c r="B76" s="28">
        <v>2699</v>
      </c>
      <c r="C76" s="29" t="s">
        <v>10</v>
      </c>
      <c r="D76" s="40">
        <v>7128</v>
      </c>
      <c r="E76" s="24">
        <v>43332</v>
      </c>
      <c r="F76" s="25">
        <v>7128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43332</v>
      </c>
      <c r="B77" s="28">
        <v>2700</v>
      </c>
      <c r="C77" s="29" t="s">
        <v>118</v>
      </c>
      <c r="D77" s="40">
        <v>4280.3999999999996</v>
      </c>
      <c r="E77" s="24">
        <v>43333</v>
      </c>
      <c r="F77" s="25">
        <v>4280.3999999999996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43333</v>
      </c>
      <c r="B78" s="28">
        <v>2701</v>
      </c>
      <c r="C78" s="29" t="s">
        <v>10</v>
      </c>
      <c r="D78" s="40">
        <v>6724</v>
      </c>
      <c r="E78" s="24">
        <v>43333</v>
      </c>
      <c r="F78" s="25">
        <v>6724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43333</v>
      </c>
      <c r="B79" s="28">
        <v>2702</v>
      </c>
      <c r="C79" s="29" t="s">
        <v>50</v>
      </c>
      <c r="D79" s="40">
        <v>10159.799999999999</v>
      </c>
      <c r="E79" s="24">
        <v>43334</v>
      </c>
      <c r="F79" s="25">
        <v>10159.799999999999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43333</v>
      </c>
      <c r="B80" s="28">
        <v>2703</v>
      </c>
      <c r="C80" s="29" t="s">
        <v>118</v>
      </c>
      <c r="D80" s="40">
        <v>4387</v>
      </c>
      <c r="E80" s="24">
        <v>43334</v>
      </c>
      <c r="F80" s="25">
        <v>4387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43334</v>
      </c>
      <c r="B81" s="28">
        <v>2704</v>
      </c>
      <c r="C81" s="29" t="s">
        <v>10</v>
      </c>
      <c r="D81" s="40">
        <v>7987.2</v>
      </c>
      <c r="E81" s="24">
        <v>43334</v>
      </c>
      <c r="F81" s="25">
        <v>7987.2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43334</v>
      </c>
      <c r="B82" s="28">
        <v>2705</v>
      </c>
      <c r="C82" s="70" t="s">
        <v>50</v>
      </c>
      <c r="D82" s="40">
        <v>7839</v>
      </c>
      <c r="E82" s="24">
        <v>43334</v>
      </c>
      <c r="F82" s="25">
        <v>7839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43334</v>
      </c>
      <c r="B83" s="28">
        <v>2706</v>
      </c>
      <c r="C83" s="29" t="s">
        <v>66</v>
      </c>
      <c r="D83" s="40">
        <v>5518.6</v>
      </c>
      <c r="E83" s="24">
        <v>43334</v>
      </c>
      <c r="F83" s="25">
        <v>5518.6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43334</v>
      </c>
      <c r="B84" s="28">
        <v>2707</v>
      </c>
      <c r="C84" s="29" t="s">
        <v>7</v>
      </c>
      <c r="D84" s="40">
        <v>1656</v>
      </c>
      <c r="E84" s="24">
        <v>43334</v>
      </c>
      <c r="F84" s="25">
        <v>1656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43334</v>
      </c>
      <c r="B85" s="28">
        <v>2708</v>
      </c>
      <c r="C85" s="29" t="s">
        <v>125</v>
      </c>
      <c r="D85" s="40">
        <v>8135.4</v>
      </c>
      <c r="E85" s="24">
        <v>43335</v>
      </c>
      <c r="F85" s="25">
        <v>8135.4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43334</v>
      </c>
      <c r="B86" s="28">
        <v>2709</v>
      </c>
      <c r="C86" s="29" t="s">
        <v>126</v>
      </c>
      <c r="D86" s="40">
        <v>4290</v>
      </c>
      <c r="E86" s="24">
        <v>43335</v>
      </c>
      <c r="F86" s="25">
        <v>4290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43335</v>
      </c>
      <c r="B87" s="28">
        <v>2710</v>
      </c>
      <c r="C87" s="29" t="s">
        <v>50</v>
      </c>
      <c r="D87" s="40">
        <v>9913.7999999999993</v>
      </c>
      <c r="E87" s="24">
        <v>43336</v>
      </c>
      <c r="F87" s="25">
        <v>9913.7999999999993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43336</v>
      </c>
      <c r="B88" s="28">
        <v>2711</v>
      </c>
      <c r="C88" s="29" t="s">
        <v>50</v>
      </c>
      <c r="D88" s="40">
        <v>12987</v>
      </c>
      <c r="E88" s="24">
        <v>43337</v>
      </c>
      <c r="F88" s="25">
        <v>12987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43336</v>
      </c>
      <c r="B89" s="28">
        <v>2712</v>
      </c>
      <c r="C89" s="29" t="s">
        <v>118</v>
      </c>
      <c r="D89" s="40">
        <v>6904.4</v>
      </c>
      <c r="E89" s="24">
        <v>43336</v>
      </c>
      <c r="F89" s="25">
        <v>6904.4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43336</v>
      </c>
      <c r="B90" s="28">
        <v>2713</v>
      </c>
      <c r="C90" s="29" t="s">
        <v>10</v>
      </c>
      <c r="D90" s="40">
        <v>34333</v>
      </c>
      <c r="E90" s="24">
        <v>43337</v>
      </c>
      <c r="F90" s="25">
        <v>34333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43336</v>
      </c>
      <c r="B91" s="28">
        <v>2714</v>
      </c>
      <c r="C91" s="29" t="s">
        <v>66</v>
      </c>
      <c r="D91" s="40">
        <v>5428.8</v>
      </c>
      <c r="E91" s="24">
        <v>43336</v>
      </c>
      <c r="F91" s="25">
        <v>5428.8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43337</v>
      </c>
      <c r="B92" s="28">
        <v>2715</v>
      </c>
      <c r="C92" s="29" t="s">
        <v>52</v>
      </c>
      <c r="D92" s="40">
        <v>7956</v>
      </c>
      <c r="E92" s="24">
        <v>43337</v>
      </c>
      <c r="F92" s="25">
        <v>7956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43337</v>
      </c>
      <c r="B93" s="28">
        <v>2716</v>
      </c>
      <c r="C93" s="29" t="s">
        <v>7</v>
      </c>
      <c r="D93" s="40">
        <v>9050</v>
      </c>
      <c r="E93" s="24">
        <v>43339</v>
      </c>
      <c r="F93" s="25">
        <v>9050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43337</v>
      </c>
      <c r="B94" s="28">
        <v>2717</v>
      </c>
      <c r="C94" s="29" t="s">
        <v>10</v>
      </c>
      <c r="D94" s="40">
        <v>4430.8</v>
      </c>
      <c r="E94" s="24">
        <v>43337</v>
      </c>
      <c r="F94" s="25">
        <v>4430.8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43337</v>
      </c>
      <c r="B95" s="28">
        <v>2718</v>
      </c>
      <c r="C95" s="39" t="s">
        <v>51</v>
      </c>
      <c r="D95" s="40">
        <v>0</v>
      </c>
      <c r="E95" s="24"/>
      <c r="F95" s="25"/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43337</v>
      </c>
      <c r="B96" s="28">
        <v>2719</v>
      </c>
      <c r="C96" s="29" t="s">
        <v>50</v>
      </c>
      <c r="D96" s="40">
        <v>4468.8</v>
      </c>
      <c r="E96" s="24">
        <v>43337</v>
      </c>
      <c r="F96" s="25">
        <v>4468.8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43338</v>
      </c>
      <c r="B97" s="28">
        <v>2720</v>
      </c>
      <c r="C97" s="29" t="s">
        <v>52</v>
      </c>
      <c r="D97" s="40">
        <v>5259.2</v>
      </c>
      <c r="E97" s="24">
        <v>43338</v>
      </c>
      <c r="F97" s="25">
        <v>5259.2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43338</v>
      </c>
      <c r="B98" s="28">
        <v>2721</v>
      </c>
      <c r="C98" s="29" t="s">
        <v>118</v>
      </c>
      <c r="D98" s="40">
        <v>11622</v>
      </c>
      <c r="E98" s="24">
        <v>43338</v>
      </c>
      <c r="F98" s="25">
        <v>11622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43338</v>
      </c>
      <c r="B99" s="28">
        <v>2722</v>
      </c>
      <c r="C99" s="29" t="s">
        <v>52</v>
      </c>
      <c r="D99" s="40">
        <v>15686.4</v>
      </c>
      <c r="E99" s="24">
        <v>43338</v>
      </c>
      <c r="F99" s="25">
        <v>15686.4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43338</v>
      </c>
      <c r="B100" s="28">
        <v>2723</v>
      </c>
      <c r="C100" s="29" t="s">
        <v>66</v>
      </c>
      <c r="D100" s="40">
        <v>10861.11</v>
      </c>
      <c r="E100" s="24">
        <v>43338</v>
      </c>
      <c r="F100" s="25">
        <v>10861.11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43338</v>
      </c>
      <c r="B101" s="28">
        <v>2724</v>
      </c>
      <c r="C101" s="29" t="s">
        <v>50</v>
      </c>
      <c r="D101" s="40">
        <v>10000.08</v>
      </c>
      <c r="E101" s="24">
        <v>43339</v>
      </c>
      <c r="F101" s="25">
        <v>10000.08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43338</v>
      </c>
      <c r="B102" s="28">
        <v>2725</v>
      </c>
      <c r="C102" s="29" t="s">
        <v>66</v>
      </c>
      <c r="D102" s="40">
        <v>12158.86</v>
      </c>
      <c r="E102" s="24">
        <v>43338</v>
      </c>
      <c r="F102" s="25">
        <v>12158.86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43339</v>
      </c>
      <c r="B103" s="28">
        <v>2726</v>
      </c>
      <c r="C103" s="29" t="s">
        <v>50</v>
      </c>
      <c r="D103" s="40">
        <v>10442.4</v>
      </c>
      <c r="E103" s="24">
        <v>43340</v>
      </c>
      <c r="F103" s="25">
        <v>10442.4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43340</v>
      </c>
      <c r="B104" s="28">
        <v>2727</v>
      </c>
      <c r="C104" s="29" t="s">
        <v>9</v>
      </c>
      <c r="D104" s="40">
        <v>33981.120000000003</v>
      </c>
      <c r="E104" s="24">
        <v>43343</v>
      </c>
      <c r="F104" s="25">
        <v>33981.120000000003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43340</v>
      </c>
      <c r="B105" s="28">
        <v>2728</v>
      </c>
      <c r="C105" s="29" t="s">
        <v>50</v>
      </c>
      <c r="D105" s="40">
        <v>9500</v>
      </c>
      <c r="E105" s="24">
        <v>43342</v>
      </c>
      <c r="F105" s="25">
        <v>9500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43340</v>
      </c>
      <c r="B106" s="28">
        <v>2729</v>
      </c>
      <c r="C106" s="29" t="s">
        <v>10</v>
      </c>
      <c r="D106" s="40">
        <v>1683.4</v>
      </c>
      <c r="E106" s="24">
        <v>43340</v>
      </c>
      <c r="F106" s="25">
        <v>1683.4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43341</v>
      </c>
      <c r="B107" s="28">
        <v>2730</v>
      </c>
      <c r="C107" s="29" t="s">
        <v>10</v>
      </c>
      <c r="D107" s="40">
        <v>5616.6</v>
      </c>
      <c r="E107" s="24">
        <v>43341</v>
      </c>
      <c r="F107" s="25">
        <v>5616.6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43341</v>
      </c>
      <c r="B108" s="28">
        <v>2731</v>
      </c>
      <c r="C108" s="29" t="s">
        <v>50</v>
      </c>
      <c r="D108" s="40">
        <v>8347.2000000000007</v>
      </c>
      <c r="E108" s="24">
        <v>43342</v>
      </c>
      <c r="F108" s="25">
        <v>8347.2000000000007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43341</v>
      </c>
      <c r="B109" s="28">
        <v>2732</v>
      </c>
      <c r="C109" s="29" t="s">
        <v>118</v>
      </c>
      <c r="D109" s="40">
        <v>12855.6</v>
      </c>
      <c r="E109" s="24">
        <v>43341</v>
      </c>
      <c r="F109" s="25">
        <v>12855.6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43341</v>
      </c>
      <c r="B110" s="28">
        <v>2733</v>
      </c>
      <c r="C110" s="29" t="s">
        <v>10</v>
      </c>
      <c r="D110" s="40">
        <v>33817.26</v>
      </c>
      <c r="E110" s="24">
        <v>43341</v>
      </c>
      <c r="F110" s="25">
        <v>33817.26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43341</v>
      </c>
      <c r="B111" s="28">
        <v>2734</v>
      </c>
      <c r="C111" s="29" t="s">
        <v>7</v>
      </c>
      <c r="D111" s="40">
        <v>3098</v>
      </c>
      <c r="E111" s="24">
        <v>43342</v>
      </c>
      <c r="F111" s="25">
        <v>3098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43342</v>
      </c>
      <c r="B112" s="28">
        <v>2735</v>
      </c>
      <c r="C112" s="29" t="s">
        <v>50</v>
      </c>
      <c r="D112" s="40">
        <v>11314.6</v>
      </c>
      <c r="E112" s="24">
        <v>43343</v>
      </c>
      <c r="F112" s="25">
        <v>11314.6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43343</v>
      </c>
      <c r="B113" s="28">
        <v>2736</v>
      </c>
      <c r="C113" s="29" t="s">
        <v>50</v>
      </c>
      <c r="D113" s="40">
        <v>12276</v>
      </c>
      <c r="E113" s="71">
        <v>43344</v>
      </c>
      <c r="F113" s="72">
        <v>12276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43343</v>
      </c>
      <c r="B114" s="28">
        <v>2737</v>
      </c>
      <c r="C114" s="29" t="s">
        <v>66</v>
      </c>
      <c r="D114" s="40">
        <v>4000.07</v>
      </c>
      <c r="E114" s="24">
        <v>43343</v>
      </c>
      <c r="F114" s="25">
        <v>4000.07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43343</v>
      </c>
      <c r="B115" s="28">
        <v>2738</v>
      </c>
      <c r="C115" s="34" t="s">
        <v>66</v>
      </c>
      <c r="D115" s="40">
        <v>7000.03</v>
      </c>
      <c r="E115" s="24">
        <v>43343</v>
      </c>
      <c r="F115" s="25">
        <v>7000.03</v>
      </c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43343</v>
      </c>
      <c r="B116" s="28">
        <v>2739</v>
      </c>
      <c r="C116" s="29" t="s">
        <v>118</v>
      </c>
      <c r="D116" s="40">
        <v>7609.1</v>
      </c>
      <c r="E116" s="24">
        <v>43343</v>
      </c>
      <c r="F116" s="25">
        <v>7609.1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43343</v>
      </c>
      <c r="B117" s="28">
        <v>2740</v>
      </c>
      <c r="C117" s="29" t="s">
        <v>10</v>
      </c>
      <c r="D117" s="40">
        <v>33264</v>
      </c>
      <c r="E117" s="24">
        <v>43343</v>
      </c>
      <c r="F117" s="25">
        <v>33264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43343</v>
      </c>
      <c r="B118" s="28">
        <v>2741</v>
      </c>
      <c r="C118" s="29" t="s">
        <v>66</v>
      </c>
      <c r="D118" s="40">
        <v>5724</v>
      </c>
      <c r="E118" s="71">
        <v>43345</v>
      </c>
      <c r="F118" s="72">
        <v>5724</v>
      </c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/>
      <c r="B119" s="28"/>
      <c r="C119" s="29"/>
      <c r="D119" s="40"/>
      <c r="E119" s="24"/>
      <c r="F119" s="25"/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/>
      <c r="B120" s="28"/>
      <c r="C120" s="29"/>
      <c r="D120" s="40"/>
      <c r="E120" s="24"/>
      <c r="F120" s="25"/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/>
      <c r="B121" s="28"/>
      <c r="C121" s="29"/>
      <c r="D121" s="40"/>
      <c r="E121" s="24"/>
      <c r="F121" s="25"/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/>
      <c r="B122" s="28"/>
      <c r="C122" s="29"/>
      <c r="D122" s="40"/>
      <c r="E122" s="24"/>
      <c r="F122" s="25"/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/>
      <c r="B123" s="28"/>
      <c r="C123" s="29"/>
      <c r="D123" s="40"/>
      <c r="E123" s="24"/>
      <c r="F123" s="25"/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/>
      <c r="B124" s="28"/>
      <c r="C124" s="29"/>
      <c r="D124" s="40"/>
      <c r="E124" s="24"/>
      <c r="F124" s="25"/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/>
      <c r="B125" s="28"/>
      <c r="C125" s="29"/>
      <c r="D125" s="40"/>
      <c r="E125" s="24"/>
      <c r="F125" s="25"/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/>
      <c r="B126" s="28"/>
      <c r="C126" s="29"/>
      <c r="D126" s="40"/>
      <c r="E126" s="24"/>
      <c r="F126" s="25"/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962192.91000000015</v>
      </c>
      <c r="E129" s="52"/>
      <c r="F129" s="51">
        <f>SUM(F4:F128)</f>
        <v>962192.91000000015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6">
        <f>D129-F129</f>
        <v>0</v>
      </c>
      <c r="E133" s="87"/>
      <c r="F133" s="88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1" t="s">
        <v>13</v>
      </c>
      <c r="E135" s="81"/>
      <c r="F135" s="81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Q113"/>
  <sheetViews>
    <sheetView topLeftCell="A74" workbookViewId="0">
      <selection activeCell="F94" sqref="F9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2" t="s">
        <v>127</v>
      </c>
      <c r="C1" s="82"/>
      <c r="D1" s="82"/>
      <c r="E1" s="82"/>
      <c r="F1" s="82"/>
      <c r="H1" s="3"/>
      <c r="K1" s="4"/>
      <c r="L1" s="83" t="s">
        <v>128</v>
      </c>
      <c r="M1" s="83"/>
      <c r="N1" s="83"/>
      <c r="O1" s="83"/>
      <c r="P1" s="83"/>
      <c r="Q1" s="5"/>
    </row>
    <row r="2" spans="1:17" ht="15.75" x14ac:dyDescent="0.25">
      <c r="A2" s="6"/>
      <c r="B2" s="84"/>
      <c r="C2" s="84"/>
      <c r="D2" s="7"/>
      <c r="E2" s="8"/>
      <c r="F2" s="7"/>
      <c r="G2" s="9"/>
      <c r="H2" s="3"/>
      <c r="K2" s="10"/>
      <c r="L2" s="85"/>
      <c r="M2" s="85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43344</v>
      </c>
      <c r="B4" s="63">
        <v>2742</v>
      </c>
      <c r="C4" s="22" t="s">
        <v>52</v>
      </c>
      <c r="D4" s="23">
        <v>6948</v>
      </c>
      <c r="E4" s="24">
        <v>43344</v>
      </c>
      <c r="F4" s="25">
        <v>6948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43344</v>
      </c>
      <c r="B5" s="28">
        <v>2743</v>
      </c>
      <c r="C5" s="29" t="s">
        <v>50</v>
      </c>
      <c r="D5" s="30">
        <v>14493.6</v>
      </c>
      <c r="E5" s="24">
        <v>43345</v>
      </c>
      <c r="F5" s="25">
        <v>14493.6</v>
      </c>
      <c r="G5" s="31">
        <f>D5-F5</f>
        <v>0</v>
      </c>
      <c r="H5" s="3"/>
      <c r="K5" s="27">
        <v>43344</v>
      </c>
      <c r="L5" s="32">
        <v>134</v>
      </c>
      <c r="M5" s="34" t="s">
        <v>32</v>
      </c>
      <c r="N5" s="30">
        <v>3606</v>
      </c>
      <c r="O5" s="24"/>
      <c r="P5" s="25"/>
      <c r="Q5" s="31">
        <f>N5-P5</f>
        <v>3606</v>
      </c>
    </row>
    <row r="6" spans="1:17" ht="15.75" x14ac:dyDescent="0.25">
      <c r="A6" s="27">
        <v>43344</v>
      </c>
      <c r="B6" s="28">
        <v>2744</v>
      </c>
      <c r="C6" s="34" t="s">
        <v>7</v>
      </c>
      <c r="D6" s="30">
        <v>15010</v>
      </c>
      <c r="E6" s="24">
        <v>43345</v>
      </c>
      <c r="F6" s="25">
        <v>15010</v>
      </c>
      <c r="G6" s="31">
        <f>D6-F6</f>
        <v>0</v>
      </c>
      <c r="H6" s="3"/>
      <c r="K6" s="27">
        <v>43346</v>
      </c>
      <c r="L6" s="32">
        <v>135</v>
      </c>
      <c r="M6" s="34" t="s">
        <v>32</v>
      </c>
      <c r="N6" s="35">
        <v>1785</v>
      </c>
      <c r="O6" s="24"/>
      <c r="P6" s="25"/>
      <c r="Q6" s="31">
        <f>N6-P6</f>
        <v>1785</v>
      </c>
    </row>
    <row r="7" spans="1:17" ht="15.75" x14ac:dyDescent="0.25">
      <c r="A7" s="27">
        <v>43344</v>
      </c>
      <c r="B7" s="28">
        <v>2745</v>
      </c>
      <c r="C7" s="29" t="s">
        <v>31</v>
      </c>
      <c r="D7" s="30">
        <v>3738.7</v>
      </c>
      <c r="E7" s="24">
        <v>43344</v>
      </c>
      <c r="F7" s="25">
        <v>3738.7</v>
      </c>
      <c r="G7" s="31">
        <f t="shared" ref="G7:G95" si="0">D7-F7</f>
        <v>0</v>
      </c>
      <c r="H7" s="3"/>
      <c r="J7" s="36"/>
      <c r="K7" s="27">
        <v>43351</v>
      </c>
      <c r="L7" s="32">
        <v>136</v>
      </c>
      <c r="M7" s="29" t="s">
        <v>32</v>
      </c>
      <c r="N7" s="30">
        <v>3645</v>
      </c>
      <c r="O7" s="24"/>
      <c r="P7" s="25"/>
      <c r="Q7" s="31">
        <f t="shared" ref="Q7:Q22" si="1">N7-P7</f>
        <v>3645</v>
      </c>
    </row>
    <row r="8" spans="1:17" ht="15.75" x14ac:dyDescent="0.25">
      <c r="A8" s="27">
        <v>43344</v>
      </c>
      <c r="B8" s="28">
        <v>2746</v>
      </c>
      <c r="C8" s="29" t="s">
        <v>10</v>
      </c>
      <c r="D8" s="30">
        <v>33197.5</v>
      </c>
      <c r="E8" s="24">
        <v>43344</v>
      </c>
      <c r="F8" s="25">
        <v>33197.5</v>
      </c>
      <c r="G8" s="31">
        <f t="shared" si="0"/>
        <v>0</v>
      </c>
      <c r="H8" s="3"/>
      <c r="J8" s="36"/>
      <c r="K8" s="27">
        <v>43353</v>
      </c>
      <c r="L8" s="32">
        <v>137</v>
      </c>
      <c r="M8" s="29" t="s">
        <v>32</v>
      </c>
      <c r="N8" s="30">
        <v>3570.5</v>
      </c>
      <c r="O8" s="24"/>
      <c r="P8" s="25"/>
      <c r="Q8" s="31">
        <f t="shared" si="1"/>
        <v>3570.5</v>
      </c>
    </row>
    <row r="9" spans="1:17" ht="15.75" x14ac:dyDescent="0.25">
      <c r="A9" s="27">
        <v>43344</v>
      </c>
      <c r="B9" s="28">
        <v>2747</v>
      </c>
      <c r="C9" s="29" t="s">
        <v>66</v>
      </c>
      <c r="D9" s="30">
        <v>9432</v>
      </c>
      <c r="E9" s="24">
        <v>43345</v>
      </c>
      <c r="F9" s="25">
        <v>9432</v>
      </c>
      <c r="G9" s="31">
        <f t="shared" si="0"/>
        <v>0</v>
      </c>
      <c r="H9" s="3"/>
      <c r="J9" s="36"/>
      <c r="K9" s="27">
        <v>43361</v>
      </c>
      <c r="L9" s="32">
        <v>138</v>
      </c>
      <c r="M9" s="29" t="s">
        <v>32</v>
      </c>
      <c r="N9" s="30">
        <v>4311</v>
      </c>
      <c r="O9" s="24"/>
      <c r="P9" s="25"/>
      <c r="Q9" s="31">
        <f t="shared" si="1"/>
        <v>4311</v>
      </c>
    </row>
    <row r="10" spans="1:17" ht="15.75" x14ac:dyDescent="0.25">
      <c r="A10" s="27">
        <v>43345</v>
      </c>
      <c r="B10" s="28">
        <v>2748</v>
      </c>
      <c r="C10" s="29" t="s">
        <v>52</v>
      </c>
      <c r="D10" s="30">
        <v>5277.6</v>
      </c>
      <c r="E10" s="24">
        <v>43345</v>
      </c>
      <c r="F10" s="25">
        <v>5277.6</v>
      </c>
      <c r="G10" s="31">
        <f t="shared" si="0"/>
        <v>0</v>
      </c>
      <c r="H10" s="3"/>
      <c r="J10" s="36"/>
      <c r="K10" s="27">
        <v>43363</v>
      </c>
      <c r="L10" s="32">
        <v>139</v>
      </c>
      <c r="M10" s="34" t="s">
        <v>32</v>
      </c>
      <c r="N10" s="30">
        <v>2434.4</v>
      </c>
      <c r="O10" s="24"/>
      <c r="P10" s="25"/>
      <c r="Q10" s="31">
        <f t="shared" si="1"/>
        <v>2434.4</v>
      </c>
    </row>
    <row r="11" spans="1:17" ht="15.75" x14ac:dyDescent="0.25">
      <c r="A11" s="27">
        <v>43345</v>
      </c>
      <c r="B11" s="28">
        <v>2749</v>
      </c>
      <c r="C11" s="29" t="s">
        <v>50</v>
      </c>
      <c r="D11" s="30">
        <v>12276</v>
      </c>
      <c r="E11" s="24">
        <v>43346</v>
      </c>
      <c r="F11" s="25">
        <v>12276</v>
      </c>
      <c r="G11" s="31">
        <f t="shared" si="0"/>
        <v>0</v>
      </c>
      <c r="H11" s="3"/>
      <c r="J11" s="36"/>
      <c r="K11" s="27">
        <v>43368</v>
      </c>
      <c r="L11" s="32">
        <v>140</v>
      </c>
      <c r="M11" s="29" t="s">
        <v>32</v>
      </c>
      <c r="N11" s="30">
        <v>2523</v>
      </c>
      <c r="O11" s="24"/>
      <c r="P11" s="25"/>
      <c r="Q11" s="31">
        <f t="shared" si="1"/>
        <v>2523</v>
      </c>
    </row>
    <row r="12" spans="1:17" ht="15.75" x14ac:dyDescent="0.25">
      <c r="A12" s="27">
        <v>43345</v>
      </c>
      <c r="B12" s="28">
        <v>2750</v>
      </c>
      <c r="C12" s="29" t="s">
        <v>129</v>
      </c>
      <c r="D12" s="30">
        <v>8587.7999999999993</v>
      </c>
      <c r="E12" s="24">
        <v>43349</v>
      </c>
      <c r="F12" s="25">
        <v>8587.7999999999993</v>
      </c>
      <c r="G12" s="31">
        <f t="shared" si="0"/>
        <v>0</v>
      </c>
      <c r="H12" s="3"/>
      <c r="J12" s="36"/>
      <c r="K12" s="27">
        <v>43372</v>
      </c>
      <c r="L12" s="32">
        <v>141</v>
      </c>
      <c r="M12" s="29" t="s">
        <v>32</v>
      </c>
      <c r="N12" s="30">
        <v>3012.5</v>
      </c>
      <c r="O12" s="24"/>
      <c r="P12" s="25"/>
      <c r="Q12" s="31">
        <f t="shared" si="1"/>
        <v>3012.5</v>
      </c>
    </row>
    <row r="13" spans="1:17" ht="15.75" x14ac:dyDescent="0.25">
      <c r="A13" s="27">
        <v>43345</v>
      </c>
      <c r="B13" s="28">
        <v>2751</v>
      </c>
      <c r="C13" s="29" t="s">
        <v>118</v>
      </c>
      <c r="D13" s="30">
        <v>7835.8</v>
      </c>
      <c r="E13" s="24">
        <v>43346</v>
      </c>
      <c r="F13" s="25">
        <v>7835.8</v>
      </c>
      <c r="G13" s="31">
        <f t="shared" si="0"/>
        <v>0</v>
      </c>
      <c r="H13" s="3"/>
      <c r="J13" s="36"/>
      <c r="K13" s="27"/>
      <c r="L13" s="32">
        <v>142</v>
      </c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43346</v>
      </c>
      <c r="B14" s="28">
        <v>2752</v>
      </c>
      <c r="C14" s="29" t="s">
        <v>50</v>
      </c>
      <c r="D14" s="30">
        <v>5572.8</v>
      </c>
      <c r="E14" s="24">
        <v>43346</v>
      </c>
      <c r="F14" s="25">
        <v>5572.8</v>
      </c>
      <c r="G14" s="31">
        <f t="shared" si="0"/>
        <v>0</v>
      </c>
      <c r="H14" s="3"/>
      <c r="J14" s="36"/>
      <c r="K14" s="27"/>
      <c r="L14" s="32">
        <v>143</v>
      </c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43346</v>
      </c>
      <c r="B15" s="28">
        <v>2753</v>
      </c>
      <c r="C15" s="34" t="s">
        <v>118</v>
      </c>
      <c r="D15" s="30">
        <v>3722.4</v>
      </c>
      <c r="E15" s="24">
        <v>43347</v>
      </c>
      <c r="F15" s="25">
        <v>3722.4</v>
      </c>
      <c r="G15" s="31">
        <f t="shared" si="0"/>
        <v>0</v>
      </c>
      <c r="H15" s="3"/>
      <c r="J15" s="36"/>
      <c r="K15" s="27"/>
      <c r="L15" s="32">
        <v>144</v>
      </c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43346</v>
      </c>
      <c r="B16" s="28">
        <v>2754</v>
      </c>
      <c r="C16" s="29" t="s">
        <v>66</v>
      </c>
      <c r="D16" s="30">
        <v>5169.6000000000004</v>
      </c>
      <c r="E16" s="24">
        <v>43346</v>
      </c>
      <c r="F16" s="25">
        <v>5169.6000000000004</v>
      </c>
      <c r="G16" s="31">
        <f t="shared" si="0"/>
        <v>0</v>
      </c>
      <c r="H16" s="3"/>
      <c r="J16" s="36"/>
      <c r="K16" s="27"/>
      <c r="L16" s="32">
        <v>145</v>
      </c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43347</v>
      </c>
      <c r="B17" s="28">
        <v>2755</v>
      </c>
      <c r="C17" s="34" t="s">
        <v>62</v>
      </c>
      <c r="D17" s="30">
        <v>3924</v>
      </c>
      <c r="E17" s="24">
        <v>43347</v>
      </c>
      <c r="F17" s="25">
        <v>3924</v>
      </c>
      <c r="G17" s="31">
        <f t="shared" si="0"/>
        <v>0</v>
      </c>
      <c r="H17" s="3"/>
      <c r="J17" s="36"/>
      <c r="K17" s="27"/>
      <c r="L17" s="32">
        <v>146</v>
      </c>
      <c r="M17" s="39"/>
      <c r="N17" s="30"/>
      <c r="O17" s="24"/>
      <c r="P17" s="25"/>
      <c r="Q17" s="31">
        <f t="shared" si="1"/>
        <v>0</v>
      </c>
    </row>
    <row r="18" spans="1:17" ht="15.75" x14ac:dyDescent="0.25">
      <c r="A18" s="27">
        <v>43348</v>
      </c>
      <c r="B18" s="28">
        <v>2756</v>
      </c>
      <c r="C18" s="34" t="s">
        <v>50</v>
      </c>
      <c r="D18" s="30">
        <v>9554.4</v>
      </c>
      <c r="E18" s="24">
        <v>43349</v>
      </c>
      <c r="F18" s="25">
        <v>9554.4</v>
      </c>
      <c r="G18" s="31">
        <f t="shared" si="0"/>
        <v>0</v>
      </c>
      <c r="H18" s="3"/>
      <c r="J18" s="36"/>
      <c r="K18" s="27"/>
      <c r="L18" s="32">
        <v>147</v>
      </c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43348</v>
      </c>
      <c r="B19" s="28">
        <v>2757</v>
      </c>
      <c r="C19" s="29" t="s">
        <v>10</v>
      </c>
      <c r="D19" s="30">
        <v>3816</v>
      </c>
      <c r="E19" s="24">
        <v>43348</v>
      </c>
      <c r="F19" s="25">
        <v>3816</v>
      </c>
      <c r="G19" s="31">
        <f t="shared" si="0"/>
        <v>0</v>
      </c>
      <c r="H19" s="3"/>
      <c r="J19" s="36"/>
      <c r="K19" s="27"/>
      <c r="L19" s="32">
        <v>148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43348</v>
      </c>
      <c r="B20" s="28">
        <v>2758</v>
      </c>
      <c r="C20" s="29" t="s">
        <v>118</v>
      </c>
      <c r="D20" s="30">
        <v>6350.4</v>
      </c>
      <c r="E20" s="24">
        <v>43348</v>
      </c>
      <c r="F20" s="25">
        <v>6350.4</v>
      </c>
      <c r="G20" s="31">
        <f t="shared" si="0"/>
        <v>0</v>
      </c>
      <c r="H20" s="3"/>
      <c r="J20" s="36"/>
      <c r="K20" s="27"/>
      <c r="L20" s="32">
        <v>149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43348</v>
      </c>
      <c r="B21" s="28">
        <v>2759</v>
      </c>
      <c r="C21" s="29" t="s">
        <v>7</v>
      </c>
      <c r="D21" s="30">
        <v>4149.3999999999996</v>
      </c>
      <c r="E21" s="24">
        <v>43349</v>
      </c>
      <c r="F21" s="25">
        <v>4149.3999999999996</v>
      </c>
      <c r="G21" s="31">
        <f t="shared" si="0"/>
        <v>0</v>
      </c>
      <c r="H21" s="3"/>
      <c r="J21" s="36"/>
      <c r="K21" s="27"/>
      <c r="L21" s="32">
        <v>150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43349</v>
      </c>
      <c r="B22" s="28">
        <v>2760</v>
      </c>
      <c r="C22" s="29" t="s">
        <v>10</v>
      </c>
      <c r="D22" s="30">
        <v>31395</v>
      </c>
      <c r="E22" s="24">
        <v>43349</v>
      </c>
      <c r="F22" s="25">
        <v>31395</v>
      </c>
      <c r="G22" s="31">
        <f t="shared" si="0"/>
        <v>0</v>
      </c>
      <c r="H22" s="3"/>
      <c r="J22" s="36"/>
      <c r="K22" s="27"/>
      <c r="L22" s="32">
        <v>151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43349</v>
      </c>
      <c r="B23" s="28">
        <v>2761</v>
      </c>
      <c r="C23" s="29" t="s">
        <v>50</v>
      </c>
      <c r="D23" s="30">
        <v>10893.6</v>
      </c>
      <c r="E23" s="24">
        <v>43350</v>
      </c>
      <c r="F23" s="25">
        <v>10893.6</v>
      </c>
      <c r="G23" s="31">
        <f t="shared" si="0"/>
        <v>0</v>
      </c>
      <c r="H23" s="3"/>
      <c r="J23" s="36"/>
      <c r="K23" s="27"/>
      <c r="L23" s="32">
        <v>152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43349</v>
      </c>
      <c r="B24" s="28">
        <v>2762</v>
      </c>
      <c r="C24" s="29" t="s">
        <v>62</v>
      </c>
      <c r="D24" s="30">
        <v>4874.3999999999996</v>
      </c>
      <c r="E24" s="24">
        <v>43350</v>
      </c>
      <c r="F24" s="25">
        <v>4874.3999999999996</v>
      </c>
      <c r="G24" s="31">
        <f t="shared" si="0"/>
        <v>0</v>
      </c>
      <c r="H24" s="3"/>
      <c r="J24" s="36"/>
      <c r="K24" s="27"/>
      <c r="L24" s="32">
        <v>153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43349</v>
      </c>
      <c r="B25" s="28">
        <v>2763</v>
      </c>
      <c r="C25" s="29" t="s">
        <v>66</v>
      </c>
      <c r="D25" s="30">
        <v>4788</v>
      </c>
      <c r="E25" s="24">
        <v>43350</v>
      </c>
      <c r="F25" s="25">
        <v>4788</v>
      </c>
      <c r="G25" s="31">
        <f t="shared" si="0"/>
        <v>0</v>
      </c>
      <c r="H25" s="3"/>
      <c r="J25" s="36"/>
      <c r="K25" s="27"/>
      <c r="L25" s="32">
        <v>154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43350</v>
      </c>
      <c r="B26" s="28">
        <v>2764</v>
      </c>
      <c r="C26" s="29" t="s">
        <v>50</v>
      </c>
      <c r="D26" s="30">
        <v>12909.6</v>
      </c>
      <c r="E26" s="24">
        <v>43352</v>
      </c>
      <c r="F26" s="25">
        <v>12909.6</v>
      </c>
      <c r="G26" s="31">
        <f t="shared" si="0"/>
        <v>0</v>
      </c>
      <c r="H26" s="3"/>
      <c r="J26" s="36"/>
      <c r="K26" s="27"/>
      <c r="L26" s="32">
        <v>155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43350</v>
      </c>
      <c r="B27" s="28">
        <v>2765</v>
      </c>
      <c r="C27" s="34" t="s">
        <v>118</v>
      </c>
      <c r="D27" s="30">
        <v>4744.8</v>
      </c>
      <c r="E27" s="24">
        <v>43350</v>
      </c>
      <c r="F27" s="25">
        <v>4744.8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43350</v>
      </c>
      <c r="B28" s="28">
        <v>2766</v>
      </c>
      <c r="C28" s="29" t="s">
        <v>66</v>
      </c>
      <c r="D28" s="30">
        <v>5738.4</v>
      </c>
      <c r="E28" s="24">
        <v>43351</v>
      </c>
      <c r="F28" s="25">
        <v>5738.4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43351</v>
      </c>
      <c r="B29" s="28">
        <v>2767</v>
      </c>
      <c r="C29" s="29" t="s">
        <v>52</v>
      </c>
      <c r="D29" s="30">
        <v>7149.6</v>
      </c>
      <c r="E29" s="24">
        <v>43351</v>
      </c>
      <c r="F29" s="25">
        <v>7149.6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43351</v>
      </c>
      <c r="B30" s="28">
        <v>2768</v>
      </c>
      <c r="C30" s="29" t="s">
        <v>7</v>
      </c>
      <c r="D30" s="30">
        <v>12410</v>
      </c>
      <c r="E30" s="24">
        <v>43352</v>
      </c>
      <c r="F30" s="25">
        <v>12410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43351</v>
      </c>
      <c r="B31" s="28">
        <v>2769</v>
      </c>
      <c r="C31" s="29" t="s">
        <v>10</v>
      </c>
      <c r="D31" s="30">
        <v>32546.5</v>
      </c>
      <c r="E31" s="24">
        <v>43351</v>
      </c>
      <c r="F31" s="25">
        <v>32546.5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43351</v>
      </c>
      <c r="B32" s="28">
        <v>2770</v>
      </c>
      <c r="C32" s="29" t="s">
        <v>118</v>
      </c>
      <c r="D32" s="30">
        <v>7191.8</v>
      </c>
      <c r="E32" s="24">
        <v>43351</v>
      </c>
      <c r="F32" s="25">
        <v>7191.8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43351</v>
      </c>
      <c r="B33" s="28">
        <v>2771</v>
      </c>
      <c r="C33" s="29" t="s">
        <v>50</v>
      </c>
      <c r="D33" s="30">
        <v>16164</v>
      </c>
      <c r="E33" s="24">
        <v>43353</v>
      </c>
      <c r="F33" s="25">
        <f>8700+7464</f>
        <v>16164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43351</v>
      </c>
      <c r="B34" s="28">
        <v>2772</v>
      </c>
      <c r="C34" s="29" t="s">
        <v>66</v>
      </c>
      <c r="D34" s="30">
        <v>10245.6</v>
      </c>
      <c r="E34" s="24">
        <v>43352</v>
      </c>
      <c r="F34" s="25">
        <v>10245.6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43352</v>
      </c>
      <c r="B35" s="28">
        <v>2773</v>
      </c>
      <c r="C35" s="29" t="s">
        <v>52</v>
      </c>
      <c r="D35" s="30">
        <v>2786.4</v>
      </c>
      <c r="E35" s="24">
        <v>43352</v>
      </c>
      <c r="F35" s="25">
        <v>2786.4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43352</v>
      </c>
      <c r="B36" s="28">
        <v>2774</v>
      </c>
      <c r="C36" s="29" t="s">
        <v>66</v>
      </c>
      <c r="D36" s="30">
        <v>6436.8</v>
      </c>
      <c r="E36" s="24">
        <v>43356</v>
      </c>
      <c r="F36" s="25">
        <v>6436.8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43352</v>
      </c>
      <c r="B37" s="28">
        <v>2775</v>
      </c>
      <c r="C37" s="29" t="s">
        <v>50</v>
      </c>
      <c r="D37" s="40">
        <v>11282.4</v>
      </c>
      <c r="E37" s="41">
        <v>43354</v>
      </c>
      <c r="F37" s="40">
        <v>11282.4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43352</v>
      </c>
      <c r="B38" s="28">
        <v>2776</v>
      </c>
      <c r="C38" s="29" t="s">
        <v>7</v>
      </c>
      <c r="D38" s="40">
        <v>1240</v>
      </c>
      <c r="E38" s="24">
        <v>43357</v>
      </c>
      <c r="F38" s="25">
        <v>1240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43353</v>
      </c>
      <c r="B39" s="28">
        <v>2777</v>
      </c>
      <c r="C39" s="29" t="s">
        <v>10</v>
      </c>
      <c r="D39" s="40">
        <v>4053</v>
      </c>
      <c r="E39" s="24">
        <v>43353</v>
      </c>
      <c r="F39" s="25">
        <v>4053</v>
      </c>
      <c r="G39" s="31">
        <f t="shared" si="0"/>
        <v>0</v>
      </c>
      <c r="H39" s="3"/>
      <c r="K39" s="49"/>
      <c r="L39" s="50"/>
      <c r="M39" s="3"/>
      <c r="N39" s="51">
        <f>SUM(N4:N38)</f>
        <v>24887.4</v>
      </c>
      <c r="O39" s="52"/>
      <c r="P39" s="54">
        <f>SUM(P4:P38)</f>
        <v>0</v>
      </c>
      <c r="Q39" s="55">
        <f>SUM(Q4:Q38)</f>
        <v>24887.4</v>
      </c>
    </row>
    <row r="40" spans="1:17" ht="15.75" x14ac:dyDescent="0.25">
      <c r="A40" s="27">
        <v>43353</v>
      </c>
      <c r="B40" s="28">
        <v>2778</v>
      </c>
      <c r="C40" s="29" t="s">
        <v>118</v>
      </c>
      <c r="D40" s="40">
        <v>4320</v>
      </c>
      <c r="E40" s="24">
        <v>43353</v>
      </c>
      <c r="F40" s="25">
        <v>4320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43353</v>
      </c>
      <c r="B41" s="28">
        <v>2779</v>
      </c>
      <c r="C41" s="29" t="s">
        <v>50</v>
      </c>
      <c r="D41" s="40">
        <v>10699.2</v>
      </c>
      <c r="E41" s="24">
        <v>43355</v>
      </c>
      <c r="F41" s="25">
        <v>10699.2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43354</v>
      </c>
      <c r="B42" s="28">
        <v>2780</v>
      </c>
      <c r="C42" s="29" t="s">
        <v>10</v>
      </c>
      <c r="D42" s="40">
        <v>5628</v>
      </c>
      <c r="E42" s="24">
        <v>43354</v>
      </c>
      <c r="F42" s="25">
        <v>5628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43354</v>
      </c>
      <c r="B43" s="28">
        <v>2781</v>
      </c>
      <c r="C43" s="29" t="s">
        <v>10</v>
      </c>
      <c r="D43" s="40">
        <v>2765</v>
      </c>
      <c r="E43" s="24">
        <v>43354</v>
      </c>
      <c r="F43" s="25">
        <v>2765</v>
      </c>
      <c r="G43" s="31">
        <f t="shared" si="0"/>
        <v>0</v>
      </c>
      <c r="H43" s="3"/>
      <c r="K43" s="49"/>
      <c r="L43" s="50"/>
      <c r="M43" s="3"/>
      <c r="N43" s="86">
        <f>N39-P39</f>
        <v>24887.4</v>
      </c>
      <c r="O43" s="87"/>
      <c r="P43" s="88"/>
    </row>
    <row r="44" spans="1:17" ht="15.75" x14ac:dyDescent="0.25">
      <c r="A44" s="27">
        <v>43354</v>
      </c>
      <c r="B44" s="28">
        <v>2782</v>
      </c>
      <c r="C44" s="29" t="s">
        <v>50</v>
      </c>
      <c r="D44" s="40">
        <v>5112</v>
      </c>
      <c r="E44" s="24">
        <v>43355</v>
      </c>
      <c r="F44" s="25">
        <v>5112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43354</v>
      </c>
      <c r="B45" s="28">
        <v>2783</v>
      </c>
      <c r="C45" s="29" t="s">
        <v>10</v>
      </c>
      <c r="D45" s="40">
        <v>18301.849999999999</v>
      </c>
      <c r="E45" s="24">
        <v>43356</v>
      </c>
      <c r="F45" s="25">
        <v>18301.849999999999</v>
      </c>
      <c r="G45" s="31">
        <f t="shared" si="0"/>
        <v>0</v>
      </c>
      <c r="H45" s="3"/>
      <c r="K45" s="64"/>
      <c r="L45" s="67"/>
      <c r="M45" s="65"/>
      <c r="N45" s="81" t="s">
        <v>13</v>
      </c>
      <c r="O45" s="81"/>
      <c r="P45" s="81"/>
      <c r="Q45" s="66"/>
    </row>
    <row r="46" spans="1:17" ht="15.75" x14ac:dyDescent="0.25">
      <c r="A46" s="27">
        <v>43355</v>
      </c>
      <c r="B46" s="28">
        <v>2784</v>
      </c>
      <c r="C46" s="29" t="s">
        <v>50</v>
      </c>
      <c r="D46" s="40">
        <v>14544</v>
      </c>
      <c r="E46" s="73" t="s">
        <v>130</v>
      </c>
      <c r="F46" s="25">
        <f>12500+2044</f>
        <v>14544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43356</v>
      </c>
      <c r="B47" s="28">
        <v>2785</v>
      </c>
      <c r="C47" s="29" t="s">
        <v>10</v>
      </c>
      <c r="D47" s="40">
        <v>33517.4</v>
      </c>
      <c r="E47" s="24">
        <v>43356</v>
      </c>
      <c r="F47" s="25">
        <v>33517.4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43356</v>
      </c>
      <c r="B48" s="28">
        <v>2786</v>
      </c>
      <c r="C48" s="29" t="s">
        <v>50</v>
      </c>
      <c r="D48" s="40">
        <v>12924</v>
      </c>
      <c r="E48" s="73" t="s">
        <v>131</v>
      </c>
      <c r="F48" s="25">
        <f>7500+5424</f>
        <v>12924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43356</v>
      </c>
      <c r="B49" s="28">
        <v>2787</v>
      </c>
      <c r="C49" s="29" t="s">
        <v>7</v>
      </c>
      <c r="D49" s="40">
        <v>2148</v>
      </c>
      <c r="E49" s="24">
        <v>43357</v>
      </c>
      <c r="F49" s="25">
        <v>2148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43356</v>
      </c>
      <c r="B50" s="28">
        <v>2788</v>
      </c>
      <c r="C50" s="29" t="s">
        <v>66</v>
      </c>
      <c r="D50" s="40">
        <v>5688</v>
      </c>
      <c r="E50" s="24">
        <v>43357</v>
      </c>
      <c r="F50" s="25">
        <f>5000+688</f>
        <v>5688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43356</v>
      </c>
      <c r="B51" s="28">
        <v>2789</v>
      </c>
      <c r="C51" s="29" t="s">
        <v>66</v>
      </c>
      <c r="D51" s="40">
        <v>4773.6000000000004</v>
      </c>
      <c r="E51" s="24">
        <v>43356</v>
      </c>
      <c r="F51" s="25">
        <v>4773.6000000000004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43357</v>
      </c>
      <c r="B52" s="28">
        <v>2790</v>
      </c>
      <c r="C52" s="29" t="s">
        <v>7</v>
      </c>
      <c r="D52" s="40">
        <v>16700</v>
      </c>
      <c r="E52" s="24">
        <v>43361</v>
      </c>
      <c r="F52" s="25">
        <v>16700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43357</v>
      </c>
      <c r="B53" s="28">
        <v>2791</v>
      </c>
      <c r="C53" s="29" t="s">
        <v>50</v>
      </c>
      <c r="D53" s="40">
        <v>20036.16</v>
      </c>
      <c r="E53" s="73" t="s">
        <v>134</v>
      </c>
      <c r="F53" s="25">
        <f>16500+3536.16</f>
        <v>20036.16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43357</v>
      </c>
      <c r="B54" s="28">
        <v>2792</v>
      </c>
      <c r="C54" s="29" t="s">
        <v>118</v>
      </c>
      <c r="D54" s="40">
        <v>12168.2</v>
      </c>
      <c r="E54" s="24">
        <v>43358</v>
      </c>
      <c r="F54" s="25">
        <v>12168.2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43357</v>
      </c>
      <c r="B55" s="28">
        <v>2793</v>
      </c>
      <c r="C55" s="29" t="s">
        <v>66</v>
      </c>
      <c r="D55" s="40">
        <v>8920.7999999999993</v>
      </c>
      <c r="E55" s="24">
        <v>43358</v>
      </c>
      <c r="F55" s="25">
        <v>8920.7999999999993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43358</v>
      </c>
      <c r="B56" s="28">
        <v>2794</v>
      </c>
      <c r="C56" s="29" t="s">
        <v>52</v>
      </c>
      <c r="D56" s="40">
        <v>14596.5</v>
      </c>
      <c r="E56" s="24">
        <v>43358</v>
      </c>
      <c r="F56" s="25">
        <v>14596.5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43358</v>
      </c>
      <c r="B57" s="28">
        <v>2795</v>
      </c>
      <c r="C57" s="29" t="s">
        <v>10</v>
      </c>
      <c r="D57" s="40">
        <v>31430</v>
      </c>
      <c r="E57" s="24">
        <v>43358</v>
      </c>
      <c r="F57" s="25">
        <v>31430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43358</v>
      </c>
      <c r="B58" s="28">
        <v>2796</v>
      </c>
      <c r="C58" s="29" t="s">
        <v>50</v>
      </c>
      <c r="D58" s="40">
        <v>669.6</v>
      </c>
      <c r="E58" s="24">
        <v>43361</v>
      </c>
      <c r="F58" s="25">
        <v>669.6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43358</v>
      </c>
      <c r="B59" s="28">
        <v>2797</v>
      </c>
      <c r="C59" s="29" t="s">
        <v>118</v>
      </c>
      <c r="D59" s="40">
        <v>8805.6</v>
      </c>
      <c r="E59" s="24" t="s">
        <v>133</v>
      </c>
      <c r="F59" s="25">
        <f>5500+3305.6</f>
        <v>8805.6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43358</v>
      </c>
      <c r="B60" s="28">
        <v>2798</v>
      </c>
      <c r="C60" s="29" t="s">
        <v>66</v>
      </c>
      <c r="D60" s="40">
        <v>8956.7999999999993</v>
      </c>
      <c r="E60" s="24">
        <v>43359</v>
      </c>
      <c r="F60" s="25">
        <v>8956.7999999999993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43358</v>
      </c>
      <c r="B61" s="28">
        <v>2799</v>
      </c>
      <c r="C61" s="29" t="s">
        <v>9</v>
      </c>
      <c r="D61" s="40">
        <v>14583.24</v>
      </c>
      <c r="E61" s="24">
        <v>43360</v>
      </c>
      <c r="F61" s="25">
        <v>14583.24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43359</v>
      </c>
      <c r="B62" s="28">
        <v>2800</v>
      </c>
      <c r="C62" s="29" t="s">
        <v>52</v>
      </c>
      <c r="D62" s="40">
        <v>3333.6</v>
      </c>
      <c r="E62" s="24">
        <v>43359</v>
      </c>
      <c r="F62" s="25">
        <v>3333.6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43359</v>
      </c>
      <c r="B63" s="28">
        <v>2801</v>
      </c>
      <c r="C63" s="29" t="s">
        <v>7</v>
      </c>
      <c r="D63" s="40">
        <v>1918.4</v>
      </c>
      <c r="E63" s="24">
        <v>43361</v>
      </c>
      <c r="F63" s="25">
        <v>1918.4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43359</v>
      </c>
      <c r="B64" s="28">
        <v>2802</v>
      </c>
      <c r="C64" s="29" t="s">
        <v>66</v>
      </c>
      <c r="D64" s="40">
        <v>7910.48</v>
      </c>
      <c r="E64" s="24">
        <v>43361</v>
      </c>
      <c r="F64" s="25">
        <v>7910.48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43360</v>
      </c>
      <c r="B65" s="28">
        <v>2803</v>
      </c>
      <c r="C65" s="29" t="s">
        <v>10</v>
      </c>
      <c r="D65" s="40">
        <v>34904.800000000003</v>
      </c>
      <c r="E65" s="24">
        <v>43360</v>
      </c>
      <c r="F65" s="25">
        <v>34904.800000000003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43360</v>
      </c>
      <c r="B66" s="28">
        <v>2804</v>
      </c>
      <c r="C66" s="29" t="s">
        <v>118</v>
      </c>
      <c r="D66" s="40">
        <v>4866.2</v>
      </c>
      <c r="E66" s="24">
        <v>43360</v>
      </c>
      <c r="F66" s="25">
        <v>4866.2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43360</v>
      </c>
      <c r="B67" s="28">
        <v>2805</v>
      </c>
      <c r="C67" s="29" t="s">
        <v>66</v>
      </c>
      <c r="D67" s="40">
        <v>4320</v>
      </c>
      <c r="E67" s="24">
        <v>43362</v>
      </c>
      <c r="F67" s="25">
        <v>4320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43361</v>
      </c>
      <c r="B68" s="28">
        <v>2806</v>
      </c>
      <c r="C68" s="29" t="s">
        <v>50</v>
      </c>
      <c r="D68" s="40">
        <v>5918.4</v>
      </c>
      <c r="E68" s="24">
        <v>43363</v>
      </c>
      <c r="F68" s="25">
        <v>5918.4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43361</v>
      </c>
      <c r="B69" s="28">
        <v>2807</v>
      </c>
      <c r="C69" s="29" t="s">
        <v>66</v>
      </c>
      <c r="D69" s="40">
        <v>4166.2</v>
      </c>
      <c r="E69" s="73" t="s">
        <v>132</v>
      </c>
      <c r="F69" s="25">
        <f>3166+1000.2</f>
        <v>4166.2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43363</v>
      </c>
      <c r="B70" s="28">
        <v>2808</v>
      </c>
      <c r="C70" s="29" t="s">
        <v>10</v>
      </c>
      <c r="D70" s="40">
        <v>35607.32</v>
      </c>
      <c r="E70" s="24">
        <v>43363</v>
      </c>
      <c r="F70" s="25">
        <v>35607.32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43363</v>
      </c>
      <c r="B71" s="28">
        <v>2809</v>
      </c>
      <c r="C71" s="29" t="s">
        <v>118</v>
      </c>
      <c r="D71" s="40">
        <v>5753.2</v>
      </c>
      <c r="E71" s="24">
        <v>43367</v>
      </c>
      <c r="F71" s="25">
        <v>5753.2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43365</v>
      </c>
      <c r="B72" s="28">
        <v>2810</v>
      </c>
      <c r="C72" s="29" t="s">
        <v>52</v>
      </c>
      <c r="D72" s="40">
        <v>5905.2</v>
      </c>
      <c r="E72" s="24">
        <v>43365</v>
      </c>
      <c r="F72" s="25">
        <v>5905.2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43365</v>
      </c>
      <c r="B73" s="28">
        <v>2811</v>
      </c>
      <c r="C73" s="29" t="s">
        <v>7</v>
      </c>
      <c r="D73" s="40">
        <v>13120</v>
      </c>
      <c r="E73" s="24">
        <v>43365</v>
      </c>
      <c r="F73" s="25">
        <v>13120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43365</v>
      </c>
      <c r="B74" s="28">
        <v>2812</v>
      </c>
      <c r="C74" s="29" t="s">
        <v>10</v>
      </c>
      <c r="D74" s="40">
        <v>33549.01</v>
      </c>
      <c r="E74" s="24">
        <v>43365</v>
      </c>
      <c r="F74" s="25">
        <v>33549.01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43365</v>
      </c>
      <c r="B75" s="28">
        <v>2813</v>
      </c>
      <c r="C75" s="29" t="s">
        <v>118</v>
      </c>
      <c r="D75" s="40">
        <v>3868.4</v>
      </c>
      <c r="E75" s="24">
        <v>43366</v>
      </c>
      <c r="F75" s="25">
        <v>3868.4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43367</v>
      </c>
      <c r="B76" s="28">
        <v>2814</v>
      </c>
      <c r="C76" s="29" t="s">
        <v>118</v>
      </c>
      <c r="D76" s="40">
        <v>4727.2</v>
      </c>
      <c r="E76" s="24">
        <v>43370</v>
      </c>
      <c r="F76" s="25">
        <v>4727.2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43367</v>
      </c>
      <c r="B77" s="28">
        <v>2815</v>
      </c>
      <c r="C77" s="29" t="s">
        <v>10</v>
      </c>
      <c r="D77" s="40">
        <v>8722.5</v>
      </c>
      <c r="E77" s="24">
        <v>43367</v>
      </c>
      <c r="F77" s="25">
        <v>8722.5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43367</v>
      </c>
      <c r="B78" s="28">
        <v>2816</v>
      </c>
      <c r="C78" s="29" t="s">
        <v>31</v>
      </c>
      <c r="D78" s="40">
        <v>2251.1999999999998</v>
      </c>
      <c r="E78" s="24">
        <v>43367</v>
      </c>
      <c r="F78" s="25">
        <v>2251.1999999999998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43367</v>
      </c>
      <c r="B79" s="28">
        <v>2817</v>
      </c>
      <c r="C79" s="29" t="s">
        <v>118</v>
      </c>
      <c r="D79" s="40">
        <v>4795.6000000000004</v>
      </c>
      <c r="E79" s="24">
        <v>43371</v>
      </c>
      <c r="F79" s="25">
        <v>4795.6000000000004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43368</v>
      </c>
      <c r="B80" s="28">
        <v>2818</v>
      </c>
      <c r="C80" s="29" t="s">
        <v>50</v>
      </c>
      <c r="D80" s="40">
        <v>14814.8</v>
      </c>
      <c r="E80" s="71">
        <v>43376</v>
      </c>
      <c r="F80" s="79">
        <v>14814.8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43369</v>
      </c>
      <c r="B81" s="28">
        <v>2819</v>
      </c>
      <c r="C81" s="29" t="s">
        <v>50</v>
      </c>
      <c r="D81" s="40">
        <v>8361.99</v>
      </c>
      <c r="E81" s="24">
        <v>43371</v>
      </c>
      <c r="F81" s="25">
        <v>8361.99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43369</v>
      </c>
      <c r="B82" s="28">
        <v>2820</v>
      </c>
      <c r="C82" s="70" t="s">
        <v>10</v>
      </c>
      <c r="D82" s="40">
        <v>32991.599999999999</v>
      </c>
      <c r="E82" s="24">
        <v>43369</v>
      </c>
      <c r="F82" s="25">
        <v>32991.599999999999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43369</v>
      </c>
      <c r="B83" s="28">
        <v>2821</v>
      </c>
      <c r="C83" s="29" t="s">
        <v>118</v>
      </c>
      <c r="D83" s="40">
        <v>3105.8</v>
      </c>
      <c r="E83" s="24">
        <v>43372</v>
      </c>
      <c r="F83" s="25">
        <v>3105.8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43369</v>
      </c>
      <c r="B84" s="28">
        <v>2822</v>
      </c>
      <c r="C84" s="29" t="s">
        <v>7</v>
      </c>
      <c r="D84" s="40">
        <v>3113.46</v>
      </c>
      <c r="E84" s="24">
        <v>43370</v>
      </c>
      <c r="F84" s="25">
        <v>3113.46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43371</v>
      </c>
      <c r="B85" s="28">
        <v>2823</v>
      </c>
      <c r="C85" s="29" t="s">
        <v>10</v>
      </c>
      <c r="D85" s="40">
        <v>30726.93</v>
      </c>
      <c r="E85" s="24">
        <v>43371</v>
      </c>
      <c r="F85" s="25">
        <v>30726.93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43371</v>
      </c>
      <c r="B86" s="28">
        <v>2824</v>
      </c>
      <c r="C86" s="29" t="s">
        <v>50</v>
      </c>
      <c r="D86" s="40">
        <v>8784.7999999999993</v>
      </c>
      <c r="E86" s="74">
        <v>43377</v>
      </c>
      <c r="F86" s="80">
        <v>8784.7999999999993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43371</v>
      </c>
      <c r="B87" s="28">
        <v>2825</v>
      </c>
      <c r="C87" s="29" t="s">
        <v>118</v>
      </c>
      <c r="D87" s="40">
        <v>10179.6</v>
      </c>
      <c r="E87" s="74">
        <v>43377</v>
      </c>
      <c r="F87" s="80">
        <v>10179.6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43372</v>
      </c>
      <c r="B88" s="28">
        <v>2826</v>
      </c>
      <c r="C88" s="29" t="s">
        <v>7</v>
      </c>
      <c r="D88" s="40">
        <v>11100</v>
      </c>
      <c r="E88" s="24">
        <v>43373</v>
      </c>
      <c r="F88" s="25">
        <v>11100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43372</v>
      </c>
      <c r="B89" s="28">
        <v>2827</v>
      </c>
      <c r="C89" s="29" t="s">
        <v>52</v>
      </c>
      <c r="D89" s="40">
        <v>5616</v>
      </c>
      <c r="E89" s="24">
        <v>43372</v>
      </c>
      <c r="F89" s="25">
        <v>5616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43372</v>
      </c>
      <c r="B90" s="28">
        <v>2828</v>
      </c>
      <c r="C90" s="29" t="s">
        <v>7</v>
      </c>
      <c r="D90" s="40">
        <v>728</v>
      </c>
      <c r="E90" s="24">
        <v>43373</v>
      </c>
      <c r="F90" s="25">
        <v>728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43372</v>
      </c>
      <c r="B91" s="28">
        <v>2829</v>
      </c>
      <c r="C91" s="29" t="s">
        <v>10</v>
      </c>
      <c r="D91" s="40">
        <v>38752.35</v>
      </c>
      <c r="E91" s="24">
        <v>43372</v>
      </c>
      <c r="F91" s="25">
        <v>38752.35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43372</v>
      </c>
      <c r="B92" s="28">
        <v>2830</v>
      </c>
      <c r="C92" s="29" t="s">
        <v>118</v>
      </c>
      <c r="D92" s="40">
        <v>4696</v>
      </c>
      <c r="E92" s="71">
        <v>43374</v>
      </c>
      <c r="F92" s="79">
        <v>4696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43373</v>
      </c>
      <c r="B93" s="28">
        <v>2831</v>
      </c>
      <c r="C93" s="29" t="s">
        <v>52</v>
      </c>
      <c r="D93" s="40">
        <v>5032</v>
      </c>
      <c r="E93" s="24">
        <v>43373</v>
      </c>
      <c r="F93" s="25">
        <v>5032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43373</v>
      </c>
      <c r="B94" s="28">
        <v>2832</v>
      </c>
      <c r="C94" s="29" t="s">
        <v>50</v>
      </c>
      <c r="D94" s="40">
        <v>10110.02</v>
      </c>
      <c r="E94" s="71">
        <v>43377</v>
      </c>
      <c r="F94" s="79">
        <v>10110.02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thickBot="1" x14ac:dyDescent="0.3">
      <c r="A95" s="43"/>
      <c r="B95" s="44"/>
      <c r="C95" s="45"/>
      <c r="D95" s="46"/>
      <c r="E95" s="47"/>
      <c r="F95" s="46"/>
      <c r="G95" s="31">
        <f t="shared" si="0"/>
        <v>0</v>
      </c>
      <c r="H95" s="3"/>
    </row>
    <row r="96" spans="1:17" ht="16.5" thickTop="1" x14ac:dyDescent="0.25">
      <c r="A96" s="49"/>
      <c r="B96" s="50"/>
      <c r="C96" s="3"/>
      <c r="D96" s="51">
        <f>SUM(D4:D95)</f>
        <v>976944.90999999968</v>
      </c>
      <c r="E96" s="52"/>
      <c r="F96" s="51">
        <f>SUM(F4:F95)</f>
        <v>976944.90999999968</v>
      </c>
      <c r="G96" s="53"/>
      <c r="H96" s="3"/>
    </row>
    <row r="97" spans="1:16" x14ac:dyDescent="0.25">
      <c r="A97" s="49"/>
      <c r="B97" s="50"/>
      <c r="C97" s="3"/>
      <c r="D97" s="54"/>
      <c r="E97" s="52"/>
      <c r="F97" s="54"/>
      <c r="G97" s="53"/>
      <c r="H97" s="3"/>
    </row>
    <row r="98" spans="1:16" ht="30" x14ac:dyDescent="0.25">
      <c r="A98" s="49"/>
      <c r="B98" s="50"/>
      <c r="C98" s="3"/>
      <c r="D98" s="56" t="s">
        <v>11</v>
      </c>
      <c r="E98" s="52"/>
      <c r="F98" s="57" t="s">
        <v>12</v>
      </c>
      <c r="G98" s="53"/>
      <c r="H98" s="3"/>
    </row>
    <row r="99" spans="1:16" ht="15.75" thickBot="1" x14ac:dyDescent="0.3">
      <c r="A99" s="49"/>
      <c r="B99" s="50"/>
      <c r="C99" s="3"/>
      <c r="D99" s="56"/>
      <c r="E99" s="52"/>
      <c r="F99" s="57"/>
      <c r="G99" s="53"/>
      <c r="H99" s="3"/>
    </row>
    <row r="100" spans="1:16" ht="21.75" thickBot="1" x14ac:dyDescent="0.4">
      <c r="A100" s="49"/>
      <c r="B100" s="50"/>
      <c r="C100" s="3"/>
      <c r="D100" s="86">
        <f>D96-F96</f>
        <v>0</v>
      </c>
      <c r="E100" s="87"/>
      <c r="F100" s="88"/>
      <c r="H100" s="3"/>
    </row>
    <row r="101" spans="1:16" x14ac:dyDescent="0.25">
      <c r="A101" s="49"/>
      <c r="B101" s="50"/>
      <c r="C101" s="3"/>
      <c r="D101" s="54"/>
      <c r="E101" s="52"/>
      <c r="F101" s="54"/>
      <c r="H101" s="3"/>
      <c r="K101" s="49"/>
      <c r="L101" s="50"/>
      <c r="M101" s="3"/>
      <c r="N101" s="54"/>
      <c r="O101" s="52"/>
      <c r="P101" s="54"/>
    </row>
    <row r="102" spans="1:16" ht="18.75" x14ac:dyDescent="0.3">
      <c r="A102" s="49"/>
      <c r="B102" s="50"/>
      <c r="C102" s="3"/>
      <c r="D102" s="81" t="s">
        <v>13</v>
      </c>
      <c r="E102" s="81"/>
      <c r="F102" s="81"/>
      <c r="H102" s="3"/>
      <c r="K102" s="49"/>
      <c r="L102" s="50"/>
      <c r="M102" s="3"/>
    </row>
    <row r="103" spans="1:16" x14ac:dyDescent="0.25">
      <c r="A103" s="49"/>
      <c r="B103" s="50"/>
      <c r="C103" s="3"/>
      <c r="D103" s="54"/>
      <c r="E103" s="52"/>
      <c r="F103" s="54"/>
      <c r="H103" s="3"/>
      <c r="K103" s="49"/>
      <c r="L103" s="50"/>
      <c r="M103" s="3"/>
      <c r="N103" s="54"/>
      <c r="O103" s="52"/>
      <c r="P103" s="54"/>
    </row>
    <row r="104" spans="1:16" x14ac:dyDescent="0.25">
      <c r="A104" s="49"/>
      <c r="B104" s="50"/>
      <c r="C104" s="3"/>
      <c r="D104" s="54"/>
      <c r="E104" s="52"/>
      <c r="F104" s="54"/>
      <c r="H104" s="3"/>
      <c r="K104" s="49"/>
      <c r="L104" s="50"/>
      <c r="M104" s="3"/>
      <c r="N104" s="54"/>
      <c r="O104" s="52"/>
      <c r="P104" s="54"/>
    </row>
    <row r="105" spans="1:16" x14ac:dyDescent="0.25">
      <c r="A105" s="49"/>
      <c r="B105" s="50"/>
      <c r="C105" s="3"/>
      <c r="D105" s="54"/>
      <c r="E105" s="52"/>
      <c r="F105" s="54"/>
      <c r="H105" s="3"/>
      <c r="K105" s="49"/>
      <c r="L105" s="50"/>
      <c r="M105" s="3"/>
      <c r="N105" s="54"/>
      <c r="O105" s="52"/>
      <c r="P105" s="54"/>
    </row>
    <row r="106" spans="1:16" x14ac:dyDescent="0.25">
      <c r="A106" s="49"/>
      <c r="B106" s="50"/>
      <c r="C106" s="3"/>
      <c r="D106" s="54"/>
      <c r="E106" s="52"/>
      <c r="F106" s="54"/>
      <c r="H106" s="3"/>
      <c r="K106" s="49"/>
      <c r="L106" s="50"/>
      <c r="M106" s="3"/>
      <c r="N106" s="54"/>
      <c r="O106" s="52"/>
      <c r="P106" s="54"/>
    </row>
    <row r="107" spans="1:16" x14ac:dyDescent="0.25">
      <c r="A107" s="49"/>
      <c r="B107" s="50"/>
      <c r="C107" s="3"/>
      <c r="D107" s="54"/>
      <c r="E107" s="52"/>
      <c r="F107" s="54"/>
      <c r="H107" s="3"/>
      <c r="K107" s="49"/>
      <c r="L107" s="50"/>
      <c r="M107" s="3"/>
      <c r="N107" s="54"/>
      <c r="O107" s="52"/>
      <c r="P107" s="54"/>
    </row>
    <row r="108" spans="1:16" x14ac:dyDescent="0.25">
      <c r="A108" s="49"/>
      <c r="B108" s="50"/>
      <c r="C108" s="3"/>
      <c r="D108" s="54"/>
      <c r="E108" s="52"/>
      <c r="F108" s="54"/>
      <c r="H108" s="3"/>
      <c r="K108" s="49"/>
      <c r="L108" s="50"/>
      <c r="M108" s="3"/>
      <c r="N108" s="54"/>
      <c r="O108" s="52"/>
      <c r="P108" s="54"/>
    </row>
    <row r="109" spans="1:16" x14ac:dyDescent="0.25">
      <c r="A109" s="49"/>
      <c r="B109" s="50"/>
      <c r="C109" s="3"/>
      <c r="D109" s="54"/>
      <c r="E109" s="52"/>
      <c r="F109" s="54"/>
      <c r="H109" s="3"/>
      <c r="K109" s="49"/>
      <c r="L109" s="50"/>
      <c r="M109" s="3"/>
      <c r="N109" s="54"/>
      <c r="O109" s="52"/>
      <c r="P109" s="54"/>
    </row>
    <row r="110" spans="1:16" x14ac:dyDescent="0.25">
      <c r="A110" s="49"/>
      <c r="B110" s="50"/>
      <c r="C110" s="3"/>
      <c r="D110" s="54"/>
      <c r="E110" s="52"/>
      <c r="F110" s="54"/>
      <c r="H110" s="3"/>
      <c r="K110" s="49"/>
      <c r="L110" s="50"/>
      <c r="M110" s="3"/>
      <c r="N110" s="54"/>
      <c r="O110" s="52"/>
      <c r="P110" s="54"/>
    </row>
    <row r="111" spans="1:16" x14ac:dyDescent="0.25">
      <c r="A111" s="49"/>
      <c r="B111" s="50"/>
      <c r="C111" s="3"/>
      <c r="D111" s="54"/>
      <c r="E111" s="52"/>
      <c r="F111" s="54"/>
      <c r="H111" s="3"/>
      <c r="K111" s="49"/>
      <c r="L111" s="50"/>
      <c r="M111" s="3"/>
      <c r="N111" s="54"/>
      <c r="O111" s="52"/>
      <c r="P111" s="54"/>
    </row>
    <row r="112" spans="1:16" x14ac:dyDescent="0.25">
      <c r="A112" s="49"/>
      <c r="B112" s="50"/>
      <c r="C112" s="3"/>
      <c r="D112" s="54"/>
      <c r="E112" s="52"/>
      <c r="F112" s="54"/>
      <c r="H112" s="3"/>
      <c r="K112" s="49"/>
      <c r="L112" s="50"/>
      <c r="M112" s="3"/>
      <c r="N112" s="54"/>
      <c r="O112" s="52"/>
      <c r="P112" s="54"/>
    </row>
    <row r="113" spans="1:16" x14ac:dyDescent="0.25">
      <c r="A113" s="49"/>
      <c r="B113" s="50"/>
      <c r="C113" s="3"/>
      <c r="D113" s="54"/>
      <c r="E113" s="52"/>
      <c r="F113" s="54"/>
      <c r="H113" s="3"/>
      <c r="K113" s="49"/>
      <c r="L113" s="50"/>
      <c r="M113" s="3"/>
      <c r="N113" s="54"/>
      <c r="O113" s="52"/>
      <c r="P113" s="54"/>
    </row>
  </sheetData>
  <mergeCells count="8">
    <mergeCell ref="D100:F100"/>
    <mergeCell ref="D102:F10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 2 0 1 8      </vt:lpstr>
      <vt:lpstr>F E B R E RO    2018      </vt:lpstr>
      <vt:lpstr>MARZO     2018      </vt:lpstr>
      <vt:lpstr>ABRIL     2018      </vt:lpstr>
      <vt:lpstr>MA Y O        2018     </vt:lpstr>
      <vt:lpstr>J U N I O    2018    </vt:lpstr>
      <vt:lpstr>J U L I O      2018       </vt:lpstr>
      <vt:lpstr>A G O S T O    2018   </vt:lpstr>
      <vt:lpstr>S E P T I E M B R E    2018   </vt:lpstr>
      <vt:lpstr>O C T U B R E    2018     </vt:lpstr>
      <vt:lpstr>NOVIEMBRE  2018     </vt:lpstr>
      <vt:lpstr>DICIEMBRE   2018    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2018-05-11T15:40:46Z</cp:lastPrinted>
  <dcterms:created xsi:type="dcterms:W3CDTF">2018-01-15T20:08:39Z</dcterms:created>
  <dcterms:modified xsi:type="dcterms:W3CDTF">2019-01-21T18:54:15Z</dcterms:modified>
</cp:coreProperties>
</file>