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4CF23916-9CE0-418A-BAD8-0461D5F57ED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3" i="1" l="1"/>
  <c r="E174" i="1"/>
  <c r="E167" i="1"/>
  <c r="E166" i="1"/>
  <c r="E164" i="1"/>
  <c r="E162" i="1"/>
  <c r="E161" i="1"/>
  <c r="E137" i="1"/>
  <c r="E101" i="1"/>
  <c r="E93" i="1"/>
  <c r="E11" i="1"/>
  <c r="E12" i="1"/>
  <c r="E13" i="1"/>
  <c r="E14" i="1"/>
  <c r="E15" i="1"/>
  <c r="E16" i="1"/>
  <c r="E19" i="1"/>
  <c r="E20" i="1"/>
  <c r="E21" i="1"/>
  <c r="E22" i="1"/>
  <c r="E23" i="1"/>
  <c r="E25" i="1"/>
  <c r="E26" i="1"/>
  <c r="E27" i="1"/>
  <c r="E28" i="1"/>
  <c r="E29" i="1"/>
  <c r="E30" i="1"/>
  <c r="E31" i="1"/>
  <c r="E33" i="1"/>
  <c r="E34" i="1"/>
  <c r="E35" i="1"/>
  <c r="E36" i="1"/>
  <c r="E37" i="1"/>
  <c r="E39" i="1"/>
  <c r="E40" i="1"/>
  <c r="E41" i="1"/>
  <c r="E42" i="1"/>
  <c r="E43" i="1"/>
  <c r="E44" i="1"/>
  <c r="E46" i="1"/>
  <c r="E48" i="1"/>
  <c r="E50" i="1"/>
  <c r="E53" i="1"/>
  <c r="E54" i="1"/>
  <c r="E55" i="1"/>
  <c r="E56" i="1"/>
  <c r="E57" i="1"/>
  <c r="E58" i="1"/>
  <c r="E60" i="1"/>
  <c r="E63" i="1"/>
  <c r="E65" i="1"/>
  <c r="E67" i="1"/>
  <c r="E69" i="1"/>
  <c r="E70" i="1"/>
  <c r="E72" i="1"/>
  <c r="E73" i="1"/>
  <c r="E74" i="1"/>
  <c r="E75" i="1"/>
  <c r="E77" i="1"/>
  <c r="E79" i="1"/>
  <c r="E82" i="1"/>
  <c r="E83" i="1"/>
  <c r="E84" i="1"/>
  <c r="E85" i="1"/>
  <c r="E86" i="1"/>
  <c r="E88" i="1"/>
  <c r="E89" i="1"/>
  <c r="E91" i="1"/>
  <c r="E92" i="1"/>
  <c r="E94" i="1"/>
  <c r="E95" i="1"/>
  <c r="E98" i="1"/>
  <c r="E99" i="1"/>
  <c r="E100" i="1"/>
  <c r="E102" i="1"/>
  <c r="E103" i="1"/>
  <c r="E107" i="1"/>
  <c r="E108" i="1"/>
  <c r="E109" i="1"/>
  <c r="E110" i="1"/>
  <c r="E111" i="1"/>
  <c r="E112" i="1"/>
  <c r="E114" i="1"/>
  <c r="E115" i="1"/>
  <c r="E116" i="1"/>
  <c r="E117" i="1"/>
  <c r="E119" i="1"/>
  <c r="E121" i="1"/>
  <c r="E122" i="1"/>
  <c r="E123" i="1"/>
  <c r="E124" i="1"/>
  <c r="E125" i="1"/>
  <c r="E126" i="1"/>
  <c r="E128" i="1"/>
  <c r="E129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5" i="1"/>
  <c r="E146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5" i="1"/>
  <c r="E168" i="1"/>
  <c r="E169" i="1"/>
  <c r="E170" i="1"/>
  <c r="E171" i="1"/>
  <c r="E172" i="1"/>
  <c r="E175" i="1"/>
  <c r="E176" i="1"/>
  <c r="E10" i="1"/>
  <c r="B120" i="1" l="1"/>
  <c r="E120" i="1" s="1"/>
  <c r="B130" i="1"/>
  <c r="E130" i="1" s="1"/>
  <c r="B64" i="1"/>
  <c r="E64" i="1" s="1"/>
  <c r="B127" i="1"/>
  <c r="E127" i="1" s="1"/>
  <c r="B62" i="1"/>
  <c r="E62" i="1" s="1"/>
  <c r="B106" i="1"/>
  <c r="E106" i="1" s="1"/>
  <c r="B138" i="1"/>
  <c r="E138" i="1" s="1"/>
  <c r="B90" i="1"/>
  <c r="E90" i="1" s="1"/>
  <c r="B81" i="1"/>
  <c r="E81" i="1" s="1"/>
  <c r="B104" i="1"/>
  <c r="E104" i="1" s="1"/>
  <c r="B52" i="1"/>
  <c r="E52" i="1" s="1"/>
  <c r="B105" i="1"/>
  <c r="E105" i="1" s="1"/>
  <c r="B80" i="1"/>
  <c r="E80" i="1" s="1"/>
  <c r="B96" i="1"/>
  <c r="E96" i="1" s="1"/>
  <c r="B97" i="1"/>
  <c r="E97" i="1" s="1"/>
  <c r="B18" i="1"/>
  <c r="E18" i="1" s="1"/>
  <c r="B87" i="1"/>
  <c r="E87" i="1" s="1"/>
  <c r="B68" i="1"/>
  <c r="E68" i="1" s="1"/>
  <c r="B61" i="1"/>
  <c r="E61" i="1" s="1"/>
  <c r="B24" i="1"/>
  <c r="E24" i="1" s="1"/>
  <c r="B47" i="1"/>
  <c r="E47" i="1" s="1"/>
  <c r="B45" i="1"/>
  <c r="E45" i="1" s="1"/>
  <c r="B59" i="1"/>
  <c r="E59" i="1" s="1"/>
  <c r="B118" i="1"/>
  <c r="E118" i="1" s="1"/>
  <c r="B38" i="1"/>
  <c r="E38" i="1" s="1"/>
  <c r="B147" i="1"/>
  <c r="E147" i="1" s="1"/>
  <c r="B113" i="1"/>
  <c r="E113" i="1" s="1"/>
  <c r="B78" i="1"/>
  <c r="E78" i="1" s="1"/>
  <c r="B76" i="1"/>
  <c r="E76" i="1" s="1"/>
  <c r="B71" i="1"/>
  <c r="E71" i="1" s="1"/>
  <c r="B66" i="1"/>
  <c r="E66" i="1" s="1"/>
  <c r="B32" i="1"/>
  <c r="E32" i="1" s="1"/>
  <c r="C51" i="1"/>
  <c r="E51" i="1" s="1"/>
  <c r="C150" i="1"/>
  <c r="E150" i="1" s="1"/>
  <c r="C163" i="1"/>
  <c r="E163" i="1" s="1"/>
  <c r="B49" i="1"/>
  <c r="E49" i="1" s="1"/>
  <c r="B17" i="1"/>
  <c r="E17" i="1" s="1"/>
  <c r="E178" i="1" s="1"/>
  <c r="B167" i="1"/>
</calcChain>
</file>

<file path=xl/sharedStrings.xml><?xml version="1.0" encoding="utf-8"?>
<sst xmlns="http://schemas.openxmlformats.org/spreadsheetml/2006/main" count="177" uniqueCount="175">
  <si>
    <t>COMERCIO INTERNACIONAL DE CARNES                                                                    ODELPA S.A. DE C.V.</t>
  </si>
  <si>
    <r>
      <t xml:space="preserve">SUCURSAL: </t>
    </r>
    <r>
      <rPr>
        <b/>
        <sz val="16"/>
        <color theme="1"/>
        <rFont val="Calibri"/>
        <family val="2"/>
        <scheme val="minor"/>
      </rPr>
      <t>4 CARNES</t>
    </r>
  </si>
  <si>
    <t>PRODUCTO</t>
  </si>
  <si>
    <t>KG</t>
  </si>
  <si>
    <t>PZ</t>
  </si>
  <si>
    <t>PRECIO</t>
  </si>
  <si>
    <t>TOTAL</t>
  </si>
  <si>
    <t>AGUJA RES</t>
  </si>
  <si>
    <t>ALITAS ADOBADAS</t>
  </si>
  <si>
    <t>ARRACHERA</t>
  </si>
  <si>
    <t>ATUN</t>
  </si>
  <si>
    <t>BANDERA RES</t>
  </si>
  <si>
    <t>BISTEC DEL 7</t>
  </si>
  <si>
    <t>BISTEC PCO</t>
  </si>
  <si>
    <t>BUCHE</t>
  </si>
  <si>
    <t>CABEZA</t>
  </si>
  <si>
    <t>CABEZA LOMO</t>
  </si>
  <si>
    <t>CANAL C/C C/P</t>
  </si>
  <si>
    <t>CANAL S/C C/P</t>
  </si>
  <si>
    <t>CANAL S/C S/P</t>
  </si>
  <si>
    <t>CAÑA</t>
  </si>
  <si>
    <t>CAPOTE</t>
  </si>
  <si>
    <t>CARNE ABIERTA CABEZA LOMO</t>
  </si>
  <si>
    <t>CARNE ABIERTA PIERNA</t>
  </si>
  <si>
    <t>CARNE ARABE</t>
  </si>
  <si>
    <t>CARNE ENCHILADA</t>
  </si>
  <si>
    <t>CARNE MOLIDA ECONOMICA</t>
  </si>
  <si>
    <t>CARNE MOLIDA PCO</t>
  </si>
  <si>
    <t>CARNE MOLIDA RES</t>
  </si>
  <si>
    <t>CARNE ROJA</t>
  </si>
  <si>
    <t>CARNERO CANAL</t>
  </si>
  <si>
    <t>CECINA</t>
  </si>
  <si>
    <t>CHAMBARETE</t>
  </si>
  <si>
    <t>CHICHARRON</t>
  </si>
  <si>
    <t>CHICHARRON PRENSADO</t>
  </si>
  <si>
    <t>CHILE</t>
  </si>
  <si>
    <t>CHISTORRA DELI RICO</t>
  </si>
  <si>
    <t>CHISTORRA WINNIS</t>
  </si>
  <si>
    <t>CHORIZO</t>
  </si>
  <si>
    <t>CHORIZO ARGENTINO</t>
  </si>
  <si>
    <t>CHULETA AHUMADA</t>
  </si>
  <si>
    <t>CHULETA AHUMADA REB</t>
  </si>
  <si>
    <t>CHULETA NATURAL</t>
  </si>
  <si>
    <t>CHULETA NATURAL REB</t>
  </si>
  <si>
    <t>CODILLO</t>
  </si>
  <si>
    <t>CODILLO DESHUESADO</t>
  </si>
  <si>
    <t>COMBO PIERNA C/C</t>
  </si>
  <si>
    <t>CONCHA</t>
  </si>
  <si>
    <t>CONDIMENTO 200 GR</t>
  </si>
  <si>
    <t>CORBATA</t>
  </si>
  <si>
    <t>COSTILLA</t>
  </si>
  <si>
    <t>CREMA</t>
  </si>
  <si>
    <t>CREMA VASITO 250 ML</t>
  </si>
  <si>
    <t>CUERITOS</t>
  </si>
  <si>
    <t>CUERO CANAL</t>
  </si>
  <si>
    <t>CUERO PAPEL</t>
  </si>
  <si>
    <t>CUERO PIERNA</t>
  </si>
  <si>
    <t>DELANTERO</t>
  </si>
  <si>
    <t>DESCARNE</t>
  </si>
  <si>
    <t>DESCARNE RES</t>
  </si>
  <si>
    <t xml:space="preserve">ESPALDILLA </t>
  </si>
  <si>
    <t>ESPALDILLA CARNERO CAJA</t>
  </si>
  <si>
    <t>ESPALDILLA CARNERO KG</t>
  </si>
  <si>
    <t>ESPINAZO C/C</t>
  </si>
  <si>
    <t>ESPINAZO LGO</t>
  </si>
  <si>
    <t>FILETE BASA CAJA</t>
  </si>
  <si>
    <t xml:space="preserve">FILETE BASA </t>
  </si>
  <si>
    <t>FILETE RES</t>
  </si>
  <si>
    <t>FILETE TILAPIA</t>
  </si>
  <si>
    <t xml:space="preserve">FILETE TILAPIA </t>
  </si>
  <si>
    <t>GRASA</t>
  </si>
  <si>
    <t>GUITARRA</t>
  </si>
  <si>
    <t>HAMBURGUESA ECONOMICA</t>
  </si>
  <si>
    <t>HAMBURGUESA ESPECIAL</t>
  </si>
  <si>
    <t>HUESO</t>
  </si>
  <si>
    <t>HUESO PERICO RES</t>
  </si>
  <si>
    <t>JAMON 1/G</t>
  </si>
  <si>
    <t>JAMON AMERICANO</t>
  </si>
  <si>
    <t>JAMON C/G</t>
  </si>
  <si>
    <t>JAMON DE LOMO</t>
  </si>
  <si>
    <t>JAMON HACIENDA</t>
  </si>
  <si>
    <t>JAMON ESPALDILLA GRANJA MON</t>
  </si>
  <si>
    <t>JAMON PIERNA AHUMADA</t>
  </si>
  <si>
    <t>JAMON S/H</t>
  </si>
  <si>
    <t>JAMON S/H F</t>
  </si>
  <si>
    <t>JAMON VIRGINIA</t>
  </si>
  <si>
    <t>JAMON VIRGINIA NUTRES</t>
  </si>
  <si>
    <t>JAMON YORK</t>
  </si>
  <si>
    <t>JAMON YORK MINI</t>
  </si>
  <si>
    <t>JUGO SAZONADOR</t>
  </si>
  <si>
    <t>LENGUA SEABOARD</t>
  </si>
  <si>
    <t>LOMO CON GRASA</t>
  </si>
  <si>
    <t>LONGANIZA CASERA</t>
  </si>
  <si>
    <t>LONGANIZA ECONOMICA</t>
  </si>
  <si>
    <t>LONGANIZA S/E</t>
  </si>
  <si>
    <t>MAIZ POZOLERO CONSTANCIA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</si>
  <si>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</si>
  <si>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</si>
  <si>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</si>
  <si>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</si>
  <si>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</si>
  <si>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</si>
  <si>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MENUDO</t>
  </si>
  <si>
    <t>MENUDO REB</t>
  </si>
  <si>
    <t>MOLE</t>
  </si>
  <si>
    <t>MORTADELA GRANJA MON</t>
  </si>
  <si>
    <t>NORTEÑO</t>
  </si>
  <si>
    <t>PAN ARABE</t>
  </si>
  <si>
    <t>PAPA CAJA</t>
  </si>
  <si>
    <t xml:space="preserve">PAPA </t>
  </si>
  <si>
    <t>PAPADA C/C</t>
  </si>
  <si>
    <t>PAPADA ROJA</t>
  </si>
  <si>
    <t>PATA EN VINAGRE</t>
  </si>
  <si>
    <t>PATA RES</t>
  </si>
  <si>
    <t>PECHO</t>
  </si>
  <si>
    <t>PECHO PELON</t>
  </si>
  <si>
    <t>PECHUGA POLLO</t>
  </si>
  <si>
    <t>PERNIL COMBO</t>
  </si>
  <si>
    <t>PERNIL FRESCO</t>
  </si>
  <si>
    <t>PICADA ECONOMICA</t>
  </si>
  <si>
    <t>PICADA ESPECIAL</t>
  </si>
  <si>
    <t>PIERNA AHUMADA</t>
  </si>
  <si>
    <t>PIERNA C/C COMBO</t>
  </si>
  <si>
    <t>PIERNA CARNERO</t>
  </si>
  <si>
    <t>PIERNA PAVO</t>
  </si>
  <si>
    <t>PIERNA Y MUSLO</t>
  </si>
  <si>
    <t>PIÑATA</t>
  </si>
  <si>
    <t>PULPA ESPALDILLA</t>
  </si>
  <si>
    <t>PULPA PCO</t>
  </si>
  <si>
    <t>PULPA RES</t>
  </si>
  <si>
    <t>QUESILLO CREMOSO</t>
  </si>
  <si>
    <t>QUESO AMARILLO CASTELL</t>
  </si>
  <si>
    <t>QUESO AMARILLO REBANADAS</t>
  </si>
  <si>
    <t>QUESO MANCHEGO</t>
  </si>
  <si>
    <t>QUESO MANCHEGO REB</t>
  </si>
  <si>
    <t>QUESO PANELA</t>
  </si>
  <si>
    <t>QUESO PCO</t>
  </si>
  <si>
    <t>QUESO PCO NUTRES</t>
  </si>
  <si>
    <t>RANA</t>
  </si>
  <si>
    <t>RECORTE CHULETA</t>
  </si>
  <si>
    <t xml:space="preserve">RECORTE TOCINO </t>
  </si>
  <si>
    <t>RES</t>
  </si>
  <si>
    <t>RETAZO</t>
  </si>
  <si>
    <t>RIÑON</t>
  </si>
  <si>
    <t>ROASTBEEF</t>
  </si>
  <si>
    <t>SAL C/AJO</t>
  </si>
  <si>
    <t>SALCHICHA CHERO</t>
  </si>
  <si>
    <t>SALCHICHA GRANJA MON</t>
  </si>
  <si>
    <t>SALCHICHA HECTOR</t>
  </si>
  <si>
    <t>SALCHICHA HOT DOG</t>
  </si>
  <si>
    <t>SALCHICHA HOT DOG FUD</t>
  </si>
  <si>
    <t>SALCHICHA P/ASAR</t>
  </si>
  <si>
    <t>SALCHICHA PAVO DUBY</t>
  </si>
  <si>
    <t>SALCHICHA VIENA GRANJA MON</t>
  </si>
  <si>
    <t>SALCHICHA PAVO FUD</t>
  </si>
  <si>
    <t>SALMON</t>
  </si>
  <si>
    <t>SALSA ARABE 1LT</t>
  </si>
  <si>
    <t>SALSA ARABE 250 ML</t>
  </si>
  <si>
    <t>SALSA ARABE 500 ML</t>
  </si>
  <si>
    <t>SALSA INGLESA</t>
  </si>
  <si>
    <t>SANCOCHO</t>
  </si>
  <si>
    <t>SESOS BOTE</t>
  </si>
  <si>
    <t>SESOS CAJA</t>
  </si>
  <si>
    <t>SUADERO</t>
  </si>
  <si>
    <t>TOCINO AHUMADO DE PIERNA</t>
  </si>
  <si>
    <t>TOCINO SALADO</t>
  </si>
  <si>
    <t>TOCINO WINNIS</t>
  </si>
  <si>
    <t>TOCINO WINNIS REB</t>
  </si>
  <si>
    <t>TOSTADAS DELICIAS</t>
  </si>
  <si>
    <t>TRIPAS</t>
  </si>
  <si>
    <t>TROZO PCO</t>
  </si>
  <si>
    <t>VACIADA</t>
  </si>
  <si>
    <t xml:space="preserve"> </t>
  </si>
  <si>
    <t>CONTRA</t>
  </si>
  <si>
    <t>BISTEC P/ASAR 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</si>
</sst>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3" fillId="0" borderId="12" xfId="0" applyFont="1" applyBorder="1" applyAlignment="1">
      <alignment vertical="top"/>
    </xf>
    <xf numFmtId="0" fontId="2" fillId="0" borderId="12" xfId="0" applyFont="1" applyBorder="1"/>
    <xf numFmtId="0" fontId="2" fillId="0" borderId="13" xfId="0" applyFont="1" applyBorder="1"/>
    <xf numFmtId="44" fontId="2" fillId="0" borderId="13" xfId="1" applyFont="1" applyBorder="1"/>
    <xf numFmtId="0" fontId="0" fillId="0" borderId="12" xfId="0" applyBorder="1"/>
    <xf numFmtId="0" fontId="0" fillId="0" borderId="13" xfId="0" applyBorder="1"/>
    <xf numFmtId="44" fontId="0" fillId="0" borderId="13" xfId="1" applyFont="1" applyBorder="1"/>
    <xf numFmtId="0" fontId="3" fillId="0" borderId="0" xfId="0" applyFont="1"/>
    <xf numFmtId="0" fontId="0" fillId="0" borderId="0" xfId="0" applyAlignment="1">
      <alignment horizontal="right"/>
    </xf>
    <xf numFmtId="44" fontId="2" fillId="0" borderId="13" xfId="0" applyNumberFormat="1" applyFont="1" applyBorder="1"/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5" fontId="7" fillId="0" borderId="2" xfId="0" applyNumberFormat="1" applyFont="1" applyBorder="1" applyAlignment="1">
      <alignment horizontal="center"/>
    </xf>
    <xf numFmtId="15" fontId="7" fillId="0" borderId="3" xfId="0" applyNumberFormat="1" applyFont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5" fontId="7" fillId="0" borderId="8" xfId="0" applyNumberFormat="1" applyFont="1" applyBorder="1" applyAlignment="1">
      <alignment horizontal="center"/>
    </xf>
    <xf numFmtId="15" fontId="7" fillId="0" borderId="9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center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19769</xdr:rowOff>
    </xdr:from>
    <xdr:to>
      <xdr:col>0</xdr:col>
      <xdr:colOff>1781175</xdr:colOff>
      <xdr:row>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210269"/>
          <a:ext cx="1476375" cy="100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topLeftCell="A108" workbookViewId="0">
      <selection activeCell="H16" sqref="H16"/>
    </sheetView>
  </sheetViews>
  <sheetFormatPr baseColWidth="10" defaultRowHeight="15" x14ac:dyDescent="0.25"/>
  <cols>
    <col min="1" max="1" width="31.42578125" customWidth="1"/>
    <col min="2" max="2" width="11.85546875" bestFit="1" customWidth="1"/>
    <col min="4" max="4" width="14.42578125" customWidth="1"/>
    <col min="5" max="5" width="17.5703125" customWidth="1"/>
  </cols>
  <sheetData>
    <row r="1" spans="1:5" x14ac:dyDescent="0.25">
      <c r="A1" s="12" t="s">
        <v>172</v>
      </c>
      <c r="B1" s="15" t="s">
        <v>0</v>
      </c>
      <c r="C1" s="16"/>
      <c r="D1" s="16"/>
      <c r="E1" s="17"/>
    </row>
    <row r="2" spans="1:5" x14ac:dyDescent="0.25">
      <c r="A2" s="13"/>
      <c r="B2" s="18"/>
      <c r="C2" s="19"/>
      <c r="D2" s="19"/>
      <c r="E2" s="20"/>
    </row>
    <row r="3" spans="1:5" x14ac:dyDescent="0.25">
      <c r="A3" s="13"/>
      <c r="B3" s="21"/>
      <c r="C3" s="22"/>
      <c r="D3" s="22"/>
      <c r="E3" s="23"/>
    </row>
    <row r="4" spans="1:5" x14ac:dyDescent="0.25">
      <c r="A4" s="13"/>
      <c r="B4" s="24" t="s">
        <v>1</v>
      </c>
      <c r="C4" s="25"/>
      <c r="D4" s="25"/>
      <c r="E4" s="26"/>
    </row>
    <row r="5" spans="1:5" x14ac:dyDescent="0.25">
      <c r="A5" s="13"/>
      <c r="B5" s="27"/>
      <c r="C5" s="28"/>
      <c r="D5" s="28"/>
      <c r="E5" s="29"/>
    </row>
    <row r="6" spans="1:5" x14ac:dyDescent="0.25">
      <c r="A6" s="13"/>
      <c r="B6" s="30">
        <v>43650</v>
      </c>
      <c r="C6" s="31"/>
      <c r="D6" s="31"/>
      <c r="E6" s="32"/>
    </row>
    <row r="7" spans="1:5" x14ac:dyDescent="0.25">
      <c r="A7" s="14"/>
      <c r="B7" s="33"/>
      <c r="C7" s="34"/>
      <c r="D7" s="34"/>
      <c r="E7" s="35"/>
    </row>
    <row r="8" spans="1:5" ht="15.75" x14ac:dyDescent="0.25">
      <c r="A8" s="2" t="s">
        <v>2</v>
      </c>
      <c r="B8" s="3" t="s">
        <v>3</v>
      </c>
      <c r="C8" s="4" t="s">
        <v>4</v>
      </c>
      <c r="D8" s="5" t="s">
        <v>5</v>
      </c>
      <c r="E8" s="5" t="s">
        <v>6</v>
      </c>
    </row>
    <row r="9" spans="1:5" ht="15.75" hidden="1" x14ac:dyDescent="0.25">
      <c r="A9" s="2" t="s">
        <v>7</v>
      </c>
      <c r="B9" s="6"/>
      <c r="C9" s="7"/>
      <c r="D9" s="8">
        <v>48</v>
      </c>
      <c r="E9" s="8"/>
    </row>
    <row r="10" spans="1:5" ht="15.75" x14ac:dyDescent="0.25">
      <c r="A10" s="2" t="s">
        <v>8</v>
      </c>
      <c r="B10" s="6">
        <v>0.5</v>
      </c>
      <c r="C10" s="7"/>
      <c r="D10" s="8">
        <v>65</v>
      </c>
      <c r="E10" s="8">
        <f>+B10*D10</f>
        <v>32.5</v>
      </c>
    </row>
    <row r="11" spans="1:5" ht="15.75" x14ac:dyDescent="0.25">
      <c r="A11" s="2" t="s">
        <v>9</v>
      </c>
      <c r="B11" s="6">
        <v>11.6</v>
      </c>
      <c r="C11" s="7"/>
      <c r="D11" s="8">
        <v>150</v>
      </c>
      <c r="E11" s="8">
        <f t="shared" ref="E11:E74" si="0">+B11*D11</f>
        <v>1740</v>
      </c>
    </row>
    <row r="12" spans="1:5" ht="15.75" hidden="1" x14ac:dyDescent="0.25">
      <c r="A12" s="2" t="s">
        <v>10</v>
      </c>
      <c r="B12" s="6"/>
      <c r="C12" s="7"/>
      <c r="D12" s="8"/>
      <c r="E12" s="8">
        <f t="shared" si="0"/>
        <v>0</v>
      </c>
    </row>
    <row r="13" spans="1:5" ht="15.75" hidden="1" x14ac:dyDescent="0.25">
      <c r="A13" s="2" t="s">
        <v>11</v>
      </c>
      <c r="B13" s="6"/>
      <c r="C13" s="7"/>
      <c r="D13" s="8"/>
      <c r="E13" s="8">
        <f t="shared" si="0"/>
        <v>0</v>
      </c>
    </row>
    <row r="14" spans="1:5" ht="15.75" hidden="1" x14ac:dyDescent="0.25">
      <c r="A14" s="2" t="s">
        <v>12</v>
      </c>
      <c r="B14" s="6"/>
      <c r="C14" s="7"/>
      <c r="D14" s="8"/>
      <c r="E14" s="8">
        <f t="shared" si="0"/>
        <v>0</v>
      </c>
    </row>
    <row r="15" spans="1:5" ht="15.75" hidden="1" x14ac:dyDescent="0.25">
      <c r="A15" s="2" t="s">
        <v>13</v>
      </c>
      <c r="B15" s="6"/>
      <c r="C15" s="7"/>
      <c r="D15" s="8">
        <v>70</v>
      </c>
      <c r="E15" s="8">
        <f t="shared" si="0"/>
        <v>0</v>
      </c>
    </row>
    <row r="16" spans="1:5" s="1" customFormat="1" ht="15.75" x14ac:dyDescent="0.25">
      <c r="A16" s="2" t="s">
        <v>174</v>
      </c>
      <c r="B16" s="6">
        <v>2.82</v>
      </c>
      <c r="C16" s="7"/>
      <c r="D16" s="8">
        <v>80</v>
      </c>
      <c r="E16" s="8">
        <f t="shared" si="0"/>
        <v>225.6</v>
      </c>
    </row>
    <row r="17" spans="1:5" ht="15.75" x14ac:dyDescent="0.25">
      <c r="A17" s="2" t="s">
        <v>14</v>
      </c>
      <c r="B17" s="6">
        <f>13.6*C17</f>
        <v>13.6</v>
      </c>
      <c r="C17" s="7">
        <v>1</v>
      </c>
      <c r="D17" s="8">
        <v>65</v>
      </c>
      <c r="E17" s="8">
        <f t="shared" si="0"/>
        <v>884</v>
      </c>
    </row>
    <row r="18" spans="1:5" ht="15.75" x14ac:dyDescent="0.25">
      <c r="A18" s="2" t="s">
        <v>15</v>
      </c>
      <c r="B18" s="6">
        <f>94.6-25.2</f>
        <v>69.399999999999991</v>
      </c>
      <c r="C18" s="7"/>
      <c r="D18" s="8">
        <v>28</v>
      </c>
      <c r="E18" s="8">
        <f t="shared" si="0"/>
        <v>1943.1999999999998</v>
      </c>
    </row>
    <row r="19" spans="1:5" ht="15.75" hidden="1" x14ac:dyDescent="0.25">
      <c r="A19" s="2" t="s">
        <v>16</v>
      </c>
      <c r="B19" s="6"/>
      <c r="C19" s="7"/>
      <c r="D19" s="8">
        <v>72</v>
      </c>
      <c r="E19" s="8">
        <f t="shared" si="0"/>
        <v>0</v>
      </c>
    </row>
    <row r="20" spans="1:5" ht="15.75" hidden="1" x14ac:dyDescent="0.25">
      <c r="A20" s="2" t="s">
        <v>17</v>
      </c>
      <c r="B20" s="6"/>
      <c r="C20" s="7"/>
      <c r="D20" s="8"/>
      <c r="E20" s="8">
        <f t="shared" si="0"/>
        <v>0</v>
      </c>
    </row>
    <row r="21" spans="1:5" ht="15.75" hidden="1" x14ac:dyDescent="0.25">
      <c r="A21" s="2" t="s">
        <v>18</v>
      </c>
      <c r="B21" s="6"/>
      <c r="C21" s="7"/>
      <c r="D21" s="8"/>
      <c r="E21" s="8">
        <f t="shared" si="0"/>
        <v>0</v>
      </c>
    </row>
    <row r="22" spans="1:5" ht="15.75" hidden="1" x14ac:dyDescent="0.25">
      <c r="A22" s="2" t="s">
        <v>19</v>
      </c>
      <c r="B22" s="6"/>
      <c r="C22" s="7"/>
      <c r="D22" s="8"/>
      <c r="E22" s="8">
        <f t="shared" si="0"/>
        <v>0</v>
      </c>
    </row>
    <row r="23" spans="1:5" ht="15.75" hidden="1" x14ac:dyDescent="0.25">
      <c r="A23" s="2" t="s">
        <v>20</v>
      </c>
      <c r="B23" s="6"/>
      <c r="C23" s="7"/>
      <c r="D23" s="8">
        <v>88</v>
      </c>
      <c r="E23" s="8">
        <f t="shared" si="0"/>
        <v>0</v>
      </c>
    </row>
    <row r="24" spans="1:5" ht="15.75" x14ac:dyDescent="0.25">
      <c r="A24" s="2" t="s">
        <v>21</v>
      </c>
      <c r="B24" s="6">
        <f>52.6+54.8+36.4</f>
        <v>143.80000000000001</v>
      </c>
      <c r="C24" s="7">
        <v>2.5</v>
      </c>
      <c r="D24" s="8">
        <v>58</v>
      </c>
      <c r="E24" s="8">
        <f t="shared" si="0"/>
        <v>8340.4000000000015</v>
      </c>
    </row>
    <row r="25" spans="1:5" ht="15" hidden="1" customHeight="1" x14ac:dyDescent="0.25">
      <c r="A25" s="2" t="s">
        <v>22</v>
      </c>
      <c r="B25" s="6"/>
      <c r="C25" s="7"/>
      <c r="D25" s="8"/>
      <c r="E25" s="8">
        <f t="shared" si="0"/>
        <v>0</v>
      </c>
    </row>
    <row r="26" spans="1:5" ht="15" customHeight="1" x14ac:dyDescent="0.25">
      <c r="A26" s="2" t="s">
        <v>23</v>
      </c>
      <c r="B26" s="6">
        <v>5.05</v>
      </c>
      <c r="C26" s="7"/>
      <c r="D26" s="8">
        <v>54</v>
      </c>
      <c r="E26" s="8">
        <f t="shared" si="0"/>
        <v>272.7</v>
      </c>
    </row>
    <row r="27" spans="1:5" ht="15" customHeight="1" x14ac:dyDescent="0.25">
      <c r="A27" s="2" t="s">
        <v>24</v>
      </c>
      <c r="B27" s="6">
        <v>9.4499999999999993</v>
      </c>
      <c r="C27" s="7"/>
      <c r="D27" s="8">
        <v>68</v>
      </c>
      <c r="E27" s="8">
        <f t="shared" si="0"/>
        <v>642.59999999999991</v>
      </c>
    </row>
    <row r="28" spans="1:5" ht="15" hidden="1" customHeight="1" x14ac:dyDescent="0.25">
      <c r="A28" s="2" t="s">
        <v>25</v>
      </c>
      <c r="B28" s="6"/>
      <c r="C28" s="7"/>
      <c r="D28" s="8">
        <v>78</v>
      </c>
      <c r="E28" s="8">
        <f t="shared" si="0"/>
        <v>0</v>
      </c>
    </row>
    <row r="29" spans="1:5" ht="15.75" hidden="1" x14ac:dyDescent="0.25">
      <c r="A29" s="2" t="s">
        <v>26</v>
      </c>
      <c r="B29" s="6"/>
      <c r="C29" s="7"/>
      <c r="D29" s="8">
        <v>40</v>
      </c>
      <c r="E29" s="8">
        <f t="shared" si="0"/>
        <v>0</v>
      </c>
    </row>
    <row r="30" spans="1:5" ht="15.75" hidden="1" x14ac:dyDescent="0.25">
      <c r="A30" s="2" t="s">
        <v>27</v>
      </c>
      <c r="B30" s="6"/>
      <c r="C30" s="7"/>
      <c r="D30" s="8"/>
      <c r="E30" s="8">
        <f t="shared" si="0"/>
        <v>0</v>
      </c>
    </row>
    <row r="31" spans="1:5" ht="15.75" hidden="1" x14ac:dyDescent="0.25">
      <c r="A31" s="2" t="s">
        <v>28</v>
      </c>
      <c r="B31" s="6"/>
      <c r="C31" s="7"/>
      <c r="D31" s="8"/>
      <c r="E31" s="8">
        <f t="shared" si="0"/>
        <v>0</v>
      </c>
    </row>
    <row r="32" spans="1:5" ht="15.75" x14ac:dyDescent="0.25">
      <c r="A32" s="2" t="s">
        <v>29</v>
      </c>
      <c r="B32" s="6">
        <f>44.8-2.3</f>
        <v>42.5</v>
      </c>
      <c r="C32" s="7"/>
      <c r="D32" s="8">
        <v>60</v>
      </c>
      <c r="E32" s="8">
        <f t="shared" si="0"/>
        <v>2550</v>
      </c>
    </row>
    <row r="33" spans="1:5" ht="15.75" hidden="1" x14ac:dyDescent="0.25">
      <c r="A33" s="2" t="s">
        <v>30</v>
      </c>
      <c r="B33" s="6"/>
      <c r="C33" s="7"/>
      <c r="D33" s="8"/>
      <c r="E33" s="8">
        <f t="shared" si="0"/>
        <v>0</v>
      </c>
    </row>
    <row r="34" spans="1:5" ht="15.75" x14ac:dyDescent="0.25">
      <c r="A34" s="2" t="s">
        <v>31</v>
      </c>
      <c r="B34" s="6">
        <v>1.07</v>
      </c>
      <c r="C34" s="7"/>
      <c r="D34" s="8">
        <v>160</v>
      </c>
      <c r="E34" s="8">
        <f t="shared" si="0"/>
        <v>171.20000000000002</v>
      </c>
    </row>
    <row r="35" spans="1:5" ht="15.75" hidden="1" x14ac:dyDescent="0.25">
      <c r="A35" s="2" t="s">
        <v>32</v>
      </c>
      <c r="B35" s="6"/>
      <c r="C35" s="7"/>
      <c r="D35" s="8">
        <v>88</v>
      </c>
      <c r="E35" s="8">
        <f t="shared" si="0"/>
        <v>0</v>
      </c>
    </row>
    <row r="36" spans="1:5" ht="15.75" hidden="1" x14ac:dyDescent="0.25">
      <c r="A36" s="2" t="s">
        <v>33</v>
      </c>
      <c r="B36" s="6"/>
      <c r="C36" s="7"/>
      <c r="D36" s="8">
        <v>88</v>
      </c>
      <c r="E36" s="8">
        <f t="shared" si="0"/>
        <v>0</v>
      </c>
    </row>
    <row r="37" spans="1:5" ht="15.75" x14ac:dyDescent="0.25">
      <c r="A37" s="2" t="s">
        <v>34</v>
      </c>
      <c r="B37" s="6">
        <v>13.37</v>
      </c>
      <c r="C37" s="7"/>
      <c r="D37" s="8">
        <v>88</v>
      </c>
      <c r="E37" s="8">
        <f t="shared" si="0"/>
        <v>1176.56</v>
      </c>
    </row>
    <row r="38" spans="1:5" ht="15.75" x14ac:dyDescent="0.25">
      <c r="A38" s="2" t="s">
        <v>35</v>
      </c>
      <c r="B38" s="6">
        <f>18.6-2</f>
        <v>16.600000000000001</v>
      </c>
      <c r="C38" s="7"/>
      <c r="D38" s="8">
        <v>80</v>
      </c>
      <c r="E38" s="8">
        <f t="shared" si="0"/>
        <v>1328</v>
      </c>
    </row>
    <row r="39" spans="1:5" ht="15.75" hidden="1" x14ac:dyDescent="0.25">
      <c r="A39" s="2" t="s">
        <v>36</v>
      </c>
      <c r="B39" s="6"/>
      <c r="C39" s="7"/>
      <c r="D39" s="8">
        <v>140</v>
      </c>
      <c r="E39" s="8">
        <f t="shared" si="0"/>
        <v>0</v>
      </c>
    </row>
    <row r="40" spans="1:5" ht="15.75" x14ac:dyDescent="0.25">
      <c r="A40" s="2" t="s">
        <v>37</v>
      </c>
      <c r="B40" s="6">
        <v>4.1500000000000004</v>
      </c>
      <c r="C40" s="7"/>
      <c r="D40" s="8">
        <v>140</v>
      </c>
      <c r="E40" s="8">
        <f t="shared" si="0"/>
        <v>581</v>
      </c>
    </row>
    <row r="41" spans="1:5" ht="15.75" x14ac:dyDescent="0.25">
      <c r="A41" s="2" t="s">
        <v>38</v>
      </c>
      <c r="B41" s="6">
        <v>13.48</v>
      </c>
      <c r="C41" s="7"/>
      <c r="D41" s="8">
        <v>44</v>
      </c>
      <c r="E41" s="8">
        <f t="shared" si="0"/>
        <v>593.12</v>
      </c>
    </row>
    <row r="42" spans="1:5" ht="15.75" x14ac:dyDescent="0.25">
      <c r="A42" s="2" t="s">
        <v>39</v>
      </c>
      <c r="B42" s="6">
        <v>12.64</v>
      </c>
      <c r="C42" s="7"/>
      <c r="D42" s="8">
        <v>106</v>
      </c>
      <c r="E42" s="8">
        <f t="shared" si="0"/>
        <v>1339.8400000000001</v>
      </c>
    </row>
    <row r="43" spans="1:5" ht="15.75" x14ac:dyDescent="0.25">
      <c r="A43" s="2" t="s">
        <v>40</v>
      </c>
      <c r="B43" s="6">
        <v>11.57</v>
      </c>
      <c r="C43" s="7"/>
      <c r="D43" s="8">
        <v>64</v>
      </c>
      <c r="E43" s="8">
        <f t="shared" si="0"/>
        <v>740.48</v>
      </c>
    </row>
    <row r="44" spans="1:5" ht="15.75" hidden="1" x14ac:dyDescent="0.25">
      <c r="A44" s="2" t="s">
        <v>41</v>
      </c>
      <c r="B44" s="6"/>
      <c r="C44" s="7"/>
      <c r="D44" s="8">
        <v>72</v>
      </c>
      <c r="E44" s="8">
        <f t="shared" si="0"/>
        <v>0</v>
      </c>
    </row>
    <row r="45" spans="1:5" ht="15.75" x14ac:dyDescent="0.25">
      <c r="A45" s="2" t="s">
        <v>42</v>
      </c>
      <c r="B45" s="6">
        <f>41.6-2.3</f>
        <v>39.300000000000004</v>
      </c>
      <c r="C45" s="7"/>
      <c r="D45" s="8">
        <v>64</v>
      </c>
      <c r="E45" s="8">
        <f t="shared" si="0"/>
        <v>2515.2000000000003</v>
      </c>
    </row>
    <row r="46" spans="1:5" ht="15.75" hidden="1" x14ac:dyDescent="0.25">
      <c r="A46" s="2" t="s">
        <v>43</v>
      </c>
      <c r="B46" s="6"/>
      <c r="C46" s="7"/>
      <c r="D46" s="8"/>
      <c r="E46" s="8">
        <f t="shared" si="0"/>
        <v>0</v>
      </c>
    </row>
    <row r="47" spans="1:5" ht="15.75" x14ac:dyDescent="0.25">
      <c r="A47" s="2" t="s">
        <v>44</v>
      </c>
      <c r="B47" s="6">
        <f>140.2-2.3*5</f>
        <v>128.69999999999999</v>
      </c>
      <c r="C47" s="7"/>
      <c r="D47" s="8">
        <v>27</v>
      </c>
      <c r="E47" s="8">
        <f t="shared" si="0"/>
        <v>3474.8999999999996</v>
      </c>
    </row>
    <row r="48" spans="1:5" ht="15.75" hidden="1" x14ac:dyDescent="0.25">
      <c r="A48" s="2" t="s">
        <v>45</v>
      </c>
      <c r="B48" s="6"/>
      <c r="C48" s="7"/>
      <c r="D48" s="8"/>
      <c r="E48" s="8">
        <f t="shared" si="0"/>
        <v>0</v>
      </c>
    </row>
    <row r="49" spans="1:5" ht="15.75" x14ac:dyDescent="0.25">
      <c r="A49" s="2" t="s">
        <v>46</v>
      </c>
      <c r="B49" s="6">
        <f>970.68+955.26</f>
        <v>1925.94</v>
      </c>
      <c r="C49" s="7">
        <v>2</v>
      </c>
      <c r="D49" s="8">
        <v>38</v>
      </c>
      <c r="E49" s="8">
        <f t="shared" si="0"/>
        <v>73185.72</v>
      </c>
    </row>
    <row r="50" spans="1:5" ht="15.75" x14ac:dyDescent="0.25">
      <c r="A50" s="2" t="s">
        <v>47</v>
      </c>
      <c r="B50" s="6">
        <v>11.24</v>
      </c>
      <c r="C50" s="7"/>
      <c r="D50" s="8">
        <v>120</v>
      </c>
      <c r="E50" s="8">
        <f t="shared" si="0"/>
        <v>1348.8</v>
      </c>
    </row>
    <row r="51" spans="1:5" ht="15.75" x14ac:dyDescent="0.25">
      <c r="A51" s="2" t="s">
        <v>48</v>
      </c>
      <c r="B51" s="6"/>
      <c r="C51" s="7">
        <f>16+12+12+12+12</f>
        <v>64</v>
      </c>
      <c r="D51" s="8">
        <v>22</v>
      </c>
      <c r="E51" s="8">
        <f>+C51*D51</f>
        <v>1408</v>
      </c>
    </row>
    <row r="52" spans="1:5" ht="15.75" x14ac:dyDescent="0.25">
      <c r="A52" s="2" t="s">
        <v>173</v>
      </c>
      <c r="B52" s="6">
        <f>26.63+26.94+27.94+26.9+27.03+26.63+25.81+26.22+27.12+24.49+22.18+30.84+19.82+26.22+23.45+23.22+5.86</f>
        <v>417.29999999999995</v>
      </c>
      <c r="C52" s="7">
        <v>16</v>
      </c>
      <c r="D52" s="8">
        <v>98</v>
      </c>
      <c r="E52" s="8">
        <f t="shared" si="0"/>
        <v>40895.399999999994</v>
      </c>
    </row>
    <row r="53" spans="1:5" ht="15.75" x14ac:dyDescent="0.25">
      <c r="A53" s="2" t="s">
        <v>49</v>
      </c>
      <c r="B53" s="6">
        <v>9.48</v>
      </c>
      <c r="C53" s="7"/>
      <c r="D53" s="8">
        <v>64</v>
      </c>
      <c r="E53" s="8">
        <f t="shared" si="0"/>
        <v>606.72</v>
      </c>
    </row>
    <row r="54" spans="1:5" ht="15.75" hidden="1" x14ac:dyDescent="0.25">
      <c r="A54" s="2" t="s">
        <v>50</v>
      </c>
      <c r="B54" s="6"/>
      <c r="C54" s="7"/>
      <c r="D54" s="8">
        <v>74</v>
      </c>
      <c r="E54" s="8">
        <f t="shared" si="0"/>
        <v>0</v>
      </c>
    </row>
    <row r="55" spans="1:5" ht="15.75" x14ac:dyDescent="0.25">
      <c r="A55" s="2" t="s">
        <v>51</v>
      </c>
      <c r="B55" s="6">
        <v>2.4700000000000002</v>
      </c>
      <c r="C55" s="7"/>
      <c r="D55" s="8">
        <v>46</v>
      </c>
      <c r="E55" s="8">
        <f t="shared" si="0"/>
        <v>113.62</v>
      </c>
    </row>
    <row r="56" spans="1:5" ht="15.75" hidden="1" x14ac:dyDescent="0.25">
      <c r="A56" s="2" t="s">
        <v>52</v>
      </c>
      <c r="B56" s="6"/>
      <c r="C56" s="7"/>
      <c r="D56" s="8"/>
      <c r="E56" s="8">
        <f t="shared" si="0"/>
        <v>0</v>
      </c>
    </row>
    <row r="57" spans="1:5" ht="15.75" hidden="1" x14ac:dyDescent="0.25">
      <c r="A57" s="2" t="s">
        <v>53</v>
      </c>
      <c r="B57" s="6"/>
      <c r="C57" s="7"/>
      <c r="D57" s="8"/>
      <c r="E57" s="8">
        <f t="shared" si="0"/>
        <v>0</v>
      </c>
    </row>
    <row r="58" spans="1:5" ht="15.75" hidden="1" x14ac:dyDescent="0.25">
      <c r="A58" s="2" t="s">
        <v>54</v>
      </c>
      <c r="B58" s="6"/>
      <c r="C58" s="7"/>
      <c r="D58" s="8"/>
      <c r="E58" s="8">
        <f t="shared" si="0"/>
        <v>0</v>
      </c>
    </row>
    <row r="59" spans="1:5" ht="15.75" x14ac:dyDescent="0.25">
      <c r="A59" s="2" t="s">
        <v>55</v>
      </c>
      <c r="B59" s="6">
        <f>40.8-2.3*4</f>
        <v>31.599999999999998</v>
      </c>
      <c r="C59" s="7"/>
      <c r="D59" s="8">
        <v>28</v>
      </c>
      <c r="E59" s="8">
        <f t="shared" si="0"/>
        <v>884.8</v>
      </c>
    </row>
    <row r="60" spans="1:5" ht="15.75" x14ac:dyDescent="0.25">
      <c r="A60" s="2" t="s">
        <v>56</v>
      </c>
      <c r="B60" s="6">
        <v>1.18</v>
      </c>
      <c r="C60" s="7"/>
      <c r="D60" s="8">
        <v>16</v>
      </c>
      <c r="E60" s="8">
        <f t="shared" si="0"/>
        <v>18.88</v>
      </c>
    </row>
    <row r="61" spans="1:5" ht="15.75" x14ac:dyDescent="0.25">
      <c r="A61" s="2" t="s">
        <v>57</v>
      </c>
      <c r="B61" s="6">
        <f>115.2-53</f>
        <v>62.2</v>
      </c>
      <c r="C61" s="7"/>
      <c r="D61" s="8">
        <v>64</v>
      </c>
      <c r="E61" s="8">
        <f t="shared" si="0"/>
        <v>3980.8</v>
      </c>
    </row>
    <row r="62" spans="1:5" ht="15.75" x14ac:dyDescent="0.25">
      <c r="A62" s="2" t="s">
        <v>58</v>
      </c>
      <c r="B62" s="6">
        <f>77.6-2.3*6+13+3.64-2.3</f>
        <v>78.14</v>
      </c>
      <c r="C62" s="7"/>
      <c r="D62" s="8">
        <v>48</v>
      </c>
      <c r="E62" s="8">
        <f t="shared" si="0"/>
        <v>3750.7200000000003</v>
      </c>
    </row>
    <row r="63" spans="1:5" ht="15.75" hidden="1" x14ac:dyDescent="0.25">
      <c r="A63" s="2" t="s">
        <v>59</v>
      </c>
      <c r="B63" s="6"/>
      <c r="C63" s="7"/>
      <c r="D63" s="8">
        <v>48</v>
      </c>
      <c r="E63" s="8">
        <f t="shared" si="0"/>
        <v>0</v>
      </c>
    </row>
    <row r="64" spans="1:5" ht="15.75" x14ac:dyDescent="0.25">
      <c r="A64" s="2" t="s">
        <v>60</v>
      </c>
      <c r="B64" s="6">
        <f>8.07+4.06</f>
        <v>12.129999999999999</v>
      </c>
      <c r="C64" s="7"/>
      <c r="D64" s="8">
        <v>66</v>
      </c>
      <c r="E64" s="8">
        <f t="shared" si="0"/>
        <v>800.57999999999993</v>
      </c>
    </row>
    <row r="65" spans="1:5" ht="15.75" hidden="1" x14ac:dyDescent="0.25">
      <c r="A65" s="2" t="s">
        <v>61</v>
      </c>
      <c r="B65" s="6"/>
      <c r="C65" s="7"/>
      <c r="D65" s="8">
        <v>115</v>
      </c>
      <c r="E65" s="8">
        <f t="shared" si="0"/>
        <v>0</v>
      </c>
    </row>
    <row r="66" spans="1:5" ht="15.75" x14ac:dyDescent="0.25">
      <c r="A66" s="2" t="s">
        <v>62</v>
      </c>
      <c r="B66" s="6">
        <f>98.8-25.2</f>
        <v>73.599999999999994</v>
      </c>
      <c r="C66" s="7"/>
      <c r="D66" s="8">
        <v>124</v>
      </c>
      <c r="E66" s="8">
        <f t="shared" si="0"/>
        <v>9126.4</v>
      </c>
    </row>
    <row r="67" spans="1:5" ht="15.75" hidden="1" x14ac:dyDescent="0.25">
      <c r="A67" s="2" t="s">
        <v>63</v>
      </c>
      <c r="B67" s="6"/>
      <c r="C67" s="7"/>
      <c r="D67" s="8">
        <v>67</v>
      </c>
      <c r="E67" s="8">
        <f t="shared" si="0"/>
        <v>0</v>
      </c>
    </row>
    <row r="68" spans="1:5" ht="15.75" x14ac:dyDescent="0.25">
      <c r="A68" s="2" t="s">
        <v>64</v>
      </c>
      <c r="B68" s="6">
        <f>101.6-2.3*7</f>
        <v>85.5</v>
      </c>
      <c r="C68" s="7"/>
      <c r="D68" s="8">
        <v>52</v>
      </c>
      <c r="E68" s="8">
        <f t="shared" si="0"/>
        <v>4446</v>
      </c>
    </row>
    <row r="69" spans="1:5" ht="15.75" hidden="1" x14ac:dyDescent="0.25">
      <c r="A69" s="2" t="s">
        <v>65</v>
      </c>
      <c r="B69" s="6"/>
      <c r="C69" s="7"/>
      <c r="D69" s="8">
        <v>60</v>
      </c>
      <c r="E69" s="8">
        <f t="shared" si="0"/>
        <v>0</v>
      </c>
    </row>
    <row r="70" spans="1:5" ht="15.75" x14ac:dyDescent="0.25">
      <c r="A70" s="2" t="s">
        <v>66</v>
      </c>
      <c r="B70" s="6">
        <v>1.35</v>
      </c>
      <c r="C70" s="7"/>
      <c r="D70" s="8">
        <v>60</v>
      </c>
      <c r="E70" s="8">
        <f t="shared" si="0"/>
        <v>81</v>
      </c>
    </row>
    <row r="71" spans="1:5" ht="15.75" x14ac:dyDescent="0.25">
      <c r="A71" s="2" t="s">
        <v>67</v>
      </c>
      <c r="B71" s="6">
        <f>19.2-2.3</f>
        <v>16.899999999999999</v>
      </c>
      <c r="C71" s="7"/>
      <c r="D71" s="8">
        <v>150</v>
      </c>
      <c r="E71" s="8">
        <f t="shared" si="0"/>
        <v>2535</v>
      </c>
    </row>
    <row r="72" spans="1:5" ht="15.75" x14ac:dyDescent="0.25">
      <c r="A72" s="2" t="s">
        <v>68</v>
      </c>
      <c r="B72" s="6">
        <v>4.54</v>
      </c>
      <c r="C72" s="7">
        <v>1</v>
      </c>
      <c r="D72" s="8">
        <v>62</v>
      </c>
      <c r="E72" s="8">
        <f t="shared" si="0"/>
        <v>281.48</v>
      </c>
    </row>
    <row r="73" spans="1:5" ht="15.75" x14ac:dyDescent="0.25">
      <c r="A73" s="2" t="s">
        <v>69</v>
      </c>
      <c r="B73" s="6">
        <v>1.61</v>
      </c>
      <c r="C73" s="7"/>
      <c r="D73" s="8">
        <v>68</v>
      </c>
      <c r="E73" s="8">
        <f t="shared" si="0"/>
        <v>109.48</v>
      </c>
    </row>
    <row r="74" spans="1:5" ht="15.75" hidden="1" x14ac:dyDescent="0.25">
      <c r="A74" s="2" t="s">
        <v>70</v>
      </c>
      <c r="B74" s="6"/>
      <c r="C74" s="7"/>
      <c r="D74" s="8">
        <v>68</v>
      </c>
      <c r="E74" s="8">
        <f t="shared" si="0"/>
        <v>0</v>
      </c>
    </row>
    <row r="75" spans="1:5" ht="15.75" hidden="1" x14ac:dyDescent="0.25">
      <c r="A75" s="2" t="s">
        <v>71</v>
      </c>
      <c r="B75" s="6"/>
      <c r="C75" s="7"/>
      <c r="D75" s="8">
        <v>86</v>
      </c>
      <c r="E75" s="8">
        <f t="shared" ref="E75:E138" si="1">+B75*D75</f>
        <v>0</v>
      </c>
    </row>
    <row r="76" spans="1:5" ht="15.75" x14ac:dyDescent="0.25">
      <c r="A76" s="2" t="s">
        <v>72</v>
      </c>
      <c r="B76" s="6">
        <f>22.8-2.3</f>
        <v>20.5</v>
      </c>
      <c r="C76" s="7"/>
      <c r="D76" s="8">
        <v>68</v>
      </c>
      <c r="E76" s="8">
        <f t="shared" si="1"/>
        <v>1394</v>
      </c>
    </row>
    <row r="77" spans="1:5" ht="15.75" hidden="1" x14ac:dyDescent="0.25">
      <c r="A77" s="2" t="s">
        <v>73</v>
      </c>
      <c r="B77" s="6"/>
      <c r="C77" s="7"/>
      <c r="D77" s="8">
        <v>100</v>
      </c>
      <c r="E77" s="8">
        <f t="shared" si="1"/>
        <v>0</v>
      </c>
    </row>
    <row r="78" spans="1:5" ht="15.75" x14ac:dyDescent="0.25">
      <c r="A78" s="2" t="s">
        <v>74</v>
      </c>
      <c r="B78" s="6">
        <f>473.2-18+12.6</f>
        <v>467.8</v>
      </c>
      <c r="C78" s="7"/>
      <c r="D78" s="8">
        <v>3</v>
      </c>
      <c r="E78" s="8">
        <f t="shared" si="1"/>
        <v>1403.4</v>
      </c>
    </row>
    <row r="79" spans="1:5" ht="15.75" hidden="1" x14ac:dyDescent="0.25">
      <c r="A79" s="2" t="s">
        <v>75</v>
      </c>
      <c r="B79" s="6"/>
      <c r="C79" s="7"/>
      <c r="D79" s="8">
        <v>22</v>
      </c>
      <c r="E79" s="8">
        <f t="shared" si="1"/>
        <v>0</v>
      </c>
    </row>
    <row r="80" spans="1:5" ht="15.75" x14ac:dyDescent="0.25">
      <c r="A80" s="2" t="s">
        <v>76</v>
      </c>
      <c r="B80" s="6">
        <f>218.2-2.3*11</f>
        <v>192.89999999999998</v>
      </c>
      <c r="C80" s="7"/>
      <c r="D80" s="8">
        <v>56</v>
      </c>
      <c r="E80" s="8">
        <f t="shared" si="1"/>
        <v>10802.399999999998</v>
      </c>
    </row>
    <row r="81" spans="1:5" ht="15.75" x14ac:dyDescent="0.25">
      <c r="A81" s="2" t="s">
        <v>77</v>
      </c>
      <c r="B81" s="6">
        <f>7.74+4.31</f>
        <v>12.05</v>
      </c>
      <c r="C81" s="7"/>
      <c r="D81" s="8">
        <v>58</v>
      </c>
      <c r="E81" s="8">
        <f t="shared" si="1"/>
        <v>698.90000000000009</v>
      </c>
    </row>
    <row r="82" spans="1:5" ht="15.75" hidden="1" x14ac:dyDescent="0.25">
      <c r="A82" s="2" t="s">
        <v>78</v>
      </c>
      <c r="B82" s="6"/>
      <c r="C82" s="7"/>
      <c r="D82" s="8">
        <v>54</v>
      </c>
      <c r="E82" s="8">
        <f t="shared" si="1"/>
        <v>0</v>
      </c>
    </row>
    <row r="83" spans="1:5" ht="15.75" hidden="1" x14ac:dyDescent="0.25">
      <c r="A83" s="2" t="s">
        <v>79</v>
      </c>
      <c r="B83" s="6"/>
      <c r="C83" s="7"/>
      <c r="D83" s="8">
        <v>60</v>
      </c>
      <c r="E83" s="8">
        <f t="shared" si="1"/>
        <v>0</v>
      </c>
    </row>
    <row r="84" spans="1:5" ht="15.75" hidden="1" x14ac:dyDescent="0.25">
      <c r="A84" s="2" t="s">
        <v>80</v>
      </c>
      <c r="B84" s="6"/>
      <c r="C84" s="7"/>
      <c r="D84" s="8">
        <v>62</v>
      </c>
      <c r="E84" s="8">
        <f t="shared" si="1"/>
        <v>0</v>
      </c>
    </row>
    <row r="85" spans="1:5" ht="15.75" hidden="1" x14ac:dyDescent="0.25">
      <c r="A85" s="2" t="s">
        <v>81</v>
      </c>
      <c r="B85" s="6"/>
      <c r="C85" s="7"/>
      <c r="D85" s="8">
        <v>35</v>
      </c>
      <c r="E85" s="8">
        <f t="shared" si="1"/>
        <v>0</v>
      </c>
    </row>
    <row r="86" spans="1:5" ht="15.75" hidden="1" x14ac:dyDescent="0.25">
      <c r="A86" s="2" t="s">
        <v>82</v>
      </c>
      <c r="B86" s="6"/>
      <c r="C86" s="7"/>
      <c r="D86" s="8"/>
      <c r="E86" s="8">
        <f t="shared" si="1"/>
        <v>0</v>
      </c>
    </row>
    <row r="87" spans="1:5" ht="15.75" x14ac:dyDescent="0.25">
      <c r="A87" s="2" t="s">
        <v>83</v>
      </c>
      <c r="B87" s="6">
        <f>175.2-2.3*8</f>
        <v>156.79999999999998</v>
      </c>
      <c r="C87" s="7"/>
      <c r="D87" s="8">
        <v>61</v>
      </c>
      <c r="E87" s="8">
        <f t="shared" si="1"/>
        <v>9564.7999999999993</v>
      </c>
    </row>
    <row r="88" spans="1:5" ht="15.75" hidden="1" x14ac:dyDescent="0.25">
      <c r="A88" s="2" t="s">
        <v>84</v>
      </c>
      <c r="B88" s="6"/>
      <c r="C88" s="7"/>
      <c r="D88" s="8"/>
      <c r="E88" s="8">
        <f t="shared" si="1"/>
        <v>0</v>
      </c>
    </row>
    <row r="89" spans="1:5" ht="15.75" hidden="1" x14ac:dyDescent="0.25">
      <c r="A89" s="2" t="s">
        <v>85</v>
      </c>
      <c r="B89" s="6"/>
      <c r="C89" s="7"/>
      <c r="D89" s="8">
        <v>60</v>
      </c>
      <c r="E89" s="8">
        <f t="shared" si="1"/>
        <v>0</v>
      </c>
    </row>
    <row r="90" spans="1:5" ht="15.75" x14ac:dyDescent="0.25">
      <c r="A90" s="2" t="s">
        <v>86</v>
      </c>
      <c r="B90" s="6">
        <f>6.56+3.35</f>
        <v>9.91</v>
      </c>
      <c r="C90" s="7"/>
      <c r="D90" s="8">
        <v>62</v>
      </c>
      <c r="E90" s="8">
        <f t="shared" si="1"/>
        <v>614.41999999999996</v>
      </c>
    </row>
    <row r="91" spans="1:5" ht="15.75" hidden="1" x14ac:dyDescent="0.25">
      <c r="A91" s="2" t="s">
        <v>87</v>
      </c>
      <c r="B91" s="6"/>
      <c r="C91" s="7"/>
      <c r="D91" s="8">
        <v>78</v>
      </c>
      <c r="E91" s="8">
        <f t="shared" si="1"/>
        <v>0</v>
      </c>
    </row>
    <row r="92" spans="1:5" ht="15.75" hidden="1" x14ac:dyDescent="0.25">
      <c r="A92" s="2" t="s">
        <v>88</v>
      </c>
      <c r="B92" s="6"/>
      <c r="C92" s="7"/>
      <c r="D92" s="8">
        <v>82</v>
      </c>
      <c r="E92" s="8">
        <f t="shared" si="1"/>
        <v>0</v>
      </c>
    </row>
    <row r="93" spans="1:5" ht="15.75" x14ac:dyDescent="0.25">
      <c r="A93" s="2" t="s">
        <v>89</v>
      </c>
      <c r="B93" s="6"/>
      <c r="C93" s="7">
        <v>12</v>
      </c>
      <c r="D93" s="8">
        <v>26</v>
      </c>
      <c r="E93" s="8">
        <f>+C93*D93</f>
        <v>312</v>
      </c>
    </row>
    <row r="94" spans="1:5" ht="15.75" hidden="1" x14ac:dyDescent="0.25">
      <c r="A94" s="2" t="s">
        <v>90</v>
      </c>
      <c r="B94" s="6"/>
      <c r="C94" s="7"/>
      <c r="D94" s="8"/>
      <c r="E94" s="8">
        <f t="shared" si="1"/>
        <v>0</v>
      </c>
    </row>
    <row r="95" spans="1:5" ht="15.75" hidden="1" x14ac:dyDescent="0.25">
      <c r="A95" s="2" t="s">
        <v>91</v>
      </c>
      <c r="B95" s="6"/>
      <c r="C95" s="7"/>
      <c r="D95" s="8"/>
      <c r="E95" s="8">
        <f t="shared" si="1"/>
        <v>0</v>
      </c>
    </row>
    <row r="96" spans="1:5" ht="15.75" x14ac:dyDescent="0.25">
      <c r="A96" s="2" t="s">
        <v>92</v>
      </c>
      <c r="B96" s="6">
        <f>83.8-2.3*5</f>
        <v>72.3</v>
      </c>
      <c r="C96" s="7"/>
      <c r="D96" s="8">
        <v>66</v>
      </c>
      <c r="E96" s="8">
        <f t="shared" si="1"/>
        <v>4771.8</v>
      </c>
    </row>
    <row r="97" spans="1:5" ht="15.75" x14ac:dyDescent="0.25">
      <c r="A97" s="2" t="s">
        <v>93</v>
      </c>
      <c r="B97" s="6">
        <f>35.2-2.3</f>
        <v>32.900000000000006</v>
      </c>
      <c r="C97" s="7"/>
      <c r="D97" s="8">
        <v>40</v>
      </c>
      <c r="E97" s="8">
        <f t="shared" si="1"/>
        <v>1316.0000000000002</v>
      </c>
    </row>
    <row r="98" spans="1:5" ht="15.75" hidden="1" x14ac:dyDescent="0.25">
      <c r="A98" s="2" t="s">
        <v>94</v>
      </c>
      <c r="B98" s="6"/>
      <c r="C98" s="7"/>
      <c r="D98" s="8"/>
      <c r="E98" s="8">
        <f t="shared" si="1"/>
        <v>0</v>
      </c>
    </row>
    <row r="99" spans="1:5" ht="15.75" hidden="1" x14ac:dyDescent="0.25">
      <c r="A99" s="2" t="s">
        <v>95</v>
      </c>
      <c r="B99" s="6"/>
      <c r="C99" s="7"/>
      <c r="D99" s="8"/>
      <c r="E99" s="8">
        <f t="shared" si="1"/>
        <v>0</v>
      </c>
    </row>
    <row r="100" spans="1:5" ht="15.75" hidden="1" x14ac:dyDescent="0.25">
      <c r="A100" s="2" t="s">
        <v>96</v>
      </c>
      <c r="B100" s="6"/>
      <c r="C100" s="7"/>
      <c r="D100" s="8"/>
      <c r="E100" s="8">
        <f t="shared" si="1"/>
        <v>0</v>
      </c>
    </row>
    <row r="101" spans="1:5" ht="15.75" x14ac:dyDescent="0.25">
      <c r="A101" s="2" t="s">
        <v>97</v>
      </c>
      <c r="B101" s="6"/>
      <c r="C101" s="7">
        <v>43</v>
      </c>
      <c r="D101" s="8">
        <v>16</v>
      </c>
      <c r="E101" s="8">
        <f>+C101*D101</f>
        <v>688</v>
      </c>
    </row>
    <row r="102" spans="1:5" ht="15.75" hidden="1" x14ac:dyDescent="0.25">
      <c r="A102" s="2" t="s">
        <v>98</v>
      </c>
      <c r="B102" s="6"/>
      <c r="C102" s="7"/>
      <c r="D102" s="8"/>
      <c r="E102" s="8">
        <f t="shared" si="1"/>
        <v>0</v>
      </c>
    </row>
    <row r="103" spans="1:5" ht="15.75" hidden="1" x14ac:dyDescent="0.25">
      <c r="A103" s="2" t="s">
        <v>99</v>
      </c>
      <c r="B103" s="6"/>
      <c r="C103" s="7"/>
      <c r="D103" s="8">
        <v>37</v>
      </c>
      <c r="E103" s="8">
        <f t="shared" si="1"/>
        <v>0</v>
      </c>
    </row>
    <row r="104" spans="1:5" ht="15.75" x14ac:dyDescent="0.25">
      <c r="A104" s="2" t="s">
        <v>100</v>
      </c>
      <c r="B104" s="6">
        <f>59.2-25.2</f>
        <v>34</v>
      </c>
      <c r="C104" s="7"/>
      <c r="D104" s="8">
        <v>28</v>
      </c>
      <c r="E104" s="8">
        <f t="shared" si="1"/>
        <v>952</v>
      </c>
    </row>
    <row r="105" spans="1:5" ht="15.75" x14ac:dyDescent="0.25">
      <c r="A105" s="2" t="s">
        <v>101</v>
      </c>
      <c r="B105" s="6">
        <f>372.4-52.6-2.3-2.3</f>
        <v>315.19999999999993</v>
      </c>
      <c r="C105" s="7"/>
      <c r="D105" s="8">
        <v>22</v>
      </c>
      <c r="E105" s="8">
        <f t="shared" si="1"/>
        <v>6934.3999999999987</v>
      </c>
    </row>
    <row r="106" spans="1:5" ht="15.75" x14ac:dyDescent="0.25">
      <c r="A106" s="2" t="s">
        <v>102</v>
      </c>
      <c r="B106" s="6">
        <f>27.22*C106+22-2.3</f>
        <v>155.79999999999998</v>
      </c>
      <c r="C106" s="7">
        <v>5</v>
      </c>
      <c r="D106" s="8">
        <v>68</v>
      </c>
      <c r="E106" s="8">
        <f t="shared" si="1"/>
        <v>10594.4</v>
      </c>
    </row>
    <row r="107" spans="1:5" ht="15.75" hidden="1" x14ac:dyDescent="0.25">
      <c r="A107" s="2" t="s">
        <v>103</v>
      </c>
      <c r="B107" s="6"/>
      <c r="C107" s="7"/>
      <c r="D107" s="8">
        <v>68</v>
      </c>
      <c r="E107" s="8">
        <f t="shared" si="1"/>
        <v>0</v>
      </c>
    </row>
    <row r="108" spans="1:5" ht="15.75" x14ac:dyDescent="0.25">
      <c r="A108" s="2" t="s">
        <v>104</v>
      </c>
      <c r="B108" s="6">
        <v>2.79</v>
      </c>
      <c r="C108" s="7"/>
      <c r="D108" s="8">
        <v>58</v>
      </c>
      <c r="E108" s="8">
        <f t="shared" si="1"/>
        <v>161.82</v>
      </c>
    </row>
    <row r="109" spans="1:5" ht="15.75" hidden="1" x14ac:dyDescent="0.25">
      <c r="A109" s="2" t="s">
        <v>105</v>
      </c>
      <c r="B109" s="6"/>
      <c r="C109" s="7"/>
      <c r="D109" s="8">
        <v>33</v>
      </c>
      <c r="E109" s="8">
        <f t="shared" si="1"/>
        <v>0</v>
      </c>
    </row>
    <row r="110" spans="1:5" ht="15.75" hidden="1" x14ac:dyDescent="0.25">
      <c r="A110" s="2" t="s">
        <v>106</v>
      </c>
      <c r="B110" s="6"/>
      <c r="C110" s="7"/>
      <c r="D110" s="8"/>
      <c r="E110" s="8">
        <f t="shared" si="1"/>
        <v>0</v>
      </c>
    </row>
    <row r="111" spans="1:5" ht="15.75" hidden="1" x14ac:dyDescent="0.25">
      <c r="A111" s="2" t="s">
        <v>107</v>
      </c>
      <c r="B111" s="6"/>
      <c r="C111" s="7"/>
      <c r="D111" s="8"/>
      <c r="E111" s="8">
        <f t="shared" si="1"/>
        <v>0</v>
      </c>
    </row>
    <row r="112" spans="1:5" ht="15.75" x14ac:dyDescent="0.25">
      <c r="A112" s="2" t="s">
        <v>108</v>
      </c>
      <c r="B112" s="6">
        <v>160</v>
      </c>
      <c r="C112" s="7">
        <v>16</v>
      </c>
      <c r="D112" s="8">
        <v>34</v>
      </c>
      <c r="E112" s="8">
        <f t="shared" si="1"/>
        <v>5440</v>
      </c>
    </row>
    <row r="113" spans="1:5" ht="15.75" x14ac:dyDescent="0.25">
      <c r="A113" s="2" t="s">
        <v>109</v>
      </c>
      <c r="B113" s="6">
        <f>2.5+5</f>
        <v>7.5</v>
      </c>
      <c r="C113" s="7"/>
      <c r="D113" s="8">
        <v>34</v>
      </c>
      <c r="E113" s="8">
        <f t="shared" si="1"/>
        <v>255</v>
      </c>
    </row>
    <row r="114" spans="1:5" ht="15.75" hidden="1" x14ac:dyDescent="0.25">
      <c r="A114" s="2" t="s">
        <v>110</v>
      </c>
      <c r="B114" s="6"/>
      <c r="C114" s="7"/>
      <c r="D114" s="8"/>
      <c r="E114" s="8">
        <f t="shared" si="1"/>
        <v>0</v>
      </c>
    </row>
    <row r="115" spans="1:5" ht="15.75" hidden="1" x14ac:dyDescent="0.25">
      <c r="A115" s="2" t="s">
        <v>111</v>
      </c>
      <c r="B115" s="6"/>
      <c r="C115" s="7"/>
      <c r="D115" s="8"/>
      <c r="E115" s="8">
        <f t="shared" si="1"/>
        <v>0</v>
      </c>
    </row>
    <row r="116" spans="1:5" ht="15.75" hidden="1" x14ac:dyDescent="0.25">
      <c r="A116" s="2" t="s">
        <v>112</v>
      </c>
      <c r="B116" s="6"/>
      <c r="C116" s="7"/>
      <c r="D116" s="8"/>
      <c r="E116" s="8">
        <f t="shared" si="1"/>
        <v>0</v>
      </c>
    </row>
    <row r="117" spans="1:5" ht="15.75" x14ac:dyDescent="0.25">
      <c r="A117" s="2" t="s">
        <v>113</v>
      </c>
      <c r="B117" s="6">
        <v>100.2</v>
      </c>
      <c r="C117" s="7"/>
      <c r="D117" s="8">
        <v>84</v>
      </c>
      <c r="E117" s="8">
        <f t="shared" si="1"/>
        <v>8416.8000000000011</v>
      </c>
    </row>
    <row r="118" spans="1:5" ht="15.75" x14ac:dyDescent="0.25">
      <c r="A118" s="2" t="s">
        <v>114</v>
      </c>
      <c r="B118" s="6">
        <f>100.4-2.3*6</f>
        <v>86.600000000000009</v>
      </c>
      <c r="C118" s="7"/>
      <c r="D118" s="8">
        <v>70</v>
      </c>
      <c r="E118" s="8">
        <f t="shared" si="1"/>
        <v>6062.0000000000009</v>
      </c>
    </row>
    <row r="119" spans="1:5" ht="15.75" hidden="1" x14ac:dyDescent="0.25">
      <c r="A119" s="2" t="s">
        <v>115</v>
      </c>
      <c r="B119" s="6"/>
      <c r="C119" s="7"/>
      <c r="D119" s="8">
        <v>32</v>
      </c>
      <c r="E119" s="8">
        <f t="shared" si="1"/>
        <v>0</v>
      </c>
    </row>
    <row r="120" spans="1:5" ht="15.75" x14ac:dyDescent="0.25">
      <c r="A120" s="2" t="s">
        <v>116</v>
      </c>
      <c r="B120" s="6">
        <f>19.6-2.3</f>
        <v>17.3</v>
      </c>
      <c r="C120" s="7"/>
      <c r="D120" s="8">
        <v>75</v>
      </c>
      <c r="E120" s="8">
        <f t="shared" si="1"/>
        <v>1297.5</v>
      </c>
    </row>
    <row r="121" spans="1:5" ht="15.75" hidden="1" x14ac:dyDescent="0.25">
      <c r="A121" s="2" t="s">
        <v>117</v>
      </c>
      <c r="B121" s="6"/>
      <c r="C121" s="7"/>
      <c r="D121" s="8">
        <v>43</v>
      </c>
      <c r="E121" s="8">
        <f t="shared" si="1"/>
        <v>0</v>
      </c>
    </row>
    <row r="122" spans="1:5" ht="15.75" hidden="1" x14ac:dyDescent="0.25">
      <c r="A122" s="2" t="s">
        <v>118</v>
      </c>
      <c r="B122" s="6"/>
      <c r="C122" s="7"/>
      <c r="D122" s="8"/>
      <c r="E122" s="8">
        <f t="shared" si="1"/>
        <v>0</v>
      </c>
    </row>
    <row r="123" spans="1:5" ht="15.75" hidden="1" x14ac:dyDescent="0.25">
      <c r="A123" s="2" t="s">
        <v>118</v>
      </c>
      <c r="B123" s="6"/>
      <c r="C123" s="7"/>
      <c r="D123" s="8">
        <v>43</v>
      </c>
      <c r="E123" s="8">
        <f t="shared" si="1"/>
        <v>0</v>
      </c>
    </row>
    <row r="124" spans="1:5" ht="15.75" hidden="1" x14ac:dyDescent="0.25">
      <c r="A124" s="2" t="s">
        <v>119</v>
      </c>
      <c r="B124" s="6"/>
      <c r="C124" s="7"/>
      <c r="D124" s="8">
        <v>66</v>
      </c>
      <c r="E124" s="8">
        <f t="shared" si="1"/>
        <v>0</v>
      </c>
    </row>
    <row r="125" spans="1:5" ht="15.75" hidden="1" x14ac:dyDescent="0.25">
      <c r="A125" s="2" t="s">
        <v>120</v>
      </c>
      <c r="B125" s="6"/>
      <c r="C125" s="7"/>
      <c r="D125" s="8"/>
      <c r="E125" s="8">
        <f t="shared" si="1"/>
        <v>0</v>
      </c>
    </row>
    <row r="126" spans="1:5" ht="15.75" hidden="1" x14ac:dyDescent="0.25">
      <c r="A126" s="2" t="s">
        <v>121</v>
      </c>
      <c r="B126" s="6"/>
      <c r="C126" s="7"/>
      <c r="D126" s="8"/>
      <c r="E126" s="8">
        <f t="shared" si="1"/>
        <v>0</v>
      </c>
    </row>
    <row r="127" spans="1:5" ht="15.75" x14ac:dyDescent="0.25">
      <c r="A127" s="2" t="s">
        <v>122</v>
      </c>
      <c r="B127" s="6">
        <f>121.2-51.8</f>
        <v>69.400000000000006</v>
      </c>
      <c r="C127" s="7"/>
      <c r="D127" s="8">
        <v>40</v>
      </c>
      <c r="E127" s="8">
        <f t="shared" si="1"/>
        <v>2776</v>
      </c>
    </row>
    <row r="128" spans="1:5" ht="15.75" hidden="1" x14ac:dyDescent="0.25">
      <c r="A128" s="2" t="s">
        <v>123</v>
      </c>
      <c r="B128" s="6"/>
      <c r="C128" s="7"/>
      <c r="D128" s="8"/>
      <c r="E128" s="8">
        <f t="shared" si="1"/>
        <v>0</v>
      </c>
    </row>
    <row r="129" spans="1:5" ht="15.75" hidden="1" x14ac:dyDescent="0.25">
      <c r="A129" s="2" t="s">
        <v>124</v>
      </c>
      <c r="B129" s="6"/>
      <c r="C129" s="7"/>
      <c r="D129" s="8"/>
      <c r="E129" s="8">
        <f t="shared" si="1"/>
        <v>0</v>
      </c>
    </row>
    <row r="130" spans="1:5" ht="15.75" x14ac:dyDescent="0.25">
      <c r="A130" s="2" t="s">
        <v>125</v>
      </c>
      <c r="B130" s="6">
        <f>16.2-2.3</f>
        <v>13.899999999999999</v>
      </c>
      <c r="C130" s="7"/>
      <c r="D130" s="8">
        <v>43</v>
      </c>
      <c r="E130" s="8">
        <f t="shared" si="1"/>
        <v>597.69999999999993</v>
      </c>
    </row>
    <row r="131" spans="1:5" ht="15.75" hidden="1" x14ac:dyDescent="0.25">
      <c r="A131" s="2" t="s">
        <v>126</v>
      </c>
      <c r="B131" s="6"/>
      <c r="C131" s="7"/>
      <c r="D131" s="8"/>
      <c r="E131" s="8">
        <f t="shared" si="1"/>
        <v>0</v>
      </c>
    </row>
    <row r="132" spans="1:5" ht="15.75" hidden="1" x14ac:dyDescent="0.25">
      <c r="A132" s="2" t="s">
        <v>127</v>
      </c>
      <c r="B132" s="6"/>
      <c r="C132" s="7"/>
      <c r="D132" s="8"/>
      <c r="E132" s="8">
        <f t="shared" si="1"/>
        <v>0</v>
      </c>
    </row>
    <row r="133" spans="1:5" ht="15.75" hidden="1" x14ac:dyDescent="0.25">
      <c r="A133" s="2" t="s">
        <v>128</v>
      </c>
      <c r="B133" s="6"/>
      <c r="C133" s="7"/>
      <c r="D133" s="8">
        <v>60</v>
      </c>
      <c r="E133" s="8">
        <f t="shared" si="1"/>
        <v>0</v>
      </c>
    </row>
    <row r="134" spans="1:5" ht="15.75" hidden="1" x14ac:dyDescent="0.25">
      <c r="A134" s="2" t="s">
        <v>129</v>
      </c>
      <c r="B134" s="6"/>
      <c r="C134" s="7"/>
      <c r="D134" s="8">
        <v>120</v>
      </c>
      <c r="E134" s="8">
        <f t="shared" si="1"/>
        <v>0</v>
      </c>
    </row>
    <row r="135" spans="1:5" ht="15.75" x14ac:dyDescent="0.25">
      <c r="A135" s="2" t="s">
        <v>130</v>
      </c>
      <c r="B135" s="6">
        <v>5.46</v>
      </c>
      <c r="C135" s="7"/>
      <c r="D135" s="8">
        <v>74</v>
      </c>
      <c r="E135" s="8">
        <f t="shared" si="1"/>
        <v>404.04</v>
      </c>
    </row>
    <row r="136" spans="1:5" ht="15.75" hidden="1" x14ac:dyDescent="0.25">
      <c r="A136" s="2" t="s">
        <v>131</v>
      </c>
      <c r="B136" s="6"/>
      <c r="C136" s="7"/>
      <c r="D136" s="8">
        <v>68</v>
      </c>
      <c r="E136" s="8">
        <f t="shared" si="1"/>
        <v>0</v>
      </c>
    </row>
    <row r="137" spans="1:5" ht="15.75" x14ac:dyDescent="0.25">
      <c r="A137" s="2" t="s">
        <v>132</v>
      </c>
      <c r="B137" s="6"/>
      <c r="C137" s="7">
        <v>18</v>
      </c>
      <c r="D137" s="8">
        <v>10</v>
      </c>
      <c r="E137" s="8">
        <f>+C137*D137</f>
        <v>180</v>
      </c>
    </row>
    <row r="138" spans="1:5" ht="15.75" x14ac:dyDescent="0.25">
      <c r="A138" s="2" t="s">
        <v>133</v>
      </c>
      <c r="B138" s="6">
        <f>64.4-25.2</f>
        <v>39.200000000000003</v>
      </c>
      <c r="C138" s="7"/>
      <c r="D138" s="8">
        <v>115</v>
      </c>
      <c r="E138" s="8">
        <f t="shared" si="1"/>
        <v>4508</v>
      </c>
    </row>
    <row r="139" spans="1:5" ht="15.75" hidden="1" x14ac:dyDescent="0.25">
      <c r="A139" s="2" t="s">
        <v>134</v>
      </c>
      <c r="B139" s="6"/>
      <c r="C139" s="7"/>
      <c r="D139" s="8">
        <v>115</v>
      </c>
      <c r="E139" s="8">
        <f t="shared" ref="E139:E176" si="2">+B139*D139</f>
        <v>0</v>
      </c>
    </row>
    <row r="140" spans="1:5" ht="15.75" x14ac:dyDescent="0.25">
      <c r="A140" s="2" t="s">
        <v>135</v>
      </c>
      <c r="B140" s="6">
        <v>3.74</v>
      </c>
      <c r="C140" s="7"/>
      <c r="D140" s="8">
        <v>58</v>
      </c>
      <c r="E140" s="8">
        <f t="shared" si="2"/>
        <v>216.92000000000002</v>
      </c>
    </row>
    <row r="141" spans="1:5" ht="15.75" hidden="1" x14ac:dyDescent="0.25">
      <c r="A141" s="2" t="s">
        <v>136</v>
      </c>
      <c r="B141" s="6"/>
      <c r="C141" s="7"/>
      <c r="D141" s="8">
        <v>60</v>
      </c>
      <c r="E141" s="8">
        <f t="shared" si="2"/>
        <v>0</v>
      </c>
    </row>
    <row r="142" spans="1:5" ht="15.75" hidden="1" x14ac:dyDescent="0.25">
      <c r="A142" s="2" t="s">
        <v>137</v>
      </c>
      <c r="B142" s="6"/>
      <c r="C142" s="7"/>
      <c r="D142" s="8">
        <v>60</v>
      </c>
      <c r="E142" s="8">
        <f t="shared" si="2"/>
        <v>0</v>
      </c>
    </row>
    <row r="143" spans="1:5" ht="15.75" hidden="1" x14ac:dyDescent="0.25">
      <c r="A143" s="2" t="s">
        <v>138</v>
      </c>
      <c r="B143" s="6"/>
      <c r="C143" s="7"/>
      <c r="D143" s="8"/>
      <c r="E143" s="8">
        <f t="shared" si="2"/>
        <v>0</v>
      </c>
    </row>
    <row r="144" spans="1:5" ht="15.75" x14ac:dyDescent="0.25">
      <c r="A144" s="2" t="s">
        <v>139</v>
      </c>
      <c r="B144" s="6">
        <v>3.76</v>
      </c>
      <c r="C144" s="7"/>
      <c r="D144" s="8">
        <v>48</v>
      </c>
      <c r="E144" s="8">
        <f t="shared" si="2"/>
        <v>180.48</v>
      </c>
    </row>
    <row r="145" spans="1:5" ht="15.75" hidden="1" x14ac:dyDescent="0.25">
      <c r="A145" s="2" t="s">
        <v>140</v>
      </c>
      <c r="B145" s="6"/>
      <c r="C145" s="7"/>
      <c r="D145" s="8">
        <v>92</v>
      </c>
      <c r="E145" s="8">
        <f t="shared" si="2"/>
        <v>0</v>
      </c>
    </row>
    <row r="146" spans="1:5" ht="15.75" hidden="1" x14ac:dyDescent="0.25">
      <c r="A146" s="2" t="s">
        <v>141</v>
      </c>
      <c r="B146" s="6"/>
      <c r="C146" s="7"/>
      <c r="D146" s="8">
        <v>70</v>
      </c>
      <c r="E146" s="8">
        <f t="shared" si="2"/>
        <v>0</v>
      </c>
    </row>
    <row r="147" spans="1:5" ht="15.75" x14ac:dyDescent="0.25">
      <c r="A147" s="2" t="s">
        <v>142</v>
      </c>
      <c r="B147" s="6">
        <f>74.4-2.3*3</f>
        <v>67.5</v>
      </c>
      <c r="C147" s="7"/>
      <c r="D147" s="8">
        <v>78</v>
      </c>
      <c r="E147" s="8">
        <f t="shared" si="2"/>
        <v>5265</v>
      </c>
    </row>
    <row r="148" spans="1:5" ht="15.75" x14ac:dyDescent="0.25">
      <c r="A148" s="2" t="s">
        <v>143</v>
      </c>
      <c r="B148" s="6">
        <v>0.5</v>
      </c>
      <c r="C148" s="7"/>
      <c r="D148" s="8">
        <v>10</v>
      </c>
      <c r="E148" s="8">
        <f t="shared" si="2"/>
        <v>5</v>
      </c>
    </row>
    <row r="149" spans="1:5" ht="15.75" hidden="1" x14ac:dyDescent="0.25">
      <c r="A149" s="2" t="s">
        <v>144</v>
      </c>
      <c r="B149" s="6"/>
      <c r="C149" s="7"/>
      <c r="D149" s="8">
        <v>120</v>
      </c>
      <c r="E149" s="8">
        <f t="shared" si="2"/>
        <v>0</v>
      </c>
    </row>
    <row r="150" spans="1:5" ht="15.75" x14ac:dyDescent="0.25">
      <c r="A150" s="2" t="s">
        <v>145</v>
      </c>
      <c r="B150" s="6"/>
      <c r="C150" s="7">
        <f>24+12+12+12</f>
        <v>60</v>
      </c>
      <c r="D150" s="8">
        <v>22</v>
      </c>
      <c r="E150" s="8">
        <f>+C150*D150</f>
        <v>1320</v>
      </c>
    </row>
    <row r="151" spans="1:5" ht="15.75" hidden="1" x14ac:dyDescent="0.25">
      <c r="A151" s="2" t="s">
        <v>146</v>
      </c>
      <c r="B151" s="6"/>
      <c r="C151" s="7"/>
      <c r="D151" s="8"/>
      <c r="E151" s="8">
        <f t="shared" si="2"/>
        <v>0</v>
      </c>
    </row>
    <row r="152" spans="1:5" ht="15.75" hidden="1" x14ac:dyDescent="0.25">
      <c r="A152" s="2" t="s">
        <v>147</v>
      </c>
      <c r="B152" s="6"/>
      <c r="C152" s="7"/>
      <c r="D152" s="8">
        <v>40</v>
      </c>
      <c r="E152" s="8">
        <f t="shared" si="2"/>
        <v>0</v>
      </c>
    </row>
    <row r="153" spans="1:5" ht="15.75" hidden="1" x14ac:dyDescent="0.25">
      <c r="A153" s="2" t="s">
        <v>148</v>
      </c>
      <c r="B153" s="6"/>
      <c r="C153" s="7"/>
      <c r="D153" s="8"/>
      <c r="E153" s="8">
        <f t="shared" si="2"/>
        <v>0</v>
      </c>
    </row>
    <row r="154" spans="1:5" ht="15.75" hidden="1" x14ac:dyDescent="0.25">
      <c r="A154" s="2" t="s">
        <v>149</v>
      </c>
      <c r="B154" s="6"/>
      <c r="C154" s="7"/>
      <c r="D154" s="8"/>
      <c r="E154" s="8">
        <f t="shared" si="2"/>
        <v>0</v>
      </c>
    </row>
    <row r="155" spans="1:5" ht="15.75" hidden="1" x14ac:dyDescent="0.25">
      <c r="A155" s="2" t="s">
        <v>150</v>
      </c>
      <c r="B155" s="6"/>
      <c r="C155" s="7"/>
      <c r="D155" s="8"/>
      <c r="E155" s="8">
        <f t="shared" si="2"/>
        <v>0</v>
      </c>
    </row>
    <row r="156" spans="1:5" ht="15.75" hidden="1" x14ac:dyDescent="0.25">
      <c r="A156" s="2" t="s">
        <v>151</v>
      </c>
      <c r="B156" s="6"/>
      <c r="C156" s="7"/>
      <c r="D156" s="8">
        <v>56</v>
      </c>
      <c r="E156" s="8">
        <f t="shared" si="2"/>
        <v>0</v>
      </c>
    </row>
    <row r="157" spans="1:5" ht="15.75" hidden="1" x14ac:dyDescent="0.25">
      <c r="A157" s="2" t="s">
        <v>152</v>
      </c>
      <c r="B157" s="6"/>
      <c r="C157" s="7"/>
      <c r="D157" s="8"/>
      <c r="E157" s="8">
        <f t="shared" si="2"/>
        <v>0</v>
      </c>
    </row>
    <row r="158" spans="1:5" ht="15.75" x14ac:dyDescent="0.25">
      <c r="A158" s="2" t="s">
        <v>153</v>
      </c>
      <c r="B158" s="6">
        <v>14.77</v>
      </c>
      <c r="C158" s="7"/>
      <c r="D158" s="8">
        <v>40</v>
      </c>
      <c r="E158" s="8">
        <f t="shared" si="2"/>
        <v>590.79999999999995</v>
      </c>
    </row>
    <row r="159" spans="1:5" ht="15.75" hidden="1" x14ac:dyDescent="0.25">
      <c r="A159" s="2" t="s">
        <v>154</v>
      </c>
      <c r="B159" s="6"/>
      <c r="C159" s="7"/>
      <c r="D159" s="8">
        <v>50</v>
      </c>
      <c r="E159" s="8">
        <f t="shared" si="2"/>
        <v>0</v>
      </c>
    </row>
    <row r="160" spans="1:5" ht="15.75" hidden="1" x14ac:dyDescent="0.25">
      <c r="A160" s="2" t="s">
        <v>155</v>
      </c>
      <c r="B160" s="6"/>
      <c r="C160" s="7"/>
      <c r="D160" s="8"/>
      <c r="E160" s="8">
        <f t="shared" si="2"/>
        <v>0</v>
      </c>
    </row>
    <row r="161" spans="1:5" ht="15.75" x14ac:dyDescent="0.25">
      <c r="A161" s="2" t="s">
        <v>156</v>
      </c>
      <c r="B161" s="6"/>
      <c r="C161" s="7">
        <v>24</v>
      </c>
      <c r="D161" s="8">
        <v>24</v>
      </c>
      <c r="E161" s="8">
        <f>+C161*D161</f>
        <v>576</v>
      </c>
    </row>
    <row r="162" spans="1:5" ht="15.75" x14ac:dyDescent="0.25">
      <c r="A162" s="2" t="s">
        <v>157</v>
      </c>
      <c r="B162" s="6"/>
      <c r="C162" s="7">
        <v>1</v>
      </c>
      <c r="D162" s="8">
        <v>14</v>
      </c>
      <c r="E162" s="8">
        <f>+C162*D162</f>
        <v>14</v>
      </c>
    </row>
    <row r="163" spans="1:5" ht="15.75" x14ac:dyDescent="0.25">
      <c r="A163" s="2" t="s">
        <v>158</v>
      </c>
      <c r="B163" s="6"/>
      <c r="C163" s="7">
        <f>19+24</f>
        <v>43</v>
      </c>
      <c r="D163" s="8">
        <v>16</v>
      </c>
      <c r="E163" s="8">
        <f>+C163*D163</f>
        <v>688</v>
      </c>
    </row>
    <row r="164" spans="1:5" ht="15.75" x14ac:dyDescent="0.25">
      <c r="A164" s="2" t="s">
        <v>159</v>
      </c>
      <c r="B164" s="6"/>
      <c r="C164" s="7">
        <v>12</v>
      </c>
      <c r="D164" s="8">
        <v>27</v>
      </c>
      <c r="E164" s="8">
        <f>+C164*D164</f>
        <v>324</v>
      </c>
    </row>
    <row r="165" spans="1:5" ht="15.75" x14ac:dyDescent="0.25">
      <c r="A165" s="2" t="s">
        <v>160</v>
      </c>
      <c r="B165" s="6">
        <v>1.6</v>
      </c>
      <c r="C165" s="7"/>
      <c r="D165" s="8">
        <v>88</v>
      </c>
      <c r="E165" s="8">
        <f t="shared" si="2"/>
        <v>140.80000000000001</v>
      </c>
    </row>
    <row r="166" spans="1:5" ht="15.75" x14ac:dyDescent="0.25">
      <c r="A166" s="2" t="s">
        <v>161</v>
      </c>
      <c r="B166" s="6"/>
      <c r="C166" s="7">
        <v>1</v>
      </c>
      <c r="D166" s="8">
        <v>35</v>
      </c>
      <c r="E166" s="8">
        <f>+C166*D166</f>
        <v>35</v>
      </c>
    </row>
    <row r="167" spans="1:5" ht="15.75" x14ac:dyDescent="0.25">
      <c r="A167" s="2" t="s">
        <v>162</v>
      </c>
      <c r="B167" s="6">
        <f>10.9*C167</f>
        <v>32.700000000000003</v>
      </c>
      <c r="C167" s="7">
        <v>3</v>
      </c>
      <c r="D167" s="8">
        <v>500</v>
      </c>
      <c r="E167" s="8">
        <f>+C167*D167</f>
        <v>1500</v>
      </c>
    </row>
    <row r="168" spans="1:5" ht="15.75" hidden="1" x14ac:dyDescent="0.25">
      <c r="A168" s="2" t="s">
        <v>163</v>
      </c>
      <c r="B168" s="6"/>
      <c r="C168" s="7"/>
      <c r="D168" s="8"/>
      <c r="E168" s="8">
        <f t="shared" si="2"/>
        <v>0</v>
      </c>
    </row>
    <row r="169" spans="1:5" ht="15.75" hidden="1" x14ac:dyDescent="0.25">
      <c r="A169" s="2" t="s">
        <v>164</v>
      </c>
      <c r="B169" s="6"/>
      <c r="C169" s="7"/>
      <c r="D169" s="8"/>
      <c r="E169" s="8">
        <f t="shared" si="2"/>
        <v>0</v>
      </c>
    </row>
    <row r="170" spans="1:5" ht="15.75" x14ac:dyDescent="0.25">
      <c r="A170" s="2" t="s">
        <v>165</v>
      </c>
      <c r="B170" s="6">
        <v>12.41</v>
      </c>
      <c r="C170" s="7"/>
      <c r="D170" s="8">
        <v>96</v>
      </c>
      <c r="E170" s="8">
        <f t="shared" si="2"/>
        <v>1191.3600000000001</v>
      </c>
    </row>
    <row r="171" spans="1:5" ht="15.75" x14ac:dyDescent="0.25">
      <c r="A171" s="2" t="s">
        <v>166</v>
      </c>
      <c r="B171" s="6">
        <v>23.37</v>
      </c>
      <c r="C171" s="7"/>
      <c r="D171" s="8">
        <v>82</v>
      </c>
      <c r="E171" s="8">
        <f t="shared" si="2"/>
        <v>1916.3400000000001</v>
      </c>
    </row>
    <row r="172" spans="1:5" ht="15.75" hidden="1" x14ac:dyDescent="0.25">
      <c r="A172" s="2" t="s">
        <v>167</v>
      </c>
      <c r="B172" s="6"/>
      <c r="C172" s="7"/>
      <c r="D172" s="8"/>
      <c r="E172" s="8">
        <f t="shared" si="2"/>
        <v>0</v>
      </c>
    </row>
    <row r="173" spans="1:5" ht="15.75" x14ac:dyDescent="0.25">
      <c r="A173" s="2" t="s">
        <v>168</v>
      </c>
      <c r="B173" s="6"/>
      <c r="C173" s="7">
        <v>20</v>
      </c>
      <c r="D173" s="8">
        <v>16</v>
      </c>
      <c r="E173" s="8">
        <f>+C173*D173</f>
        <v>320</v>
      </c>
    </row>
    <row r="174" spans="1:5" ht="15.75" x14ac:dyDescent="0.25">
      <c r="A174" s="2" t="s">
        <v>169</v>
      </c>
      <c r="B174" s="6"/>
      <c r="C174" s="7">
        <v>26</v>
      </c>
      <c r="D174" s="8">
        <v>56</v>
      </c>
      <c r="E174" s="8">
        <f>+C174*D174</f>
        <v>1456</v>
      </c>
    </row>
    <row r="175" spans="1:5" ht="15.75" hidden="1" x14ac:dyDescent="0.25">
      <c r="A175" s="2" t="s">
        <v>170</v>
      </c>
      <c r="B175" s="6"/>
      <c r="C175" s="7"/>
      <c r="D175" s="8"/>
      <c r="E175" s="8">
        <f t="shared" si="2"/>
        <v>0</v>
      </c>
    </row>
    <row r="176" spans="1:5" ht="15.75" hidden="1" x14ac:dyDescent="0.25">
      <c r="A176" s="2" t="s">
        <v>171</v>
      </c>
      <c r="B176" s="6"/>
      <c r="C176" s="7"/>
      <c r="D176" s="8">
        <v>57</v>
      </c>
      <c r="E176" s="8">
        <f t="shared" si="2"/>
        <v>0</v>
      </c>
    </row>
    <row r="177" spans="1:5" ht="15.75" x14ac:dyDescent="0.25">
      <c r="A177" s="9"/>
      <c r="B177" s="10"/>
      <c r="C177" s="10"/>
      <c r="D177" s="1"/>
      <c r="E177" s="1"/>
    </row>
    <row r="178" spans="1:5" ht="15.75" x14ac:dyDescent="0.25">
      <c r="A178" s="9"/>
      <c r="B178" s="10"/>
      <c r="C178" s="10"/>
      <c r="D178" s="4" t="s">
        <v>6</v>
      </c>
      <c r="E178" s="11">
        <f>SUM(E10:E177)</f>
        <v>268009.77999999997</v>
      </c>
    </row>
  </sheetData>
  <mergeCells count="4">
    <mergeCell ref="A1:A7"/>
    <mergeCell ref="B1:E3"/>
    <mergeCell ref="B4:E5"/>
    <mergeCell ref="B6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2019-07-12T14:15:48Z</cp:lastPrinted>
  <dcterms:created xsi:type="dcterms:W3CDTF">2019-07-10T17:58:56Z</dcterms:created>
  <dcterms:modified xsi:type="dcterms:W3CDTF">2019-07-12T14:16:17Z</dcterms:modified>
</cp:coreProperties>
</file>