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01 DOCUEMENTOS\CENTRAL  # 08 AGOSTO 2019\"/>
    </mc:Choice>
  </mc:AlternateContent>
  <xr:revisionPtr revIDLastSave="0" documentId="13_ncr:1_{2A12495B-0A56-40C9-9760-EF0146026ED2}" xr6:coauthVersionLast="44" xr6:coauthVersionMax="44" xr10:uidLastSave="{00000000-0000-0000-0000-000000000000}"/>
  <bookViews>
    <workbookView xWindow="8235" yWindow="585" windowWidth="14220" windowHeight="1173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7" i="1" l="1"/>
  <c r="B16" i="1" l="1"/>
  <c r="B38" i="1"/>
  <c r="B32" i="1"/>
  <c r="E20" i="1"/>
  <c r="B34" i="1"/>
  <c r="B52" i="1"/>
  <c r="B9" i="1"/>
  <c r="B27" i="1"/>
  <c r="E27" i="1" s="1"/>
  <c r="B57" i="1"/>
  <c r="B23" i="1"/>
  <c r="B35" i="1"/>
  <c r="E35" i="1" s="1"/>
  <c r="B17" i="1"/>
  <c r="E17" i="1" s="1"/>
  <c r="B22" i="1"/>
  <c r="E22" i="1" s="1"/>
  <c r="B18" i="1"/>
  <c r="E18" i="1" s="1"/>
  <c r="B19" i="1"/>
  <c r="B60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4" i="1"/>
  <c r="E33" i="1"/>
  <c r="E32" i="1"/>
  <c r="E31" i="1"/>
  <c r="E30" i="1"/>
  <c r="E29" i="1"/>
  <c r="E28" i="1"/>
  <c r="E26" i="1"/>
  <c r="E25" i="1"/>
  <c r="E24" i="1"/>
  <c r="E23" i="1"/>
  <c r="E21" i="1"/>
  <c r="E19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<sst xmlns="http://schemas.openxmlformats.org/spreadsheetml/2006/main" count="67" uniqueCount="66">
  <si>
    <t>COMERCIO INTERNACIONAL DE CARNES                                                   ODELPA S.A. DE C.V.</t>
  </si>
  <si>
    <r>
      <t xml:space="preserve">SUCURSAL: </t>
    </r>
    <r>
      <rPr>
        <b/>
        <sz val="14"/>
        <color theme="1"/>
        <rFont val="Calibri"/>
        <family val="2"/>
        <scheme val="minor"/>
      </rPr>
      <t>HERRADURA</t>
    </r>
  </si>
  <si>
    <t>PRODUCTO</t>
  </si>
  <si>
    <t>KG</t>
  </si>
  <si>
    <t>PZ</t>
  </si>
  <si>
    <t>PRECIO</t>
  </si>
  <si>
    <t>TOTAL</t>
  </si>
  <si>
    <t>ARRACHERA</t>
  </si>
  <si>
    <t>BUCHE</t>
  </si>
  <si>
    <t>CABEZA</t>
  </si>
  <si>
    <t>CAÑA</t>
  </si>
  <si>
    <t>CAPOTE</t>
  </si>
  <si>
    <t>CARNE ABIERTA PIERNA</t>
  </si>
  <si>
    <t>CARNE ENCHILADA</t>
  </si>
  <si>
    <t>CARNE MOLIDA ECONOMICA</t>
  </si>
  <si>
    <t>CHORIZO</t>
  </si>
  <si>
    <t>CHULETA AHUMADA</t>
  </si>
  <si>
    <t>CODILLO</t>
  </si>
  <si>
    <t>COMBO PIERNA C/C</t>
  </si>
  <si>
    <t>CONTRA CAJA</t>
  </si>
  <si>
    <t>COSTILLA</t>
  </si>
  <si>
    <t>CUERO PAPEL</t>
  </si>
  <si>
    <t>CUERO PIERNA</t>
  </si>
  <si>
    <t>DESCARNE RES</t>
  </si>
  <si>
    <t>DIEZMILLO</t>
  </si>
  <si>
    <t>ESPALDILLA C/H</t>
  </si>
  <si>
    <t>ESPALDILLA CARNERO CAJA</t>
  </si>
  <si>
    <t>ESPINAZO</t>
  </si>
  <si>
    <t>ESPINAZO C/C</t>
  </si>
  <si>
    <t>FILETE BASA CAJA</t>
  </si>
  <si>
    <t>GRASA</t>
  </si>
  <si>
    <t>HUESO</t>
  </si>
  <si>
    <t>JAMON 1/G</t>
  </si>
  <si>
    <t>JAMON C/G</t>
  </si>
  <si>
    <t>JAMON S/H</t>
  </si>
  <si>
    <t>JAMON VIRGINIA NUTRES</t>
  </si>
  <si>
    <t>LENGUA SEABOARD</t>
  </si>
  <si>
    <t>LONGANIZA CASERA</t>
  </si>
  <si>
    <t>LONGANIZA ECONOMICA</t>
  </si>
  <si>
    <t>MANITA</t>
  </si>
  <si>
    <t>MANTECA</t>
  </si>
  <si>
    <t>MAZO</t>
  </si>
  <si>
    <t>MENUDO EXCEL</t>
  </si>
  <si>
    <t>MENUDO REB</t>
  </si>
  <si>
    <t>NANA</t>
  </si>
  <si>
    <t>NORTEÑO</t>
  </si>
  <si>
    <t>P/ MOLER ECONOMICA</t>
  </si>
  <si>
    <t>PECHO</t>
  </si>
  <si>
    <t>PERNIL FRESCO</t>
  </si>
  <si>
    <t>PIERNA AHUMADA</t>
  </si>
  <si>
    <t>PIERNA C/C</t>
  </si>
  <si>
    <t>POLLO AHUMADO</t>
  </si>
  <si>
    <t>PULPA PIERNA</t>
  </si>
  <si>
    <t>QUESO MANCHEGO</t>
  </si>
  <si>
    <t>QUESO PCO NUTRES</t>
  </si>
  <si>
    <t>RECORTE CHULETA</t>
  </si>
  <si>
    <t>RETAZO</t>
  </si>
  <si>
    <t>SALCHICHA VIENA GRANJA MON</t>
  </si>
  <si>
    <t>SESOS BOTE</t>
  </si>
  <si>
    <t>SESOS CAJA</t>
  </si>
  <si>
    <t>SESOS MARQUETA</t>
  </si>
  <si>
    <t>TOC WINNIS</t>
  </si>
  <si>
    <t>TOCINETA GRANJA MON</t>
  </si>
  <si>
    <t>TOCINO SALADO</t>
  </si>
  <si>
    <t>TRIPAS</t>
  </si>
  <si>
    <t>CONTRA 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</si>
</sst>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5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0" fontId="2" fillId="0" borderId="0" xfId="0" applyFont="1"/>
    <xf numFmtId="0" fontId="4" fillId="0" borderId="0" xfId="0" applyFont="1"/>
    <xf numFmtId="44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 vertical="center" wrapText="1"/>
    </xf>
  </cellXfs>
  <cellStyles count="2">
    <cellStyle name="Moned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180977</xdr:colOff>
      <xdr:row>0</xdr:row>
      <xdr:rowOff>104775</xdr:rowOff>
    </xdr:from>
    <xdr:to>
      <xdr:col>0</xdr:col>
      <xdr:colOff>1638300</xdr:colOff>
      <xdr:row>4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7" y="104775"/>
          <a:ext cx="1457323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68"/>
  <sheetViews>
    <sheetView tabSelected="1" topLeftCell="A40" workbookViewId="0">
      <selection activeCell="E68" sqref="E68"/>
    </sheetView>
  </sheetViews>
  <sheetFormatPr baseColWidth="10" defaultRowHeight="15" x14ac:dyDescent="0.25"/>
  <cols>
    <col min="1" max="1" width="29.140625" customWidth="1"/>
    <col min="4" max="4" width="12.140625" customWidth="1"/>
    <col min="5" max="5" width="22.28515625" customWidth="1"/>
  </cols>
  <sheetData>
    <row r="1" spans="1:5" x14ac:dyDescent="0.25">
      <c r="A1" s="10"/>
      <c r="B1" s="11" t="s">
        <v>0</v>
      </c>
      <c r="C1" s="12"/>
      <c r="D1" s="12"/>
      <c r="E1" s="13"/>
    </row>
    <row r="2" spans="1:5" x14ac:dyDescent="0.25">
      <c r="A2" s="10"/>
      <c r="B2" s="14"/>
      <c r="C2" s="15"/>
      <c r="D2" s="15"/>
      <c r="E2" s="16"/>
    </row>
    <row r="3" spans="1:5" x14ac:dyDescent="0.25">
      <c r="A3" s="10"/>
      <c r="B3" s="17"/>
      <c r="C3" s="18"/>
      <c r="D3" s="18"/>
      <c r="E3" s="19"/>
    </row>
    <row r="4" spans="1:5" ht="18.75" x14ac:dyDescent="0.3">
      <c r="A4" s="10"/>
      <c r="B4" s="20" t="s">
        <v>1</v>
      </c>
      <c r="C4" s="20"/>
      <c r="D4" s="20"/>
      <c r="E4" s="20"/>
    </row>
    <row r="5" spans="1:5" ht="18.75" x14ac:dyDescent="0.25">
      <c r="A5" s="10"/>
      <c r="B5" s="21">
        <v>43711</v>
      </c>
      <c r="C5" s="21"/>
      <c r="D5" s="21"/>
      <c r="E5" s="21"/>
    </row>
    <row r="6" spans="1:5" ht="18.75" x14ac:dyDescent="0.3">
      <c r="A6" s="1" t="s">
        <v>2</v>
      </c>
      <c r="B6" s="2" t="s">
        <v>3</v>
      </c>
      <c r="C6" s="2" t="s">
        <v>4</v>
      </c>
      <c r="D6" s="3" t="s">
        <v>5</v>
      </c>
      <c r="E6" s="3" t="s">
        <v>6</v>
      </c>
    </row>
    <row r="7" spans="1:5" ht="18.75" x14ac:dyDescent="0.3">
      <c r="A7" s="1" t="s">
        <v>7</v>
      </c>
      <c r="B7" s="4">
        <v>1</v>
      </c>
      <c r="C7" s="5"/>
      <c r="D7" s="6">
        <v>145</v>
      </c>
      <c r="E7" s="6">
        <f t="shared" ref="E7:E41" si="0">+B7*D7</f>
        <v>145</v>
      </c>
    </row>
    <row r="8" spans="1:5" ht="18.75" x14ac:dyDescent="0.3">
      <c r="A8" s="1" t="s">
        <v>8</v>
      </c>
      <c r="B8" s="4">
        <v>3</v>
      </c>
      <c r="C8" s="4"/>
      <c r="D8" s="6">
        <v>54</v>
      </c>
      <c r="E8" s="6">
        <f t="shared" si="0"/>
        <v>162</v>
      </c>
    </row>
    <row r="9" spans="1:5" ht="18.75" x14ac:dyDescent="0.3">
      <c r="A9" s="1" t="s">
        <v>9</v>
      </c>
      <c r="B9" s="4">
        <f>21-2.3</f>
        <v>18.7</v>
      </c>
      <c r="C9" s="4"/>
      <c r="D9" s="6">
        <v>25</v>
      </c>
      <c r="E9" s="6">
        <f t="shared" si="0"/>
        <v>467.5</v>
      </c>
    </row>
    <row r="10" spans="1:5" ht="18.75" hidden="1" x14ac:dyDescent="0.3">
      <c r="A10" s="1" t="s">
        <v>10</v>
      </c>
      <c r="B10" s="4"/>
      <c r="C10" s="4"/>
      <c r="D10" s="6">
        <v>80</v>
      </c>
      <c r="E10" s="6">
        <f t="shared" si="0"/>
        <v>0</v>
      </c>
    </row>
    <row r="11" spans="1:5" ht="18.75" x14ac:dyDescent="0.3">
      <c r="A11" s="1" t="s">
        <v>11</v>
      </c>
      <c r="B11" s="4">
        <v>202</v>
      </c>
      <c r="C11" s="4">
        <v>3</v>
      </c>
      <c r="D11" s="6">
        <v>52</v>
      </c>
      <c r="E11" s="6">
        <f t="shared" si="0"/>
        <v>10504</v>
      </c>
    </row>
    <row r="12" spans="1:5" ht="18.75" x14ac:dyDescent="0.3">
      <c r="A12" s="1" t="s">
        <v>12</v>
      </c>
      <c r="B12" s="4">
        <v>4.5999999999999996</v>
      </c>
      <c r="C12" s="4"/>
      <c r="D12" s="6">
        <v>70</v>
      </c>
      <c r="E12" s="6">
        <f t="shared" si="0"/>
        <v>322</v>
      </c>
    </row>
    <row r="13" spans="1:5" ht="18.75" x14ac:dyDescent="0.3">
      <c r="A13" s="1" t="s">
        <v>13</v>
      </c>
      <c r="B13" s="4">
        <v>10.050000000000001</v>
      </c>
      <c r="C13" s="4"/>
      <c r="D13" s="6">
        <v>80</v>
      </c>
      <c r="E13" s="6">
        <f t="shared" si="0"/>
        <v>804</v>
      </c>
    </row>
    <row r="14" spans="1:5" ht="18.75" x14ac:dyDescent="0.3">
      <c r="A14" s="1" t="s">
        <v>14</v>
      </c>
      <c r="B14" s="4">
        <v>2</v>
      </c>
      <c r="C14" s="4"/>
      <c r="D14" s="6">
        <v>54</v>
      </c>
      <c r="E14" s="6">
        <f t="shared" si="0"/>
        <v>108</v>
      </c>
    </row>
    <row r="15" spans="1:5" ht="18.75" x14ac:dyDescent="0.3">
      <c r="A15" s="1" t="s">
        <v>15</v>
      </c>
      <c r="B15" s="4">
        <v>28.2</v>
      </c>
      <c r="C15" s="4"/>
      <c r="D15" s="6">
        <v>44</v>
      </c>
      <c r="E15" s="6">
        <f t="shared" si="0"/>
        <v>1240.8</v>
      </c>
    </row>
    <row r="16" spans="1:5" ht="18.75" x14ac:dyDescent="0.3">
      <c r="A16" s="1" t="s">
        <v>16</v>
      </c>
      <c r="B16" s="4">
        <f>9.35+0.6</f>
        <v>9.9499999999999993</v>
      </c>
      <c r="C16" s="4"/>
      <c r="D16" s="6">
        <v>68</v>
      </c>
      <c r="E16" s="6">
        <f t="shared" si="0"/>
        <v>676.59999999999991</v>
      </c>
    </row>
    <row r="17" spans="1:5" ht="18.75" x14ac:dyDescent="0.3">
      <c r="A17" s="1" t="s">
        <v>17</v>
      </c>
      <c r="B17" s="4">
        <f>213-2.3-25</f>
        <v>185.7</v>
      </c>
      <c r="C17" s="4"/>
      <c r="D17" s="6">
        <v>28</v>
      </c>
      <c r="E17" s="6">
        <f t="shared" si="0"/>
        <v>5199.5999999999995</v>
      </c>
    </row>
    <row r="18" spans="1:5" ht="18.75" x14ac:dyDescent="0.3">
      <c r="A18" s="1" t="s">
        <v>18</v>
      </c>
      <c r="B18" s="4">
        <f>949.82+929.9+875.9</f>
        <v>2755.62</v>
      </c>
      <c r="C18" s="4">
        <v>3</v>
      </c>
      <c r="D18" s="6">
        <v>34</v>
      </c>
      <c r="E18" s="6">
        <f t="shared" si="0"/>
        <v>93691.08</v>
      </c>
    </row>
    <row r="19" spans="1:5" ht="18.75" x14ac:dyDescent="0.3">
      <c r="A19" s="1" t="s">
        <v>19</v>
      </c>
      <c r="B19" s="4">
        <f>25.08+32.66+25.95+32.52</f>
        <v>116.21000000000001</v>
      </c>
      <c r="C19" s="4">
        <v>4</v>
      </c>
      <c r="D19" s="6">
        <v>98</v>
      </c>
      <c r="E19" s="6">
        <f t="shared" si="0"/>
        <v>11388.58</v>
      </c>
    </row>
    <row r="20" spans="1:5" ht="18.75" x14ac:dyDescent="0.3">
      <c r="A20" s="1" t="s">
        <v>65</v>
      </c>
      <c r="B20" s="4">
        <v>10.199999999999999</v>
      </c>
      <c r="C20" s="4"/>
      <c r="D20" s="6">
        <v>108</v>
      </c>
      <c r="E20" s="6">
        <f>+B20*D20</f>
        <v>1101.5999999999999</v>
      </c>
    </row>
    <row r="21" spans="1:5" ht="18.75" x14ac:dyDescent="0.3">
      <c r="A21" s="1" t="s">
        <v>20</v>
      </c>
      <c r="B21" s="4">
        <v>1.2</v>
      </c>
      <c r="C21" s="4"/>
      <c r="D21" s="6">
        <v>74</v>
      </c>
      <c r="E21" s="6">
        <f t="shared" si="0"/>
        <v>88.8</v>
      </c>
    </row>
    <row r="22" spans="1:5" ht="18.75" x14ac:dyDescent="0.3">
      <c r="A22" s="1" t="s">
        <v>21</v>
      </c>
      <c r="B22" s="4">
        <f>69.2+0.8</f>
        <v>70</v>
      </c>
      <c r="C22" s="4"/>
      <c r="D22" s="6">
        <v>26</v>
      </c>
      <c r="E22" s="6">
        <f t="shared" si="0"/>
        <v>1820</v>
      </c>
    </row>
    <row r="23" spans="1:5" ht="18.75" x14ac:dyDescent="0.3">
      <c r="A23" s="1" t="s">
        <v>22</v>
      </c>
      <c r="B23" s="4">
        <f>99.4-25</f>
        <v>74.400000000000006</v>
      </c>
      <c r="C23" s="4"/>
      <c r="D23" s="6">
        <v>17</v>
      </c>
      <c r="E23" s="6">
        <f t="shared" si="0"/>
        <v>1264.8000000000002</v>
      </c>
    </row>
    <row r="24" spans="1:5" ht="18.75" hidden="1" x14ac:dyDescent="0.3">
      <c r="A24" s="1" t="s">
        <v>23</v>
      </c>
      <c r="B24" s="4"/>
      <c r="C24" s="4"/>
      <c r="D24" s="6"/>
      <c r="E24" s="6">
        <f t="shared" si="0"/>
        <v>0</v>
      </c>
    </row>
    <row r="25" spans="1:5" ht="18.75" hidden="1" x14ac:dyDescent="0.3">
      <c r="A25" s="1" t="s">
        <v>24</v>
      </c>
      <c r="B25" s="4"/>
      <c r="C25" s="4"/>
      <c r="D25" s="6"/>
      <c r="E25" s="6">
        <f t="shared" si="0"/>
        <v>0</v>
      </c>
    </row>
    <row r="26" spans="1:5" ht="18.75" hidden="1" x14ac:dyDescent="0.3">
      <c r="A26" s="1" t="s">
        <v>25</v>
      </c>
      <c r="B26" s="4"/>
      <c r="C26" s="4"/>
      <c r="D26" s="6">
        <v>60</v>
      </c>
      <c r="E26" s="6">
        <f t="shared" si="0"/>
        <v>0</v>
      </c>
    </row>
    <row r="27" spans="1:5" ht="18.75" x14ac:dyDescent="0.3">
      <c r="A27" s="1" t="s">
        <v>26</v>
      </c>
      <c r="B27" s="4">
        <f>23.2-2.3</f>
        <v>20.9</v>
      </c>
      <c r="C27" s="4"/>
      <c r="D27" s="6">
        <v>100</v>
      </c>
      <c r="E27" s="6">
        <f t="shared" si="0"/>
        <v>2090</v>
      </c>
    </row>
    <row r="28" spans="1:5" ht="18.75" x14ac:dyDescent="0.3">
      <c r="A28" s="1" t="s">
        <v>27</v>
      </c>
      <c r="B28" s="4">
        <v>1.4</v>
      </c>
      <c r="C28" s="4"/>
      <c r="D28" s="6">
        <v>60</v>
      </c>
      <c r="E28" s="6">
        <f t="shared" si="0"/>
        <v>84</v>
      </c>
    </row>
    <row r="29" spans="1:5" ht="18.75" hidden="1" x14ac:dyDescent="0.3">
      <c r="A29" s="1" t="s">
        <v>28</v>
      </c>
      <c r="B29" s="4"/>
      <c r="C29" s="4"/>
      <c r="D29" s="6"/>
      <c r="E29" s="6">
        <f t="shared" si="0"/>
        <v>0</v>
      </c>
    </row>
    <row r="30" spans="1:5" ht="18.75" x14ac:dyDescent="0.3">
      <c r="A30" s="1" t="s">
        <v>29</v>
      </c>
      <c r="B30" s="4">
        <v>10</v>
      </c>
      <c r="C30" s="4">
        <v>1</v>
      </c>
      <c r="D30" s="6">
        <v>54</v>
      </c>
      <c r="E30" s="6">
        <f t="shared" si="0"/>
        <v>540</v>
      </c>
    </row>
    <row r="31" spans="1:5" ht="18.75" hidden="1" x14ac:dyDescent="0.3">
      <c r="A31" s="1" t="s">
        <v>30</v>
      </c>
      <c r="B31" s="4"/>
      <c r="C31" s="4"/>
      <c r="D31" s="6">
        <v>20</v>
      </c>
      <c r="E31" s="6">
        <f t="shared" si="0"/>
        <v>0</v>
      </c>
    </row>
    <row r="32" spans="1:5" ht="18.75" x14ac:dyDescent="0.3">
      <c r="A32" s="1" t="s">
        <v>31</v>
      </c>
      <c r="B32" s="4">
        <f>680.4-20.4+5.6</f>
        <v>665.6</v>
      </c>
      <c r="C32" s="4"/>
      <c r="D32" s="6">
        <v>3</v>
      </c>
      <c r="E32" s="6">
        <f t="shared" si="0"/>
        <v>1996.8000000000002</v>
      </c>
    </row>
    <row r="33" spans="1:5" ht="18.75" hidden="1" x14ac:dyDescent="0.3">
      <c r="A33" s="1" t="s">
        <v>32</v>
      </c>
      <c r="B33" s="4"/>
      <c r="C33" s="4"/>
      <c r="D33" s="6"/>
      <c r="E33" s="6">
        <f t="shared" si="0"/>
        <v>0</v>
      </c>
    </row>
    <row r="34" spans="1:5" ht="18.75" x14ac:dyDescent="0.3">
      <c r="A34" s="1" t="s">
        <v>33</v>
      </c>
      <c r="B34" s="4">
        <f>189-26.6+132-28.4</f>
        <v>266</v>
      </c>
      <c r="C34" s="4"/>
      <c r="D34" s="6">
        <v>44</v>
      </c>
      <c r="E34" s="6">
        <f t="shared" si="0"/>
        <v>11704</v>
      </c>
    </row>
    <row r="35" spans="1:5" ht="18.75" x14ac:dyDescent="0.3">
      <c r="A35" s="1" t="s">
        <v>34</v>
      </c>
      <c r="B35" s="4">
        <f>341.6-27.4-28</f>
        <v>286.20000000000005</v>
      </c>
      <c r="C35" s="4"/>
      <c r="D35" s="6">
        <v>46</v>
      </c>
      <c r="E35" s="6">
        <f t="shared" si="0"/>
        <v>13165.200000000003</v>
      </c>
    </row>
    <row r="36" spans="1:5" ht="18.75" hidden="1" x14ac:dyDescent="0.3">
      <c r="A36" s="1" t="s">
        <v>35</v>
      </c>
      <c r="B36" s="4"/>
      <c r="C36" s="4"/>
      <c r="D36" s="6"/>
      <c r="E36" s="6">
        <f t="shared" si="0"/>
        <v>0</v>
      </c>
    </row>
    <row r="37" spans="1:5" ht="18.75" x14ac:dyDescent="0.3">
      <c r="A37" s="1" t="s">
        <v>36</v>
      </c>
      <c r="B37" s="4">
        <v>2.2000000000000002</v>
      </c>
      <c r="C37" s="4"/>
      <c r="D37" s="6">
        <v>54</v>
      </c>
      <c r="E37" s="6">
        <f t="shared" si="0"/>
        <v>118.80000000000001</v>
      </c>
    </row>
    <row r="38" spans="1:5" ht="18.75" x14ac:dyDescent="0.3">
      <c r="A38" s="1" t="s">
        <v>37</v>
      </c>
      <c r="B38" s="4">
        <f>32.4-2.3+7.45</f>
        <v>37.549999999999997</v>
      </c>
      <c r="C38" s="4"/>
      <c r="D38" s="6">
        <v>64</v>
      </c>
      <c r="E38" s="6">
        <f t="shared" si="0"/>
        <v>2403.1999999999998</v>
      </c>
    </row>
    <row r="39" spans="1:5" ht="18.75" x14ac:dyDescent="0.3">
      <c r="A39" s="1" t="s">
        <v>38</v>
      </c>
      <c r="B39" s="4">
        <v>1.5</v>
      </c>
      <c r="C39" s="4"/>
      <c r="D39" s="6">
        <v>44</v>
      </c>
      <c r="E39" s="6">
        <f t="shared" si="0"/>
        <v>66</v>
      </c>
    </row>
    <row r="40" spans="1:5" ht="18.75" x14ac:dyDescent="0.3">
      <c r="A40" s="1" t="s">
        <v>39</v>
      </c>
      <c r="B40" s="4">
        <v>21.2</v>
      </c>
      <c r="C40" s="4"/>
      <c r="D40" s="6">
        <v>30</v>
      </c>
      <c r="E40" s="6">
        <f t="shared" si="0"/>
        <v>636</v>
      </c>
    </row>
    <row r="41" spans="1:5" ht="18.75" x14ac:dyDescent="0.3">
      <c r="A41" s="1" t="s">
        <v>40</v>
      </c>
      <c r="B41" s="4">
        <v>22.2</v>
      </c>
      <c r="C41" s="4"/>
      <c r="D41" s="6">
        <v>22</v>
      </c>
      <c r="E41" s="6">
        <f t="shared" si="0"/>
        <v>488.4</v>
      </c>
    </row>
    <row r="42" spans="1:5" ht="18.75" hidden="1" x14ac:dyDescent="0.3">
      <c r="A42" s="1" t="s">
        <v>41</v>
      </c>
      <c r="B42" s="4"/>
      <c r="C42" s="4"/>
      <c r="D42" s="6">
        <v>260</v>
      </c>
      <c r="E42" s="6">
        <f>+C42*D42</f>
        <v>0</v>
      </c>
    </row>
    <row r="43" spans="1:5" ht="18.75" x14ac:dyDescent="0.3">
      <c r="A43" s="1" t="s">
        <v>42</v>
      </c>
      <c r="B43" s="4">
        <v>27.22</v>
      </c>
      <c r="C43" s="4">
        <v>1</v>
      </c>
      <c r="D43" s="6">
        <v>68</v>
      </c>
      <c r="E43" s="6">
        <f t="shared" ref="E43:E57" si="1">+B43*D43</f>
        <v>1850.96</v>
      </c>
    </row>
    <row r="44" spans="1:5" ht="18.75" x14ac:dyDescent="0.3">
      <c r="A44" s="1" t="s">
        <v>43</v>
      </c>
      <c r="B44" s="4">
        <v>1.6</v>
      </c>
      <c r="C44" s="4"/>
      <c r="D44" s="6">
        <v>74</v>
      </c>
      <c r="E44" s="6">
        <f t="shared" si="1"/>
        <v>118.4</v>
      </c>
    </row>
    <row r="45" spans="1:5" ht="18.75" hidden="1" x14ac:dyDescent="0.3">
      <c r="A45" s="1" t="s">
        <v>44</v>
      </c>
      <c r="B45" s="4"/>
      <c r="C45" s="4"/>
      <c r="D45" s="6"/>
      <c r="E45" s="6">
        <f t="shared" si="1"/>
        <v>0</v>
      </c>
    </row>
    <row r="46" spans="1:5" ht="18.75" x14ac:dyDescent="0.3">
      <c r="A46" s="1" t="s">
        <v>45</v>
      </c>
      <c r="B46" s="4">
        <v>10</v>
      </c>
      <c r="C46" s="4"/>
      <c r="D46" s="6">
        <v>120</v>
      </c>
      <c r="E46" s="6">
        <f>+B46*D46</f>
        <v>1200</v>
      </c>
    </row>
    <row r="47" spans="1:5" ht="18.75" hidden="1" x14ac:dyDescent="0.3">
      <c r="A47" s="1" t="s">
        <v>46</v>
      </c>
      <c r="B47" s="4"/>
      <c r="C47" s="4"/>
      <c r="D47" s="6">
        <v>54</v>
      </c>
      <c r="E47" s="6">
        <f>+B47*D47</f>
        <v>0</v>
      </c>
    </row>
    <row r="48" spans="1:5" ht="18.75" hidden="1" x14ac:dyDescent="0.3">
      <c r="A48" s="1" t="s">
        <v>47</v>
      </c>
      <c r="B48" s="4"/>
      <c r="C48" s="4"/>
      <c r="D48" s="6">
        <v>70</v>
      </c>
      <c r="E48" s="6">
        <f t="shared" si="1"/>
        <v>0</v>
      </c>
    </row>
    <row r="49" spans="1:5" ht="18.75" hidden="1" x14ac:dyDescent="0.3">
      <c r="A49" s="1" t="s">
        <v>48</v>
      </c>
      <c r="B49" s="4"/>
      <c r="C49" s="4"/>
      <c r="D49" s="6"/>
      <c r="E49" s="6">
        <f t="shared" si="1"/>
        <v>0</v>
      </c>
    </row>
    <row r="50" spans="1:5" ht="18.75" x14ac:dyDescent="0.3">
      <c r="A50" s="1" t="s">
        <v>49</v>
      </c>
      <c r="B50" s="4">
        <v>10.199999999999999</v>
      </c>
      <c r="C50" s="4"/>
      <c r="D50" s="6">
        <v>70</v>
      </c>
      <c r="E50" s="6">
        <f t="shared" si="1"/>
        <v>714</v>
      </c>
    </row>
    <row r="51" spans="1:5" ht="18.75" hidden="1" x14ac:dyDescent="0.3">
      <c r="A51" s="1" t="s">
        <v>50</v>
      </c>
      <c r="B51" s="4"/>
      <c r="C51" s="4"/>
      <c r="D51" s="6">
        <v>46</v>
      </c>
      <c r="E51" s="6">
        <f t="shared" si="1"/>
        <v>0</v>
      </c>
    </row>
    <row r="52" spans="1:5" ht="18.75" x14ac:dyDescent="0.3">
      <c r="A52" s="1" t="s">
        <v>51</v>
      </c>
      <c r="B52" s="4">
        <f>29.4-2.6</f>
        <v>26.799999999999997</v>
      </c>
      <c r="C52" s="4"/>
      <c r="D52" s="6">
        <v>70</v>
      </c>
      <c r="E52" s="6">
        <f t="shared" si="1"/>
        <v>1875.9999999999998</v>
      </c>
    </row>
    <row r="53" spans="1:5" ht="18.75" hidden="1" x14ac:dyDescent="0.3">
      <c r="A53" s="1" t="s">
        <v>52</v>
      </c>
      <c r="B53" s="4"/>
      <c r="C53" s="4"/>
      <c r="D53" s="6"/>
      <c r="E53" s="6">
        <f t="shared" si="1"/>
        <v>0</v>
      </c>
    </row>
    <row r="54" spans="1:5" ht="18.75" hidden="1" x14ac:dyDescent="0.3">
      <c r="A54" s="1" t="s">
        <v>53</v>
      </c>
      <c r="B54" s="4"/>
      <c r="C54" s="4"/>
      <c r="D54" s="6"/>
      <c r="E54" s="6">
        <f t="shared" si="1"/>
        <v>0</v>
      </c>
    </row>
    <row r="55" spans="1:5" ht="18.75" hidden="1" x14ac:dyDescent="0.3">
      <c r="A55" s="1" t="s">
        <v>54</v>
      </c>
      <c r="B55" s="4"/>
      <c r="C55" s="4"/>
      <c r="D55" s="6"/>
      <c r="E55" s="6">
        <f t="shared" si="1"/>
        <v>0</v>
      </c>
    </row>
    <row r="56" spans="1:5" ht="18.75" hidden="1" x14ac:dyDescent="0.3">
      <c r="A56" s="1" t="s">
        <v>55</v>
      </c>
      <c r="B56" s="4"/>
      <c r="C56" s="4"/>
      <c r="D56" s="6"/>
      <c r="E56" s="6">
        <f t="shared" si="1"/>
        <v>0</v>
      </c>
    </row>
    <row r="57" spans="1:5" ht="18.75" x14ac:dyDescent="0.3">
      <c r="A57" s="1" t="s">
        <v>56</v>
      </c>
      <c r="B57" s="4">
        <f>36.4-2.3</f>
        <v>34.1</v>
      </c>
      <c r="C57" s="4"/>
      <c r="D57" s="6">
        <v>74</v>
      </c>
      <c r="E57" s="6">
        <f t="shared" si="1"/>
        <v>2523.4</v>
      </c>
    </row>
    <row r="58" spans="1:5" ht="18.75" hidden="1" x14ac:dyDescent="0.3">
      <c r="A58" s="1" t="s">
        <v>57</v>
      </c>
      <c r="B58" s="4"/>
      <c r="C58" s="4"/>
      <c r="D58" s="6">
        <v>28</v>
      </c>
      <c r="E58" s="6">
        <f>+B58*D58</f>
        <v>0</v>
      </c>
    </row>
    <row r="59" spans="1:5" ht="18.75" x14ac:dyDescent="0.3">
      <c r="A59" s="1" t="s">
        <v>58</v>
      </c>
      <c r="B59" s="4"/>
      <c r="C59" s="4">
        <v>17</v>
      </c>
      <c r="D59" s="6">
        <v>35</v>
      </c>
      <c r="E59" s="6">
        <f>+C59*D59</f>
        <v>595</v>
      </c>
    </row>
    <row r="60" spans="1:5" ht="18.75" x14ac:dyDescent="0.3">
      <c r="A60" s="1" t="s">
        <v>59</v>
      </c>
      <c r="B60" s="4">
        <f>10.9*C60</f>
        <v>32.700000000000003</v>
      </c>
      <c r="C60" s="4">
        <v>3</v>
      </c>
      <c r="D60" s="6">
        <v>480</v>
      </c>
      <c r="E60" s="6">
        <f>+C60*D60</f>
        <v>1440</v>
      </c>
    </row>
    <row r="61" spans="1:5" ht="18.75" x14ac:dyDescent="0.3">
      <c r="A61" s="1" t="s">
        <v>60</v>
      </c>
      <c r="B61" s="4">
        <v>0.6</v>
      </c>
      <c r="C61" s="4"/>
      <c r="D61" s="6">
        <v>80</v>
      </c>
      <c r="E61" s="6">
        <f>+B61*D61</f>
        <v>48</v>
      </c>
    </row>
    <row r="62" spans="1:5" ht="18.75" x14ac:dyDescent="0.3">
      <c r="A62" s="1" t="s">
        <v>61</v>
      </c>
      <c r="B62" s="4">
        <v>2</v>
      </c>
      <c r="C62" s="5"/>
      <c r="D62" s="6">
        <v>84</v>
      </c>
      <c r="E62" s="6">
        <f>+B62*D62</f>
        <v>168</v>
      </c>
    </row>
    <row r="63" spans="1:5" ht="18.75" x14ac:dyDescent="0.3">
      <c r="A63" s="1" t="s">
        <v>62</v>
      </c>
      <c r="B63" s="4">
        <v>13.8</v>
      </c>
      <c r="C63" s="4"/>
      <c r="D63" s="6">
        <v>56</v>
      </c>
      <c r="E63" s="6">
        <f>+B63*D63</f>
        <v>772.80000000000007</v>
      </c>
    </row>
    <row r="64" spans="1:5" ht="18.75" x14ac:dyDescent="0.3">
      <c r="A64" s="1" t="s">
        <v>63</v>
      </c>
      <c r="B64" s="4">
        <v>3.6</v>
      </c>
      <c r="C64" s="4"/>
      <c r="D64" s="6">
        <v>90</v>
      </c>
      <c r="E64" s="6">
        <f>+B64*D64</f>
        <v>324</v>
      </c>
    </row>
    <row r="65" spans="1:5" ht="18.75" x14ac:dyDescent="0.3">
      <c r="A65" s="1" t="s">
        <v>64</v>
      </c>
      <c r="B65" s="4"/>
      <c r="C65" s="4">
        <v>84</v>
      </c>
      <c r="D65" s="6">
        <v>55</v>
      </c>
      <c r="E65" s="6">
        <f>+C65*D65</f>
        <v>4620</v>
      </c>
    </row>
    <row r="66" spans="1:5" ht="18.75" x14ac:dyDescent="0.3">
      <c r="A66" s="7"/>
      <c r="B66" s="8"/>
      <c r="C66" s="8"/>
      <c r="D66" s="8"/>
      <c r="E66" s="8"/>
    </row>
    <row r="67" spans="1:5" ht="18.75" x14ac:dyDescent="0.3">
      <c r="A67" s="7"/>
      <c r="B67" s="8"/>
      <c r="C67" s="8"/>
      <c r="D67" s="2" t="s">
        <v>6</v>
      </c>
      <c r="E67" s="9">
        <f>SUM(E7:E66)</f>
        <v>178527.31999999998</v>
      </c>
    </row>
    <row r="68" spans="1:5" ht="18.75" x14ac:dyDescent="0.3">
      <c r="A68" s="7"/>
      <c r="B68" s="8"/>
      <c r="C68" s="8"/>
      <c r="D68" s="8"/>
      <c r="E68" s="8"/>
    </row>
  </sheetData>
  <mergeCells count="4">
    <mergeCell ref="A1:A5"/>
    <mergeCell ref="B1:E3"/>
    <mergeCell ref="B4:E4"/>
    <mergeCell ref="B5:E5"/>
  </mergeCells>
  <pageMargins left="1.06" right="0.36" top="0.36" bottom="0.36" header="0.31496062992125984" footer="0.31496062992125984"/>
  <pageSetup scale="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cp:lastPrinted>2019-09-04T19:56:13Z</cp:lastPrinted>
  <dcterms:created xsi:type="dcterms:W3CDTF">2019-09-04T15:08:18Z</dcterms:created>
  <dcterms:modified xsi:type="dcterms:W3CDTF">2019-09-10T17:24:44Z</dcterms:modified>
</cp:coreProperties>
</file>