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03  MARZO  2020\"/>
    </mc:Choice>
  </mc:AlternateContent>
  <xr:revisionPtr revIDLastSave="0" documentId="13_ncr:1_{AB0E8F4B-64C4-4147-B3A1-4481F8D8164A}" xr6:coauthVersionLast="45" xr6:coauthVersionMax="45" xr10:uidLastSave="{00000000-0000-0000-0000-000000000000}"/>
  <bookViews>
    <workbookView xWindow="-120" yWindow="-120" windowWidth="24240" windowHeight="13140" firstSheet="4" activeTab="4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Hoja7" sheetId="7" r:id="rId7"/>
    <sheet name="Hoja8" sheetId="8" r:id="rId8"/>
    <sheet name="CANCELACIONES" sheetId="9" r:id="rId9"/>
    <sheet name="Hoja10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Q27" i="5" l="1"/>
  <c r="P27" i="5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K42" i="5" l="1"/>
  <c r="F43" i="5" s="1"/>
  <c r="F46" i="5" s="1"/>
  <c r="F49" i="5" s="1"/>
  <c r="K44" i="5" s="1"/>
  <c r="K48" i="5" s="1"/>
  <c r="M41" i="5"/>
  <c r="P39" i="5"/>
  <c r="Q20" i="5"/>
  <c r="P8" i="5"/>
  <c r="Q8" i="5" s="1"/>
  <c r="Q39" i="5" l="1"/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41" i="3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Q44" i="1"/>
  <c r="P44" i="1" l="1"/>
  <c r="P30" i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<sst xmlns="http://schemas.openxmlformats.org/spreadsheetml/2006/main" count="654" uniqueCount="248">
  <si>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</si>
  <si>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</si>
  <si>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</si>
  <si>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</si>
  <si>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</si>
  <si>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</si>
  <si>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</si>
  <si>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</si>
  <si>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</si>
  <si>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</si>
  <si>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</si>
  <si>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</si>
  <si>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</si>
  <si>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</si>
  <si>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</si>
  <si>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</si>
  <si>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</si>
  <si>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</si>
  <si>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</si>
  <si>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</si>
  <si>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</si>
  <si>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</si>
  <si>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</si>
  <si>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</si>
  <si>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</si>
  <si>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</si>
  <si>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</si>
  <si>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</si>
  <si>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</si>
  <si>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</si>
  <si>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</si>
  <si>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</si>
  <si>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</si>
  <si>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</si>
  <si>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</si>
  <si>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</si>
  <si>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</si>
  <si>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</si>
  <si>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</si>
  <si>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</si>
  <si>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</si>
  <si>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</si>
  <si>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</si>
  <si>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</si>
  <si>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</si>
  <si>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</si>
  <si>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</si>
  <si>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</si>
  <si>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</si>
  <si>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</si>
  <si>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</si>
  <si>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</si>
  <si>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</si>
  <si>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</si>
  <si>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</si>
  <si>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</si>
  <si>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</si>
  <si>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</si>
  <si>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</si>
  <si>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</si>
  <si>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</si>
  <si>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</si>
  <si>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</si>
  <si>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</si>
  <si>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</si>
  <si>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</si>
  <si>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</si>
  <si>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</si>
  <si>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</si>
  <si>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</si>
  <si>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</si>
  <si>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</si>
  <si>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</si>
  <si>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</si>
  <si>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</si>
  <si>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</si>
  <si>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</si>
  <si>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</si>
  <si>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</si>
  <si>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</si>
  <si>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</si>
  <si>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</si>
  <si>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</si>
  <si>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</si>
  <si>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</si>
  <si>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</si>
  <si>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</si>
  <si>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</si>
  <si>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</si>
  <si>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</si>
  <si>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</si>
  <si>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</si>
  <si>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</si>
  <si>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</si>
  <si>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</si>
  <si>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</si>
  <si>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</si>
  <si>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</si>
  <si>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</si>
  <si>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</si>
  <si>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</si>
  <si>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</si>
  <si>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</si>
  <si>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</si>
  <si>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</si>
  <si>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</si>
  <si>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</si>
  <si>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</si>
  <si>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</si>
  <si>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</si>
  <si>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</si>
  <si>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</si>
  <si>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</si>
  <si>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</si>
  <si>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</si>
  <si>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</si>
  <si>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</si>
  <si>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</si>
  <si>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</si>
  <si>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</si>
  <si>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</si>
  <si>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</si>
  <si>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</si>
  <si>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</si>
  <si>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</si>
  <si>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</si>
  <si>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</si>
  <si>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</si>
  <si>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</si>
  <si>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</si>
  <si>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</si>
  <si>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</si>
  <si>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</si>
  <si>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</si>
  <si>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</si>
  <si>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</si>
  <si>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</si>
  <si>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</si>
  <si>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</si>
  <si>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</si>
  <si>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</si>
  <si>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</si>
  <si>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</si>
  <si>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</si>
  <si>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</si>
  <si>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</si>
  <si>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</si>
  <si>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</si>
  <si>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</si>
  <si>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</si>
  <si>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</si>
  <si>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</si>
  <si>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</si>
  <si>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</si>
  <si>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</si>
  <si>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</si>
  <si>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</si>
  <si>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</si>
  <si>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</si>
  <si>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</si>
  <si>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</si>
  <si>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</si>
  <si>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</si>
  <si>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</si>
  <si>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</si>
  <si>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</si>
  <si>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</si>
  <si>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</si>
  <si>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</si>
  <si>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</si>
  <si>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</si>
  <si>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</si>
  <si>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</si>
  <si>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</si>
  <si>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</si>
  <si>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</si>
  <si>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</si>
  <si>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</si>
  <si>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</si>
  <si>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</si>
  <si>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</si>
  <si>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</si>
  <si>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</si>
  <si>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</si>
  <si>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</si>
  <si>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</si>
  <si>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</si>
  <si>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</si>
  <si>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</si>
  <si>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</si>
  <si>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</si>
  <si>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</si>
  <si>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</si>
  <si>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</si>
  <si>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</si>
  <si>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</si>
  <si>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</si>
  <si>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</si>
  <si>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</si>
  <si>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</si>
  <si>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</si>
  <si>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</si>
  <si>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</si>
  <si>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</si>
  <si>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</si>
  <si>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</si>
  <si>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</si>
  <si>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</si>
  <si>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</si>
  <si>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</si>
  <si>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</si>
  <si>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</si>
  <si>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</si>
  <si>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</si>
  <si>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</si>
  <si>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</si>
  <si>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</si>
  <si>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</si>
  <si>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</si>
  <si>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</si>
  <si>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</si>
  <si>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</si>
  <si>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#  138179</t>
  </si>
  <si>
    <t>#  138180</t>
  </si>
  <si>
    <t>#  138400</t>
  </si>
  <si>
    <t>R-809</t>
  </si>
  <si>
    <t>#  138403</t>
  </si>
  <si>
    <t>#  138404</t>
  </si>
  <si>
    <t>#  138405</t>
  </si>
  <si>
    <t>#  138449</t>
  </si>
  <si>
    <t>#  138460</t>
  </si>
  <si>
    <t>#  138457</t>
  </si>
  <si>
    <t>#  138458</t>
  </si>
  <si>
    <t>#  138486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</si>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</sst>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5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0" fontId="8" fillId="0" borderId="0" xfId="0" applyFont="1"/>
    <xf numFmtId="165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44" fontId="12" fillId="0" borderId="5" xfId="1" applyFont="1" applyBorder="1"/>
    <xf numFmtId="0" fontId="12" fillId="0" borderId="5" xfId="0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44" fontId="40" fillId="11" borderId="0" xfId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66FFFF"/>
      <color rgb="FF66FFCC"/>
      <color rgb="FF0000FF"/>
      <color rgb="FF9966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B1" workbookViewId="0">
      <selection activeCell="J41" sqref="J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274" t="s">
        <v>42</v>
      </c>
      <c r="D1" s="274"/>
      <c r="E1" s="274"/>
      <c r="F1" s="274"/>
      <c r="G1" s="274"/>
      <c r="H1" s="274"/>
      <c r="I1" s="274"/>
      <c r="J1" s="274"/>
      <c r="K1" s="274"/>
      <c r="L1" s="2"/>
      <c r="M1" s="3"/>
      <c r="AE1" s="288" t="s">
        <v>45</v>
      </c>
      <c r="AF1" s="289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296" t="s">
        <v>4</v>
      </c>
      <c r="W2" s="297"/>
      <c r="Z2" s="293" t="s">
        <v>43</v>
      </c>
      <c r="AA2" s="294"/>
      <c r="AB2" s="295"/>
      <c r="AD2" s="196" t="s">
        <v>44</v>
      </c>
      <c r="AE2" s="290"/>
      <c r="AF2" s="291"/>
    </row>
    <row r="3" spans="1:32" ht="14.25" customHeight="1" thickBot="1" x14ac:dyDescent="0.35">
      <c r="B3" s="275" t="s">
        <v>1</v>
      </c>
      <c r="C3" s="276"/>
      <c r="D3" s="15"/>
      <c r="I3" s="17" t="s">
        <v>2</v>
      </c>
      <c r="J3" s="12"/>
      <c r="K3" s="18" t="s">
        <v>3</v>
      </c>
      <c r="L3" s="18"/>
      <c r="V3" s="298"/>
      <c r="W3" s="299"/>
      <c r="X3" s="198" t="s">
        <v>37</v>
      </c>
      <c r="Z3" s="19" t="s">
        <v>49</v>
      </c>
      <c r="AA3" s="203">
        <v>43840</v>
      </c>
      <c r="AB3" s="21">
        <v>2000</v>
      </c>
      <c r="AD3" s="89"/>
      <c r="AE3" s="197"/>
      <c r="AF3" s="75">
        <v>0</v>
      </c>
    </row>
    <row r="4" spans="1:32" ht="20.25" thickTop="1" thickBot="1" x14ac:dyDescent="0.35">
      <c r="A4" s="22" t="s">
        <v>5</v>
      </c>
      <c r="B4" s="23"/>
      <c r="C4" s="219">
        <v>273391.58</v>
      </c>
      <c r="D4" s="218">
        <v>43837</v>
      </c>
      <c r="E4" s="277" t="s">
        <v>6</v>
      </c>
      <c r="F4" s="278"/>
      <c r="H4" s="279" t="s">
        <v>7</v>
      </c>
      <c r="I4" s="28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202" t="s">
        <v>11</v>
      </c>
      <c r="W4" s="199">
        <v>5010</v>
      </c>
      <c r="X4" s="200"/>
      <c r="Z4" s="19" t="s">
        <v>50</v>
      </c>
      <c r="AA4" s="203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201">
        <f>P5-F5</f>
        <v>23039.520000000004</v>
      </c>
      <c r="T5" s="37"/>
      <c r="U5" s="29">
        <v>43840</v>
      </c>
      <c r="V5" s="38" t="s">
        <v>10</v>
      </c>
      <c r="W5" s="199">
        <v>5010</v>
      </c>
      <c r="X5" s="200"/>
      <c r="Z5" s="19" t="s">
        <v>51</v>
      </c>
      <c r="AA5" s="203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9">
        <v>5010</v>
      </c>
      <c r="X6" s="200"/>
      <c r="Z6" s="19" t="s">
        <v>52</v>
      </c>
      <c r="AA6" s="203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201">
        <f t="shared" si="0"/>
        <v>27558.869999999995</v>
      </c>
      <c r="S7" s="5"/>
      <c r="T7" s="4"/>
      <c r="U7" s="48">
        <v>43847</v>
      </c>
      <c r="V7" s="38" t="s">
        <v>10</v>
      </c>
      <c r="W7" s="199">
        <v>5010</v>
      </c>
      <c r="X7" s="200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6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4">
        <f t="shared" si="0"/>
        <v>11070.319999999978</v>
      </c>
      <c r="S8" s="5"/>
      <c r="T8" s="4"/>
      <c r="U8" s="29">
        <v>43854</v>
      </c>
      <c r="V8" s="44" t="s">
        <v>11</v>
      </c>
      <c r="W8" s="199">
        <v>5010</v>
      </c>
      <c r="X8" s="200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9">
        <v>5010</v>
      </c>
      <c r="X9" s="200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201">
        <f t="shared" si="0"/>
        <v>2784.179999999993</v>
      </c>
      <c r="T10" s="37"/>
      <c r="U10" s="29">
        <v>43861</v>
      </c>
      <c r="V10" s="44" t="s">
        <v>11</v>
      </c>
      <c r="W10" s="199">
        <v>5010</v>
      </c>
      <c r="X10" s="200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9">
        <v>5010</v>
      </c>
      <c r="X11" s="200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9">
        <v>0</v>
      </c>
      <c r="X12" s="200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9">
        <v>0</v>
      </c>
      <c r="X13" s="200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201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9">
        <v>0</v>
      </c>
      <c r="X14" s="200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4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9">
        <v>0</v>
      </c>
      <c r="X15" s="200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90">
        <v>0</v>
      </c>
      <c r="T17" s="191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92"/>
      <c r="W19" s="193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5" t="s">
        <v>74</v>
      </c>
      <c r="L20" s="199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292"/>
      <c r="W20" s="292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4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4">
        <f>P22-F22</f>
        <v>10215.700000000012</v>
      </c>
      <c r="T22" s="8"/>
      <c r="U22" s="29"/>
      <c r="V22" s="194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4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4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4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5"/>
      <c r="W26" s="195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4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8"/>
      <c r="C35" s="209"/>
      <c r="D35" s="210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11">
        <v>43852</v>
      </c>
      <c r="C36" s="230">
        <v>13264.76</v>
      </c>
      <c r="D36" s="212" t="s">
        <v>80</v>
      </c>
      <c r="E36" s="98"/>
      <c r="F36" s="36"/>
      <c r="H36" s="153"/>
      <c r="I36" s="99"/>
      <c r="J36" s="220" t="s">
        <v>131</v>
      </c>
      <c r="K36" s="221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9">
        <v>37192.32</v>
      </c>
      <c r="D37" s="213" t="s">
        <v>80</v>
      </c>
      <c r="E37" s="98"/>
      <c r="F37" s="36"/>
      <c r="H37" s="153"/>
      <c r="I37" s="36"/>
      <c r="J37" s="220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9">
        <v>10018</v>
      </c>
      <c r="D38" s="213" t="s">
        <v>80</v>
      </c>
      <c r="E38" s="98"/>
      <c r="F38" s="36"/>
      <c r="H38" s="153"/>
      <c r="I38" s="36"/>
      <c r="J38" s="220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9">
        <v>11866</v>
      </c>
      <c r="D39" s="213" t="s">
        <v>80</v>
      </c>
      <c r="E39" s="98"/>
      <c r="F39" s="36"/>
      <c r="H39" s="153"/>
      <c r="I39" s="36"/>
      <c r="J39" s="220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9">
        <v>10826.96</v>
      </c>
      <c r="D40" s="213" t="s">
        <v>80</v>
      </c>
      <c r="E40" s="98"/>
      <c r="F40" s="36"/>
      <c r="H40" s="153"/>
      <c r="I40" s="36"/>
      <c r="J40" s="220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9">
        <v>15199.8</v>
      </c>
      <c r="D41" s="213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9"/>
      <c r="D42" s="213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4"/>
      <c r="C43" s="215"/>
      <c r="D43" s="216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7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SUM(P20:P43)</f>
        <v>1368922.21</v>
      </c>
      <c r="Q44" s="114">
        <f>SUM(Q33:Q43)</f>
        <v>0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281">
        <f>N44+M44</f>
        <v>2693282.98</v>
      </c>
      <c r="N46" s="282"/>
      <c r="O46" s="124"/>
      <c r="P46" s="124"/>
      <c r="U46" s="8"/>
    </row>
    <row r="47" spans="1:27" ht="15.75" x14ac:dyDescent="0.25">
      <c r="A47" s="59"/>
      <c r="B47" s="125"/>
      <c r="C47" s="4"/>
      <c r="H47" s="283" t="s">
        <v>18</v>
      </c>
      <c r="I47" s="284"/>
      <c r="J47" s="126"/>
      <c r="K47" s="285">
        <f>I45+L45</f>
        <v>217774.8</v>
      </c>
      <c r="L47" s="286"/>
      <c r="P47" s="127"/>
      <c r="S47" s="5"/>
      <c r="T47" s="128"/>
      <c r="U47" s="8"/>
    </row>
    <row r="48" spans="1:27" ht="15.75" x14ac:dyDescent="0.25">
      <c r="D48" s="287" t="s">
        <v>19</v>
      </c>
      <c r="E48" s="287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269" t="s">
        <v>20</v>
      </c>
      <c r="E49" s="269"/>
      <c r="F49" s="131">
        <v>-2518468.4500000002</v>
      </c>
      <c r="I49" s="270" t="s">
        <v>21</v>
      </c>
      <c r="J49" s="271"/>
      <c r="K49" s="272">
        <f>F54</f>
        <v>333404.95999999996</v>
      </c>
      <c r="L49" s="273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300">
        <f>-C4</f>
        <v>-273391.58</v>
      </c>
      <c r="L51" s="301"/>
      <c r="M51" s="217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302" t="s">
        <v>26</v>
      </c>
      <c r="E53" s="303"/>
      <c r="F53" s="142">
        <v>355209.27</v>
      </c>
      <c r="I53" s="304" t="s">
        <v>129</v>
      </c>
      <c r="J53" s="305"/>
      <c r="K53" s="306">
        <f>K49+K51</f>
        <v>60013.379999999946</v>
      </c>
      <c r="L53" s="307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308"/>
      <c r="E56" s="308"/>
      <c r="M56" s="147"/>
      <c r="N56" s="59"/>
      <c r="O56" s="59"/>
      <c r="P56" s="128"/>
      <c r="Q56" s="189"/>
      <c r="R56" s="189"/>
    </row>
    <row r="57" spans="2:21" x14ac:dyDescent="0.25">
      <c r="B57"/>
      <c r="C57"/>
      <c r="M57" s="147"/>
      <c r="N57" s="59"/>
      <c r="O57" s="59"/>
      <c r="P57" s="59"/>
      <c r="Q57" s="189"/>
      <c r="R57" s="189"/>
    </row>
    <row r="58" spans="2:21" x14ac:dyDescent="0.25">
      <c r="B58"/>
      <c r="C58"/>
      <c r="N58" s="59"/>
      <c r="O58" s="59"/>
      <c r="P58" s="59"/>
      <c r="Q58" s="189"/>
      <c r="R58" s="189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9"/>
      <c r="R59" s="189"/>
    </row>
    <row r="60" spans="2:21" x14ac:dyDescent="0.25">
      <c r="B60"/>
      <c r="C60"/>
      <c r="F60" s="148"/>
      <c r="N60" s="59"/>
      <c r="O60" s="59"/>
      <c r="P60" s="59"/>
      <c r="Q60" s="189"/>
      <c r="R60" s="189"/>
    </row>
    <row r="61" spans="2:21" x14ac:dyDescent="0.25">
      <c r="F61" s="36"/>
      <c r="M61" s="4"/>
      <c r="N61" s="59"/>
      <c r="O61" s="59"/>
      <c r="P61" s="59"/>
      <c r="Q61" s="189"/>
      <c r="R61" s="189"/>
    </row>
    <row r="62" spans="2:21" x14ac:dyDescent="0.25">
      <c r="F62" s="36"/>
      <c r="M62" s="4"/>
      <c r="N62" s="59"/>
      <c r="O62" s="59"/>
      <c r="P62" s="59"/>
      <c r="Q62" s="189"/>
      <c r="R62" s="189"/>
    </row>
    <row r="63" spans="2:21" x14ac:dyDescent="0.25">
      <c r="F63" s="36"/>
      <c r="M63" s="4"/>
      <c r="N63" s="59"/>
      <c r="O63" s="59"/>
      <c r="P63" s="59"/>
      <c r="Q63" s="189"/>
      <c r="R63" s="189"/>
    </row>
    <row r="64" spans="2:21" x14ac:dyDescent="0.25">
      <c r="F64" s="36"/>
      <c r="M64" s="4"/>
      <c r="N64" s="59"/>
      <c r="O64" s="59"/>
      <c r="P64" s="59"/>
      <c r="Q64" s="189"/>
      <c r="R64" s="189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AE1:AF2"/>
    <mergeCell ref="V20:W20"/>
    <mergeCell ref="Z2:AB2"/>
    <mergeCell ref="V2:W3"/>
    <mergeCell ref="D49:E49"/>
    <mergeCell ref="I49:J49"/>
    <mergeCell ref="K49:L49"/>
    <mergeCell ref="C1:K1"/>
    <mergeCell ref="B3:C3"/>
    <mergeCell ref="E4:F4"/>
    <mergeCell ref="H4:I4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8" t="s">
        <v>192</v>
      </c>
      <c r="C1" s="185"/>
      <c r="D1" s="186"/>
      <c r="E1" s="185"/>
      <c r="F1" s="187"/>
    </row>
    <row r="2" spans="1:6" ht="16.5" thickBot="1" x14ac:dyDescent="0.3">
      <c r="A2" s="172" t="s">
        <v>37</v>
      </c>
      <c r="B2" s="172" t="s">
        <v>38</v>
      </c>
      <c r="C2" s="173" t="s">
        <v>39</v>
      </c>
      <c r="D2" s="172" t="s">
        <v>40</v>
      </c>
      <c r="E2" s="173" t="s">
        <v>41</v>
      </c>
      <c r="F2" s="173" t="s">
        <v>39</v>
      </c>
    </row>
    <row r="3" spans="1:6" x14ac:dyDescent="0.25">
      <c r="A3" s="174">
        <v>43837</v>
      </c>
      <c r="B3" s="175" t="s">
        <v>86</v>
      </c>
      <c r="C3" s="5">
        <v>72594</v>
      </c>
      <c r="D3" s="63"/>
      <c r="E3" s="5"/>
      <c r="F3" s="176">
        <f>C3-E3</f>
        <v>72594</v>
      </c>
    </row>
    <row r="4" spans="1:6" x14ac:dyDescent="0.25">
      <c r="A4" s="177">
        <v>43838</v>
      </c>
      <c r="B4" s="178" t="s">
        <v>87</v>
      </c>
      <c r="C4" s="179">
        <v>132399.22</v>
      </c>
      <c r="D4" s="180"/>
      <c r="E4" s="179"/>
      <c r="F4" s="176">
        <f>F3+C4-E4</f>
        <v>204993.22</v>
      </c>
    </row>
    <row r="5" spans="1:6" x14ac:dyDescent="0.25">
      <c r="A5" s="180">
        <v>43839</v>
      </c>
      <c r="B5" s="178" t="s">
        <v>88</v>
      </c>
      <c r="C5" s="179">
        <v>2328</v>
      </c>
      <c r="D5" s="180"/>
      <c r="E5" s="179"/>
      <c r="F5" s="176">
        <f t="shared" ref="F5:F50" si="0">F4+C5-E5</f>
        <v>207321.22</v>
      </c>
    </row>
    <row r="6" spans="1:6" x14ac:dyDescent="0.25">
      <c r="A6" s="180">
        <v>43839</v>
      </c>
      <c r="B6" s="178" t="s">
        <v>89</v>
      </c>
      <c r="C6" s="179">
        <v>128075.49</v>
      </c>
      <c r="D6" s="180"/>
      <c r="E6" s="179"/>
      <c r="F6" s="176">
        <f t="shared" si="0"/>
        <v>335396.71000000002</v>
      </c>
    </row>
    <row r="7" spans="1:6" x14ac:dyDescent="0.25">
      <c r="A7" s="180">
        <v>43840</v>
      </c>
      <c r="B7" s="178" t="s">
        <v>90</v>
      </c>
      <c r="C7" s="179">
        <v>120189.55</v>
      </c>
      <c r="D7" s="180"/>
      <c r="E7" s="179"/>
      <c r="F7" s="176">
        <f t="shared" si="0"/>
        <v>455586.26</v>
      </c>
    </row>
    <row r="8" spans="1:6" x14ac:dyDescent="0.25">
      <c r="A8" s="180">
        <v>43840</v>
      </c>
      <c r="B8" s="178" t="s">
        <v>91</v>
      </c>
      <c r="C8" s="179">
        <v>3031</v>
      </c>
      <c r="D8" s="180"/>
      <c r="E8" s="179"/>
      <c r="F8" s="176">
        <f t="shared" si="0"/>
        <v>458617.26</v>
      </c>
    </row>
    <row r="9" spans="1:6" x14ac:dyDescent="0.25">
      <c r="A9" s="180">
        <v>43841</v>
      </c>
      <c r="B9" s="178" t="s">
        <v>92</v>
      </c>
      <c r="C9" s="179">
        <v>136774.39999999999</v>
      </c>
      <c r="D9" s="180"/>
      <c r="E9" s="179"/>
      <c r="F9" s="176">
        <f t="shared" si="0"/>
        <v>595391.66</v>
      </c>
    </row>
    <row r="10" spans="1:6" x14ac:dyDescent="0.25">
      <c r="A10" s="180">
        <v>43841</v>
      </c>
      <c r="B10" s="178" t="s">
        <v>93</v>
      </c>
      <c r="C10" s="179">
        <v>1766.6</v>
      </c>
      <c r="D10" s="180"/>
      <c r="E10" s="179"/>
      <c r="F10" s="176">
        <f t="shared" si="0"/>
        <v>597158.26</v>
      </c>
    </row>
    <row r="11" spans="1:6" x14ac:dyDescent="0.25">
      <c r="A11" s="177">
        <v>43842</v>
      </c>
      <c r="B11" s="178" t="s">
        <v>94</v>
      </c>
      <c r="C11" s="179">
        <v>9876</v>
      </c>
      <c r="D11" s="180">
        <v>43843</v>
      </c>
      <c r="E11" s="179">
        <v>607034.26</v>
      </c>
      <c r="F11" s="176">
        <f t="shared" si="0"/>
        <v>0</v>
      </c>
    </row>
    <row r="12" spans="1:6" x14ac:dyDescent="0.25">
      <c r="A12" s="180">
        <v>43843</v>
      </c>
      <c r="B12" s="178" t="s">
        <v>95</v>
      </c>
      <c r="C12" s="179">
        <v>51267.96</v>
      </c>
      <c r="D12" s="180"/>
      <c r="E12" s="179"/>
      <c r="F12" s="176">
        <f t="shared" si="0"/>
        <v>51267.96</v>
      </c>
    </row>
    <row r="13" spans="1:6" x14ac:dyDescent="0.25">
      <c r="A13" s="180">
        <v>43844</v>
      </c>
      <c r="B13" s="178" t="s">
        <v>96</v>
      </c>
      <c r="C13" s="179">
        <v>100845.65</v>
      </c>
      <c r="D13" s="180"/>
      <c r="E13" s="179"/>
      <c r="F13" s="176">
        <f t="shared" si="0"/>
        <v>152113.60999999999</v>
      </c>
    </row>
    <row r="14" spans="1:6" x14ac:dyDescent="0.25">
      <c r="A14" s="180">
        <v>43845</v>
      </c>
      <c r="B14" s="178" t="s">
        <v>97</v>
      </c>
      <c r="C14" s="179">
        <v>138607.79999999999</v>
      </c>
      <c r="D14" s="180"/>
      <c r="E14" s="179"/>
      <c r="F14" s="176">
        <f t="shared" si="0"/>
        <v>290721.40999999997</v>
      </c>
    </row>
    <row r="15" spans="1:6" x14ac:dyDescent="0.25">
      <c r="A15" s="180">
        <v>43845</v>
      </c>
      <c r="B15" s="178" t="s">
        <v>98</v>
      </c>
      <c r="C15" s="179">
        <v>7932.6</v>
      </c>
      <c r="D15" s="180"/>
      <c r="E15" s="179"/>
      <c r="F15" s="176">
        <f t="shared" si="0"/>
        <v>298654.00999999995</v>
      </c>
    </row>
    <row r="16" spans="1:6" x14ac:dyDescent="0.25">
      <c r="A16" s="180">
        <v>43846</v>
      </c>
      <c r="B16" s="178" t="s">
        <v>99</v>
      </c>
      <c r="C16" s="179">
        <v>2014.8</v>
      </c>
      <c r="D16" s="180"/>
      <c r="E16" s="179"/>
      <c r="F16" s="176">
        <f t="shared" si="0"/>
        <v>300668.80999999994</v>
      </c>
    </row>
    <row r="17" spans="1:6" x14ac:dyDescent="0.25">
      <c r="A17" s="180">
        <v>43846</v>
      </c>
      <c r="B17" s="178" t="s">
        <v>100</v>
      </c>
      <c r="C17" s="179">
        <v>114829.3</v>
      </c>
      <c r="D17" s="180"/>
      <c r="E17" s="179"/>
      <c r="F17" s="176">
        <f t="shared" si="0"/>
        <v>415498.10999999993</v>
      </c>
    </row>
    <row r="18" spans="1:6" x14ac:dyDescent="0.25">
      <c r="A18" s="180">
        <v>43847</v>
      </c>
      <c r="B18" s="178" t="s">
        <v>101</v>
      </c>
      <c r="C18" s="179">
        <v>2560</v>
      </c>
      <c r="D18" s="180"/>
      <c r="E18" s="179"/>
      <c r="F18" s="176">
        <f t="shared" si="0"/>
        <v>418058.10999999993</v>
      </c>
    </row>
    <row r="19" spans="1:6" x14ac:dyDescent="0.25">
      <c r="A19" s="180">
        <v>43847</v>
      </c>
      <c r="B19" s="178" t="s">
        <v>102</v>
      </c>
      <c r="C19" s="179">
        <v>14896</v>
      </c>
      <c r="D19" s="180">
        <v>43848</v>
      </c>
      <c r="E19" s="179">
        <v>432954.11</v>
      </c>
      <c r="F19" s="176">
        <f t="shared" si="0"/>
        <v>0</v>
      </c>
    </row>
    <row r="20" spans="1:6" x14ac:dyDescent="0.25">
      <c r="A20" s="180">
        <v>43848</v>
      </c>
      <c r="B20" s="178" t="s">
        <v>103</v>
      </c>
      <c r="C20" s="179">
        <v>133304</v>
      </c>
      <c r="D20" s="180"/>
      <c r="E20" s="179"/>
      <c r="F20" s="176">
        <f t="shared" si="0"/>
        <v>133304</v>
      </c>
    </row>
    <row r="21" spans="1:6" x14ac:dyDescent="0.25">
      <c r="A21" s="180">
        <v>43848</v>
      </c>
      <c r="B21" s="178" t="s">
        <v>104</v>
      </c>
      <c r="C21" s="179">
        <v>71669.45</v>
      </c>
      <c r="D21" s="180"/>
      <c r="E21" s="179"/>
      <c r="F21" s="176">
        <f t="shared" si="0"/>
        <v>204973.45</v>
      </c>
    </row>
    <row r="22" spans="1:6" x14ac:dyDescent="0.25">
      <c r="A22" s="180">
        <v>43849</v>
      </c>
      <c r="B22" s="178" t="s">
        <v>105</v>
      </c>
      <c r="C22" s="179">
        <v>3967.2</v>
      </c>
      <c r="D22" s="180"/>
      <c r="E22" s="179"/>
      <c r="F22" s="176">
        <f t="shared" si="0"/>
        <v>208940.65000000002</v>
      </c>
    </row>
    <row r="23" spans="1:6" x14ac:dyDescent="0.25">
      <c r="A23" s="180">
        <v>43849</v>
      </c>
      <c r="B23" s="178" t="s">
        <v>106</v>
      </c>
      <c r="C23" s="179">
        <v>2893.2</v>
      </c>
      <c r="D23" s="180"/>
      <c r="E23" s="179"/>
      <c r="F23" s="176">
        <f t="shared" si="0"/>
        <v>211833.85000000003</v>
      </c>
    </row>
    <row r="24" spans="1:6" x14ac:dyDescent="0.25">
      <c r="A24" s="180">
        <v>43851</v>
      </c>
      <c r="B24" s="178" t="s">
        <v>107</v>
      </c>
      <c r="C24" s="179">
        <v>137808.56</v>
      </c>
      <c r="D24" s="180"/>
      <c r="E24" s="179"/>
      <c r="F24" s="176">
        <f t="shared" si="0"/>
        <v>349642.41000000003</v>
      </c>
    </row>
    <row r="25" spans="1:6" x14ac:dyDescent="0.25">
      <c r="A25" s="180">
        <v>43851</v>
      </c>
      <c r="B25" s="178" t="s">
        <v>108</v>
      </c>
      <c r="C25" s="179">
        <v>1036</v>
      </c>
      <c r="D25" s="180">
        <v>43852</v>
      </c>
      <c r="E25" s="179">
        <v>350678.41</v>
      </c>
      <c r="F25" s="176">
        <f t="shared" si="0"/>
        <v>0</v>
      </c>
    </row>
    <row r="26" spans="1:6" x14ac:dyDescent="0.25">
      <c r="A26" s="180">
        <v>43850</v>
      </c>
      <c r="B26" s="178" t="s">
        <v>109</v>
      </c>
      <c r="C26" s="179">
        <v>95296.9</v>
      </c>
      <c r="D26" s="180"/>
      <c r="E26" s="179"/>
      <c r="F26" s="176">
        <f t="shared" si="0"/>
        <v>95296.9</v>
      </c>
    </row>
    <row r="27" spans="1:6" x14ac:dyDescent="0.25">
      <c r="A27" s="180">
        <v>43853</v>
      </c>
      <c r="B27" s="178" t="s">
        <v>110</v>
      </c>
      <c r="C27" s="179">
        <v>114983.8</v>
      </c>
      <c r="D27" s="180"/>
      <c r="E27" s="179"/>
      <c r="F27" s="176">
        <f t="shared" si="0"/>
        <v>210280.7</v>
      </c>
    </row>
    <row r="28" spans="1:6" x14ac:dyDescent="0.25">
      <c r="A28" s="177">
        <v>43854</v>
      </c>
      <c r="B28" s="178" t="s">
        <v>111</v>
      </c>
      <c r="C28" s="179">
        <v>97328.45</v>
      </c>
      <c r="D28" s="180"/>
      <c r="E28" s="179"/>
      <c r="F28" s="176">
        <f t="shared" si="0"/>
        <v>307609.15000000002</v>
      </c>
    </row>
    <row r="29" spans="1:6" x14ac:dyDescent="0.25">
      <c r="A29" s="177">
        <v>43855</v>
      </c>
      <c r="B29" s="178" t="s">
        <v>112</v>
      </c>
      <c r="C29" s="179">
        <v>158655.5</v>
      </c>
      <c r="D29" s="180"/>
      <c r="E29" s="179"/>
      <c r="F29" s="176">
        <f t="shared" si="0"/>
        <v>466264.65</v>
      </c>
    </row>
    <row r="30" spans="1:6" x14ac:dyDescent="0.25">
      <c r="A30" s="177">
        <v>43856</v>
      </c>
      <c r="B30" s="178" t="s">
        <v>113</v>
      </c>
      <c r="C30" s="179">
        <v>1244.4000000000001</v>
      </c>
      <c r="D30" s="180"/>
      <c r="E30" s="179"/>
      <c r="F30" s="176">
        <f t="shared" si="0"/>
        <v>467509.05000000005</v>
      </c>
    </row>
    <row r="31" spans="1:6" x14ac:dyDescent="0.25">
      <c r="A31" s="177">
        <v>43856</v>
      </c>
      <c r="B31" s="178" t="s">
        <v>114</v>
      </c>
      <c r="C31" s="179">
        <v>3303</v>
      </c>
      <c r="D31" s="180"/>
      <c r="E31" s="179"/>
      <c r="F31" s="176">
        <f t="shared" si="0"/>
        <v>470812.05000000005</v>
      </c>
    </row>
    <row r="32" spans="1:6" x14ac:dyDescent="0.25">
      <c r="A32" s="177">
        <v>43857</v>
      </c>
      <c r="B32" s="178" t="s">
        <v>115</v>
      </c>
      <c r="C32" s="179">
        <v>8468.2000000000007</v>
      </c>
      <c r="D32" s="180">
        <v>43857</v>
      </c>
      <c r="E32" s="179">
        <v>479280.25</v>
      </c>
      <c r="F32" s="176">
        <f t="shared" si="0"/>
        <v>0</v>
      </c>
    </row>
    <row r="33" spans="1:6" x14ac:dyDescent="0.25">
      <c r="A33" s="177">
        <v>43858</v>
      </c>
      <c r="B33" s="178" t="s">
        <v>116</v>
      </c>
      <c r="C33" s="179">
        <v>43621.7</v>
      </c>
      <c r="D33" s="180"/>
      <c r="E33" s="179"/>
      <c r="F33" s="176">
        <f t="shared" si="0"/>
        <v>43621.7</v>
      </c>
    </row>
    <row r="34" spans="1:6" x14ac:dyDescent="0.25">
      <c r="A34" s="177">
        <v>43859</v>
      </c>
      <c r="B34" s="178" t="s">
        <v>117</v>
      </c>
      <c r="C34" s="179">
        <v>65222.16</v>
      </c>
      <c r="D34" s="180"/>
      <c r="E34" s="179"/>
      <c r="F34" s="176">
        <f t="shared" si="0"/>
        <v>108843.86</v>
      </c>
    </row>
    <row r="35" spans="1:6" x14ac:dyDescent="0.25">
      <c r="A35" s="177">
        <v>43861</v>
      </c>
      <c r="B35" s="178" t="s">
        <v>118</v>
      </c>
      <c r="C35" s="179">
        <v>7226.75</v>
      </c>
      <c r="D35" s="180"/>
      <c r="E35" s="179"/>
      <c r="F35" s="176">
        <f t="shared" si="0"/>
        <v>116070.61</v>
      </c>
    </row>
    <row r="36" spans="1:6" x14ac:dyDescent="0.25">
      <c r="A36" s="177">
        <v>43861</v>
      </c>
      <c r="B36" s="178" t="s">
        <v>119</v>
      </c>
      <c r="C36" s="179">
        <v>107062.39999999999</v>
      </c>
      <c r="D36" s="180">
        <v>43861</v>
      </c>
      <c r="E36" s="179">
        <v>223133.01</v>
      </c>
      <c r="F36" s="176">
        <f t="shared" si="0"/>
        <v>0</v>
      </c>
    </row>
    <row r="37" spans="1:6" x14ac:dyDescent="0.25">
      <c r="A37" s="177">
        <v>43861</v>
      </c>
      <c r="B37" s="178" t="s">
        <v>122</v>
      </c>
      <c r="C37" s="179">
        <v>11099.6</v>
      </c>
      <c r="D37" s="180"/>
      <c r="E37" s="179"/>
      <c r="F37" s="176">
        <f t="shared" si="0"/>
        <v>11099.6</v>
      </c>
    </row>
    <row r="38" spans="1:6" x14ac:dyDescent="0.25">
      <c r="A38" s="177">
        <v>43862</v>
      </c>
      <c r="B38" s="178" t="s">
        <v>123</v>
      </c>
      <c r="C38" s="179">
        <v>122864.8</v>
      </c>
      <c r="D38" s="180"/>
      <c r="E38" s="179"/>
      <c r="F38" s="176">
        <f t="shared" si="0"/>
        <v>133964.4</v>
      </c>
    </row>
    <row r="39" spans="1:6" x14ac:dyDescent="0.25">
      <c r="A39" s="177">
        <v>43863</v>
      </c>
      <c r="B39" s="178" t="s">
        <v>124</v>
      </c>
      <c r="C39" s="179">
        <v>8621.7999999999993</v>
      </c>
      <c r="D39" s="180"/>
      <c r="E39" s="179"/>
      <c r="F39" s="176">
        <f t="shared" si="0"/>
        <v>142586.19999999998</v>
      </c>
    </row>
    <row r="40" spans="1:6" x14ac:dyDescent="0.25">
      <c r="A40" s="177">
        <v>43864</v>
      </c>
      <c r="B40" s="178" t="s">
        <v>125</v>
      </c>
      <c r="C40" s="179">
        <v>109336</v>
      </c>
      <c r="D40" s="180"/>
      <c r="E40" s="179"/>
      <c r="F40" s="176">
        <f t="shared" si="0"/>
        <v>251922.19999999998</v>
      </c>
    </row>
    <row r="41" spans="1:6" x14ac:dyDescent="0.25">
      <c r="A41" s="177">
        <v>43866</v>
      </c>
      <c r="B41" s="178" t="s">
        <v>126</v>
      </c>
      <c r="C41" s="179">
        <v>85830.3</v>
      </c>
      <c r="D41" s="180"/>
      <c r="E41" s="179"/>
      <c r="F41" s="176">
        <f t="shared" si="0"/>
        <v>337752.5</v>
      </c>
    </row>
    <row r="42" spans="1:6" x14ac:dyDescent="0.25">
      <c r="A42" s="177">
        <v>43867</v>
      </c>
      <c r="B42" s="178" t="s">
        <v>127</v>
      </c>
      <c r="C42" s="179">
        <v>87095.91</v>
      </c>
      <c r="D42" s="180"/>
      <c r="E42" s="179"/>
      <c r="F42" s="176">
        <f t="shared" si="0"/>
        <v>424848.41000000003</v>
      </c>
    </row>
    <row r="43" spans="1:6" x14ac:dyDescent="0.25">
      <c r="A43" s="177">
        <v>43867</v>
      </c>
      <c r="B43" s="178" t="s">
        <v>128</v>
      </c>
      <c r="C43" s="179">
        <v>540</v>
      </c>
      <c r="D43" s="180">
        <v>43869</v>
      </c>
      <c r="E43" s="179">
        <v>425388.41</v>
      </c>
      <c r="F43" s="176">
        <f t="shared" si="0"/>
        <v>0</v>
      </c>
    </row>
    <row r="44" spans="1:6" x14ac:dyDescent="0.25">
      <c r="A44" s="177"/>
      <c r="B44" s="178"/>
      <c r="C44" s="179"/>
      <c r="D44" s="180"/>
      <c r="E44" s="179"/>
      <c r="F44" s="176">
        <f t="shared" si="0"/>
        <v>0</v>
      </c>
    </row>
    <row r="45" spans="1:6" x14ac:dyDescent="0.25">
      <c r="A45" s="177"/>
      <c r="B45" s="178"/>
      <c r="C45" s="179"/>
      <c r="D45" s="180"/>
      <c r="E45" s="179"/>
      <c r="F45" s="176">
        <f t="shared" si="0"/>
        <v>0</v>
      </c>
    </row>
    <row r="46" spans="1:6" x14ac:dyDescent="0.25">
      <c r="A46" s="177"/>
      <c r="B46" s="178"/>
      <c r="C46" s="179">
        <v>0</v>
      </c>
      <c r="D46" s="180"/>
      <c r="E46" s="179"/>
      <c r="F46" s="176">
        <f t="shared" si="0"/>
        <v>0</v>
      </c>
    </row>
    <row r="47" spans="1:6" x14ac:dyDescent="0.25">
      <c r="A47" s="177"/>
      <c r="B47" s="178"/>
      <c r="C47" s="179">
        <v>0</v>
      </c>
      <c r="D47" s="180"/>
      <c r="E47" s="179"/>
      <c r="F47" s="176">
        <f t="shared" si="0"/>
        <v>0</v>
      </c>
    </row>
    <row r="48" spans="1:6" x14ac:dyDescent="0.25">
      <c r="A48" s="177"/>
      <c r="B48" s="178"/>
      <c r="C48" s="179">
        <v>0</v>
      </c>
      <c r="D48" s="180"/>
      <c r="E48" s="179"/>
      <c r="F48" s="176">
        <f t="shared" si="0"/>
        <v>0</v>
      </c>
    </row>
    <row r="49" spans="1:6" x14ac:dyDescent="0.25">
      <c r="A49" s="177"/>
      <c r="B49" s="178"/>
      <c r="C49" s="179">
        <v>0</v>
      </c>
      <c r="D49" s="180"/>
      <c r="E49" s="179"/>
      <c r="F49" s="176">
        <f t="shared" si="0"/>
        <v>0</v>
      </c>
    </row>
    <row r="50" spans="1:6" ht="15.75" thickBot="1" x14ac:dyDescent="0.3">
      <c r="A50" s="181"/>
      <c r="B50" s="182"/>
      <c r="C50" s="104">
        <v>0</v>
      </c>
      <c r="D50" s="183"/>
      <c r="E50" s="104"/>
      <c r="F50" s="176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4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34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5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274" t="s">
        <v>136</v>
      </c>
      <c r="D1" s="274"/>
      <c r="E1" s="274"/>
      <c r="F1" s="274"/>
      <c r="G1" s="274"/>
      <c r="H1" s="274"/>
      <c r="I1" s="274"/>
      <c r="J1" s="274"/>
      <c r="K1" s="274"/>
      <c r="L1" s="2"/>
      <c r="M1" s="3"/>
      <c r="AF1" s="288" t="s">
        <v>45</v>
      </c>
      <c r="AG1" s="289"/>
    </row>
    <row r="2" spans="1:33" ht="18" customHeight="1" thickBot="1" x14ac:dyDescent="0.35">
      <c r="C2" s="8"/>
      <c r="E2" s="309" t="s">
        <v>190</v>
      </c>
      <c r="F2" s="309"/>
      <c r="H2" s="236" t="s">
        <v>0</v>
      </c>
      <c r="I2" s="3"/>
      <c r="J2" s="3"/>
      <c r="K2" s="152"/>
      <c r="L2" s="152"/>
      <c r="M2" s="3"/>
      <c r="N2" s="5"/>
      <c r="O2" s="5"/>
      <c r="W2" s="296" t="s">
        <v>4</v>
      </c>
      <c r="X2" s="297"/>
      <c r="AA2" s="293" t="s">
        <v>43</v>
      </c>
      <c r="AB2" s="294"/>
      <c r="AC2" s="295"/>
      <c r="AE2" s="196" t="s">
        <v>44</v>
      </c>
      <c r="AF2" s="290"/>
      <c r="AG2" s="291"/>
    </row>
    <row r="3" spans="1:33" ht="18" customHeight="1" thickBot="1" x14ac:dyDescent="0.35">
      <c r="B3" s="275" t="s">
        <v>1</v>
      </c>
      <c r="C3" s="276"/>
      <c r="D3" s="15"/>
      <c r="E3" s="310"/>
      <c r="F3" s="310"/>
      <c r="I3" s="237" t="s">
        <v>2</v>
      </c>
      <c r="J3" s="238"/>
      <c r="K3" s="239" t="s">
        <v>191</v>
      </c>
      <c r="L3" s="239"/>
      <c r="W3" s="298"/>
      <c r="X3" s="299"/>
      <c r="Y3" s="198" t="s">
        <v>37</v>
      </c>
      <c r="AA3" s="19" t="s">
        <v>49</v>
      </c>
      <c r="AB3" s="168">
        <v>43840</v>
      </c>
      <c r="AC3" s="21">
        <v>2000</v>
      </c>
      <c r="AE3" s="89"/>
      <c r="AF3" s="197"/>
      <c r="AG3" s="75">
        <v>0</v>
      </c>
    </row>
    <row r="4" spans="1:33" ht="20.25" thickTop="1" thickBot="1" x14ac:dyDescent="0.35">
      <c r="A4" s="22" t="s">
        <v>5</v>
      </c>
      <c r="B4" s="23"/>
      <c r="C4" s="219">
        <v>355209.27</v>
      </c>
      <c r="D4" s="218">
        <v>43867</v>
      </c>
      <c r="E4" s="277" t="s">
        <v>6</v>
      </c>
      <c r="F4" s="278"/>
      <c r="H4" s="279" t="s">
        <v>7</v>
      </c>
      <c r="I4" s="28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202" t="s">
        <v>11</v>
      </c>
      <c r="X4" s="199">
        <v>5010</v>
      </c>
      <c r="Y4" s="200"/>
      <c r="AA4" s="19" t="s">
        <v>50</v>
      </c>
      <c r="AB4" s="168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201">
        <f>P5-F5</f>
        <v>926</v>
      </c>
      <c r="R5" s="201"/>
      <c r="T5" s="37"/>
      <c r="U5" s="37"/>
      <c r="V5" s="29">
        <v>43840</v>
      </c>
      <c r="W5" s="38" t="s">
        <v>10</v>
      </c>
      <c r="X5" s="199">
        <v>5010</v>
      </c>
      <c r="Y5" s="200"/>
      <c r="AA5" s="19" t="s">
        <v>51</v>
      </c>
      <c r="AB5" s="168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4">
        <f>P6-F6</f>
        <v>10287.309999999998</v>
      </c>
      <c r="T6" s="37"/>
      <c r="U6" s="37"/>
      <c r="V6" s="43">
        <v>43847</v>
      </c>
      <c r="W6" s="44" t="s">
        <v>11</v>
      </c>
      <c r="X6" s="199">
        <v>5010</v>
      </c>
      <c r="Y6" s="200"/>
      <c r="AA6" s="19" t="s">
        <v>52</v>
      </c>
      <c r="AB6" s="168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9">
        <v>5010</v>
      </c>
      <c r="Y7" s="200"/>
      <c r="AA7" s="19" t="s">
        <v>53</v>
      </c>
      <c r="AB7" s="168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6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201">
        <f t="shared" si="0"/>
        <v>6244</v>
      </c>
      <c r="S8" s="5"/>
      <c r="T8" s="4"/>
      <c r="U8" s="4"/>
      <c r="V8" s="29">
        <v>43854</v>
      </c>
      <c r="W8" s="44" t="s">
        <v>11</v>
      </c>
      <c r="X8" s="199">
        <v>5010</v>
      </c>
      <c r="Y8" s="200"/>
      <c r="Z8" s="226" t="s">
        <v>170</v>
      </c>
      <c r="AA8" s="19" t="s">
        <v>54</v>
      </c>
      <c r="AB8" s="168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201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9">
        <v>5010</v>
      </c>
      <c r="Y9" s="200"/>
      <c r="AA9" s="19" t="s">
        <v>55</v>
      </c>
      <c r="AB9" s="168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201">
        <f t="shared" si="0"/>
        <v>20901</v>
      </c>
      <c r="T10" s="37"/>
      <c r="U10" s="37"/>
      <c r="V10" s="29">
        <v>43861</v>
      </c>
      <c r="W10" s="44" t="s">
        <v>11</v>
      </c>
      <c r="X10" s="199">
        <v>5010</v>
      </c>
      <c r="Y10" s="200"/>
      <c r="AA10" s="19" t="s">
        <v>56</v>
      </c>
      <c r="AB10" s="168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9">
        <v>5010</v>
      </c>
      <c r="Y11" s="200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9">
        <v>5010</v>
      </c>
      <c r="Y12" s="200"/>
      <c r="AA12" s="19" t="s">
        <v>58</v>
      </c>
      <c r="AB12" s="168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4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9">
        <v>5010</v>
      </c>
      <c r="Y13" s="200"/>
      <c r="AA13" s="19" t="s">
        <v>59</v>
      </c>
      <c r="AB13" s="168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9">
        <v>5010</v>
      </c>
      <c r="Y14" s="200"/>
      <c r="AA14" s="19" t="s">
        <v>60</v>
      </c>
      <c r="AB14" s="168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7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9">
        <v>5010</v>
      </c>
      <c r="Y15" s="200"/>
      <c r="AA15" s="19" t="s">
        <v>61</v>
      </c>
      <c r="AB15" s="168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9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91" t="s">
        <v>141</v>
      </c>
      <c r="U17" s="224"/>
      <c r="V17" s="228">
        <v>43882</v>
      </c>
      <c r="W17" s="38" t="s">
        <v>10</v>
      </c>
      <c r="X17" s="199">
        <v>5010</v>
      </c>
      <c r="Y17" s="41"/>
      <c r="AA17" s="19" t="s">
        <v>63</v>
      </c>
      <c r="AB17" s="168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9">
        <v>5010</v>
      </c>
      <c r="Y18" s="41"/>
      <c r="AA18" s="19" t="s">
        <v>64</v>
      </c>
      <c r="AB18" s="168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9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3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4">
        <f t="shared" si="1"/>
        <v>9209.070000000007</v>
      </c>
      <c r="T20" s="8"/>
      <c r="U20" s="8"/>
      <c r="W20" s="44" t="s">
        <v>11</v>
      </c>
      <c r="X20" s="199">
        <v>0</v>
      </c>
      <c r="Y20" s="41"/>
      <c r="AA20" s="19" t="s">
        <v>66</v>
      </c>
      <c r="AB20" s="168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9">
        <v>0</v>
      </c>
      <c r="Y21" s="41"/>
      <c r="AA21" s="19" t="s">
        <v>67</v>
      </c>
      <c r="AB21" s="168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9">
        <v>0</v>
      </c>
      <c r="Y22" s="41"/>
      <c r="AA22" s="19" t="s">
        <v>143</v>
      </c>
      <c r="AB22" s="168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9">
        <v>0</v>
      </c>
      <c r="Y23" s="41"/>
      <c r="AA23" s="19" t="s">
        <v>144</v>
      </c>
      <c r="AB23" s="168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9">
        <v>0</v>
      </c>
      <c r="Y24" s="41"/>
      <c r="Z24" t="s">
        <v>12</v>
      </c>
      <c r="AA24" s="19" t="s">
        <v>145</v>
      </c>
      <c r="AB24" s="168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9">
        <v>0</v>
      </c>
      <c r="Y25" s="41"/>
      <c r="AA25" s="19" t="s">
        <v>146</v>
      </c>
      <c r="AB25" s="168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9">
        <v>0</v>
      </c>
      <c r="Y26" s="41"/>
      <c r="AA26" s="19" t="s">
        <v>147</v>
      </c>
      <c r="AB26" s="168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4">
        <f t="shared" si="1"/>
        <v>10113.450000000012</v>
      </c>
      <c r="R27" s="201"/>
      <c r="V27" s="29"/>
      <c r="W27" s="38" t="s">
        <v>10</v>
      </c>
      <c r="X27" s="199">
        <v>0</v>
      </c>
      <c r="Y27" s="41"/>
      <c r="AA27" s="19" t="s">
        <v>148</v>
      </c>
      <c r="AB27" s="168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9">
        <v>0</v>
      </c>
      <c r="Y28" s="41"/>
      <c r="AA28" s="19" t="s">
        <v>149</v>
      </c>
      <c r="AB28" s="168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9">
        <v>0</v>
      </c>
      <c r="Y29" s="41"/>
      <c r="AA29" s="19" t="s">
        <v>150</v>
      </c>
      <c r="AB29" s="168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3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9">
        <v>0</v>
      </c>
      <c r="Y30" s="41"/>
      <c r="AA30" s="19" t="s">
        <v>151</v>
      </c>
      <c r="AB30" s="168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3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9">
        <v>0</v>
      </c>
      <c r="Y31" s="41"/>
      <c r="AA31" s="19" t="s">
        <v>152</v>
      </c>
      <c r="AB31" s="168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31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9">
        <v>0</v>
      </c>
      <c r="Y32" s="41"/>
      <c r="AA32" s="19" t="s">
        <v>153</v>
      </c>
      <c r="AB32" s="168"/>
      <c r="AC32" s="21">
        <v>0</v>
      </c>
    </row>
    <row r="33" spans="1:29" ht="15.75" x14ac:dyDescent="0.25">
      <c r="A33" s="30"/>
      <c r="B33" s="211">
        <v>43872</v>
      </c>
      <c r="C33" s="230">
        <v>10988.8</v>
      </c>
      <c r="D33" s="212" t="s">
        <v>80</v>
      </c>
      <c r="E33" s="98"/>
      <c r="F33" s="36"/>
      <c r="H33" s="153"/>
      <c r="I33" s="99"/>
      <c r="J33" s="231" t="s">
        <v>184</v>
      </c>
      <c r="K33" s="221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9">
        <v>0</v>
      </c>
      <c r="Y33" s="41"/>
      <c r="AA33" s="19" t="s">
        <v>154</v>
      </c>
      <c r="AB33" s="168"/>
      <c r="AC33" s="21">
        <v>0</v>
      </c>
    </row>
    <row r="34" spans="1:29" ht="15.75" x14ac:dyDescent="0.25">
      <c r="A34" s="30"/>
      <c r="B34" s="19">
        <v>43874</v>
      </c>
      <c r="C34" s="229">
        <v>9660.16</v>
      </c>
      <c r="D34" s="213" t="s">
        <v>80</v>
      </c>
      <c r="E34" s="98"/>
      <c r="F34" s="36"/>
      <c r="H34" s="153"/>
      <c r="I34" s="36"/>
      <c r="J34" s="231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9">
        <v>0</v>
      </c>
      <c r="Y34" s="41"/>
      <c r="AA34" s="19" t="s">
        <v>155</v>
      </c>
      <c r="AB34" s="168"/>
      <c r="AC34" s="21">
        <v>0</v>
      </c>
    </row>
    <row r="35" spans="1:29" ht="15.75" x14ac:dyDescent="0.25">
      <c r="A35" s="30"/>
      <c r="B35" s="19">
        <v>43876</v>
      </c>
      <c r="C35" s="229">
        <v>10852.12</v>
      </c>
      <c r="D35" s="213" t="s">
        <v>80</v>
      </c>
      <c r="E35" s="98"/>
      <c r="F35" s="36"/>
      <c r="H35" s="153"/>
      <c r="I35" s="36"/>
      <c r="J35" s="231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9">
        <v>0</v>
      </c>
      <c r="Y35" s="41"/>
      <c r="AA35" s="19" t="s">
        <v>156</v>
      </c>
      <c r="AB35" s="168"/>
      <c r="AC35" s="21">
        <v>0</v>
      </c>
    </row>
    <row r="36" spans="1:29" ht="15.75" x14ac:dyDescent="0.25">
      <c r="A36" s="30"/>
      <c r="B36" s="19">
        <v>43879</v>
      </c>
      <c r="C36" s="229">
        <v>8990.7199999999993</v>
      </c>
      <c r="D36" s="213" t="s">
        <v>80</v>
      </c>
      <c r="E36" s="98"/>
      <c r="F36" s="36"/>
      <c r="H36" s="153"/>
      <c r="I36" s="36"/>
      <c r="J36" s="231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9">
        <v>0</v>
      </c>
      <c r="Y36" s="41"/>
      <c r="AA36" s="19" t="s">
        <v>157</v>
      </c>
      <c r="AB36" s="168"/>
      <c r="AC36" s="21">
        <v>0</v>
      </c>
    </row>
    <row r="37" spans="1:29" ht="15.75" x14ac:dyDescent="0.25">
      <c r="A37" s="30"/>
      <c r="B37" s="19">
        <v>43882</v>
      </c>
      <c r="C37" s="229">
        <v>16447.240000000002</v>
      </c>
      <c r="D37" s="213" t="s">
        <v>80</v>
      </c>
      <c r="E37" s="98"/>
      <c r="F37" s="36"/>
      <c r="H37" s="153"/>
      <c r="I37" s="36"/>
      <c r="J37" s="231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9">
        <v>0</v>
      </c>
      <c r="Y37" s="41"/>
      <c r="AA37" s="19" t="s">
        <v>158</v>
      </c>
      <c r="AB37" s="168"/>
      <c r="AC37" s="21">
        <v>0</v>
      </c>
    </row>
    <row r="38" spans="1:29" ht="15.75" x14ac:dyDescent="0.25">
      <c r="A38" s="30"/>
      <c r="B38" s="19">
        <v>43885</v>
      </c>
      <c r="C38" s="229">
        <v>9276.7999999999993</v>
      </c>
      <c r="D38" s="213" t="s">
        <v>80</v>
      </c>
      <c r="E38" s="98"/>
      <c r="F38" s="36"/>
      <c r="H38" s="153"/>
      <c r="I38" s="36"/>
      <c r="J38" s="231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9">
        <v>0</v>
      </c>
      <c r="Y38" s="41"/>
      <c r="AA38" s="19" t="s">
        <v>159</v>
      </c>
      <c r="AB38" s="168"/>
      <c r="AC38" s="21">
        <v>0</v>
      </c>
    </row>
    <row r="39" spans="1:29" ht="15.75" x14ac:dyDescent="0.25">
      <c r="A39" s="30"/>
      <c r="B39" s="19">
        <v>43889</v>
      </c>
      <c r="C39" s="265">
        <v>12541.92</v>
      </c>
      <c r="D39" s="213" t="s">
        <v>80</v>
      </c>
      <c r="E39" s="98"/>
      <c r="F39" s="36"/>
      <c r="H39" s="153"/>
      <c r="I39" s="36"/>
      <c r="J39" s="231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9">
        <v>0</v>
      </c>
      <c r="Y39" s="41"/>
      <c r="AA39" s="19" t="s">
        <v>160</v>
      </c>
      <c r="AB39" s="168"/>
      <c r="AC39" s="21">
        <v>0</v>
      </c>
    </row>
    <row r="40" spans="1:29" ht="16.5" thickBot="1" x14ac:dyDescent="0.3">
      <c r="A40" s="30"/>
      <c r="B40" s="214">
        <v>43893</v>
      </c>
      <c r="C40" s="266">
        <v>10238.76</v>
      </c>
      <c r="D40" s="216" t="s">
        <v>80</v>
      </c>
      <c r="E40" s="98"/>
      <c r="F40" s="36"/>
      <c r="H40" s="153"/>
      <c r="I40" s="36"/>
      <c r="J40" s="231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9">
        <v>0</v>
      </c>
      <c r="Y40" s="41"/>
      <c r="AA40" s="19" t="s">
        <v>161</v>
      </c>
      <c r="AB40" s="168"/>
      <c r="AC40" s="21">
        <v>0</v>
      </c>
    </row>
    <row r="41" spans="1:29" ht="16.5" thickBot="1" x14ac:dyDescent="0.3">
      <c r="A41" s="105"/>
      <c r="B41" s="106"/>
      <c r="C41" s="107"/>
      <c r="D41" s="207"/>
      <c r="E41" s="108"/>
      <c r="F41" s="109"/>
      <c r="G41" s="110"/>
      <c r="H41" s="153">
        <v>43907</v>
      </c>
      <c r="I41" s="109"/>
      <c r="J41" s="231" t="s">
        <v>184</v>
      </c>
      <c r="K41" s="232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SUM(P20:P40)</f>
        <v>1281521.02</v>
      </c>
      <c r="Q41" s="114">
        <f>SUM(Q5:Q40)</f>
        <v>72683.99000000002</v>
      </c>
      <c r="R41" s="114"/>
      <c r="W41" s="44" t="s">
        <v>11</v>
      </c>
      <c r="X41" s="199">
        <v>0</v>
      </c>
      <c r="Y41" s="41"/>
      <c r="AA41" s="19" t="s">
        <v>162</v>
      </c>
      <c r="AB41" s="168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9">
        <v>0</v>
      </c>
      <c r="Y42" s="41"/>
      <c r="AA42" s="19" t="s">
        <v>163</v>
      </c>
      <c r="AB42" s="168"/>
      <c r="AC42" s="21">
        <v>0</v>
      </c>
    </row>
    <row r="43" spans="1:29" ht="20.25" thickTop="1" thickBot="1" x14ac:dyDescent="0.3">
      <c r="C43" s="8" t="s">
        <v>12</v>
      </c>
      <c r="M43" s="281">
        <f>N41+M41</f>
        <v>2599643.79</v>
      </c>
      <c r="N43" s="282"/>
      <c r="O43" s="124"/>
      <c r="P43" s="124"/>
      <c r="V43" s="8"/>
      <c r="W43" s="44" t="s">
        <v>11</v>
      </c>
      <c r="X43" s="199">
        <v>0</v>
      </c>
      <c r="Y43" s="41"/>
      <c r="AA43" s="19" t="s">
        <v>164</v>
      </c>
      <c r="AB43" s="168"/>
      <c r="AC43" s="21">
        <v>0</v>
      </c>
    </row>
    <row r="44" spans="1:29" ht="15.75" x14ac:dyDescent="0.25">
      <c r="A44" s="59"/>
      <c r="B44" s="125"/>
      <c r="C44" s="4"/>
      <c r="H44" s="283" t="s">
        <v>18</v>
      </c>
      <c r="I44" s="284"/>
      <c r="J44" s="222"/>
      <c r="K44" s="285">
        <f>I42+L42</f>
        <v>260621.49</v>
      </c>
      <c r="L44" s="286"/>
      <c r="P44" s="127"/>
      <c r="S44" s="5"/>
      <c r="T44" s="128"/>
      <c r="U44" s="128"/>
      <c r="V44" s="8"/>
      <c r="W44" s="38" t="s">
        <v>10</v>
      </c>
      <c r="X44" s="199">
        <v>0</v>
      </c>
      <c r="Y44" s="41"/>
      <c r="AA44" s="19" t="s">
        <v>165</v>
      </c>
      <c r="AB44" s="168"/>
      <c r="AC44" s="21">
        <v>0</v>
      </c>
    </row>
    <row r="45" spans="1:29" ht="15.75" x14ac:dyDescent="0.25">
      <c r="D45" s="287" t="s">
        <v>19</v>
      </c>
      <c r="E45" s="287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9">
        <v>0</v>
      </c>
      <c r="Y45" s="41"/>
      <c r="AA45" s="19" t="s">
        <v>166</v>
      </c>
      <c r="AB45" s="168"/>
      <c r="AC45" s="21">
        <v>0</v>
      </c>
    </row>
    <row r="46" spans="1:29" ht="18.75" x14ac:dyDescent="0.3">
      <c r="D46" s="269" t="s">
        <v>20</v>
      </c>
      <c r="E46" s="269"/>
      <c r="F46" s="131">
        <v>-2289599.25</v>
      </c>
      <c r="I46" s="270" t="s">
        <v>21</v>
      </c>
      <c r="J46" s="271"/>
      <c r="K46" s="272">
        <f>F51</f>
        <v>442869.79999999981</v>
      </c>
      <c r="L46" s="273"/>
      <c r="P46" s="127"/>
      <c r="V46" s="8"/>
      <c r="W46" s="38" t="s">
        <v>10</v>
      </c>
      <c r="X46" s="199">
        <v>0</v>
      </c>
      <c r="Y46" s="41"/>
      <c r="AA46" s="19" t="s">
        <v>167</v>
      </c>
      <c r="AB46" s="168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9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300">
        <f>-C4</f>
        <v>-355209.27</v>
      </c>
      <c r="L48" s="301"/>
      <c r="M48" s="217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4">
        <v>43895</v>
      </c>
      <c r="D50" s="302" t="s">
        <v>26</v>
      </c>
      <c r="E50" s="303"/>
      <c r="F50" s="142">
        <v>364365.66</v>
      </c>
      <c r="I50" s="304" t="s">
        <v>129</v>
      </c>
      <c r="J50" s="305"/>
      <c r="K50" s="306">
        <f>K46+K48</f>
        <v>87660.529999999795</v>
      </c>
      <c r="L50" s="307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308"/>
      <c r="E53" s="308"/>
      <c r="M53" s="147"/>
      <c r="N53" s="59"/>
      <c r="O53" s="59"/>
      <c r="P53" s="128"/>
      <c r="Q53" s="189"/>
      <c r="R53" s="189"/>
    </row>
    <row r="54" spans="2:22" x14ac:dyDescent="0.25">
      <c r="B54"/>
      <c r="C54"/>
      <c r="M54" s="147"/>
      <c r="N54" s="59"/>
      <c r="O54" s="59"/>
      <c r="P54" s="59"/>
      <c r="Q54" s="189"/>
      <c r="R54" s="189"/>
    </row>
    <row r="55" spans="2:22" x14ac:dyDescent="0.25">
      <c r="B55"/>
      <c r="C55"/>
      <c r="N55" s="59"/>
      <c r="O55" s="59"/>
      <c r="P55" s="59"/>
      <c r="Q55" s="189"/>
      <c r="R55" s="189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9"/>
      <c r="R56" s="189"/>
    </row>
    <row r="57" spans="2:22" x14ac:dyDescent="0.25">
      <c r="B57"/>
      <c r="C57"/>
      <c r="F57" s="148"/>
      <c r="N57" s="59"/>
      <c r="O57" s="59"/>
      <c r="P57" s="59"/>
      <c r="Q57" s="189"/>
      <c r="R57" s="189"/>
    </row>
    <row r="58" spans="2:22" x14ac:dyDescent="0.25">
      <c r="F58" s="36"/>
      <c r="M58" s="4"/>
      <c r="N58" s="59"/>
      <c r="O58" s="59"/>
      <c r="P58" s="59"/>
      <c r="Q58" s="189"/>
      <c r="R58" s="189"/>
    </row>
    <row r="59" spans="2:22" x14ac:dyDescent="0.25">
      <c r="F59" s="36"/>
      <c r="M59" s="4"/>
      <c r="N59" s="59"/>
      <c r="O59" s="59"/>
      <c r="P59" s="59"/>
      <c r="Q59" s="189"/>
      <c r="R59" s="189"/>
    </row>
    <row r="60" spans="2:22" x14ac:dyDescent="0.25">
      <c r="F60" s="36"/>
      <c r="M60" s="4"/>
      <c r="N60" s="59"/>
      <c r="O60" s="59"/>
      <c r="P60" s="59"/>
      <c r="Q60" s="189"/>
      <c r="R60" s="189"/>
    </row>
    <row r="61" spans="2:22" x14ac:dyDescent="0.25">
      <c r="F61" s="36"/>
      <c r="M61" s="4"/>
      <c r="N61" s="59"/>
      <c r="O61" s="59"/>
      <c r="P61" s="59"/>
      <c r="Q61" s="189"/>
      <c r="R61" s="189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K48:L48"/>
    <mergeCell ref="D50:E50"/>
    <mergeCell ref="I50:J50"/>
    <mergeCell ref="K50:L50"/>
    <mergeCell ref="D53:E53"/>
    <mergeCell ref="M43:N43"/>
    <mergeCell ref="H44:I44"/>
    <mergeCell ref="K44:L44"/>
    <mergeCell ref="D45:E45"/>
    <mergeCell ref="D46:E46"/>
    <mergeCell ref="I46:J46"/>
    <mergeCell ref="K46:L46"/>
    <mergeCell ref="E4:F4"/>
    <mergeCell ref="H4:I4"/>
    <mergeCell ref="C1:K1"/>
    <mergeCell ref="AF1:AG2"/>
    <mergeCell ref="W2:X3"/>
    <mergeCell ref="AA2:AC2"/>
    <mergeCell ref="B3:C3"/>
    <mergeCell ref="E2:F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8" t="s">
        <v>192</v>
      </c>
      <c r="C1" s="185"/>
      <c r="D1" s="186"/>
      <c r="E1" s="185"/>
      <c r="F1" s="187"/>
    </row>
    <row r="2" spans="1:6" ht="16.5" thickBot="1" x14ac:dyDescent="0.3">
      <c r="A2" s="172" t="s">
        <v>37</v>
      </c>
      <c r="B2" s="172" t="s">
        <v>38</v>
      </c>
      <c r="C2" s="173" t="s">
        <v>39</v>
      </c>
      <c r="D2" s="172" t="s">
        <v>40</v>
      </c>
      <c r="E2" s="173" t="s">
        <v>41</v>
      </c>
      <c r="F2" s="173" t="s">
        <v>39</v>
      </c>
    </row>
    <row r="3" spans="1:6" x14ac:dyDescent="0.25">
      <c r="A3" s="174">
        <v>43869</v>
      </c>
      <c r="B3" s="175">
        <v>4106</v>
      </c>
      <c r="C3" s="5">
        <v>145478.92000000001</v>
      </c>
      <c r="D3" s="63"/>
      <c r="E3" s="5"/>
      <c r="F3" s="176">
        <f>C3-E3</f>
        <v>145478.92000000001</v>
      </c>
    </row>
    <row r="4" spans="1:6" x14ac:dyDescent="0.25">
      <c r="A4" s="177">
        <v>43869</v>
      </c>
      <c r="B4" s="178">
        <v>4113</v>
      </c>
      <c r="C4" s="179">
        <v>4191.3</v>
      </c>
      <c r="D4" s="180"/>
      <c r="E4" s="179"/>
      <c r="F4" s="176">
        <f>F3+C4-E4</f>
        <v>149670.22</v>
      </c>
    </row>
    <row r="5" spans="1:6" x14ac:dyDescent="0.25">
      <c r="A5" s="180">
        <v>43870</v>
      </c>
      <c r="B5" s="178">
        <v>4213</v>
      </c>
      <c r="C5" s="179">
        <v>3434.3</v>
      </c>
      <c r="D5" s="180"/>
      <c r="E5" s="179"/>
      <c r="F5" s="176">
        <f t="shared" ref="F5:F50" si="0">F4+C5-E5</f>
        <v>153104.51999999999</v>
      </c>
    </row>
    <row r="6" spans="1:6" x14ac:dyDescent="0.25">
      <c r="A6" s="180">
        <v>43870</v>
      </c>
      <c r="B6" s="178">
        <v>4228</v>
      </c>
      <c r="C6" s="179">
        <v>5048</v>
      </c>
      <c r="D6" s="180"/>
      <c r="E6" s="179"/>
      <c r="F6" s="176">
        <f t="shared" si="0"/>
        <v>158152.51999999999</v>
      </c>
    </row>
    <row r="7" spans="1:6" x14ac:dyDescent="0.25">
      <c r="A7" s="180">
        <v>43870</v>
      </c>
      <c r="B7" s="178">
        <v>4262</v>
      </c>
      <c r="C7" s="179">
        <v>100796.5</v>
      </c>
      <c r="D7" s="180"/>
      <c r="E7" s="179"/>
      <c r="F7" s="176">
        <f t="shared" si="0"/>
        <v>258949.02</v>
      </c>
    </row>
    <row r="8" spans="1:6" x14ac:dyDescent="0.25">
      <c r="A8" s="180">
        <v>43872</v>
      </c>
      <c r="B8" s="178">
        <v>4445</v>
      </c>
      <c r="C8" s="179">
        <v>140862.12</v>
      </c>
      <c r="D8" s="180"/>
      <c r="E8" s="179"/>
      <c r="F8" s="176">
        <f t="shared" si="0"/>
        <v>399811.14</v>
      </c>
    </row>
    <row r="9" spans="1:6" x14ac:dyDescent="0.25">
      <c r="A9" s="180">
        <v>43872</v>
      </c>
      <c r="B9" s="178">
        <v>4457</v>
      </c>
      <c r="C9" s="179">
        <v>5400</v>
      </c>
      <c r="D9" s="180">
        <v>43873</v>
      </c>
      <c r="E9" s="179">
        <v>405211.14</v>
      </c>
      <c r="F9" s="176">
        <f t="shared" si="0"/>
        <v>0</v>
      </c>
    </row>
    <row r="10" spans="1:6" x14ac:dyDescent="0.25">
      <c r="A10" s="180">
        <v>43873</v>
      </c>
      <c r="B10" s="178">
        <v>4549</v>
      </c>
      <c r="C10" s="179">
        <v>32080.46</v>
      </c>
      <c r="D10" s="180"/>
      <c r="E10" s="179"/>
      <c r="F10" s="176">
        <f t="shared" si="0"/>
        <v>32080.46</v>
      </c>
    </row>
    <row r="11" spans="1:6" x14ac:dyDescent="0.25">
      <c r="A11" s="177">
        <v>43873</v>
      </c>
      <c r="B11" s="178">
        <v>4560</v>
      </c>
      <c r="C11" s="179">
        <v>3300</v>
      </c>
      <c r="D11" s="180"/>
      <c r="E11" s="179"/>
      <c r="F11" s="176">
        <f t="shared" si="0"/>
        <v>35380.46</v>
      </c>
    </row>
    <row r="12" spans="1:6" x14ac:dyDescent="0.25">
      <c r="A12" s="180">
        <v>43875</v>
      </c>
      <c r="B12" s="178">
        <v>4790</v>
      </c>
      <c r="C12" s="179">
        <v>133306.85999999999</v>
      </c>
      <c r="D12" s="180"/>
      <c r="E12" s="179"/>
      <c r="F12" s="176">
        <f t="shared" si="0"/>
        <v>168687.31999999998</v>
      </c>
    </row>
    <row r="13" spans="1:6" x14ac:dyDescent="0.25">
      <c r="A13" s="180">
        <v>43875</v>
      </c>
      <c r="B13" s="178">
        <v>4801</v>
      </c>
      <c r="C13" s="179">
        <v>23398.2</v>
      </c>
      <c r="D13" s="180"/>
      <c r="E13" s="179"/>
      <c r="F13" s="176">
        <f t="shared" si="0"/>
        <v>192085.52</v>
      </c>
    </row>
    <row r="14" spans="1:6" x14ac:dyDescent="0.25">
      <c r="A14" s="180">
        <v>43875</v>
      </c>
      <c r="B14" s="178">
        <v>4859</v>
      </c>
      <c r="C14" s="179">
        <v>19477.8</v>
      </c>
      <c r="D14" s="180"/>
      <c r="E14" s="179"/>
      <c r="F14" s="176">
        <f t="shared" si="0"/>
        <v>211563.31999999998</v>
      </c>
    </row>
    <row r="15" spans="1:6" x14ac:dyDescent="0.25">
      <c r="A15" s="180">
        <v>43876</v>
      </c>
      <c r="B15" s="178">
        <v>4958</v>
      </c>
      <c r="C15" s="179">
        <v>75357.899999999994</v>
      </c>
      <c r="D15" s="180"/>
      <c r="E15" s="179"/>
      <c r="F15" s="176">
        <f t="shared" si="0"/>
        <v>286921.21999999997</v>
      </c>
    </row>
    <row r="16" spans="1:6" x14ac:dyDescent="0.25">
      <c r="A16" s="180">
        <v>43876</v>
      </c>
      <c r="B16" s="178">
        <v>4965</v>
      </c>
      <c r="C16" s="179">
        <v>28216.12</v>
      </c>
      <c r="D16" s="180"/>
      <c r="E16" s="179"/>
      <c r="F16" s="176">
        <f t="shared" si="0"/>
        <v>315137.33999999997</v>
      </c>
    </row>
    <row r="17" spans="1:6" x14ac:dyDescent="0.25">
      <c r="A17" s="180">
        <v>43876</v>
      </c>
      <c r="B17" s="178">
        <v>5022</v>
      </c>
      <c r="C17" s="179">
        <v>12587.6</v>
      </c>
      <c r="D17" s="180"/>
      <c r="E17" s="179"/>
      <c r="F17" s="176">
        <f t="shared" si="0"/>
        <v>327724.93999999994</v>
      </c>
    </row>
    <row r="18" spans="1:6" x14ac:dyDescent="0.25">
      <c r="A18" s="180">
        <v>43877</v>
      </c>
      <c r="B18" s="178">
        <v>5073</v>
      </c>
      <c r="C18" s="179">
        <v>16065.2</v>
      </c>
      <c r="D18" s="180"/>
      <c r="E18" s="179"/>
      <c r="F18" s="176">
        <f t="shared" si="0"/>
        <v>343790.13999999996</v>
      </c>
    </row>
    <row r="19" spans="1:6" x14ac:dyDescent="0.25">
      <c r="A19" s="180">
        <v>43877</v>
      </c>
      <c r="B19" s="178">
        <v>5084</v>
      </c>
      <c r="C19" s="179">
        <v>78089.3</v>
      </c>
      <c r="D19" s="180"/>
      <c r="E19" s="179"/>
      <c r="F19" s="176">
        <f t="shared" si="0"/>
        <v>421879.43999999994</v>
      </c>
    </row>
    <row r="20" spans="1:6" x14ac:dyDescent="0.25">
      <c r="A20" s="180">
        <v>43877</v>
      </c>
      <c r="B20" s="178">
        <v>5091</v>
      </c>
      <c r="C20" s="179">
        <v>2860</v>
      </c>
      <c r="D20" s="180"/>
      <c r="E20" s="179"/>
      <c r="F20" s="176">
        <f t="shared" si="0"/>
        <v>424739.43999999994</v>
      </c>
    </row>
    <row r="21" spans="1:6" x14ac:dyDescent="0.25">
      <c r="A21" s="180">
        <v>43878</v>
      </c>
      <c r="B21" s="178">
        <v>5206</v>
      </c>
      <c r="C21" s="179">
        <v>42173.48</v>
      </c>
      <c r="D21" s="180"/>
      <c r="E21" s="179"/>
      <c r="F21" s="176">
        <f t="shared" si="0"/>
        <v>466912.91999999993</v>
      </c>
    </row>
    <row r="22" spans="1:6" x14ac:dyDescent="0.25">
      <c r="A22" s="180">
        <v>43879</v>
      </c>
      <c r="B22" s="178">
        <v>5261</v>
      </c>
      <c r="C22" s="179">
        <v>107603.26</v>
      </c>
      <c r="D22" s="180">
        <v>43879</v>
      </c>
      <c r="E22" s="179">
        <v>574516.18000000005</v>
      </c>
      <c r="F22" s="176">
        <f t="shared" si="0"/>
        <v>0</v>
      </c>
    </row>
    <row r="23" spans="1:6" x14ac:dyDescent="0.25">
      <c r="A23" s="180">
        <v>43880</v>
      </c>
      <c r="B23" s="178">
        <v>5339</v>
      </c>
      <c r="C23" s="179">
        <v>520</v>
      </c>
      <c r="D23" s="180"/>
      <c r="E23" s="179"/>
      <c r="F23" s="176">
        <f t="shared" si="0"/>
        <v>520</v>
      </c>
    </row>
    <row r="24" spans="1:6" x14ac:dyDescent="0.25">
      <c r="A24" s="180">
        <v>43881</v>
      </c>
      <c r="B24" s="178">
        <v>5456</v>
      </c>
      <c r="C24" s="179">
        <v>78381.75</v>
      </c>
      <c r="D24" s="180"/>
      <c r="E24" s="179"/>
      <c r="F24" s="176">
        <f t="shared" si="0"/>
        <v>78901.75</v>
      </c>
    </row>
    <row r="25" spans="1:6" x14ac:dyDescent="0.25">
      <c r="A25" s="180">
        <v>43881</v>
      </c>
      <c r="B25" s="178">
        <v>5565</v>
      </c>
      <c r="C25" s="179">
        <v>122502.8</v>
      </c>
      <c r="D25" s="180"/>
      <c r="E25" s="179"/>
      <c r="F25" s="176">
        <f t="shared" si="0"/>
        <v>201404.55</v>
      </c>
    </row>
    <row r="26" spans="1:6" x14ac:dyDescent="0.25">
      <c r="A26" s="180">
        <v>43882</v>
      </c>
      <c r="B26" s="178">
        <v>5625</v>
      </c>
      <c r="C26" s="179">
        <v>75406.320000000007</v>
      </c>
      <c r="D26" s="180"/>
      <c r="E26" s="179"/>
      <c r="F26" s="176">
        <f t="shared" si="0"/>
        <v>276810.87</v>
      </c>
    </row>
    <row r="27" spans="1:6" x14ac:dyDescent="0.25">
      <c r="A27" s="180">
        <v>43883</v>
      </c>
      <c r="B27" s="178">
        <v>5788</v>
      </c>
      <c r="C27" s="179">
        <v>9910.6</v>
      </c>
      <c r="D27" s="180"/>
      <c r="E27" s="179"/>
      <c r="F27" s="176">
        <f t="shared" si="0"/>
        <v>286721.46999999997</v>
      </c>
    </row>
    <row r="28" spans="1:6" x14ac:dyDescent="0.25">
      <c r="A28" s="177">
        <v>43883</v>
      </c>
      <c r="B28" s="178">
        <v>5811</v>
      </c>
      <c r="C28" s="179">
        <v>133044.6</v>
      </c>
      <c r="D28" s="180"/>
      <c r="E28" s="179"/>
      <c r="F28" s="176">
        <f t="shared" si="0"/>
        <v>419766.06999999995</v>
      </c>
    </row>
    <row r="29" spans="1:6" x14ac:dyDescent="0.25">
      <c r="A29" s="177">
        <v>43883</v>
      </c>
      <c r="B29" s="178">
        <v>5844</v>
      </c>
      <c r="C29" s="179">
        <v>43547.5</v>
      </c>
      <c r="D29" s="180"/>
      <c r="E29" s="179"/>
      <c r="F29" s="176">
        <f t="shared" si="0"/>
        <v>463313.56999999995</v>
      </c>
    </row>
    <row r="30" spans="1:6" x14ac:dyDescent="0.25">
      <c r="A30" s="177">
        <v>43885</v>
      </c>
      <c r="B30" s="178">
        <v>5919</v>
      </c>
      <c r="C30" s="179">
        <v>48182.2</v>
      </c>
      <c r="D30" s="180">
        <v>43885</v>
      </c>
      <c r="E30" s="179">
        <v>511495.77</v>
      </c>
      <c r="F30" s="176">
        <f t="shared" si="0"/>
        <v>0</v>
      </c>
    </row>
    <row r="31" spans="1:6" x14ac:dyDescent="0.25">
      <c r="A31" s="177">
        <v>43886</v>
      </c>
      <c r="B31" s="178">
        <v>6112</v>
      </c>
      <c r="C31" s="179">
        <v>106051.2</v>
      </c>
      <c r="D31" s="180"/>
      <c r="E31" s="179"/>
      <c r="F31" s="176">
        <f t="shared" si="0"/>
        <v>106051.2</v>
      </c>
    </row>
    <row r="32" spans="1:6" x14ac:dyDescent="0.25">
      <c r="A32" s="177">
        <v>43887</v>
      </c>
      <c r="B32" s="178">
        <v>6196</v>
      </c>
      <c r="C32" s="179">
        <v>1239.9000000000001</v>
      </c>
      <c r="D32" s="180"/>
      <c r="E32" s="179"/>
      <c r="F32" s="176">
        <f t="shared" si="0"/>
        <v>107291.09999999999</v>
      </c>
    </row>
    <row r="33" spans="1:6" x14ac:dyDescent="0.25">
      <c r="A33" s="177">
        <v>43887</v>
      </c>
      <c r="B33" s="178">
        <v>6198</v>
      </c>
      <c r="C33" s="179">
        <v>129872.43</v>
      </c>
      <c r="D33" s="180"/>
      <c r="E33" s="179"/>
      <c r="F33" s="176">
        <f t="shared" si="0"/>
        <v>237163.52999999997</v>
      </c>
    </row>
    <row r="34" spans="1:6" x14ac:dyDescent="0.25">
      <c r="A34" s="177">
        <v>43888</v>
      </c>
      <c r="B34" s="178">
        <v>6265</v>
      </c>
      <c r="C34" s="179">
        <v>65799.55</v>
      </c>
      <c r="D34" s="180">
        <v>43889</v>
      </c>
      <c r="E34" s="179">
        <v>302963.08</v>
      </c>
      <c r="F34" s="176">
        <f t="shared" si="0"/>
        <v>0</v>
      </c>
    </row>
    <row r="35" spans="1:6" x14ac:dyDescent="0.25">
      <c r="A35" s="177">
        <v>43889</v>
      </c>
      <c r="B35" s="178">
        <v>6449</v>
      </c>
      <c r="C35" s="179">
        <v>32266.799999999999</v>
      </c>
      <c r="D35" s="180"/>
      <c r="E35" s="179"/>
      <c r="F35" s="176">
        <f t="shared" si="0"/>
        <v>32266.799999999999</v>
      </c>
    </row>
    <row r="36" spans="1:6" x14ac:dyDescent="0.25">
      <c r="A36" s="177">
        <v>43889</v>
      </c>
      <c r="B36" s="178">
        <v>6456</v>
      </c>
      <c r="C36" s="179">
        <v>61649.52</v>
      </c>
      <c r="D36" s="180"/>
      <c r="E36" s="179"/>
      <c r="F36" s="176">
        <f t="shared" si="0"/>
        <v>93916.319999999992</v>
      </c>
    </row>
    <row r="37" spans="1:6" x14ac:dyDescent="0.25">
      <c r="A37" s="177">
        <v>43889</v>
      </c>
      <c r="B37" s="178">
        <v>6468</v>
      </c>
      <c r="C37" s="179">
        <v>48393.45</v>
      </c>
      <c r="D37" s="180"/>
      <c r="E37" s="179"/>
      <c r="F37" s="176">
        <f t="shared" si="0"/>
        <v>142309.76999999999</v>
      </c>
    </row>
    <row r="38" spans="1:6" x14ac:dyDescent="0.25">
      <c r="A38" s="177">
        <v>43889</v>
      </c>
      <c r="B38" s="178">
        <v>6469</v>
      </c>
      <c r="C38" s="179">
        <v>976.8</v>
      </c>
      <c r="D38" s="180"/>
      <c r="E38" s="179"/>
      <c r="F38" s="176">
        <f t="shared" si="0"/>
        <v>143286.56999999998</v>
      </c>
    </row>
    <row r="39" spans="1:6" x14ac:dyDescent="0.25">
      <c r="A39" s="177">
        <v>43890</v>
      </c>
      <c r="B39" s="178">
        <v>6563</v>
      </c>
      <c r="C39" s="179">
        <v>63781.2</v>
      </c>
      <c r="D39" s="180"/>
      <c r="E39" s="179"/>
      <c r="F39" s="176">
        <f t="shared" si="0"/>
        <v>207067.76999999996</v>
      </c>
    </row>
    <row r="40" spans="1:6" x14ac:dyDescent="0.25">
      <c r="A40" s="177">
        <v>43890</v>
      </c>
      <c r="B40" s="178">
        <v>6591</v>
      </c>
      <c r="C40" s="179">
        <v>46626</v>
      </c>
      <c r="D40" s="180"/>
      <c r="E40" s="179"/>
      <c r="F40" s="176">
        <f t="shared" si="0"/>
        <v>253693.76999999996</v>
      </c>
    </row>
    <row r="41" spans="1:6" x14ac:dyDescent="0.25">
      <c r="A41" s="177">
        <v>43893</v>
      </c>
      <c r="B41" s="178">
        <v>6825</v>
      </c>
      <c r="C41" s="179">
        <v>107181.42</v>
      </c>
      <c r="D41" s="180"/>
      <c r="E41" s="179"/>
      <c r="F41" s="176">
        <f t="shared" si="0"/>
        <v>360875.18999999994</v>
      </c>
    </row>
    <row r="42" spans="1:6" x14ac:dyDescent="0.25">
      <c r="A42" s="177">
        <v>43865</v>
      </c>
      <c r="B42" s="178">
        <v>6982</v>
      </c>
      <c r="C42" s="179">
        <v>134047.89000000001</v>
      </c>
      <c r="D42" s="180"/>
      <c r="E42" s="179"/>
      <c r="F42" s="176">
        <f t="shared" si="0"/>
        <v>494923.07999999996</v>
      </c>
    </row>
    <row r="43" spans="1:6" x14ac:dyDescent="0.25">
      <c r="A43" s="177">
        <v>43894</v>
      </c>
      <c r="B43" s="178">
        <v>6385</v>
      </c>
      <c r="C43" s="179">
        <v>490</v>
      </c>
      <c r="D43" s="180">
        <v>43897</v>
      </c>
      <c r="E43" s="179">
        <v>495413.08</v>
      </c>
      <c r="F43" s="176">
        <f t="shared" si="0"/>
        <v>0</v>
      </c>
    </row>
    <row r="44" spans="1:6" x14ac:dyDescent="0.25">
      <c r="A44" s="177"/>
      <c r="B44" s="178"/>
      <c r="C44" s="179">
        <v>0</v>
      </c>
      <c r="D44" s="180"/>
      <c r="E44" s="179"/>
      <c r="F44" s="176">
        <f t="shared" si="0"/>
        <v>0</v>
      </c>
    </row>
    <row r="45" spans="1:6" x14ac:dyDescent="0.25">
      <c r="A45" s="177"/>
      <c r="B45" s="178"/>
      <c r="C45" s="179">
        <v>0</v>
      </c>
      <c r="D45" s="180"/>
      <c r="E45" s="179"/>
      <c r="F45" s="176">
        <f t="shared" si="0"/>
        <v>0</v>
      </c>
    </row>
    <row r="46" spans="1:6" x14ac:dyDescent="0.25">
      <c r="A46" s="177"/>
      <c r="B46" s="178"/>
      <c r="C46" s="179">
        <v>0</v>
      </c>
      <c r="D46" s="180"/>
      <c r="E46" s="179"/>
      <c r="F46" s="176">
        <f t="shared" si="0"/>
        <v>0</v>
      </c>
    </row>
    <row r="47" spans="1:6" x14ac:dyDescent="0.25">
      <c r="A47" s="177"/>
      <c r="B47" s="178"/>
      <c r="C47" s="179">
        <v>0</v>
      </c>
      <c r="D47" s="180"/>
      <c r="E47" s="179"/>
      <c r="F47" s="176">
        <f t="shared" si="0"/>
        <v>0</v>
      </c>
    </row>
    <row r="48" spans="1:6" x14ac:dyDescent="0.25">
      <c r="A48" s="177"/>
      <c r="B48" s="178"/>
      <c r="C48" s="179">
        <v>0</v>
      </c>
      <c r="D48" s="180"/>
      <c r="E48" s="179"/>
      <c r="F48" s="176">
        <f t="shared" si="0"/>
        <v>0</v>
      </c>
    </row>
    <row r="49" spans="1:6" x14ac:dyDescent="0.25">
      <c r="A49" s="177"/>
      <c r="B49" s="178"/>
      <c r="C49" s="179">
        <v>0</v>
      </c>
      <c r="D49" s="180"/>
      <c r="E49" s="179"/>
      <c r="F49" s="176">
        <f t="shared" si="0"/>
        <v>0</v>
      </c>
    </row>
    <row r="50" spans="1:6" ht="15.75" thickBot="1" x14ac:dyDescent="0.3">
      <c r="A50" s="181"/>
      <c r="B50" s="182"/>
      <c r="C50" s="104">
        <v>0</v>
      </c>
      <c r="D50" s="183"/>
      <c r="E50" s="104"/>
      <c r="F50" s="176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4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abSelected="1" topLeftCell="A25" workbookViewId="0">
      <selection activeCell="I25" sqref="I2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5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274" t="s">
        <v>136</v>
      </c>
      <c r="D1" s="274"/>
      <c r="E1" s="274"/>
      <c r="F1" s="274"/>
      <c r="G1" s="274"/>
      <c r="H1" s="274"/>
      <c r="I1" s="274"/>
      <c r="J1" s="274"/>
      <c r="K1" s="274"/>
      <c r="L1" s="2"/>
      <c r="M1" s="3"/>
      <c r="AF1" s="288" t="s">
        <v>45</v>
      </c>
      <c r="AG1" s="289"/>
    </row>
    <row r="2" spans="1:33" ht="18" customHeight="1" thickBot="1" x14ac:dyDescent="0.35">
      <c r="C2" s="8"/>
      <c r="E2" s="309" t="s">
        <v>190</v>
      </c>
      <c r="F2" s="309"/>
      <c r="H2" s="236" t="s">
        <v>0</v>
      </c>
      <c r="I2" s="3"/>
      <c r="J2" s="3"/>
      <c r="K2" s="152"/>
      <c r="L2" s="152"/>
      <c r="M2" s="3"/>
      <c r="N2" s="5"/>
      <c r="O2" s="5"/>
      <c r="W2" s="296" t="s">
        <v>4</v>
      </c>
      <c r="X2" s="297"/>
      <c r="AA2" s="293" t="s">
        <v>43</v>
      </c>
      <c r="AB2" s="294"/>
      <c r="AC2" s="295"/>
      <c r="AE2" s="196" t="s">
        <v>44</v>
      </c>
      <c r="AF2" s="290"/>
      <c r="AG2" s="291"/>
    </row>
    <row r="3" spans="1:33" ht="18" customHeight="1" thickBot="1" x14ac:dyDescent="0.35">
      <c r="B3" s="275" t="s">
        <v>1</v>
      </c>
      <c r="C3" s="276"/>
      <c r="D3" s="15"/>
      <c r="E3" s="310"/>
      <c r="F3" s="310"/>
      <c r="I3" s="237" t="s">
        <v>2</v>
      </c>
      <c r="J3" s="238"/>
      <c r="K3" s="239" t="s">
        <v>191</v>
      </c>
      <c r="L3" s="239"/>
      <c r="W3" s="298"/>
      <c r="X3" s="299"/>
      <c r="Y3" s="198" t="s">
        <v>37</v>
      </c>
      <c r="AA3" s="19" t="s">
        <v>49</v>
      </c>
      <c r="AB3" s="168">
        <v>43840</v>
      </c>
      <c r="AC3" s="21">
        <v>2000</v>
      </c>
      <c r="AE3" s="89"/>
      <c r="AF3" s="197"/>
      <c r="AG3" s="75">
        <v>0</v>
      </c>
    </row>
    <row r="4" spans="1:33" ht="20.25" thickTop="1" thickBot="1" x14ac:dyDescent="0.35">
      <c r="A4" s="22" t="s">
        <v>5</v>
      </c>
      <c r="B4" s="23"/>
      <c r="C4" s="219">
        <v>364365.66</v>
      </c>
      <c r="D4" s="267">
        <v>43895</v>
      </c>
      <c r="E4" s="277" t="s">
        <v>6</v>
      </c>
      <c r="F4" s="278"/>
      <c r="H4" s="279" t="s">
        <v>7</v>
      </c>
      <c r="I4" s="28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202" t="s">
        <v>11</v>
      </c>
      <c r="X4" s="199">
        <v>5010</v>
      </c>
      <c r="Y4" s="200"/>
      <c r="AA4" s="19" t="s">
        <v>50</v>
      </c>
      <c r="AB4" s="168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9">
        <v>5010</v>
      </c>
      <c r="Y5" s="200"/>
      <c r="AA5" s="19" t="s">
        <v>51</v>
      </c>
      <c r="AB5" s="168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4">
        <f>P6-F6</f>
        <v>14158.899999999994</v>
      </c>
      <c r="R6" s="201"/>
      <c r="T6" s="37"/>
      <c r="U6" s="37"/>
      <c r="V6" s="43">
        <v>43847</v>
      </c>
      <c r="W6" s="44" t="s">
        <v>11</v>
      </c>
      <c r="X6" s="199">
        <v>5010</v>
      </c>
      <c r="Y6" s="200"/>
      <c r="AA6" s="19" t="s">
        <v>52</v>
      </c>
      <c r="AB6" s="168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9">
        <v>5010</v>
      </c>
      <c r="Y7" s="200"/>
      <c r="AA7" s="19" t="s">
        <v>53</v>
      </c>
      <c r="AB7" s="168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9">
        <v>5010</v>
      </c>
      <c r="Y8" s="200"/>
      <c r="Z8" s="226" t="s">
        <v>170</v>
      </c>
      <c r="AA8" s="19" t="s">
        <v>54</v>
      </c>
      <c r="AB8" s="168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9">
        <v>5010</v>
      </c>
      <c r="Y9" s="200"/>
      <c r="AA9" s="19" t="s">
        <v>55</v>
      </c>
      <c r="AB9" s="168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201">
        <f t="shared" si="0"/>
        <v>12740.5</v>
      </c>
      <c r="T10" s="37"/>
      <c r="U10" s="37"/>
      <c r="V10" s="29">
        <v>43861</v>
      </c>
      <c r="W10" s="44" t="s">
        <v>11</v>
      </c>
      <c r="X10" s="199">
        <v>5010</v>
      </c>
      <c r="Y10" s="200"/>
      <c r="AA10" s="19" t="s">
        <v>56</v>
      </c>
      <c r="AB10" s="168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9">
        <v>5010</v>
      </c>
      <c r="Y11" s="200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9">
        <v>5010</v>
      </c>
      <c r="Y12" s="200"/>
      <c r="AA12" s="19" t="s">
        <v>58</v>
      </c>
      <c r="AB12" s="168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4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9">
        <v>5010</v>
      </c>
      <c r="Y13" s="200"/>
      <c r="AA13" s="19" t="s">
        <v>59</v>
      </c>
      <c r="AB13" s="168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9">
        <v>5010</v>
      </c>
      <c r="Y14" s="200"/>
      <c r="AA14" s="19" t="s">
        <v>214</v>
      </c>
      <c r="AB14" s="168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9">
        <v>5010</v>
      </c>
      <c r="Y15" s="200"/>
      <c r="AA15" s="19" t="s">
        <v>62</v>
      </c>
      <c r="AB15" s="168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9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91" t="s">
        <v>140</v>
      </c>
      <c r="U17" s="224"/>
      <c r="V17" s="228">
        <v>43882</v>
      </c>
      <c r="W17" s="38" t="s">
        <v>10</v>
      </c>
      <c r="X17" s="199">
        <v>5010</v>
      </c>
      <c r="Y17" s="41"/>
      <c r="AA17" s="19" t="s">
        <v>64</v>
      </c>
      <c r="AB17" s="168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9">
        <v>5010</v>
      </c>
      <c r="Y18" s="41"/>
      <c r="AA18" s="19" t="s">
        <v>65</v>
      </c>
      <c r="AB18" s="168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9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3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4">
        <f t="shared" si="1"/>
        <v>8726.8300000000163</v>
      </c>
      <c r="T20" s="8"/>
      <c r="U20" s="8"/>
      <c r="V20" s="248">
        <v>43896</v>
      </c>
      <c r="W20" s="44" t="s">
        <v>11</v>
      </c>
      <c r="X20" s="199">
        <v>5010</v>
      </c>
      <c r="Y20" s="41"/>
      <c r="AA20" s="19" t="s">
        <v>67</v>
      </c>
      <c r="AB20" s="168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9">
        <v>5010</v>
      </c>
      <c r="Y21" s="41"/>
      <c r="AA21" s="19" t="s">
        <v>143</v>
      </c>
      <c r="AB21" s="168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9">
        <v>5010</v>
      </c>
      <c r="Y22" s="41"/>
      <c r="AA22" s="19" t="s">
        <v>144</v>
      </c>
      <c r="AB22" s="168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9">
        <v>5010</v>
      </c>
      <c r="Y23" s="41"/>
      <c r="AA23" s="19" t="s">
        <v>145</v>
      </c>
      <c r="AB23" s="168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9">
        <v>5010</v>
      </c>
      <c r="Y24" s="41"/>
      <c r="Z24" t="s">
        <v>12</v>
      </c>
      <c r="AA24" s="19" t="s">
        <v>146</v>
      </c>
      <c r="AB24" s="168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9">
        <v>5010</v>
      </c>
      <c r="Y25" s="41"/>
      <c r="AA25" s="19" t="s">
        <v>147</v>
      </c>
      <c r="AB25" s="168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9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9">
        <v>5010</v>
      </c>
      <c r="Y26" s="41"/>
      <c r="AA26" s="19" t="s">
        <v>148</v>
      </c>
      <c r="AB26" s="168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31" t="s">
        <v>235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4">
        <f>P27-F27+5800</f>
        <v>13926.570000000007</v>
      </c>
      <c r="R27" s="250" t="s">
        <v>15</v>
      </c>
      <c r="V27" s="29"/>
      <c r="W27" s="38" t="s">
        <v>10</v>
      </c>
      <c r="X27" s="199">
        <v>0</v>
      </c>
      <c r="Y27" s="41"/>
      <c r="AA27" s="19" t="s">
        <v>149</v>
      </c>
      <c r="AB27" s="168"/>
      <c r="AC27" s="21">
        <v>0</v>
      </c>
    </row>
    <row r="28" spans="1:29" ht="16.5" thickBot="1" x14ac:dyDescent="0.3">
      <c r="A28" s="30"/>
      <c r="B28" s="149">
        <v>43919</v>
      </c>
      <c r="C28" s="251">
        <v>0</v>
      </c>
      <c r="D28" s="312" t="s">
        <v>247</v>
      </c>
      <c r="E28" s="151">
        <v>43919</v>
      </c>
      <c r="F28" s="252">
        <v>0</v>
      </c>
      <c r="G28" s="152"/>
      <c r="H28" s="153">
        <v>43919</v>
      </c>
      <c r="I28" s="253">
        <v>0</v>
      </c>
      <c r="J28" s="231" t="s">
        <v>235</v>
      </c>
      <c r="K28" s="164" t="s">
        <v>246</v>
      </c>
      <c r="L28" s="161">
        <v>4753.2</v>
      </c>
      <c r="M28" s="254">
        <v>0</v>
      </c>
      <c r="N28" s="255">
        <v>0</v>
      </c>
      <c r="O28" s="36"/>
      <c r="P28" s="256">
        <f>C28+I28+M28+N28</f>
        <v>0</v>
      </c>
      <c r="Q28" s="5">
        <f t="shared" si="1"/>
        <v>0</v>
      </c>
      <c r="V28" s="29"/>
      <c r="W28" s="44" t="s">
        <v>11</v>
      </c>
      <c r="X28" s="199">
        <v>0</v>
      </c>
      <c r="Y28" s="41"/>
      <c r="AA28" s="19" t="s">
        <v>150</v>
      </c>
      <c r="AB28" s="168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4" t="s">
        <v>212</v>
      </c>
      <c r="E29" s="242">
        <v>43920</v>
      </c>
      <c r="F29" s="32">
        <v>142734</v>
      </c>
      <c r="G29" s="152"/>
      <c r="H29" s="153">
        <v>43920</v>
      </c>
      <c r="I29" s="39">
        <v>4200</v>
      </c>
      <c r="J29" s="231" t="s">
        <v>235</v>
      </c>
      <c r="K29" s="163" t="s">
        <v>242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9">
        <v>0</v>
      </c>
      <c r="Y29" s="41"/>
      <c r="AA29" s="19" t="s">
        <v>151</v>
      </c>
      <c r="AB29" s="168"/>
      <c r="AC29" s="21">
        <v>0</v>
      </c>
    </row>
    <row r="30" spans="1:29" ht="15.75" thickBot="1" x14ac:dyDescent="0.3">
      <c r="A30" s="30"/>
      <c r="B30" s="149">
        <v>43921</v>
      </c>
      <c r="C30" s="245">
        <v>15606</v>
      </c>
      <c r="D30" s="246" t="s">
        <v>205</v>
      </c>
      <c r="E30" s="242">
        <v>43921</v>
      </c>
      <c r="F30" s="32">
        <v>65762</v>
      </c>
      <c r="G30" s="152"/>
      <c r="H30" s="153">
        <v>43921</v>
      </c>
      <c r="I30" s="247">
        <v>525</v>
      </c>
      <c r="J30" s="231" t="s">
        <v>235</v>
      </c>
      <c r="K30" s="264" t="s">
        <v>241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9">
        <v>0</v>
      </c>
      <c r="Y30" s="41"/>
      <c r="AA30" s="19" t="s">
        <v>152</v>
      </c>
      <c r="AB30" s="168"/>
      <c r="AC30" s="21">
        <v>0</v>
      </c>
    </row>
    <row r="31" spans="1:29" ht="15.75" thickBot="1" x14ac:dyDescent="0.3">
      <c r="A31" s="30"/>
      <c r="B31" s="149">
        <v>43922</v>
      </c>
      <c r="C31" s="241">
        <v>4289</v>
      </c>
      <c r="D31" s="246" t="s">
        <v>213</v>
      </c>
      <c r="E31" s="242">
        <v>43922</v>
      </c>
      <c r="F31" s="32">
        <v>64615</v>
      </c>
      <c r="G31" s="152"/>
      <c r="H31" s="153">
        <v>43922</v>
      </c>
      <c r="I31" s="247">
        <v>4181</v>
      </c>
      <c r="J31" s="231" t="s">
        <v>235</v>
      </c>
      <c r="K31" s="164" t="s">
        <v>240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9">
        <v>0</v>
      </c>
      <c r="Y31" s="41"/>
      <c r="AA31" s="19" t="s">
        <v>153</v>
      </c>
      <c r="AB31" s="168"/>
      <c r="AC31" s="21">
        <v>0</v>
      </c>
    </row>
    <row r="32" spans="1:29" ht="15.75" thickBot="1" x14ac:dyDescent="0.3">
      <c r="A32" s="30"/>
      <c r="B32" s="149">
        <v>43923</v>
      </c>
      <c r="C32" s="241">
        <v>20009</v>
      </c>
      <c r="D32" s="246" t="s">
        <v>218</v>
      </c>
      <c r="E32" s="242">
        <v>43923</v>
      </c>
      <c r="F32" s="240">
        <v>66732</v>
      </c>
      <c r="G32" s="152"/>
      <c r="H32" s="153">
        <v>43923</v>
      </c>
      <c r="I32" s="247">
        <v>0</v>
      </c>
      <c r="J32" s="231" t="s">
        <v>235</v>
      </c>
      <c r="K32" s="163" t="s">
        <v>236</v>
      </c>
      <c r="L32" s="161">
        <v>10000</v>
      </c>
      <c r="M32" s="261">
        <v>40576</v>
      </c>
      <c r="N32" s="35">
        <v>6147</v>
      </c>
      <c r="O32" s="260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9">
        <v>0</v>
      </c>
      <c r="Y32" s="41"/>
      <c r="AA32" s="19" t="s">
        <v>215</v>
      </c>
      <c r="AB32" s="168"/>
      <c r="AC32" s="21">
        <v>0</v>
      </c>
    </row>
    <row r="33" spans="1:29" ht="15.75" thickBot="1" x14ac:dyDescent="0.3">
      <c r="A33" s="30"/>
      <c r="B33" s="149">
        <v>43924</v>
      </c>
      <c r="C33" s="241">
        <v>11027.84</v>
      </c>
      <c r="D33" s="258" t="s">
        <v>219</v>
      </c>
      <c r="E33" s="243">
        <v>43924</v>
      </c>
      <c r="F33" s="179">
        <v>77182</v>
      </c>
      <c r="H33" s="153">
        <v>43924</v>
      </c>
      <c r="I33" s="247">
        <v>10020</v>
      </c>
      <c r="J33" s="231" t="s">
        <v>235</v>
      </c>
      <c r="K33" s="165" t="s">
        <v>243</v>
      </c>
      <c r="L33" s="161">
        <v>22305.960999999999</v>
      </c>
      <c r="M33" s="261">
        <v>50516</v>
      </c>
      <c r="N33" s="35">
        <v>5620</v>
      </c>
      <c r="O33" s="259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9">
        <v>0</v>
      </c>
      <c r="Y33" s="41"/>
      <c r="AA33" s="19" t="s">
        <v>216</v>
      </c>
      <c r="AB33" s="168"/>
      <c r="AC33" s="21">
        <v>0</v>
      </c>
    </row>
    <row r="34" spans="1:29" ht="15.75" thickBot="1" x14ac:dyDescent="0.3">
      <c r="A34" s="30"/>
      <c r="B34" s="149">
        <v>43925</v>
      </c>
      <c r="C34" s="241">
        <v>4502</v>
      </c>
      <c r="D34" s="257" t="s">
        <v>221</v>
      </c>
      <c r="E34" s="243">
        <v>43925</v>
      </c>
      <c r="F34" s="179">
        <v>106289</v>
      </c>
      <c r="H34" s="153">
        <v>43925</v>
      </c>
      <c r="I34" s="247">
        <v>0</v>
      </c>
      <c r="J34" s="231" t="s">
        <v>235</v>
      </c>
      <c r="K34" s="163" t="s">
        <v>237</v>
      </c>
      <c r="L34" s="161">
        <v>2506.1</v>
      </c>
      <c r="M34" s="261">
        <v>83206</v>
      </c>
      <c r="N34" s="35">
        <v>8011</v>
      </c>
      <c r="O34" s="259" t="s">
        <v>220</v>
      </c>
      <c r="P34" s="36">
        <f>C34+I34+M34+N34+L17</f>
        <v>115167.57</v>
      </c>
      <c r="Q34" s="204">
        <f t="shared" si="1"/>
        <v>8878.570000000007</v>
      </c>
      <c r="R34" s="36"/>
      <c r="V34" s="29"/>
      <c r="W34" s="38" t="s">
        <v>10</v>
      </c>
      <c r="X34" s="199">
        <v>0</v>
      </c>
      <c r="Y34" s="41"/>
      <c r="AA34" s="19" t="s">
        <v>217</v>
      </c>
      <c r="AB34" s="168"/>
      <c r="AC34" s="21">
        <v>0</v>
      </c>
    </row>
    <row r="35" spans="1:29" ht="15.75" thickBot="1" x14ac:dyDescent="0.3">
      <c r="A35" s="30"/>
      <c r="B35" s="149">
        <v>43926</v>
      </c>
      <c r="C35" s="241">
        <v>1317</v>
      </c>
      <c r="D35" s="262" t="s">
        <v>72</v>
      </c>
      <c r="E35" s="243">
        <v>43926</v>
      </c>
      <c r="F35" s="179">
        <v>76644</v>
      </c>
      <c r="H35" s="153">
        <v>43926</v>
      </c>
      <c r="I35" s="247">
        <v>0</v>
      </c>
      <c r="J35" s="231" t="s">
        <v>235</v>
      </c>
      <c r="K35" s="164" t="s">
        <v>239</v>
      </c>
      <c r="L35" s="161">
        <v>555</v>
      </c>
      <c r="M35" s="34">
        <v>72614</v>
      </c>
      <c r="N35" s="35">
        <v>2713</v>
      </c>
      <c r="O35" s="259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9">
        <v>0</v>
      </c>
      <c r="Y35" s="41"/>
      <c r="AA35" s="19" t="s">
        <v>154</v>
      </c>
      <c r="AB35" s="168"/>
      <c r="AC35" s="21">
        <v>0</v>
      </c>
    </row>
    <row r="36" spans="1:29" ht="15.75" thickBot="1" x14ac:dyDescent="0.3">
      <c r="A36" s="30"/>
      <c r="B36" s="149">
        <v>43927</v>
      </c>
      <c r="C36" s="241">
        <v>18453.77</v>
      </c>
      <c r="D36" s="262" t="s">
        <v>234</v>
      </c>
      <c r="E36" s="243">
        <v>43927</v>
      </c>
      <c r="F36" s="179">
        <v>82500</v>
      </c>
      <c r="H36" s="153">
        <v>43927</v>
      </c>
      <c r="I36" s="247">
        <v>0</v>
      </c>
      <c r="J36" s="231" t="s">
        <v>235</v>
      </c>
      <c r="K36" s="164" t="s">
        <v>244</v>
      </c>
      <c r="L36" s="161">
        <v>6017.6</v>
      </c>
      <c r="M36" s="261">
        <v>60250</v>
      </c>
      <c r="N36" s="35">
        <v>3797</v>
      </c>
      <c r="O36" s="259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9">
        <v>0</v>
      </c>
      <c r="Y36" s="41"/>
      <c r="AA36" s="19" t="s">
        <v>155</v>
      </c>
      <c r="AB36" s="168"/>
      <c r="AC36" s="21">
        <v>0</v>
      </c>
    </row>
    <row r="37" spans="1:29" ht="15.75" thickBot="1" x14ac:dyDescent="0.3">
      <c r="A37" s="30"/>
      <c r="B37" s="149">
        <v>43928</v>
      </c>
      <c r="C37" s="241">
        <v>3573</v>
      </c>
      <c r="D37" s="262" t="s">
        <v>48</v>
      </c>
      <c r="E37" s="243">
        <v>43928</v>
      </c>
      <c r="F37" s="179">
        <v>81421</v>
      </c>
      <c r="H37" s="153">
        <v>43928</v>
      </c>
      <c r="I37" s="247">
        <v>271</v>
      </c>
      <c r="J37" s="231" t="s">
        <v>235</v>
      </c>
      <c r="K37" s="163" t="s">
        <v>245</v>
      </c>
      <c r="L37" s="161">
        <v>942.07</v>
      </c>
      <c r="M37" s="261">
        <v>74845</v>
      </c>
      <c r="N37" s="35">
        <v>2732</v>
      </c>
      <c r="O37" s="263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9">
        <v>0</v>
      </c>
      <c r="Y37" s="41"/>
      <c r="AA37" s="19" t="s">
        <v>156</v>
      </c>
      <c r="AB37" s="168"/>
      <c r="AC37" s="21">
        <v>0</v>
      </c>
    </row>
    <row r="38" spans="1:29" ht="15.75" thickBot="1" x14ac:dyDescent="0.3">
      <c r="A38" s="30"/>
      <c r="B38" s="313">
        <v>43896</v>
      </c>
      <c r="C38" s="314">
        <v>18259.599999999999</v>
      </c>
      <c r="D38" s="262" t="s">
        <v>80</v>
      </c>
      <c r="E38" s="98"/>
      <c r="F38" s="36"/>
      <c r="H38" s="153"/>
      <c r="I38" s="36"/>
      <c r="J38" s="231" t="s">
        <v>235</v>
      </c>
      <c r="K38" s="311" t="s">
        <v>238</v>
      </c>
      <c r="L38" s="77">
        <v>18525</v>
      </c>
      <c r="M38" s="34">
        <v>0</v>
      </c>
      <c r="N38" s="35">
        <v>0</v>
      </c>
      <c r="O38" s="259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9">
        <v>0</v>
      </c>
      <c r="Y38" s="41"/>
      <c r="AA38" s="19" t="s">
        <v>157</v>
      </c>
      <c r="AB38" s="168"/>
      <c r="AC38" s="21">
        <v>0</v>
      </c>
    </row>
    <row r="39" spans="1:29" ht="16.5" thickBot="1" x14ac:dyDescent="0.3">
      <c r="A39" s="105"/>
      <c r="B39" s="106"/>
      <c r="C39" s="107"/>
      <c r="D39" s="207"/>
      <c r="E39" s="108"/>
      <c r="F39" s="109"/>
      <c r="G39" s="110"/>
      <c r="H39" s="153">
        <v>43907</v>
      </c>
      <c r="I39" s="109"/>
      <c r="J39" s="231"/>
      <c r="K39" s="311"/>
      <c r="L39" s="77"/>
      <c r="M39" s="112">
        <f>SUM(M5:M38)</f>
        <v>2416178</v>
      </c>
      <c r="N39" s="113">
        <f>SUM(N5:N38)</f>
        <v>115565</v>
      </c>
      <c r="O39" s="114"/>
      <c r="P39" s="114">
        <f>SUM(P20:P38)</f>
        <v>1566327.1800000004</v>
      </c>
      <c r="Q39" s="114">
        <f>SUM(Q5:Q38)</f>
        <v>85595.270000000019</v>
      </c>
      <c r="R39" s="114"/>
      <c r="W39" s="44" t="s">
        <v>11</v>
      </c>
      <c r="X39" s="199">
        <v>0</v>
      </c>
      <c r="Y39" s="41"/>
      <c r="AA39" s="19" t="s">
        <v>160</v>
      </c>
      <c r="AB39" s="168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9">
        <v>0</v>
      </c>
      <c r="Y40" s="41"/>
      <c r="AA40" s="19" t="s">
        <v>161</v>
      </c>
      <c r="AB40" s="168"/>
      <c r="AC40" s="21">
        <v>0</v>
      </c>
    </row>
    <row r="41" spans="1:29" ht="20.25" thickTop="1" thickBot="1" x14ac:dyDescent="0.3">
      <c r="C41" s="8" t="s">
        <v>12</v>
      </c>
      <c r="M41" s="281">
        <f>N39+M39</f>
        <v>2531743</v>
      </c>
      <c r="N41" s="282"/>
      <c r="O41" s="124"/>
      <c r="P41" s="124"/>
      <c r="V41" s="8"/>
      <c r="W41" s="44" t="s">
        <v>11</v>
      </c>
      <c r="X41" s="199">
        <v>0</v>
      </c>
      <c r="Y41" s="41"/>
      <c r="AA41" s="19" t="s">
        <v>162</v>
      </c>
      <c r="AB41" s="168"/>
      <c r="AC41" s="21">
        <v>0</v>
      </c>
    </row>
    <row r="42" spans="1:29" ht="15.75" x14ac:dyDescent="0.25">
      <c r="A42" s="59"/>
      <c r="B42" s="125"/>
      <c r="C42" s="4"/>
      <c r="H42" s="283" t="s">
        <v>18</v>
      </c>
      <c r="I42" s="284"/>
      <c r="J42" s="235"/>
      <c r="K42" s="285">
        <f>I40+L40</f>
        <v>287087.05100000004</v>
      </c>
      <c r="L42" s="286"/>
      <c r="P42" s="127"/>
      <c r="S42" s="5"/>
      <c r="T42" s="128"/>
      <c r="U42" s="128"/>
      <c r="V42" s="8"/>
      <c r="W42" s="38" t="s">
        <v>10</v>
      </c>
      <c r="X42" s="199">
        <v>0</v>
      </c>
      <c r="Y42" s="41"/>
      <c r="AA42" s="19" t="s">
        <v>163</v>
      </c>
      <c r="AB42" s="168"/>
      <c r="AC42" s="21">
        <v>0</v>
      </c>
    </row>
    <row r="43" spans="1:29" ht="15.75" x14ac:dyDescent="0.25">
      <c r="D43" s="287" t="s">
        <v>19</v>
      </c>
      <c r="E43" s="287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9">
        <v>0</v>
      </c>
      <c r="Y43" s="41"/>
      <c r="AA43" s="19" t="s">
        <v>164</v>
      </c>
      <c r="AB43" s="168"/>
      <c r="AC43" s="21">
        <v>0</v>
      </c>
    </row>
    <row r="44" spans="1:29" ht="18.75" x14ac:dyDescent="0.3">
      <c r="D44" s="269" t="s">
        <v>20</v>
      </c>
      <c r="E44" s="269"/>
      <c r="F44" s="131">
        <v>-2140783.8199999998</v>
      </c>
      <c r="I44" s="270" t="s">
        <v>21</v>
      </c>
      <c r="J44" s="271"/>
      <c r="K44" s="272">
        <f>F49</f>
        <v>471981.31900000025</v>
      </c>
      <c r="L44" s="273"/>
      <c r="P44" s="127"/>
      <c r="V44" s="8"/>
      <c r="W44" s="38" t="s">
        <v>10</v>
      </c>
      <c r="X44" s="199">
        <v>0</v>
      </c>
      <c r="Y44" s="41"/>
      <c r="AA44" s="19" t="s">
        <v>165</v>
      </c>
      <c r="AB44" s="168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9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300">
        <f>-C4</f>
        <v>-364365.66</v>
      </c>
      <c r="L46" s="301"/>
      <c r="M46" s="217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4">
        <v>43928</v>
      </c>
      <c r="D48" s="302" t="s">
        <v>26</v>
      </c>
      <c r="E48" s="303"/>
      <c r="F48" s="142">
        <v>242201.9</v>
      </c>
      <c r="I48" s="304" t="s">
        <v>129</v>
      </c>
      <c r="J48" s="305"/>
      <c r="K48" s="306">
        <f>K44+K46</f>
        <v>107615.65900000028</v>
      </c>
      <c r="L48" s="307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308"/>
      <c r="E51" s="308"/>
      <c r="M51" s="147"/>
      <c r="N51" s="59"/>
      <c r="O51" s="59"/>
      <c r="P51" s="128"/>
      <c r="Q51" s="189"/>
      <c r="R51" s="189"/>
    </row>
    <row r="52" spans="2:18" x14ac:dyDescent="0.25">
      <c r="B52"/>
      <c r="C52"/>
      <c r="M52" s="147"/>
      <c r="N52" s="59"/>
      <c r="O52" s="59"/>
      <c r="P52" s="59"/>
      <c r="Q52" s="189"/>
      <c r="R52" s="189"/>
    </row>
    <row r="53" spans="2:18" x14ac:dyDescent="0.25">
      <c r="B53"/>
      <c r="C53"/>
      <c r="N53" s="59"/>
      <c r="O53" s="59"/>
      <c r="P53" s="59"/>
      <c r="Q53" s="189"/>
      <c r="R53" s="189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9"/>
      <c r="R54" s="189"/>
    </row>
    <row r="55" spans="2:18" x14ac:dyDescent="0.25">
      <c r="B55"/>
      <c r="C55"/>
      <c r="F55" s="148"/>
      <c r="N55" s="59"/>
      <c r="O55" s="59"/>
      <c r="P55" s="59"/>
      <c r="Q55" s="189"/>
      <c r="R55" s="189"/>
    </row>
    <row r="56" spans="2:18" x14ac:dyDescent="0.25">
      <c r="F56" s="36"/>
      <c r="M56" s="4"/>
      <c r="N56" s="59"/>
      <c r="O56" s="59"/>
      <c r="P56" s="59"/>
      <c r="Q56" s="189"/>
      <c r="R56" s="189"/>
    </row>
    <row r="57" spans="2:18" x14ac:dyDescent="0.25">
      <c r="F57" s="36"/>
      <c r="M57" s="4"/>
      <c r="N57" s="59"/>
      <c r="O57" s="59"/>
      <c r="P57" s="59"/>
      <c r="Q57" s="189"/>
      <c r="R57" s="189"/>
    </row>
    <row r="58" spans="2:18" x14ac:dyDescent="0.25">
      <c r="F58" s="36"/>
      <c r="M58" s="4"/>
      <c r="N58" s="59"/>
      <c r="O58" s="59"/>
      <c r="P58" s="59"/>
      <c r="Q58" s="189"/>
      <c r="R58" s="189"/>
    </row>
    <row r="59" spans="2:18" x14ac:dyDescent="0.25">
      <c r="F59" s="36"/>
      <c r="M59" s="4"/>
      <c r="N59" s="59"/>
      <c r="O59" s="59"/>
      <c r="P59" s="59"/>
      <c r="Q59" s="189"/>
      <c r="R59" s="189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workbookViewId="0">
      <selection activeCell="I22" sqref="I2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8" t="s">
        <v>192</v>
      </c>
      <c r="C1" s="185"/>
      <c r="D1" s="186"/>
      <c r="E1" s="185"/>
      <c r="F1" s="187"/>
    </row>
    <row r="2" spans="1:6" ht="16.5" thickBot="1" x14ac:dyDescent="0.3">
      <c r="A2" s="172" t="s">
        <v>37</v>
      </c>
      <c r="B2" s="172" t="s">
        <v>38</v>
      </c>
      <c r="C2" s="173" t="s">
        <v>39</v>
      </c>
      <c r="D2" s="172" t="s">
        <v>40</v>
      </c>
      <c r="E2" s="173" t="s">
        <v>41</v>
      </c>
      <c r="F2" s="173" t="s">
        <v>39</v>
      </c>
    </row>
    <row r="3" spans="1:6" x14ac:dyDescent="0.25">
      <c r="A3" s="174">
        <v>43896</v>
      </c>
      <c r="B3" s="175">
        <v>7197</v>
      </c>
      <c r="C3" s="5">
        <v>107476.78</v>
      </c>
      <c r="D3" s="63"/>
      <c r="E3" s="5"/>
      <c r="F3" s="176">
        <f>C3-E3</f>
        <v>107476.78</v>
      </c>
    </row>
    <row r="4" spans="1:6" x14ac:dyDescent="0.25">
      <c r="A4" s="177">
        <v>43896</v>
      </c>
      <c r="B4" s="178">
        <v>7198</v>
      </c>
      <c r="C4" s="179">
        <v>2430</v>
      </c>
      <c r="D4" s="180"/>
      <c r="E4" s="179"/>
      <c r="F4" s="176">
        <f>F3+C4-E4</f>
        <v>109906.78</v>
      </c>
    </row>
    <row r="5" spans="1:6" x14ac:dyDescent="0.25">
      <c r="A5" s="180">
        <v>43897</v>
      </c>
      <c r="B5" s="178">
        <v>7282</v>
      </c>
      <c r="C5" s="179">
        <v>69850.490000000005</v>
      </c>
      <c r="D5" s="180"/>
      <c r="E5" s="179"/>
      <c r="F5" s="176">
        <f t="shared" ref="F5:F50" si="0">F4+C5-E5</f>
        <v>179757.27000000002</v>
      </c>
    </row>
    <row r="6" spans="1:6" x14ac:dyDescent="0.25">
      <c r="A6" s="180">
        <v>43898</v>
      </c>
      <c r="B6" s="178">
        <v>7375</v>
      </c>
      <c r="C6" s="179">
        <v>11373.8</v>
      </c>
      <c r="D6" s="180"/>
      <c r="E6" s="179"/>
      <c r="F6" s="176">
        <f t="shared" si="0"/>
        <v>191131.07</v>
      </c>
    </row>
    <row r="7" spans="1:6" x14ac:dyDescent="0.25">
      <c r="A7" s="180">
        <v>43899</v>
      </c>
      <c r="B7" s="178">
        <v>7452</v>
      </c>
      <c r="C7" s="179">
        <v>48853.36</v>
      </c>
      <c r="D7" s="180">
        <v>43900</v>
      </c>
      <c r="E7" s="179">
        <v>239984.43</v>
      </c>
      <c r="F7" s="176">
        <f t="shared" si="0"/>
        <v>0</v>
      </c>
    </row>
    <row r="8" spans="1:6" x14ac:dyDescent="0.25">
      <c r="A8" s="180">
        <v>43900</v>
      </c>
      <c r="B8" s="178">
        <v>7578</v>
      </c>
      <c r="C8" s="179">
        <v>70534.679999999993</v>
      </c>
      <c r="D8" s="180"/>
      <c r="E8" s="179"/>
      <c r="F8" s="176">
        <f t="shared" si="0"/>
        <v>70534.679999999993</v>
      </c>
    </row>
    <row r="9" spans="1:6" x14ac:dyDescent="0.25">
      <c r="A9" s="180">
        <v>43902</v>
      </c>
      <c r="B9" s="178">
        <v>7837</v>
      </c>
      <c r="C9" s="179">
        <v>122162.05</v>
      </c>
      <c r="D9" s="180"/>
      <c r="E9" s="179"/>
      <c r="F9" s="176">
        <f t="shared" si="0"/>
        <v>192696.72999999998</v>
      </c>
    </row>
    <row r="10" spans="1:6" x14ac:dyDescent="0.25">
      <c r="A10" s="180">
        <v>43902</v>
      </c>
      <c r="B10" s="178">
        <v>7838</v>
      </c>
      <c r="C10" s="179">
        <v>13112</v>
      </c>
      <c r="D10" s="180">
        <v>43904</v>
      </c>
      <c r="E10" s="179">
        <v>205808.73</v>
      </c>
      <c r="F10" s="176">
        <f t="shared" si="0"/>
        <v>0</v>
      </c>
    </row>
    <row r="11" spans="1:6" x14ac:dyDescent="0.25">
      <c r="A11" s="177">
        <v>43904</v>
      </c>
      <c r="B11" s="178">
        <v>8048</v>
      </c>
      <c r="C11" s="179">
        <v>2314.4</v>
      </c>
      <c r="D11" s="180"/>
      <c r="E11" s="179"/>
      <c r="F11" s="176">
        <f t="shared" si="0"/>
        <v>2314.4</v>
      </c>
    </row>
    <row r="12" spans="1:6" x14ac:dyDescent="0.25">
      <c r="A12" s="180">
        <v>43904</v>
      </c>
      <c r="B12" s="178">
        <v>8095</v>
      </c>
      <c r="C12" s="179">
        <v>220621.41</v>
      </c>
      <c r="D12" s="180"/>
      <c r="E12" s="179"/>
      <c r="F12" s="176">
        <f t="shared" si="0"/>
        <v>222935.81</v>
      </c>
    </row>
    <row r="13" spans="1:6" x14ac:dyDescent="0.25">
      <c r="A13" s="180">
        <v>43905</v>
      </c>
      <c r="B13" s="178">
        <v>8140</v>
      </c>
      <c r="C13" s="179">
        <v>48809.4</v>
      </c>
      <c r="D13" s="180"/>
      <c r="E13" s="179"/>
      <c r="F13" s="176">
        <f t="shared" si="0"/>
        <v>271745.21000000002</v>
      </c>
    </row>
    <row r="14" spans="1:6" x14ac:dyDescent="0.25">
      <c r="A14" s="180">
        <v>43905</v>
      </c>
      <c r="B14" s="178">
        <v>8143</v>
      </c>
      <c r="C14" s="179">
        <v>125</v>
      </c>
      <c r="D14" s="180"/>
      <c r="E14" s="179"/>
      <c r="F14" s="176">
        <f t="shared" si="0"/>
        <v>271870.21000000002</v>
      </c>
    </row>
    <row r="15" spans="1:6" x14ac:dyDescent="0.25">
      <c r="A15" s="180">
        <v>43906</v>
      </c>
      <c r="B15" s="178">
        <v>8272</v>
      </c>
      <c r="C15" s="179">
        <v>111259.1</v>
      </c>
      <c r="D15" s="180"/>
      <c r="E15" s="179"/>
      <c r="F15" s="176">
        <f t="shared" si="0"/>
        <v>383129.31000000006</v>
      </c>
    </row>
    <row r="16" spans="1:6" x14ac:dyDescent="0.25">
      <c r="A16" s="180">
        <v>43908</v>
      </c>
      <c r="B16" s="178">
        <v>8463</v>
      </c>
      <c r="C16" s="179">
        <v>64793.22</v>
      </c>
      <c r="D16" s="180"/>
      <c r="E16" s="179"/>
      <c r="F16" s="176">
        <f t="shared" si="0"/>
        <v>447922.53</v>
      </c>
    </row>
    <row r="17" spans="1:6" x14ac:dyDescent="0.25">
      <c r="A17" s="180">
        <v>43909</v>
      </c>
      <c r="B17" s="178">
        <v>8560</v>
      </c>
      <c r="C17" s="179">
        <v>1180</v>
      </c>
      <c r="D17" s="180">
        <v>43909</v>
      </c>
      <c r="E17" s="179">
        <v>449102.53</v>
      </c>
      <c r="F17" s="176">
        <f t="shared" si="0"/>
        <v>0</v>
      </c>
    </row>
    <row r="18" spans="1:6" x14ac:dyDescent="0.25">
      <c r="A18" s="180">
        <v>43910</v>
      </c>
      <c r="B18" s="178">
        <v>8652</v>
      </c>
      <c r="C18" s="179">
        <v>152548.12</v>
      </c>
      <c r="D18" s="180"/>
      <c r="E18" s="179"/>
      <c r="F18" s="176">
        <f t="shared" si="0"/>
        <v>152548.12</v>
      </c>
    </row>
    <row r="19" spans="1:6" x14ac:dyDescent="0.25">
      <c r="A19" s="180">
        <v>43910</v>
      </c>
      <c r="B19" s="178">
        <v>8688</v>
      </c>
      <c r="C19" s="179">
        <v>53618.85</v>
      </c>
      <c r="D19" s="180"/>
      <c r="E19" s="179"/>
      <c r="F19" s="176">
        <f t="shared" si="0"/>
        <v>206166.97</v>
      </c>
    </row>
    <row r="20" spans="1:6" x14ac:dyDescent="0.25">
      <c r="A20" s="180">
        <v>43911</v>
      </c>
      <c r="B20" s="178">
        <v>8793</v>
      </c>
      <c r="C20" s="179">
        <v>1443.3</v>
      </c>
      <c r="D20" s="180"/>
      <c r="E20" s="179"/>
      <c r="F20" s="176">
        <f t="shared" si="0"/>
        <v>207610.27</v>
      </c>
    </row>
    <row r="21" spans="1:6" x14ac:dyDescent="0.25">
      <c r="A21" s="180">
        <v>43911</v>
      </c>
      <c r="B21" s="178">
        <v>8811</v>
      </c>
      <c r="C21" s="179">
        <v>169567.84</v>
      </c>
      <c r="D21" s="180"/>
      <c r="E21" s="179"/>
      <c r="F21" s="176">
        <f t="shared" si="0"/>
        <v>377178.11</v>
      </c>
    </row>
    <row r="22" spans="1:6" x14ac:dyDescent="0.25">
      <c r="A22" s="180">
        <v>43911</v>
      </c>
      <c r="B22" s="178">
        <v>8869</v>
      </c>
      <c r="C22" s="179">
        <v>12504.8</v>
      </c>
      <c r="D22" s="180"/>
      <c r="E22" s="179"/>
      <c r="F22" s="176">
        <f t="shared" si="0"/>
        <v>389682.91</v>
      </c>
    </row>
    <row r="23" spans="1:6" x14ac:dyDescent="0.25">
      <c r="A23" s="180">
        <v>43912</v>
      </c>
      <c r="B23" s="178">
        <v>8926</v>
      </c>
      <c r="C23" s="179">
        <v>5334.5</v>
      </c>
      <c r="D23" s="180"/>
      <c r="E23" s="179"/>
      <c r="F23" s="176">
        <f t="shared" si="0"/>
        <v>395017.41</v>
      </c>
    </row>
    <row r="24" spans="1:6" x14ac:dyDescent="0.25">
      <c r="A24" s="180">
        <v>43913</v>
      </c>
      <c r="B24" s="178">
        <v>8959</v>
      </c>
      <c r="C24" s="179">
        <v>2700</v>
      </c>
      <c r="D24" s="180"/>
      <c r="E24" s="179"/>
      <c r="F24" s="176">
        <f t="shared" si="0"/>
        <v>397717.41</v>
      </c>
    </row>
    <row r="25" spans="1:6" x14ac:dyDescent="0.25">
      <c r="A25" s="180">
        <v>43914</v>
      </c>
      <c r="B25" s="178">
        <v>9087</v>
      </c>
      <c r="C25" s="179">
        <v>98444.92</v>
      </c>
      <c r="D25" s="180"/>
      <c r="E25" s="179"/>
      <c r="F25" s="176">
        <f t="shared" si="0"/>
        <v>496162.32999999996</v>
      </c>
    </row>
    <row r="26" spans="1:6" x14ac:dyDescent="0.25">
      <c r="A26" s="180">
        <v>43914</v>
      </c>
      <c r="B26" s="178">
        <v>9088</v>
      </c>
      <c r="C26" s="179">
        <v>12050.8</v>
      </c>
      <c r="D26" s="180"/>
      <c r="E26" s="179"/>
      <c r="F26" s="176">
        <f t="shared" si="0"/>
        <v>508213.12999999995</v>
      </c>
    </row>
    <row r="27" spans="1:6" x14ac:dyDescent="0.25">
      <c r="A27" s="180">
        <v>43915</v>
      </c>
      <c r="B27" s="178">
        <v>9231</v>
      </c>
      <c r="C27" s="179">
        <v>44204.800000000003</v>
      </c>
      <c r="D27" s="180">
        <v>43916</v>
      </c>
      <c r="E27" s="179">
        <v>552417.93000000005</v>
      </c>
      <c r="F27" s="176">
        <f t="shared" si="0"/>
        <v>0</v>
      </c>
    </row>
    <row r="28" spans="1:6" x14ac:dyDescent="0.25">
      <c r="A28" s="177">
        <v>43916</v>
      </c>
      <c r="B28" s="178">
        <v>9362</v>
      </c>
      <c r="C28" s="179">
        <v>35362.400000000001</v>
      </c>
      <c r="D28" s="180"/>
      <c r="E28" s="179"/>
      <c r="F28" s="176">
        <f t="shared" si="0"/>
        <v>35362.400000000001</v>
      </c>
    </row>
    <row r="29" spans="1:6" x14ac:dyDescent="0.25">
      <c r="A29" s="177">
        <v>43917</v>
      </c>
      <c r="B29" s="178">
        <v>9394</v>
      </c>
      <c r="C29" s="179">
        <v>67145.759999999995</v>
      </c>
      <c r="D29" s="180"/>
      <c r="E29" s="179"/>
      <c r="F29" s="176">
        <f t="shared" si="0"/>
        <v>102508.16</v>
      </c>
    </row>
    <row r="30" spans="1:6" x14ac:dyDescent="0.25">
      <c r="A30" s="177">
        <v>43917</v>
      </c>
      <c r="B30" s="178">
        <v>9407</v>
      </c>
      <c r="C30" s="179">
        <v>37214.74</v>
      </c>
      <c r="D30" s="180"/>
      <c r="E30" s="179"/>
      <c r="F30" s="176">
        <f t="shared" si="0"/>
        <v>139722.9</v>
      </c>
    </row>
    <row r="31" spans="1:6" x14ac:dyDescent="0.25">
      <c r="A31" s="177">
        <v>43918</v>
      </c>
      <c r="B31" s="178">
        <v>9543</v>
      </c>
      <c r="C31" s="179">
        <v>81554.399999999994</v>
      </c>
      <c r="D31" s="180"/>
      <c r="E31" s="179"/>
      <c r="F31" s="176">
        <f t="shared" si="0"/>
        <v>221277.3</v>
      </c>
    </row>
    <row r="32" spans="1:6" x14ac:dyDescent="0.25">
      <c r="A32" s="177">
        <v>43919</v>
      </c>
      <c r="B32" s="178">
        <v>9676</v>
      </c>
      <c r="C32" s="179">
        <v>32493.599999999999</v>
      </c>
      <c r="D32" s="180"/>
      <c r="E32" s="179"/>
      <c r="F32" s="176">
        <f t="shared" si="0"/>
        <v>253770.9</v>
      </c>
    </row>
    <row r="33" spans="1:6" x14ac:dyDescent="0.25">
      <c r="A33" s="177">
        <v>43919</v>
      </c>
      <c r="B33" s="178">
        <v>9687</v>
      </c>
      <c r="C33" s="179">
        <v>3709</v>
      </c>
      <c r="D33" s="180">
        <v>43920</v>
      </c>
      <c r="E33" s="179">
        <v>257479.9</v>
      </c>
      <c r="F33" s="176">
        <f t="shared" si="0"/>
        <v>0</v>
      </c>
    </row>
    <row r="34" spans="1:6" x14ac:dyDescent="0.25">
      <c r="A34" s="177">
        <v>43920</v>
      </c>
      <c r="B34" s="178">
        <v>9804</v>
      </c>
      <c r="C34" s="179">
        <v>37578.6</v>
      </c>
      <c r="D34" s="180"/>
      <c r="E34" s="179"/>
      <c r="F34" s="176">
        <f t="shared" si="0"/>
        <v>37578.6</v>
      </c>
    </row>
    <row r="35" spans="1:6" x14ac:dyDescent="0.25">
      <c r="A35" s="177">
        <v>43921</v>
      </c>
      <c r="B35" s="178">
        <v>9860</v>
      </c>
      <c r="C35" s="179">
        <v>1296</v>
      </c>
      <c r="D35" s="180"/>
      <c r="E35" s="179"/>
      <c r="F35" s="176">
        <f t="shared" si="0"/>
        <v>38874.6</v>
      </c>
    </row>
    <row r="36" spans="1:6" x14ac:dyDescent="0.25">
      <c r="A36" s="177">
        <v>43922</v>
      </c>
      <c r="B36" s="178">
        <v>9932</v>
      </c>
      <c r="C36" s="179">
        <v>77278.850000000006</v>
      </c>
      <c r="D36" s="180"/>
      <c r="E36" s="179"/>
      <c r="F36" s="176">
        <f t="shared" si="0"/>
        <v>116153.45000000001</v>
      </c>
    </row>
    <row r="37" spans="1:6" x14ac:dyDescent="0.25">
      <c r="A37" s="177">
        <v>43923</v>
      </c>
      <c r="B37" s="178">
        <v>10073</v>
      </c>
      <c r="C37" s="179">
        <v>29531.040000000001</v>
      </c>
      <c r="D37" s="180">
        <v>43925</v>
      </c>
      <c r="E37" s="179">
        <v>145684.49</v>
      </c>
      <c r="F37" s="176">
        <f t="shared" si="0"/>
        <v>0</v>
      </c>
    </row>
    <row r="38" spans="1:6" x14ac:dyDescent="0.25">
      <c r="A38" s="177">
        <v>43924</v>
      </c>
      <c r="B38" s="178">
        <v>10262</v>
      </c>
      <c r="C38" s="179">
        <v>152058.71</v>
      </c>
      <c r="D38" s="180"/>
      <c r="E38" s="179"/>
      <c r="F38" s="176">
        <f t="shared" si="0"/>
        <v>152058.71</v>
      </c>
    </row>
    <row r="39" spans="1:6" x14ac:dyDescent="0.25">
      <c r="A39" s="177">
        <v>43925</v>
      </c>
      <c r="B39" s="178">
        <v>10334</v>
      </c>
      <c r="C39" s="179">
        <v>78016.5</v>
      </c>
      <c r="D39" s="180"/>
      <c r="E39" s="179"/>
      <c r="F39" s="176">
        <f t="shared" si="0"/>
        <v>230075.21</v>
      </c>
    </row>
    <row r="40" spans="1:6" x14ac:dyDescent="0.25">
      <c r="A40" s="177">
        <v>43925</v>
      </c>
      <c r="B40" s="178">
        <v>10335</v>
      </c>
      <c r="C40" s="179">
        <v>386.4</v>
      </c>
      <c r="D40" s="180"/>
      <c r="E40" s="179"/>
      <c r="F40" s="176">
        <f t="shared" si="0"/>
        <v>230461.61</v>
      </c>
    </row>
    <row r="41" spans="1:6" x14ac:dyDescent="0.25">
      <c r="A41" s="177">
        <v>43928</v>
      </c>
      <c r="B41" s="178">
        <v>10635</v>
      </c>
      <c r="C41" s="179">
        <v>54300.3</v>
      </c>
      <c r="D41" s="180"/>
      <c r="E41" s="179"/>
      <c r="F41" s="176">
        <f t="shared" si="0"/>
        <v>284761.90999999997</v>
      </c>
    </row>
    <row r="42" spans="1:6" x14ac:dyDescent="0.25">
      <c r="A42" s="177">
        <v>43928</v>
      </c>
      <c r="B42" s="178">
        <v>10638</v>
      </c>
      <c r="C42" s="179">
        <v>5544</v>
      </c>
      <c r="D42" s="180"/>
      <c r="E42" s="179"/>
      <c r="F42" s="176">
        <f t="shared" si="0"/>
        <v>290305.90999999997</v>
      </c>
    </row>
    <row r="43" spans="1:6" x14ac:dyDescent="0.25">
      <c r="A43" s="177">
        <v>43929</v>
      </c>
      <c r="B43" s="268">
        <v>10758</v>
      </c>
      <c r="C43" s="265">
        <v>147773.48000000001</v>
      </c>
      <c r="D43" s="180">
        <v>43929</v>
      </c>
      <c r="E43" s="179">
        <v>438079.39</v>
      </c>
      <c r="F43" s="176">
        <f t="shared" si="0"/>
        <v>0</v>
      </c>
    </row>
    <row r="44" spans="1:6" x14ac:dyDescent="0.25">
      <c r="A44" s="177"/>
      <c r="B44" s="178"/>
      <c r="C44" s="179">
        <v>0</v>
      </c>
      <c r="D44" s="180"/>
      <c r="E44" s="179"/>
      <c r="F44" s="176">
        <f t="shared" si="0"/>
        <v>0</v>
      </c>
    </row>
    <row r="45" spans="1:6" x14ac:dyDescent="0.25">
      <c r="A45" s="177"/>
      <c r="B45" s="178"/>
      <c r="C45" s="179">
        <v>0</v>
      </c>
      <c r="D45" s="180"/>
      <c r="E45" s="179"/>
      <c r="F45" s="176">
        <f t="shared" si="0"/>
        <v>0</v>
      </c>
    </row>
    <row r="46" spans="1:6" x14ac:dyDescent="0.25">
      <c r="A46" s="177"/>
      <c r="B46" s="178"/>
      <c r="C46" s="179">
        <v>0</v>
      </c>
      <c r="D46" s="180"/>
      <c r="E46" s="179"/>
      <c r="F46" s="176">
        <f t="shared" si="0"/>
        <v>0</v>
      </c>
    </row>
    <row r="47" spans="1:6" x14ac:dyDescent="0.25">
      <c r="A47" s="177"/>
      <c r="B47" s="178"/>
      <c r="C47" s="179">
        <v>0</v>
      </c>
      <c r="D47" s="180"/>
      <c r="E47" s="179"/>
      <c r="F47" s="176">
        <f t="shared" si="0"/>
        <v>0</v>
      </c>
    </row>
    <row r="48" spans="1:6" x14ac:dyDescent="0.25">
      <c r="A48" s="177"/>
      <c r="B48" s="178"/>
      <c r="C48" s="179">
        <v>0</v>
      </c>
      <c r="D48" s="180"/>
      <c r="E48" s="179"/>
      <c r="F48" s="176">
        <f t="shared" si="0"/>
        <v>0</v>
      </c>
    </row>
    <row r="49" spans="1:6" x14ac:dyDescent="0.25">
      <c r="A49" s="177"/>
      <c r="B49" s="178"/>
      <c r="C49" s="179">
        <v>0</v>
      </c>
      <c r="D49" s="180"/>
      <c r="E49" s="179"/>
      <c r="F49" s="176">
        <f t="shared" si="0"/>
        <v>0</v>
      </c>
    </row>
    <row r="50" spans="1:6" ht="15.75" thickBot="1" x14ac:dyDescent="0.3">
      <c r="A50" s="181"/>
      <c r="B50" s="182"/>
      <c r="C50" s="104">
        <v>0</v>
      </c>
      <c r="D50" s="183"/>
      <c r="E50" s="104"/>
      <c r="F50" s="176">
        <f t="shared" si="0"/>
        <v>0</v>
      </c>
    </row>
    <row r="51" spans="1:6" ht="19.5" thickTop="1" x14ac:dyDescent="0.3">
      <c r="B51" s="59"/>
      <c r="C51" s="4">
        <f>SUM(C3:C50)</f>
        <v>2288557.4</v>
      </c>
      <c r="D51" s="1"/>
      <c r="E51" s="4">
        <f>SUM(E3:E50)</f>
        <v>2288557.4</v>
      </c>
      <c r="F51" s="184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36:F54"/>
  <sheetViews>
    <sheetView topLeftCell="A35" workbookViewId="0">
      <selection activeCell="B65" sqref="B65"/>
    </sheetView>
  </sheetViews>
  <sheetFormatPr baseColWidth="10" defaultRowHeight="15" x14ac:dyDescent="0.25"/>
  <cols>
    <col min="3" max="3" width="12.5703125" bestFit="1" customWidth="1"/>
  </cols>
  <sheetData>
    <row r="36" spans="1:6" ht="14.25" customHeight="1" x14ac:dyDescent="0.25"/>
    <row r="40" spans="1:6" ht="15" customHeight="1" x14ac:dyDescent="0.25">
      <c r="A40" s="29"/>
      <c r="B40" s="167" t="s">
        <v>34</v>
      </c>
      <c r="C40" s="4"/>
      <c r="D40" s="4"/>
      <c r="E40" s="59"/>
      <c r="F40" s="4"/>
    </row>
    <row r="41" spans="1:6" ht="16.5" customHeight="1" x14ac:dyDescent="0.25">
      <c r="A41" s="168">
        <v>43927</v>
      </c>
      <c r="B41" s="169" t="s">
        <v>222</v>
      </c>
      <c r="C41" s="64">
        <v>108.5</v>
      </c>
      <c r="D41" s="170" t="s">
        <v>35</v>
      </c>
      <c r="E41" s="171" t="s">
        <v>223</v>
      </c>
      <c r="F41" s="64">
        <v>96</v>
      </c>
    </row>
    <row r="42" spans="1:6" x14ac:dyDescent="0.25">
      <c r="A42" s="168">
        <v>43927</v>
      </c>
      <c r="B42" s="169" t="s">
        <v>224</v>
      </c>
      <c r="C42" s="64">
        <v>13572.08</v>
      </c>
      <c r="D42" s="170" t="s">
        <v>35</v>
      </c>
      <c r="E42" s="171" t="s">
        <v>225</v>
      </c>
      <c r="F42" s="64">
        <v>15122</v>
      </c>
    </row>
    <row r="43" spans="1:6" x14ac:dyDescent="0.25">
      <c r="A43" s="168"/>
      <c r="B43" s="169" t="s">
        <v>36</v>
      </c>
      <c r="C43" s="64">
        <v>0</v>
      </c>
      <c r="D43" s="170" t="s">
        <v>35</v>
      </c>
      <c r="E43" s="171">
        <v>138420</v>
      </c>
      <c r="F43" s="64">
        <v>292</v>
      </c>
    </row>
    <row r="44" spans="1:6" ht="12.75" customHeight="1" x14ac:dyDescent="0.25">
      <c r="A44" s="168">
        <v>43927</v>
      </c>
      <c r="B44" s="169" t="s">
        <v>226</v>
      </c>
      <c r="C44" s="64">
        <v>52.14</v>
      </c>
      <c r="D44" s="170" t="s">
        <v>35</v>
      </c>
      <c r="E44" s="171" t="s">
        <v>36</v>
      </c>
      <c r="F44" s="64">
        <v>0</v>
      </c>
    </row>
    <row r="45" spans="1:6" hidden="1" x14ac:dyDescent="0.25">
      <c r="A45" s="168"/>
      <c r="B45" s="169" t="s">
        <v>36</v>
      </c>
      <c r="C45" s="64">
        <v>0</v>
      </c>
      <c r="D45" s="170" t="s">
        <v>35</v>
      </c>
      <c r="E45" s="171" t="s">
        <v>36</v>
      </c>
      <c r="F45" s="64">
        <v>0</v>
      </c>
    </row>
    <row r="46" spans="1:6" hidden="1" x14ac:dyDescent="0.25">
      <c r="A46" s="168"/>
      <c r="B46" s="169" t="s">
        <v>36</v>
      </c>
      <c r="C46" s="64">
        <v>0</v>
      </c>
      <c r="D46" s="170" t="s">
        <v>35</v>
      </c>
      <c r="E46" s="171" t="s">
        <v>36</v>
      </c>
      <c r="F46" s="64">
        <v>0</v>
      </c>
    </row>
    <row r="47" spans="1:6" hidden="1" x14ac:dyDescent="0.25">
      <c r="A47" s="168"/>
      <c r="B47" s="169" t="s">
        <v>36</v>
      </c>
      <c r="C47" s="64">
        <v>0</v>
      </c>
      <c r="D47" s="170" t="s">
        <v>35</v>
      </c>
      <c r="E47" s="171" t="s">
        <v>36</v>
      </c>
      <c r="F47" s="64">
        <v>0</v>
      </c>
    </row>
    <row r="48" spans="1:6" hidden="1" x14ac:dyDescent="0.25">
      <c r="A48" s="168"/>
      <c r="B48" s="169" t="s">
        <v>36</v>
      </c>
      <c r="C48" s="64">
        <v>0</v>
      </c>
      <c r="D48" s="170" t="s">
        <v>35</v>
      </c>
      <c r="E48" s="171" t="s">
        <v>36</v>
      </c>
      <c r="F48" s="64">
        <v>0</v>
      </c>
    </row>
    <row r="49" spans="1:6" hidden="1" x14ac:dyDescent="0.25">
      <c r="A49" s="168"/>
      <c r="B49" s="169" t="s">
        <v>36</v>
      </c>
      <c r="C49" s="64">
        <v>0</v>
      </c>
      <c r="D49" s="170" t="s">
        <v>35</v>
      </c>
      <c r="E49" s="171" t="s">
        <v>36</v>
      </c>
      <c r="F49" s="64">
        <v>0</v>
      </c>
    </row>
    <row r="50" spans="1:6" hidden="1" x14ac:dyDescent="0.25">
      <c r="A50" s="168"/>
      <c r="B50" s="169" t="s">
        <v>36</v>
      </c>
      <c r="C50" s="64">
        <v>0</v>
      </c>
      <c r="D50" s="170" t="s">
        <v>35</v>
      </c>
      <c r="E50" s="171" t="s">
        <v>36</v>
      </c>
      <c r="F50" s="64">
        <v>0</v>
      </c>
    </row>
    <row r="51" spans="1:6" x14ac:dyDescent="0.25">
      <c r="A51" s="168">
        <v>43927</v>
      </c>
      <c r="B51" s="169" t="s">
        <v>227</v>
      </c>
      <c r="C51" s="64">
        <v>241.8</v>
      </c>
      <c r="D51" s="170" t="s">
        <v>35</v>
      </c>
      <c r="E51" s="171" t="s">
        <v>228</v>
      </c>
      <c r="F51" s="64">
        <v>154</v>
      </c>
    </row>
    <row r="52" spans="1:6" x14ac:dyDescent="0.25">
      <c r="A52" s="168">
        <v>43927</v>
      </c>
      <c r="B52" s="169" t="s">
        <v>229</v>
      </c>
      <c r="C52" s="64">
        <v>306.98</v>
      </c>
      <c r="D52" s="170" t="s">
        <v>35</v>
      </c>
      <c r="E52" s="171" t="s">
        <v>230</v>
      </c>
      <c r="F52" s="64">
        <v>251</v>
      </c>
    </row>
    <row r="53" spans="1:6" x14ac:dyDescent="0.25">
      <c r="A53" s="168">
        <v>43927</v>
      </c>
      <c r="B53" s="169" t="s">
        <v>231</v>
      </c>
      <c r="C53" s="64">
        <v>72</v>
      </c>
      <c r="D53" s="170" t="s">
        <v>35</v>
      </c>
      <c r="E53" s="171" t="s">
        <v>232</v>
      </c>
      <c r="F53" s="64">
        <v>60</v>
      </c>
    </row>
    <row r="54" spans="1:6" x14ac:dyDescent="0.25">
      <c r="A54" s="168">
        <v>43927</v>
      </c>
      <c r="B54" s="169" t="s">
        <v>233</v>
      </c>
      <c r="C54" s="64">
        <v>84.72</v>
      </c>
      <c r="D54" s="170" t="s">
        <v>35</v>
      </c>
      <c r="E54" s="171" t="s">
        <v>36</v>
      </c>
      <c r="F54" s="64">
        <v>0</v>
      </c>
    </row>
  </sheetData>
  <sortState xmlns:xlrd2="http://schemas.microsoft.com/office/spreadsheetml/2017/richdata2" ref="A41:F42">
    <sortCondition ref="B41:B42"/>
  </sortState>
  <phoneticPr fontId="30" type="noConversion"/>
  <pageMargins left="0.7" right="0.7" top="0.75" bottom="0.27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Hoja7</vt:lpstr>
      <vt:lpstr>Hoja8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2020-04-13T17:32:16Z</cp:lastPrinted>
  <dcterms:created xsi:type="dcterms:W3CDTF">2020-01-17T15:55:16Z</dcterms:created>
  <dcterms:modified xsi:type="dcterms:W3CDTF">2020-04-13T17:38:02Z</dcterms:modified>
</cp:coreProperties>
</file>