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AFA2790A-CE55-466B-9CAC-C58301D34639}" xr6:coauthVersionLast="45" xr6:coauthVersionMax="45" xr10:uidLastSave="{00000000-0000-0000-0000-000000000000}"/>
  <bookViews>
    <workbookView xWindow="-120" yWindow="-120" windowWidth="24240" windowHeight="13140" firstSheet="9" activeTab="12" xr2:uid="{B851DD0B-0650-4905-8FE5-BDBD7DE8D83E}"/>
  </bookViews>
  <sheets>
    <sheet name="E N E R O    2 0 2 0        " sheetId="4" r:id="rId1"/>
    <sheet name="Hoja1" sheetId="7" r:id="rId2"/>
    <sheet name="REMISIONES  ENERO  2020  " sheetId="3" r:id="rId3"/>
    <sheet name="FEBRERO  2020 " sheetId="1" r:id="rId4"/>
    <sheet name="REMISIONES  FEBRERO 2020" sheetId="2" r:id="rId5"/>
    <sheet name="  M A R Z O     2 0 2 0        " sheetId="5" r:id="rId6"/>
    <sheet name="REMISIONES  MARZO  2020    " sheetId="6" r:id="rId7"/>
    <sheet name="    A B R I L       2020       " sheetId="8" r:id="rId8"/>
    <sheet name="  REMISIONES   ABRIL    2020   " sheetId="9" r:id="rId9"/>
    <sheet name="M A Y O     2 0 2 0        " sheetId="10" r:id="rId10"/>
    <sheet name="REMISIONES  MAYO  2020    " sheetId="11" r:id="rId11"/>
    <sheet name=" J U N I O     2020   " sheetId="12" r:id="rId12"/>
    <sheet name="REMISIONES  J U N I O     2020 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3" i="13" l="1"/>
  <c r="C53" i="13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3" i="13"/>
  <c r="F66" i="12"/>
  <c r="I66" i="12"/>
  <c r="L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K45" i="10" s="1"/>
  <c r="F43" i="10"/>
  <c r="C43" i="10"/>
  <c r="N42" i="10"/>
  <c r="M44" i="10" s="1"/>
  <c r="M31" i="10"/>
  <c r="L28" i="10"/>
  <c r="M19" i="10"/>
  <c r="M42" i="10" s="1"/>
  <c r="L15" i="10"/>
  <c r="L14" i="10"/>
  <c r="L13" i="10"/>
  <c r="L12" i="10"/>
  <c r="L43" i="10" s="1"/>
  <c r="F46" i="10" l="1"/>
  <c r="F49" i="10" s="1"/>
  <c r="F52" i="10" s="1"/>
  <c r="K47" i="10" s="1"/>
  <c r="K51" i="10" s="1"/>
  <c r="F39" i="9"/>
  <c r="F40" i="9" s="1"/>
  <c r="F37" i="9"/>
  <c r="F38" i="9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M39" i="8" s="1"/>
  <c r="L12" i="8"/>
  <c r="F41" i="9" l="1"/>
  <c r="F43" i="8"/>
  <c r="F46" i="8" s="1"/>
  <c r="F49" i="8" s="1"/>
  <c r="K44" i="8" s="1"/>
  <c r="K48" i="8" s="1"/>
  <c r="K42" i="8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M39" i="5" s="1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46" i="4" s="1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s="1"/>
  <c r="M41" i="5" l="1"/>
  <c r="K42" i="5"/>
  <c r="F43" i="5" s="1"/>
  <c r="F46" i="5" s="1"/>
  <c r="F49" i="5" s="1"/>
  <c r="K44" i="5" s="1"/>
  <c r="K48" i="5" s="1"/>
  <c r="F48" i="4"/>
  <c r="F51" i="4" s="1"/>
  <c r="F54" i="4" s="1"/>
  <c r="K49" i="4" s="1"/>
  <c r="K53" i="4" s="1"/>
  <c r="K47" i="4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42" i="1" s="1"/>
  <c r="L12" i="1"/>
  <c r="M10" i="1"/>
  <c r="M8" i="1"/>
  <c r="M41" i="1" s="1"/>
  <c r="K44" i="1" l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<sst xmlns="http://schemas.openxmlformats.org/spreadsheetml/2006/main" count="726" uniqueCount="311">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</sst>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43" fillId="10" borderId="4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32.42578125" style="4" customWidth="1"/>
  </cols>
  <sheetData>
    <row r="1" spans="1:15" ht="23.25" x14ac:dyDescent="0.35">
      <c r="C1" s="303" t="s">
        <v>69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5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9.5" thickBot="1" x14ac:dyDescent="0.35">
      <c r="B3" s="304" t="s">
        <v>2</v>
      </c>
      <c r="C3" s="305"/>
      <c r="D3" s="12"/>
      <c r="I3" s="14" t="s">
        <v>3</v>
      </c>
      <c r="J3" s="9"/>
      <c r="K3" s="15" t="s">
        <v>4</v>
      </c>
      <c r="L3" s="15"/>
    </row>
    <row r="4" spans="1:15" ht="20.25" thickTop="1" thickBot="1" x14ac:dyDescent="0.35">
      <c r="A4" s="16" t="s">
        <v>5</v>
      </c>
      <c r="B4" s="17"/>
      <c r="C4" s="18">
        <v>273391.58</v>
      </c>
      <c r="D4" s="19">
        <v>43837</v>
      </c>
      <c r="E4" s="306" t="s">
        <v>6</v>
      </c>
      <c r="F4" s="307"/>
      <c r="H4" s="308" t="s">
        <v>7</v>
      </c>
      <c r="I4" s="30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.75" thickBot="1" x14ac:dyDescent="0.3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5" thickBot="1" x14ac:dyDescent="0.3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5" thickBot="1" x14ac:dyDescent="0.3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5" thickBot="1" x14ac:dyDescent="0.3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5" thickBot="1" x14ac:dyDescent="0.3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.75" thickBot="1" x14ac:dyDescent="0.3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.75" thickBot="1" x14ac:dyDescent="0.3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.75" thickBot="1" x14ac:dyDescent="0.3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.75" thickBot="1" x14ac:dyDescent="0.3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.75" thickBot="1" x14ac:dyDescent="0.3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.75" thickBot="1" x14ac:dyDescent="0.3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.75" thickBot="1" x14ac:dyDescent="0.3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.75" thickBot="1" x14ac:dyDescent="0.3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.75" thickBot="1" x14ac:dyDescent="0.3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.75" thickBot="1" x14ac:dyDescent="0.3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5" thickBot="1" x14ac:dyDescent="0.3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.75" thickBot="1" x14ac:dyDescent="0.3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.75" thickBot="1" x14ac:dyDescent="0.3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.75" thickBot="1" x14ac:dyDescent="0.3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.75" thickBot="1" x14ac:dyDescent="0.3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.75" thickBot="1" x14ac:dyDescent="0.3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.75" thickBot="1" x14ac:dyDescent="0.3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.75" thickBot="1" x14ac:dyDescent="0.3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.75" thickBot="1" x14ac:dyDescent="0.3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5" thickBot="1" x14ac:dyDescent="0.3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5" thickBot="1" x14ac:dyDescent="0.3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5" thickBot="1" x14ac:dyDescent="0.3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5" thickBot="1" x14ac:dyDescent="0.3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5" thickBot="1" x14ac:dyDescent="0.3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5" thickBot="1" x14ac:dyDescent="0.3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75" x14ac:dyDescent="0.25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75" x14ac:dyDescent="0.25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75" x14ac:dyDescent="0.25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75" x14ac:dyDescent="0.25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75" x14ac:dyDescent="0.25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75" x14ac:dyDescent="0.25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75" x14ac:dyDescent="0.25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5" thickBot="1" x14ac:dyDescent="0.3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5" thickBot="1" x14ac:dyDescent="0.3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5" thickBot="1" x14ac:dyDescent="0.3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20.25" thickTop="1" thickBot="1" x14ac:dyDescent="0.3">
      <c r="C46" s="5" t="s">
        <v>10</v>
      </c>
      <c r="M46" s="310">
        <f>N44+M44</f>
        <v>2693282.98</v>
      </c>
      <c r="N46" s="311"/>
      <c r="O46" s="182"/>
    </row>
    <row r="47" spans="1:15" ht="15.75" x14ac:dyDescent="0.25">
      <c r="A47" s="65"/>
      <c r="B47" s="122"/>
      <c r="C47" s="4"/>
      <c r="H47" s="284" t="s">
        <v>52</v>
      </c>
      <c r="I47" s="285"/>
      <c r="J47" s="123"/>
      <c r="K47" s="286">
        <f>I45+L45</f>
        <v>217774.8</v>
      </c>
      <c r="L47" s="287"/>
    </row>
    <row r="48" spans="1:15" ht="15.75" x14ac:dyDescent="0.25">
      <c r="D48" s="289" t="s">
        <v>53</v>
      </c>
      <c r="E48" s="289"/>
      <c r="F48" s="124">
        <f>F45-K47-C45</f>
        <v>2463934.14</v>
      </c>
      <c r="I48" s="125"/>
      <c r="J48" s="125"/>
    </row>
    <row r="49" spans="2:15" ht="18.75" x14ac:dyDescent="0.3">
      <c r="D49" s="290" t="s">
        <v>54</v>
      </c>
      <c r="E49" s="290"/>
      <c r="F49" s="126">
        <v>-2518468.4500000002</v>
      </c>
      <c r="I49" s="291" t="s">
        <v>55</v>
      </c>
      <c r="J49" s="292"/>
      <c r="K49" s="293">
        <f>F54</f>
        <v>333404.95999999996</v>
      </c>
      <c r="L49" s="294"/>
    </row>
    <row r="50" spans="2:15" ht="19.5" thickBot="1" x14ac:dyDescent="0.35">
      <c r="D50" s="127"/>
      <c r="E50" s="128"/>
      <c r="F50" s="129" t="s">
        <v>10</v>
      </c>
      <c r="I50" s="130"/>
      <c r="J50" s="130"/>
      <c r="K50" s="131"/>
      <c r="L50" s="131"/>
    </row>
    <row r="51" spans="2:15" ht="19.5" thickTop="1" x14ac:dyDescent="0.3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295">
        <f>-C4</f>
        <v>-273391.58</v>
      </c>
      <c r="L51" s="296"/>
      <c r="M51" s="134"/>
    </row>
    <row r="52" spans="2:15" ht="16.5" thickBot="1" x14ac:dyDescent="0.3">
      <c r="D52" s="135" t="s">
        <v>58</v>
      </c>
      <c r="E52" s="65" t="s">
        <v>59</v>
      </c>
      <c r="F52" s="136">
        <v>32730</v>
      </c>
    </row>
    <row r="53" spans="2:15" ht="20.25" thickTop="1" thickBot="1" x14ac:dyDescent="0.35">
      <c r="C53" s="183">
        <v>43867</v>
      </c>
      <c r="D53" s="297" t="s">
        <v>60</v>
      </c>
      <c r="E53" s="298"/>
      <c r="F53" s="138">
        <v>355209.27</v>
      </c>
      <c r="I53" s="299" t="s">
        <v>61</v>
      </c>
      <c r="J53" s="300"/>
      <c r="K53" s="301">
        <f>K49+K51</f>
        <v>60013.379999999946</v>
      </c>
      <c r="L53" s="302"/>
    </row>
    <row r="54" spans="2:15" ht="18.75" x14ac:dyDescent="0.3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25">
      <c r="B56"/>
      <c r="C56"/>
      <c r="D56" s="288"/>
      <c r="E56" s="288"/>
      <c r="M56" s="144"/>
      <c r="N56" s="65"/>
      <c r="O56" s="65"/>
    </row>
    <row r="57" spans="2:15" x14ac:dyDescent="0.25">
      <c r="B57"/>
      <c r="C57"/>
      <c r="M57" s="144"/>
      <c r="N57" s="65"/>
      <c r="O57" s="65"/>
    </row>
    <row r="58" spans="2:15" x14ac:dyDescent="0.25">
      <c r="B58"/>
      <c r="C58"/>
      <c r="N58" s="65"/>
      <c r="O58" s="65"/>
    </row>
    <row r="59" spans="2:15" x14ac:dyDescent="0.25">
      <c r="B59"/>
      <c r="C59"/>
      <c r="F59"/>
      <c r="I59"/>
      <c r="J59"/>
      <c r="M59"/>
      <c r="N59" s="65"/>
      <c r="O59" s="65"/>
    </row>
    <row r="60" spans="2:15" x14ac:dyDescent="0.25">
      <c r="B60"/>
      <c r="C60"/>
      <c r="F60" s="145"/>
      <c r="N60" s="65"/>
      <c r="O60" s="65"/>
    </row>
    <row r="61" spans="2:15" x14ac:dyDescent="0.25">
      <c r="F61" s="91"/>
      <c r="M61" s="4"/>
      <c r="N61" s="65"/>
      <c r="O61" s="65"/>
    </row>
    <row r="62" spans="2:15" x14ac:dyDescent="0.25">
      <c r="F62" s="91"/>
      <c r="M62" s="4"/>
      <c r="N62" s="65"/>
      <c r="O62" s="65"/>
    </row>
    <row r="63" spans="2:15" x14ac:dyDescent="0.25">
      <c r="F63" s="91"/>
      <c r="M63" s="4"/>
      <c r="N63" s="65"/>
      <c r="O63" s="65"/>
    </row>
    <row r="64" spans="2:15" x14ac:dyDescent="0.25">
      <c r="F64" s="91"/>
      <c r="M64" s="4"/>
      <c r="N64" s="65"/>
      <c r="O64" s="65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91"/>
      <c r="M67" s="4"/>
    </row>
    <row r="68" spans="6:13" x14ac:dyDescent="0.25">
      <c r="F68" s="91"/>
      <c r="M68" s="4"/>
    </row>
    <row r="69" spans="6:13" x14ac:dyDescent="0.25">
      <c r="F69" s="91"/>
      <c r="M69" s="4"/>
    </row>
    <row r="70" spans="6:13" x14ac:dyDescent="0.25">
      <c r="F70" s="145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mergeCells count="16">
    <mergeCell ref="C1:K1"/>
    <mergeCell ref="B3:C3"/>
    <mergeCell ref="E4:F4"/>
    <mergeCell ref="H4:I4"/>
    <mergeCell ref="M46:N46"/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03" t="s">
        <v>219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5" ht="18.75" x14ac:dyDescent="0.3">
      <c r="C2" s="5"/>
      <c r="E2" s="312" t="s">
        <v>135</v>
      </c>
      <c r="F2" s="312"/>
      <c r="H2" s="184" t="s">
        <v>1</v>
      </c>
      <c r="I2" s="3"/>
      <c r="J2" s="243"/>
      <c r="M2" s="3"/>
      <c r="N2" s="56"/>
      <c r="O2" s="56"/>
    </row>
    <row r="3" spans="1:15" ht="19.5" thickBot="1" x14ac:dyDescent="0.35">
      <c r="B3" s="304" t="s">
        <v>2</v>
      </c>
      <c r="C3" s="305"/>
      <c r="D3" s="12"/>
      <c r="E3" s="313"/>
      <c r="F3" s="313"/>
      <c r="I3" s="185" t="s">
        <v>3</v>
      </c>
      <c r="J3" s="244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245">
        <v>239420.42</v>
      </c>
      <c r="D4" s="246">
        <v>43957</v>
      </c>
      <c r="E4" s="306" t="s">
        <v>6</v>
      </c>
      <c r="F4" s="307"/>
      <c r="H4" s="308" t="s">
        <v>7</v>
      </c>
      <c r="I4" s="309"/>
      <c r="J4" s="247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.75" thickBot="1" x14ac:dyDescent="0.3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5" thickBot="1" x14ac:dyDescent="0.3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5" thickBot="1" x14ac:dyDescent="0.3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5" thickBot="1" x14ac:dyDescent="0.3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5" thickBot="1" x14ac:dyDescent="0.3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.75" thickBot="1" x14ac:dyDescent="0.3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.75" thickBot="1" x14ac:dyDescent="0.3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.75" thickBot="1" x14ac:dyDescent="0.3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.75" thickBot="1" x14ac:dyDescent="0.3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.75" thickBot="1" x14ac:dyDescent="0.3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.75" thickBot="1" x14ac:dyDescent="0.3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.75" thickBot="1" x14ac:dyDescent="0.3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.75" thickBot="1" x14ac:dyDescent="0.3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.75" thickBot="1" x14ac:dyDescent="0.3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.75" thickBot="1" x14ac:dyDescent="0.3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5" thickBot="1" x14ac:dyDescent="0.3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.75" thickBot="1" x14ac:dyDescent="0.3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.75" thickBot="1" x14ac:dyDescent="0.3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.75" thickBot="1" x14ac:dyDescent="0.3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.75" thickBot="1" x14ac:dyDescent="0.3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.75" thickBot="1" x14ac:dyDescent="0.3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.75" thickBot="1" x14ac:dyDescent="0.3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.75" thickBot="1" x14ac:dyDescent="0.3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.75" thickBot="1" x14ac:dyDescent="0.3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.75" thickBot="1" x14ac:dyDescent="0.3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.75" thickBot="1" x14ac:dyDescent="0.3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.75" thickBot="1" x14ac:dyDescent="0.3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.75" thickBot="1" x14ac:dyDescent="0.3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.75" thickBot="1" x14ac:dyDescent="0.3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.75" thickBot="1" x14ac:dyDescent="0.3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.75" thickBot="1" x14ac:dyDescent="0.3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.75" thickBot="1" x14ac:dyDescent="0.3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.75" thickBot="1" x14ac:dyDescent="0.3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5" thickBot="1" x14ac:dyDescent="0.3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5" thickBot="1" x14ac:dyDescent="0.3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20.25" thickTop="1" thickBot="1" x14ac:dyDescent="0.3">
      <c r="C44" s="5" t="s">
        <v>10</v>
      </c>
      <c r="M44" s="310">
        <f>N42+M42</f>
        <v>1980103</v>
      </c>
      <c r="N44" s="311"/>
      <c r="O44" s="240"/>
    </row>
    <row r="45" spans="1:15" ht="15.75" x14ac:dyDescent="0.25">
      <c r="A45" s="65"/>
      <c r="B45" s="122"/>
      <c r="C45" s="4"/>
      <c r="H45" s="284" t="s">
        <v>52</v>
      </c>
      <c r="I45" s="285"/>
      <c r="J45" s="266"/>
      <c r="K45" s="286">
        <f>I43+L43</f>
        <v>306314.68999999994</v>
      </c>
      <c r="L45" s="287"/>
    </row>
    <row r="46" spans="1:15" ht="15.75" x14ac:dyDescent="0.25">
      <c r="D46" s="289" t="s">
        <v>53</v>
      </c>
      <c r="E46" s="289"/>
      <c r="F46" s="124">
        <f>F43-K45-C43</f>
        <v>1684341.6600000001</v>
      </c>
      <c r="I46" s="125"/>
      <c r="J46" s="267"/>
    </row>
    <row r="47" spans="1:15" ht="18.75" x14ac:dyDescent="0.3">
      <c r="D47" s="290" t="s">
        <v>54</v>
      </c>
      <c r="E47" s="290"/>
      <c r="F47" s="126">
        <v>-1590870.08</v>
      </c>
      <c r="I47" s="291" t="s">
        <v>55</v>
      </c>
      <c r="J47" s="292"/>
      <c r="K47" s="293">
        <f>F52</f>
        <v>357966.56000000006</v>
      </c>
      <c r="L47" s="294"/>
    </row>
    <row r="48" spans="1:15" ht="19.5" thickBot="1" x14ac:dyDescent="0.35">
      <c r="D48" s="127"/>
      <c r="E48" s="128"/>
      <c r="F48" s="129">
        <v>0</v>
      </c>
      <c r="I48" s="130"/>
      <c r="J48" s="268"/>
      <c r="K48" s="131"/>
      <c r="L48" s="131"/>
    </row>
    <row r="49" spans="2:15" ht="19.5" thickTop="1" x14ac:dyDescent="0.3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295">
        <f>-C4</f>
        <v>-239420.42</v>
      </c>
      <c r="L49" s="296"/>
      <c r="M49" s="134"/>
    </row>
    <row r="50" spans="2:15" ht="16.5" thickBot="1" x14ac:dyDescent="0.3">
      <c r="D50" s="135" t="s">
        <v>58</v>
      </c>
      <c r="E50" s="65" t="s">
        <v>59</v>
      </c>
      <c r="F50" s="136">
        <v>5592</v>
      </c>
    </row>
    <row r="51" spans="2:15" ht="20.25" thickTop="1" thickBot="1" x14ac:dyDescent="0.35">
      <c r="C51" s="137">
        <v>43985</v>
      </c>
      <c r="D51" s="297" t="s">
        <v>60</v>
      </c>
      <c r="E51" s="298"/>
      <c r="F51" s="138">
        <v>258902.98</v>
      </c>
      <c r="I51" s="299" t="s">
        <v>61</v>
      </c>
      <c r="J51" s="300"/>
      <c r="K51" s="301">
        <f>K47+K49</f>
        <v>118546.14000000004</v>
      </c>
      <c r="L51" s="302"/>
    </row>
    <row r="52" spans="2:15" ht="18.75" x14ac:dyDescent="0.3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25">
      <c r="B54"/>
      <c r="C54"/>
      <c r="D54" s="288"/>
      <c r="E54" s="288"/>
      <c r="M54" s="144"/>
      <c r="N54" s="65"/>
      <c r="O54" s="65"/>
    </row>
    <row r="55" spans="2:15" x14ac:dyDescent="0.25">
      <c r="B55"/>
      <c r="C55"/>
      <c r="M55" s="144"/>
      <c r="N55" s="65"/>
      <c r="O55" s="65"/>
    </row>
    <row r="56" spans="2:15" x14ac:dyDescent="0.25">
      <c r="B56"/>
      <c r="C56"/>
      <c r="K56" s="272"/>
      <c r="L56" s="272"/>
      <c r="M56" s="145"/>
      <c r="N56" s="65"/>
      <c r="O56" s="65"/>
    </row>
    <row r="57" spans="2:15" x14ac:dyDescent="0.25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25">
      <c r="B58"/>
      <c r="C58"/>
      <c r="F58" s="145"/>
      <c r="K58" s="272"/>
      <c r="L58" s="273"/>
      <c r="M58" s="145"/>
      <c r="N58" s="65"/>
      <c r="O58" s="65"/>
    </row>
    <row r="59" spans="2:15" x14ac:dyDescent="0.25">
      <c r="F59" s="91"/>
      <c r="K59" s="272"/>
      <c r="L59" s="273"/>
      <c r="M59" s="119"/>
      <c r="N59" s="65"/>
      <c r="O59" s="65"/>
    </row>
    <row r="60" spans="2:15" x14ac:dyDescent="0.25">
      <c r="F60" s="91"/>
      <c r="K60" s="272"/>
      <c r="L60" s="232"/>
      <c r="M60" s="119"/>
      <c r="N60" s="65"/>
      <c r="O60" s="65"/>
    </row>
    <row r="61" spans="2:15" x14ac:dyDescent="0.25">
      <c r="F61" s="91"/>
      <c r="K61" s="272"/>
      <c r="L61" s="273"/>
      <c r="M61" s="119"/>
      <c r="N61" s="65"/>
      <c r="O61" s="65"/>
    </row>
    <row r="62" spans="2:15" x14ac:dyDescent="0.25">
      <c r="F62" s="91"/>
      <c r="K62" s="272"/>
      <c r="L62" s="273"/>
      <c r="M62" s="119"/>
      <c r="N62" s="65"/>
      <c r="O62" s="65"/>
    </row>
    <row r="63" spans="2:15" x14ac:dyDescent="0.25">
      <c r="F63" s="91"/>
      <c r="K63" s="272"/>
      <c r="L63" s="273"/>
      <c r="M63" s="119"/>
    </row>
    <row r="64" spans="2:15" x14ac:dyDescent="0.25">
      <c r="F64" s="91"/>
      <c r="K64" s="272"/>
      <c r="L64" s="273"/>
      <c r="M64" s="119"/>
    </row>
    <row r="65" spans="6:13" x14ac:dyDescent="0.25">
      <c r="F65" s="91"/>
      <c r="K65" s="272"/>
      <c r="L65" s="274"/>
      <c r="M65" s="119"/>
    </row>
    <row r="66" spans="6:13" x14ac:dyDescent="0.25">
      <c r="F66" s="91"/>
      <c r="K66" s="272"/>
      <c r="L66" s="273"/>
      <c r="M66" s="119"/>
    </row>
    <row r="67" spans="6:13" x14ac:dyDescent="0.25">
      <c r="F67" s="91"/>
      <c r="K67" s="272"/>
      <c r="L67" s="275"/>
      <c r="M67" s="119"/>
    </row>
    <row r="68" spans="6:13" x14ac:dyDescent="0.25">
      <c r="F68" s="145"/>
      <c r="K68" s="272"/>
      <c r="L68" s="272"/>
      <c r="M68" s="119"/>
    </row>
    <row r="69" spans="6:13" x14ac:dyDescent="0.25">
      <c r="K69" s="272"/>
      <c r="L69" s="272"/>
      <c r="M69" s="119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mergeCells count="17">
    <mergeCell ref="K49:L49"/>
    <mergeCell ref="D51:E51"/>
    <mergeCell ref="I51:J51"/>
    <mergeCell ref="K51:L51"/>
    <mergeCell ref="D54:E54"/>
    <mergeCell ref="H45:I45"/>
    <mergeCell ref="K45:L45"/>
    <mergeCell ref="D46:E46"/>
    <mergeCell ref="D47:E47"/>
    <mergeCell ref="I47:J47"/>
    <mergeCell ref="K47:L47"/>
    <mergeCell ref="M44:N44"/>
    <mergeCell ref="C1:K1"/>
    <mergeCell ref="E2:F3"/>
    <mergeCell ref="B3:C3"/>
    <mergeCell ref="E4:F4"/>
    <mergeCell ref="H4:I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25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25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25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25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25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25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25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25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25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25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25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25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25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25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25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25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25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25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25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25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25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25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25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25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25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25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25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25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25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25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25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25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25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25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25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25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25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25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25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25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25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25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9.5" thickTop="1" x14ac:dyDescent="0.3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31" workbookViewId="0">
      <selection activeCell="K57" sqref="K5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4.140625" style="13" customWidth="1"/>
    <col min="10" max="10" width="11.7109375" style="251" customWidth="1"/>
    <col min="11" max="11" width="17.28515625" customWidth="1"/>
    <col min="12" max="12" width="14.5703125" customWidth="1"/>
    <col min="13" max="13" width="18.140625" style="13" customWidth="1"/>
    <col min="14" max="14" width="14.140625" style="4" customWidth="1"/>
  </cols>
  <sheetData>
    <row r="1" spans="1:14" ht="23.25" x14ac:dyDescent="0.35">
      <c r="C1" s="303" t="s">
        <v>248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4" ht="15.75" x14ac:dyDescent="0.25">
      <c r="C2" s="5"/>
      <c r="H2" s="314" t="s">
        <v>1</v>
      </c>
      <c r="I2" s="3"/>
      <c r="J2" s="243"/>
      <c r="M2" s="3"/>
      <c r="N2" s="56"/>
    </row>
    <row r="3" spans="1:14" ht="21.75" thickBot="1" x14ac:dyDescent="0.35">
      <c r="B3" s="304" t="s">
        <v>2</v>
      </c>
      <c r="C3" s="305"/>
      <c r="D3" s="12"/>
      <c r="E3" s="315"/>
      <c r="F3" s="315"/>
      <c r="H3" s="316" t="s">
        <v>135</v>
      </c>
      <c r="I3" s="316"/>
      <c r="K3" s="185" t="s">
        <v>3</v>
      </c>
      <c r="L3" s="187" t="s">
        <v>136</v>
      </c>
      <c r="M3" s="187"/>
    </row>
    <row r="4" spans="1:14" ht="20.25" thickTop="1" thickBot="1" x14ac:dyDescent="0.35">
      <c r="A4" s="16" t="s">
        <v>5</v>
      </c>
      <c r="B4" s="17"/>
      <c r="C4" s="245">
        <v>258902.98</v>
      </c>
      <c r="D4" s="246">
        <v>43985</v>
      </c>
      <c r="E4" s="306" t="s">
        <v>6</v>
      </c>
      <c r="F4" s="307"/>
      <c r="H4" s="308" t="s">
        <v>7</v>
      </c>
      <c r="I4" s="309"/>
      <c r="J4" s="247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5" thickBot="1" x14ac:dyDescent="0.3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.75" thickBot="1" x14ac:dyDescent="0.3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317" t="s">
        <v>15</v>
      </c>
      <c r="L7" s="45">
        <v>27661</v>
      </c>
      <c r="M7" s="31">
        <v>76979</v>
      </c>
      <c r="N7" s="32">
        <v>2131</v>
      </c>
    </row>
    <row r="8" spans="1:14" ht="15.75" thickBot="1" x14ac:dyDescent="0.3">
      <c r="A8" s="23"/>
      <c r="B8" s="248">
        <v>43989</v>
      </c>
      <c r="C8" s="318">
        <v>2981.7</v>
      </c>
      <c r="D8" s="255" t="s">
        <v>72</v>
      </c>
      <c r="E8" s="319">
        <v>43989</v>
      </c>
      <c r="F8" s="320">
        <v>163567</v>
      </c>
      <c r="H8" s="29">
        <v>43989</v>
      </c>
      <c r="I8" s="321">
        <f>14990+1800+990+120+38</f>
        <v>17938</v>
      </c>
      <c r="J8" s="322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.75" thickBot="1" x14ac:dyDescent="0.3">
      <c r="A9" s="23"/>
      <c r="B9" s="248">
        <v>43990</v>
      </c>
      <c r="C9" s="323">
        <v>0</v>
      </c>
      <c r="D9" s="257"/>
      <c r="E9" s="324">
        <v>43990</v>
      </c>
      <c r="F9" s="325">
        <v>0</v>
      </c>
      <c r="H9" s="29">
        <v>43990</v>
      </c>
      <c r="I9" s="326">
        <v>0</v>
      </c>
      <c r="J9" s="327" t="s">
        <v>252</v>
      </c>
      <c r="K9" s="328"/>
      <c r="L9" s="41">
        <v>0</v>
      </c>
      <c r="M9" s="329">
        <v>0</v>
      </c>
      <c r="N9" s="330">
        <v>0</v>
      </c>
    </row>
    <row r="10" spans="1:14" ht="15.75" thickBot="1" x14ac:dyDescent="0.3">
      <c r="A10" s="23"/>
      <c r="B10" s="248">
        <v>43991</v>
      </c>
      <c r="C10" s="323">
        <v>0</v>
      </c>
      <c r="D10" s="253"/>
      <c r="E10" s="324">
        <v>43991</v>
      </c>
      <c r="F10" s="325">
        <v>0</v>
      </c>
      <c r="H10" s="29">
        <v>43991</v>
      </c>
      <c r="I10" s="326">
        <v>0</v>
      </c>
      <c r="J10" s="327" t="s">
        <v>252</v>
      </c>
      <c r="K10" s="331"/>
      <c r="L10" s="58"/>
      <c r="M10" s="329">
        <v>0</v>
      </c>
      <c r="N10" s="330">
        <v>0</v>
      </c>
    </row>
    <row r="11" spans="1:14" ht="15.75" thickBot="1" x14ac:dyDescent="0.3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.75" thickBot="1" x14ac:dyDescent="0.3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.75" thickBot="1" x14ac:dyDescent="0.3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.75" thickBot="1" x14ac:dyDescent="0.3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.75" thickBot="1" x14ac:dyDescent="0.3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.75" thickBot="1" x14ac:dyDescent="0.3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.75" thickBot="1" x14ac:dyDescent="0.3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.75" thickBot="1" x14ac:dyDescent="0.3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.75" thickBot="1" x14ac:dyDescent="0.3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.75" thickBot="1" x14ac:dyDescent="0.3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5" thickBot="1" x14ac:dyDescent="0.3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.75" thickBot="1" x14ac:dyDescent="0.3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.75" thickBot="1" x14ac:dyDescent="0.3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.75" thickBot="1" x14ac:dyDescent="0.3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.75" thickBot="1" x14ac:dyDescent="0.3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.75" thickBot="1" x14ac:dyDescent="0.3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.75" thickBot="1" x14ac:dyDescent="0.3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.75" thickBot="1" x14ac:dyDescent="0.3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32" t="s">
        <v>274</v>
      </c>
      <c r="L28" s="178">
        <v>15196</v>
      </c>
      <c r="M28" s="31">
        <v>97570</v>
      </c>
      <c r="N28" s="32">
        <v>3419</v>
      </c>
    </row>
    <row r="29" spans="1:14" ht="15.75" thickBot="1" x14ac:dyDescent="0.3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.75" thickBot="1" x14ac:dyDescent="0.3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.75" thickBot="1" x14ac:dyDescent="0.3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.75" thickBot="1" x14ac:dyDescent="0.3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33" t="s">
        <v>281</v>
      </c>
      <c r="L32" s="178">
        <v>1148.0999999999999</v>
      </c>
      <c r="M32" s="31">
        <v>58984</v>
      </c>
      <c r="N32" s="32">
        <v>5757</v>
      </c>
    </row>
    <row r="33" spans="1:14" ht="16.5" thickBot="1" x14ac:dyDescent="0.3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34" t="s">
        <v>282</v>
      </c>
      <c r="L33" s="178">
        <v>1508</v>
      </c>
      <c r="M33" s="31">
        <v>67373</v>
      </c>
      <c r="N33" s="32">
        <v>3906</v>
      </c>
    </row>
    <row r="34" spans="1:14" ht="15.75" thickBot="1" x14ac:dyDescent="0.3">
      <c r="A34" s="23"/>
      <c r="B34" s="248">
        <v>44015</v>
      </c>
      <c r="C34" s="262">
        <v>5579</v>
      </c>
      <c r="D34" s="335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.75" thickBot="1" x14ac:dyDescent="0.3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.75" thickBot="1" x14ac:dyDescent="0.3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.75" thickBot="1" x14ac:dyDescent="0.3">
      <c r="A37" s="23"/>
      <c r="B37" s="248">
        <v>44018</v>
      </c>
      <c r="C37" s="262">
        <v>3220</v>
      </c>
      <c r="D37" s="336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.75" thickBot="1" x14ac:dyDescent="0.3">
      <c r="A38" s="23"/>
      <c r="B38" s="248">
        <v>44019</v>
      </c>
      <c r="C38" s="337">
        <v>3535</v>
      </c>
      <c r="D38" s="336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.75" thickBot="1" x14ac:dyDescent="0.3">
      <c r="A39" s="23"/>
      <c r="B39" s="248">
        <v>44020</v>
      </c>
      <c r="C39" s="337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38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.75" thickBot="1" x14ac:dyDescent="0.3">
      <c r="A40" s="23"/>
      <c r="B40" s="248">
        <v>44021</v>
      </c>
      <c r="C40" s="337">
        <v>2880</v>
      </c>
      <c r="D40" s="46" t="s">
        <v>293</v>
      </c>
      <c r="E40" s="27">
        <v>44021</v>
      </c>
      <c r="F40" s="97">
        <v>60427</v>
      </c>
      <c r="G40" s="339"/>
      <c r="H40" s="90">
        <v>44021</v>
      </c>
      <c r="I40" s="338">
        <f>35767</f>
        <v>35767</v>
      </c>
      <c r="J40" s="340" t="s">
        <v>294</v>
      </c>
      <c r="K40" s="109"/>
      <c r="L40" s="235"/>
      <c r="M40" s="31">
        <v>55412</v>
      </c>
      <c r="N40" s="32">
        <v>2135</v>
      </c>
    </row>
    <row r="41" spans="1:14" ht="15.75" thickBot="1" x14ac:dyDescent="0.3">
      <c r="A41" s="102"/>
      <c r="B41" s="248">
        <v>44022</v>
      </c>
      <c r="C41" s="341">
        <v>9694</v>
      </c>
      <c r="D41" s="342" t="s">
        <v>295</v>
      </c>
      <c r="E41" s="171">
        <v>44022</v>
      </c>
      <c r="F41" s="343">
        <v>121105</v>
      </c>
      <c r="G41" s="344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.75" thickBot="1" x14ac:dyDescent="0.3">
      <c r="A42" s="102"/>
      <c r="B42" s="248">
        <v>44023</v>
      </c>
      <c r="C42" s="341">
        <v>2148</v>
      </c>
      <c r="D42" s="46" t="s">
        <v>12</v>
      </c>
      <c r="E42" s="345">
        <v>44023</v>
      </c>
      <c r="F42" s="104">
        <v>124490</v>
      </c>
      <c r="G42" s="344"/>
      <c r="H42" s="90">
        <v>44023</v>
      </c>
      <c r="I42" s="104">
        <v>238</v>
      </c>
      <c r="J42" s="346" t="s">
        <v>296</v>
      </c>
      <c r="K42" s="347" t="s">
        <v>297</v>
      </c>
      <c r="L42" s="66">
        <v>4792</v>
      </c>
      <c r="M42" s="97">
        <v>108611</v>
      </c>
      <c r="N42" s="97">
        <v>5657</v>
      </c>
    </row>
    <row r="43" spans="1:14" ht="15.75" thickBot="1" x14ac:dyDescent="0.3">
      <c r="A43" s="102"/>
      <c r="B43" s="248">
        <v>44024</v>
      </c>
      <c r="C43" s="341">
        <v>3042</v>
      </c>
      <c r="D43" s="46" t="s">
        <v>298</v>
      </c>
      <c r="E43" s="27">
        <v>44024</v>
      </c>
      <c r="F43" s="104">
        <v>68031</v>
      </c>
      <c r="G43" s="344"/>
      <c r="H43" s="90">
        <v>44024</v>
      </c>
      <c r="I43" s="104">
        <v>0</v>
      </c>
      <c r="J43" s="85"/>
      <c r="K43" s="347"/>
      <c r="L43" s="66"/>
      <c r="M43" s="97">
        <v>63676</v>
      </c>
      <c r="N43" s="97">
        <v>1313</v>
      </c>
    </row>
    <row r="44" spans="1:14" ht="15.75" thickBot="1" x14ac:dyDescent="0.3">
      <c r="A44" s="102"/>
      <c r="B44" s="248">
        <v>44025</v>
      </c>
      <c r="C44" s="348">
        <v>6560.96</v>
      </c>
      <c r="D44" s="46" t="s">
        <v>299</v>
      </c>
      <c r="E44" s="27">
        <v>44025</v>
      </c>
      <c r="F44" s="104">
        <v>88944</v>
      </c>
      <c r="G44" s="344"/>
      <c r="H44" s="90">
        <v>44025</v>
      </c>
      <c r="I44" s="104">
        <v>0</v>
      </c>
      <c r="J44" s="85"/>
      <c r="K44" s="347"/>
      <c r="L44" s="66"/>
      <c r="M44" s="97">
        <v>78406</v>
      </c>
      <c r="N44" s="97">
        <v>3977</v>
      </c>
    </row>
    <row r="45" spans="1:14" ht="15.75" thickBot="1" x14ac:dyDescent="0.3">
      <c r="A45" s="102"/>
      <c r="B45" s="349">
        <v>44026</v>
      </c>
      <c r="C45" s="350">
        <v>4450</v>
      </c>
      <c r="D45" s="46" t="s">
        <v>300</v>
      </c>
      <c r="E45" s="27">
        <v>44026</v>
      </c>
      <c r="F45" s="104">
        <v>83382</v>
      </c>
      <c r="G45" s="344"/>
      <c r="H45" s="90">
        <v>44026</v>
      </c>
      <c r="I45" s="104">
        <v>39</v>
      </c>
      <c r="J45" s="351"/>
      <c r="K45" s="347"/>
      <c r="L45" s="66"/>
      <c r="M45" s="97">
        <v>77874</v>
      </c>
      <c r="N45" s="97">
        <v>1019</v>
      </c>
    </row>
    <row r="46" spans="1:14" x14ac:dyDescent="0.25">
      <c r="A46" s="102"/>
      <c r="B46" s="352"/>
      <c r="C46" s="350"/>
      <c r="D46" s="46"/>
      <c r="E46" s="353"/>
      <c r="F46" s="119"/>
      <c r="H46" s="90"/>
      <c r="I46" s="119"/>
      <c r="J46" s="354"/>
      <c r="K46" s="347"/>
      <c r="L46" s="66"/>
      <c r="M46" s="97">
        <v>0</v>
      </c>
      <c r="N46" s="97">
        <v>0</v>
      </c>
    </row>
    <row r="47" spans="1:14" x14ac:dyDescent="0.25">
      <c r="A47" s="102"/>
      <c r="B47" s="248">
        <v>43986</v>
      </c>
      <c r="C47" s="350">
        <v>20490.72</v>
      </c>
      <c r="D47" s="46" t="s">
        <v>301</v>
      </c>
      <c r="E47" s="90"/>
      <c r="F47" s="119"/>
      <c r="H47" s="90"/>
      <c r="I47" s="119"/>
      <c r="J47" s="354"/>
      <c r="K47" s="347"/>
      <c r="L47" s="66"/>
      <c r="M47" s="97">
        <v>0</v>
      </c>
      <c r="N47" s="97">
        <v>0</v>
      </c>
    </row>
    <row r="48" spans="1:14" x14ac:dyDescent="0.25">
      <c r="A48" s="102"/>
      <c r="B48" s="248">
        <v>43988</v>
      </c>
      <c r="C48" s="350">
        <v>17866.36</v>
      </c>
      <c r="D48" s="46" t="s">
        <v>301</v>
      </c>
      <c r="E48" s="90"/>
      <c r="F48" s="119"/>
      <c r="H48" s="90"/>
      <c r="I48" s="119"/>
      <c r="J48" s="354"/>
      <c r="K48" s="347"/>
      <c r="L48" s="66"/>
      <c r="M48" s="97">
        <v>0</v>
      </c>
      <c r="N48" s="97">
        <v>0</v>
      </c>
    </row>
    <row r="49" spans="1:14" x14ac:dyDescent="0.25">
      <c r="A49" s="102"/>
      <c r="B49" s="248">
        <v>43992</v>
      </c>
      <c r="C49" s="350">
        <v>13936.04</v>
      </c>
      <c r="D49" s="46" t="s">
        <v>301</v>
      </c>
      <c r="E49" s="90"/>
      <c r="F49" s="119"/>
      <c r="H49" s="90"/>
      <c r="I49" s="119"/>
      <c r="J49" s="354"/>
      <c r="K49" s="347"/>
      <c r="L49" s="66"/>
      <c r="M49" s="97">
        <v>0</v>
      </c>
      <c r="N49" s="97">
        <v>0</v>
      </c>
    </row>
    <row r="50" spans="1:14" x14ac:dyDescent="0.25">
      <c r="A50" s="102"/>
      <c r="B50" s="355">
        <v>43993</v>
      </c>
      <c r="C50" s="350">
        <v>25553.72</v>
      </c>
      <c r="D50" s="46" t="s">
        <v>301</v>
      </c>
      <c r="E50" s="90"/>
      <c r="F50" s="119"/>
      <c r="H50" s="90"/>
      <c r="I50" s="119"/>
      <c r="J50" s="354"/>
      <c r="K50" s="347"/>
      <c r="L50" s="66"/>
      <c r="M50" s="97">
        <v>0</v>
      </c>
      <c r="N50" s="97">
        <v>0</v>
      </c>
    </row>
    <row r="51" spans="1:14" x14ac:dyDescent="0.25">
      <c r="A51" s="102"/>
      <c r="B51" s="355">
        <v>43995</v>
      </c>
      <c r="C51" s="356">
        <v>5188.4799999999996</v>
      </c>
      <c r="D51" s="46" t="s">
        <v>302</v>
      </c>
      <c r="E51" s="90"/>
      <c r="F51" s="119"/>
      <c r="H51" s="90"/>
      <c r="I51" s="119"/>
      <c r="J51" s="354"/>
      <c r="K51" s="347"/>
      <c r="L51" s="66"/>
      <c r="M51" s="97">
        <v>0</v>
      </c>
      <c r="N51" s="97">
        <v>0</v>
      </c>
    </row>
    <row r="52" spans="1:14" x14ac:dyDescent="0.25">
      <c r="A52" s="102"/>
      <c r="B52" s="355">
        <v>43997</v>
      </c>
      <c r="C52" s="350">
        <v>15549.93</v>
      </c>
      <c r="D52" s="46" t="s">
        <v>301</v>
      </c>
      <c r="E52" s="90"/>
      <c r="F52" s="119"/>
      <c r="H52" s="90"/>
      <c r="I52" s="119"/>
      <c r="J52" s="354"/>
      <c r="K52" s="347"/>
      <c r="L52" s="66"/>
      <c r="M52" s="97">
        <v>0</v>
      </c>
      <c r="N52" s="97">
        <v>0</v>
      </c>
    </row>
    <row r="53" spans="1:14" x14ac:dyDescent="0.25">
      <c r="A53" s="102"/>
      <c r="B53" s="355">
        <v>43999</v>
      </c>
      <c r="C53" s="357">
        <v>30243.02</v>
      </c>
      <c r="D53" s="46" t="s">
        <v>303</v>
      </c>
      <c r="E53" s="90"/>
      <c r="F53" s="119"/>
      <c r="H53" s="90"/>
      <c r="I53" s="119"/>
      <c r="J53" s="354"/>
      <c r="K53" s="347"/>
      <c r="L53" s="66"/>
      <c r="M53" s="97">
        <v>0</v>
      </c>
      <c r="N53" s="97">
        <v>0</v>
      </c>
    </row>
    <row r="54" spans="1:14" x14ac:dyDescent="0.25">
      <c r="A54" s="102"/>
      <c r="B54" s="355">
        <v>44002</v>
      </c>
      <c r="C54" s="358">
        <v>15580.51</v>
      </c>
      <c r="D54" s="46" t="s">
        <v>41</v>
      </c>
      <c r="E54" s="90"/>
      <c r="F54" s="119"/>
      <c r="H54" s="90"/>
      <c r="I54" s="119"/>
      <c r="J54" s="354"/>
      <c r="K54" s="347"/>
      <c r="L54" s="66"/>
      <c r="M54" s="97">
        <v>0</v>
      </c>
      <c r="N54" s="97">
        <v>0</v>
      </c>
    </row>
    <row r="55" spans="1:14" x14ac:dyDescent="0.25">
      <c r="A55" s="102"/>
      <c r="B55" s="355">
        <v>44004</v>
      </c>
      <c r="C55" s="357">
        <v>16551.009999999998</v>
      </c>
      <c r="D55" s="46" t="s">
        <v>304</v>
      </c>
      <c r="E55" s="90"/>
      <c r="F55" s="119"/>
      <c r="H55" s="90"/>
      <c r="I55" s="119"/>
      <c r="J55" s="354"/>
      <c r="K55" s="347"/>
      <c r="L55" s="66"/>
      <c r="M55" s="97">
        <v>0</v>
      </c>
      <c r="N55" s="97">
        <v>0</v>
      </c>
    </row>
    <row r="56" spans="1:14" x14ac:dyDescent="0.25">
      <c r="A56" s="102"/>
      <c r="B56" s="355">
        <v>44006</v>
      </c>
      <c r="C56" s="357">
        <v>14103.63</v>
      </c>
      <c r="D56" s="46" t="s">
        <v>305</v>
      </c>
      <c r="E56" s="90"/>
      <c r="F56" s="119"/>
      <c r="H56" s="90"/>
      <c r="I56" s="119"/>
      <c r="J56" s="354"/>
      <c r="K56" s="347"/>
      <c r="L56" s="66"/>
      <c r="M56" s="97">
        <v>0</v>
      </c>
      <c r="N56" s="97">
        <v>0</v>
      </c>
    </row>
    <row r="57" spans="1:14" x14ac:dyDescent="0.25">
      <c r="A57" s="102"/>
      <c r="B57" s="355">
        <v>44011</v>
      </c>
      <c r="C57" s="357">
        <v>18181.38</v>
      </c>
      <c r="D57" s="46" t="s">
        <v>306</v>
      </c>
      <c r="E57" s="90"/>
      <c r="F57" s="119"/>
      <c r="H57" s="90"/>
      <c r="I57" s="119"/>
      <c r="J57" s="354"/>
      <c r="K57" s="347"/>
      <c r="L57" s="66"/>
      <c r="M57" s="97">
        <v>0</v>
      </c>
      <c r="N57" s="97">
        <v>0</v>
      </c>
    </row>
    <row r="58" spans="1:14" x14ac:dyDescent="0.25">
      <c r="A58" s="102"/>
      <c r="B58" s="355">
        <v>44015</v>
      </c>
      <c r="C58" s="357">
        <v>20548.68</v>
      </c>
      <c r="D58" s="46" t="s">
        <v>307</v>
      </c>
      <c r="E58" s="90"/>
      <c r="F58" s="119"/>
      <c r="H58" s="90"/>
      <c r="I58" s="119"/>
      <c r="J58" s="354"/>
      <c r="K58" s="347"/>
      <c r="L58" s="66"/>
      <c r="M58" s="97">
        <v>0</v>
      </c>
      <c r="N58" s="97">
        <v>0</v>
      </c>
    </row>
    <row r="59" spans="1:14" x14ac:dyDescent="0.25">
      <c r="A59" s="102"/>
      <c r="B59" s="355">
        <v>44019</v>
      </c>
      <c r="C59" s="358">
        <v>18086.080000000002</v>
      </c>
      <c r="D59" s="46" t="s">
        <v>41</v>
      </c>
      <c r="E59" s="90"/>
      <c r="F59" s="119"/>
      <c r="H59" s="90"/>
      <c r="I59" s="119"/>
      <c r="J59" s="354"/>
      <c r="K59" s="347"/>
      <c r="L59" s="66"/>
      <c r="M59" s="97">
        <v>0</v>
      </c>
      <c r="N59" s="97">
        <v>0</v>
      </c>
    </row>
    <row r="60" spans="1:14" x14ac:dyDescent="0.25">
      <c r="A60" s="102"/>
      <c r="B60" s="355">
        <v>44022</v>
      </c>
      <c r="C60" s="357">
        <v>20753.509999999998</v>
      </c>
      <c r="D60" s="46" t="s">
        <v>308</v>
      </c>
      <c r="E60" s="90"/>
      <c r="F60" s="119"/>
      <c r="H60" s="359"/>
      <c r="I60" s="91"/>
      <c r="J60" s="354"/>
      <c r="K60" s="347"/>
      <c r="L60" s="66"/>
      <c r="M60" s="97">
        <v>0</v>
      </c>
      <c r="N60" s="97">
        <v>0</v>
      </c>
    </row>
    <row r="61" spans="1:14" ht="17.25" x14ac:dyDescent="0.3">
      <c r="A61" s="102"/>
      <c r="B61" s="355">
        <v>44004</v>
      </c>
      <c r="C61" s="348">
        <v>25135.38</v>
      </c>
      <c r="D61" s="46" t="s">
        <v>309</v>
      </c>
      <c r="E61" s="90"/>
      <c r="F61" s="119"/>
      <c r="H61" s="359"/>
      <c r="I61" s="360"/>
      <c r="J61" s="354"/>
      <c r="K61" s="347"/>
      <c r="L61" s="66"/>
      <c r="M61" s="97">
        <v>0</v>
      </c>
      <c r="N61" s="97">
        <v>0</v>
      </c>
    </row>
    <row r="62" spans="1:14" ht="17.25" x14ac:dyDescent="0.3">
      <c r="A62" s="361"/>
      <c r="B62" s="355">
        <v>44006</v>
      </c>
      <c r="C62" s="348">
        <v>41675.78</v>
      </c>
      <c r="D62" s="46" t="s">
        <v>310</v>
      </c>
      <c r="E62" s="90"/>
      <c r="F62" s="119"/>
      <c r="H62" s="362"/>
      <c r="I62" s="360"/>
      <c r="J62" s="354"/>
      <c r="K62" s="347"/>
      <c r="L62" s="66"/>
      <c r="M62" s="363"/>
      <c r="N62" s="363"/>
    </row>
    <row r="63" spans="1:14" ht="17.25" x14ac:dyDescent="0.3">
      <c r="A63" s="102"/>
      <c r="B63" s="355">
        <v>44012</v>
      </c>
      <c r="C63" s="348">
        <v>50865.279999999999</v>
      </c>
      <c r="D63" s="46" t="s">
        <v>309</v>
      </c>
      <c r="E63" s="90"/>
      <c r="F63" s="119"/>
      <c r="H63" s="362"/>
      <c r="I63" s="364"/>
      <c r="J63" s="354"/>
      <c r="K63" s="347"/>
      <c r="L63" s="66"/>
      <c r="M63" s="363"/>
      <c r="N63" s="363"/>
    </row>
    <row r="64" spans="1:14" ht="17.25" x14ac:dyDescent="0.3">
      <c r="A64" s="102"/>
      <c r="B64" s="355"/>
      <c r="C64" s="348"/>
      <c r="D64" s="46"/>
      <c r="E64" s="90"/>
      <c r="F64" s="119"/>
      <c r="H64" s="362"/>
      <c r="I64" s="364"/>
      <c r="J64" s="354"/>
      <c r="K64" s="347"/>
      <c r="L64" s="66"/>
      <c r="M64" s="363"/>
      <c r="N64" s="363"/>
    </row>
    <row r="65" spans="1:14" ht="15.75" thickBot="1" x14ac:dyDescent="0.3">
      <c r="A65" s="102"/>
      <c r="B65" s="355"/>
      <c r="C65" s="365"/>
      <c r="D65" s="46"/>
      <c r="E65" s="90"/>
      <c r="F65" s="119"/>
      <c r="H65" s="90"/>
      <c r="I65" s="119"/>
      <c r="J65" s="354"/>
      <c r="K65" s="347"/>
      <c r="L65" s="66"/>
      <c r="M65" s="99">
        <v>0</v>
      </c>
      <c r="N65" s="99">
        <v>0</v>
      </c>
    </row>
    <row r="66" spans="1:14" ht="16.5" thickBot="1" x14ac:dyDescent="0.3">
      <c r="B66" s="366" t="s">
        <v>51</v>
      </c>
      <c r="C66" s="367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6.5" thickTop="1" thickBot="1" x14ac:dyDescent="0.3">
      <c r="C67" s="5" t="s">
        <v>10</v>
      </c>
    </row>
    <row r="68" spans="1:14" ht="19.5" thickBot="1" x14ac:dyDescent="0.3">
      <c r="A68" s="65"/>
      <c r="B68" s="122"/>
      <c r="C68" s="4"/>
      <c r="H68" s="284" t="s">
        <v>52</v>
      </c>
      <c r="I68" s="285"/>
      <c r="J68" s="266"/>
      <c r="K68" s="286">
        <f>I66+L66</f>
        <v>394506.05999999994</v>
      </c>
      <c r="L68" s="287"/>
      <c r="M68" s="310">
        <f>M66+N66</f>
        <v>2945507</v>
      </c>
      <c r="N68" s="311"/>
    </row>
    <row r="69" spans="1:14" ht="15.75" x14ac:dyDescent="0.25">
      <c r="D69" s="289" t="s">
        <v>53</v>
      </c>
      <c r="E69" s="289"/>
      <c r="F69" s="124">
        <f>F66-K68-C66</f>
        <v>2336130.15</v>
      </c>
      <c r="I69" s="125"/>
      <c r="J69" s="267"/>
    </row>
    <row r="70" spans="1:14" ht="18.75" x14ac:dyDescent="0.3">
      <c r="D70" s="290" t="s">
        <v>54</v>
      </c>
      <c r="E70" s="290"/>
      <c r="F70" s="126">
        <v>-2046393.89</v>
      </c>
      <c r="I70" s="291" t="s">
        <v>55</v>
      </c>
      <c r="J70" s="292"/>
      <c r="K70" s="293">
        <f>F75</f>
        <v>528592.64000000001</v>
      </c>
      <c r="L70" s="294"/>
    </row>
    <row r="71" spans="1:14" ht="19.5" thickBot="1" x14ac:dyDescent="0.35">
      <c r="D71" s="127"/>
      <c r="E71" s="128"/>
      <c r="F71" s="129">
        <v>0</v>
      </c>
      <c r="I71" s="130"/>
      <c r="J71" s="268"/>
      <c r="K71" s="131"/>
      <c r="L71" s="131"/>
    </row>
    <row r="72" spans="1:14" ht="19.5" thickTop="1" x14ac:dyDescent="0.3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295">
        <f>-C4</f>
        <v>-258902.98</v>
      </c>
      <c r="L72" s="296"/>
      <c r="M72" s="134"/>
    </row>
    <row r="73" spans="1:14" ht="16.5" thickBot="1" x14ac:dyDescent="0.3">
      <c r="D73" s="135" t="s">
        <v>58</v>
      </c>
      <c r="E73" s="65" t="s">
        <v>59</v>
      </c>
      <c r="F73" s="136">
        <v>9148</v>
      </c>
    </row>
    <row r="74" spans="1:14" ht="20.25" thickTop="1" thickBot="1" x14ac:dyDescent="0.35">
      <c r="C74" s="137">
        <v>44026</v>
      </c>
      <c r="D74" s="297" t="s">
        <v>60</v>
      </c>
      <c r="E74" s="298"/>
      <c r="F74" s="138">
        <v>229708.38</v>
      </c>
      <c r="I74" s="299" t="s">
        <v>61</v>
      </c>
      <c r="J74" s="300"/>
      <c r="K74" s="301">
        <f>K70+K72</f>
        <v>269689.66000000003</v>
      </c>
      <c r="L74" s="302"/>
    </row>
    <row r="75" spans="1:14" ht="18.75" x14ac:dyDescent="0.3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25">
      <c r="B77"/>
      <c r="C77"/>
      <c r="D77" s="288"/>
      <c r="E77" s="288"/>
      <c r="M77" s="144"/>
      <c r="N77" s="65"/>
    </row>
    <row r="78" spans="1:14" x14ac:dyDescent="0.25">
      <c r="B78"/>
      <c r="C78"/>
      <c r="M78" s="144"/>
      <c r="N78" s="65"/>
    </row>
    <row r="79" spans="1:14" x14ac:dyDescent="0.25">
      <c r="B79"/>
      <c r="C79"/>
      <c r="N79" s="65"/>
    </row>
    <row r="80" spans="1:14" x14ac:dyDescent="0.25">
      <c r="B80"/>
      <c r="C80"/>
      <c r="F80"/>
      <c r="I80"/>
      <c r="J80" s="271"/>
      <c r="L80" s="273"/>
      <c r="M80"/>
      <c r="N80" s="65"/>
    </row>
    <row r="81" spans="2:14" x14ac:dyDescent="0.25">
      <c r="B81"/>
      <c r="C81"/>
      <c r="F81" s="145"/>
      <c r="L81" s="273"/>
      <c r="N81" s="65"/>
    </row>
    <row r="82" spans="2:14" x14ac:dyDescent="0.25">
      <c r="F82" s="91"/>
      <c r="L82" s="273"/>
      <c r="M82" s="4"/>
      <c r="N82" s="65"/>
    </row>
    <row r="83" spans="2:14" x14ac:dyDescent="0.25">
      <c r="F83" s="91"/>
      <c r="L83" s="232"/>
      <c r="M83" s="4"/>
      <c r="N83" s="65"/>
    </row>
    <row r="84" spans="2:14" x14ac:dyDescent="0.25">
      <c r="F84" s="91"/>
      <c r="L84" s="273"/>
      <c r="M84" s="4"/>
      <c r="N84" s="65"/>
    </row>
    <row r="85" spans="2:14" x14ac:dyDescent="0.25">
      <c r="F85" s="91"/>
      <c r="L85" s="273"/>
      <c r="M85" s="4"/>
      <c r="N85" s="65"/>
    </row>
    <row r="86" spans="2:14" x14ac:dyDescent="0.25">
      <c r="F86" s="91"/>
      <c r="L86" s="273"/>
      <c r="M86" s="4"/>
    </row>
    <row r="87" spans="2:14" x14ac:dyDescent="0.25">
      <c r="F87" s="91"/>
      <c r="L87" s="273"/>
      <c r="M87" s="4"/>
    </row>
    <row r="88" spans="2:14" x14ac:dyDescent="0.25">
      <c r="F88" s="91"/>
      <c r="L88" s="46"/>
      <c r="M88" s="4"/>
    </row>
    <row r="89" spans="2:14" x14ac:dyDescent="0.25">
      <c r="F89" s="91"/>
      <c r="L89" s="273"/>
      <c r="M89" s="4"/>
    </row>
    <row r="90" spans="2:14" x14ac:dyDescent="0.25">
      <c r="F90" s="91"/>
      <c r="L90" s="368"/>
      <c r="M90" s="4"/>
    </row>
    <row r="91" spans="2:14" x14ac:dyDescent="0.25">
      <c r="F91" s="145"/>
      <c r="M91" s="4"/>
    </row>
    <row r="92" spans="2:14" x14ac:dyDescent="0.25">
      <c r="M92" s="4"/>
    </row>
    <row r="93" spans="2:14" x14ac:dyDescent="0.25">
      <c r="M93" s="4"/>
    </row>
    <row r="94" spans="2:14" x14ac:dyDescent="0.25">
      <c r="M94" s="4"/>
    </row>
    <row r="95" spans="2:14" x14ac:dyDescent="0.25">
      <c r="M95" s="4"/>
    </row>
    <row r="96" spans="2:14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17"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C1:K1"/>
    <mergeCell ref="B3:C3"/>
    <mergeCell ref="H3:I3"/>
    <mergeCell ref="E4:F4"/>
    <mergeCell ref="H4:I4"/>
    <mergeCell ref="H68:I68"/>
    <mergeCell ref="K68:L68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tabSelected="1" topLeftCell="A46" workbookViewId="0">
      <selection activeCell="K17" sqref="K16:K1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25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25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25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25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25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25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25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25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25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25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25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25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25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25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25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25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25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25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25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25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25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25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25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25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25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25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25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25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25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25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25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25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25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25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25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25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25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25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25">
      <c r="A42" s="156">
        <v>44019</v>
      </c>
      <c r="B42" s="276">
        <v>21280</v>
      </c>
      <c r="C42" s="369">
        <v>83504.08</v>
      </c>
      <c r="D42" s="158"/>
      <c r="E42" s="97"/>
      <c r="F42" s="155">
        <f t="shared" si="0"/>
        <v>83504.08</v>
      </c>
    </row>
    <row r="43" spans="1:6" x14ac:dyDescent="0.25">
      <c r="A43" s="156">
        <v>44020</v>
      </c>
      <c r="B43" s="276">
        <v>21407</v>
      </c>
      <c r="C43" s="369">
        <v>78252.399999999994</v>
      </c>
      <c r="D43" s="158"/>
      <c r="E43" s="97"/>
      <c r="F43" s="155">
        <f t="shared" si="0"/>
        <v>161756.47999999998</v>
      </c>
    </row>
    <row r="44" spans="1:6" x14ac:dyDescent="0.25">
      <c r="A44" s="156">
        <v>44021</v>
      </c>
      <c r="B44" s="276">
        <v>21580</v>
      </c>
      <c r="C44" s="369">
        <v>82036.7</v>
      </c>
      <c r="D44" s="158"/>
      <c r="E44" s="97"/>
      <c r="F44" s="155">
        <f>F43+C44-E44</f>
        <v>243793.18</v>
      </c>
    </row>
    <row r="45" spans="1:6" x14ac:dyDescent="0.25">
      <c r="A45" s="156">
        <v>44022</v>
      </c>
      <c r="B45" s="276">
        <v>21673</v>
      </c>
      <c r="C45" s="369">
        <v>2840</v>
      </c>
      <c r="D45" s="158"/>
      <c r="E45" s="97"/>
      <c r="F45" s="155">
        <f>F44+C45-E45</f>
        <v>246633.18</v>
      </c>
    </row>
    <row r="46" spans="1:6" x14ac:dyDescent="0.25">
      <c r="A46" s="156">
        <v>44023</v>
      </c>
      <c r="B46" s="276">
        <v>21786</v>
      </c>
      <c r="C46" s="369">
        <v>93406.42</v>
      </c>
      <c r="D46" s="158"/>
      <c r="E46" s="97"/>
      <c r="F46" s="155">
        <f t="shared" si="0"/>
        <v>340039.6</v>
      </c>
    </row>
    <row r="47" spans="1:6" x14ac:dyDescent="0.25">
      <c r="A47" s="156">
        <v>44023</v>
      </c>
      <c r="B47" s="276">
        <v>21789</v>
      </c>
      <c r="C47" s="369">
        <v>8207.5</v>
      </c>
      <c r="D47" s="158"/>
      <c r="E47" s="97"/>
      <c r="F47" s="155">
        <f t="shared" si="0"/>
        <v>348247.1</v>
      </c>
    </row>
    <row r="48" spans="1:6" x14ac:dyDescent="0.25">
      <c r="A48" s="156">
        <v>44024</v>
      </c>
      <c r="B48" s="276">
        <v>21894</v>
      </c>
      <c r="C48" s="369">
        <v>1512.5</v>
      </c>
      <c r="D48" s="158"/>
      <c r="E48" s="97"/>
      <c r="F48" s="155">
        <f t="shared" si="0"/>
        <v>349759.6</v>
      </c>
    </row>
    <row r="49" spans="1:6" x14ac:dyDescent="0.25">
      <c r="A49" s="156">
        <v>44024</v>
      </c>
      <c r="B49" s="276">
        <v>21932</v>
      </c>
      <c r="C49" s="369">
        <v>58770.6</v>
      </c>
      <c r="D49" s="158"/>
      <c r="E49" s="97"/>
      <c r="F49" s="155">
        <f t="shared" si="0"/>
        <v>408530.19999999995</v>
      </c>
    </row>
    <row r="50" spans="1:6" x14ac:dyDescent="0.25">
      <c r="A50" s="156">
        <v>44026</v>
      </c>
      <c r="B50" s="276">
        <v>22120</v>
      </c>
      <c r="C50" s="369">
        <v>42102.9</v>
      </c>
      <c r="D50" s="154"/>
      <c r="E50" s="91"/>
      <c r="F50" s="155">
        <f t="shared" si="0"/>
        <v>450633.1</v>
      </c>
    </row>
    <row r="51" spans="1:6" x14ac:dyDescent="0.25">
      <c r="A51" s="156">
        <v>44026</v>
      </c>
      <c r="B51" s="276">
        <v>22134</v>
      </c>
      <c r="C51" s="369">
        <v>7171.2</v>
      </c>
      <c r="D51" s="154"/>
      <c r="E51" s="91"/>
      <c r="F51" s="155">
        <f t="shared" si="0"/>
        <v>457804.3</v>
      </c>
    </row>
    <row r="52" spans="1:6" ht="15.75" thickBot="1" x14ac:dyDescent="0.3">
      <c r="A52" s="159"/>
      <c r="B52" s="370"/>
      <c r="C52" s="371">
        <v>0</v>
      </c>
      <c r="D52" s="162"/>
      <c r="E52" s="161"/>
      <c r="F52" s="155">
        <f t="shared" si="0"/>
        <v>457804.3</v>
      </c>
    </row>
    <row r="53" spans="1:6" ht="19.5" thickTop="1" x14ac:dyDescent="0.3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25">
      <c r="B54" s="65"/>
      <c r="C54" s="4"/>
      <c r="D54" s="1"/>
      <c r="E54" s="5"/>
      <c r="F54" s="4"/>
    </row>
    <row r="55" spans="1:6" x14ac:dyDescent="0.25">
      <c r="B55" s="65"/>
      <c r="C55" s="4"/>
      <c r="D55" s="1"/>
      <c r="E55" s="5"/>
      <c r="F55" s="4"/>
    </row>
    <row r="56" spans="1:6" x14ac:dyDescent="0.25">
      <c r="A56"/>
      <c r="B56" s="23"/>
      <c r="D56" s="23"/>
    </row>
    <row r="57" spans="1:6" x14ac:dyDescent="0.25">
      <c r="A57"/>
      <c r="B57" s="23"/>
      <c r="D57" s="23"/>
    </row>
    <row r="58" spans="1:6" x14ac:dyDescent="0.25">
      <c r="A58"/>
      <c r="B58" s="23"/>
      <c r="D58" s="23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F66"/>
    </row>
    <row r="67" spans="1:6" x14ac:dyDescent="0.25">
      <c r="A67"/>
      <c r="B67" s="23"/>
      <c r="D67" s="23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A72"/>
      <c r="B72" s="23"/>
      <c r="D72" s="23"/>
      <c r="E72"/>
      <c r="F72"/>
    </row>
    <row r="73" spans="1:6" x14ac:dyDescent="0.25">
      <c r="A73"/>
      <c r="B73" s="23"/>
      <c r="D73" s="23"/>
      <c r="E73"/>
      <c r="F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5" x14ac:dyDescent="0.25">
      <c r="B81" s="23"/>
      <c r="D81" s="23"/>
      <c r="E81"/>
    </row>
    <row r="82" spans="2:5" x14ac:dyDescent="0.25">
      <c r="B82" s="23"/>
      <c r="D82" s="23"/>
      <c r="E82"/>
    </row>
    <row r="83" spans="2:5" x14ac:dyDescent="0.25">
      <c r="B83" s="23"/>
    </row>
    <row r="84" spans="2:5" x14ac:dyDescent="0.25">
      <c r="B84" s="23"/>
    </row>
    <row r="85" spans="2:5" x14ac:dyDescent="0.25">
      <c r="B85" s="23"/>
      <c r="D85" s="23"/>
    </row>
    <row r="86" spans="2:5" x14ac:dyDescent="0.25">
      <c r="B86" s="23"/>
    </row>
    <row r="87" spans="2:5" x14ac:dyDescent="0.25">
      <c r="B87" s="23"/>
    </row>
    <row r="88" spans="2:5" x14ac:dyDescent="0.25">
      <c r="B88" s="23"/>
    </row>
    <row r="89" spans="2:5" ht="18.75" x14ac:dyDescent="0.3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3849-191F-4643-AED4-5D412F017B21}">
  <sheetPr>
    <tabColor rgb="FF00B050"/>
  </sheetPr>
  <dimension ref="A1"/>
  <sheetViews>
    <sheetView workbookViewId="0">
      <selection activeCell="I23" sqref="I23:J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25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25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25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25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25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25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25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25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25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25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25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25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25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25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25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25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25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25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25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25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25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25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25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25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25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25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25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25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25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25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25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25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25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25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25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25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25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25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25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25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25">
      <c r="A44" s="156"/>
      <c r="B44" s="157"/>
      <c r="C44" s="97"/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/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2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</cols>
  <sheetData>
    <row r="1" spans="1:14" ht="23.25" x14ac:dyDescent="0.35">
      <c r="C1" s="303" t="s">
        <v>0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4" ht="18.75" x14ac:dyDescent="0.3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9.5" thickBot="1" x14ac:dyDescent="0.35">
      <c r="B3" s="304" t="s">
        <v>2</v>
      </c>
      <c r="C3" s="305"/>
      <c r="D3" s="12"/>
      <c r="I3" s="14" t="s">
        <v>3</v>
      </c>
      <c r="J3" s="9"/>
      <c r="K3" s="15" t="s">
        <v>4</v>
      </c>
      <c r="L3" s="15"/>
    </row>
    <row r="4" spans="1:14" ht="20.25" thickTop="1" thickBot="1" x14ac:dyDescent="0.35">
      <c r="A4" s="16" t="s">
        <v>5</v>
      </c>
      <c r="B4" s="17"/>
      <c r="C4" s="18">
        <v>355209.27</v>
      </c>
      <c r="D4" s="19">
        <v>43867</v>
      </c>
      <c r="E4" s="306" t="s">
        <v>6</v>
      </c>
      <c r="F4" s="307"/>
      <c r="H4" s="308" t="s">
        <v>7</v>
      </c>
      <c r="I4" s="309"/>
      <c r="J4" s="20"/>
      <c r="K4" s="20"/>
      <c r="L4" s="20"/>
      <c r="M4" s="21" t="s">
        <v>8</v>
      </c>
      <c r="N4" s="22" t="s">
        <v>9</v>
      </c>
    </row>
    <row r="5" spans="1:14" ht="15.75" thickBot="1" x14ac:dyDescent="0.3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.75" thickBot="1" x14ac:dyDescent="0.3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5" thickBot="1" x14ac:dyDescent="0.3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5" thickBot="1" x14ac:dyDescent="0.3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5" thickBot="1" x14ac:dyDescent="0.3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5" thickBot="1" x14ac:dyDescent="0.3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.75" thickBot="1" x14ac:dyDescent="0.3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.75" thickBot="1" x14ac:dyDescent="0.3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.75" thickBot="1" x14ac:dyDescent="0.3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.75" thickBot="1" x14ac:dyDescent="0.3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.75" thickBot="1" x14ac:dyDescent="0.3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.75" thickBot="1" x14ac:dyDescent="0.3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.75" thickBot="1" x14ac:dyDescent="0.3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.75" thickBot="1" x14ac:dyDescent="0.3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.75" thickBot="1" x14ac:dyDescent="0.3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.75" thickBot="1" x14ac:dyDescent="0.3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5" thickBot="1" x14ac:dyDescent="0.3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.75" thickBot="1" x14ac:dyDescent="0.3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.75" thickBot="1" x14ac:dyDescent="0.3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.75" thickBot="1" x14ac:dyDescent="0.3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.75" thickBot="1" x14ac:dyDescent="0.3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.75" thickBot="1" x14ac:dyDescent="0.3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.75" thickBot="1" x14ac:dyDescent="0.3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.75" thickBot="1" x14ac:dyDescent="0.3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.75" thickBot="1" x14ac:dyDescent="0.3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5" thickBot="1" x14ac:dyDescent="0.3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5" thickBot="1" x14ac:dyDescent="0.3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.75" thickBot="1" x14ac:dyDescent="0.3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75" x14ac:dyDescent="0.25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75" x14ac:dyDescent="0.25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75" x14ac:dyDescent="0.25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75" x14ac:dyDescent="0.25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75" x14ac:dyDescent="0.25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75" x14ac:dyDescent="0.25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75" x14ac:dyDescent="0.25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5" thickBot="1" x14ac:dyDescent="0.3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5" thickBot="1" x14ac:dyDescent="0.3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5" thickBot="1" x14ac:dyDescent="0.3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20.25" thickTop="1" thickBot="1" x14ac:dyDescent="0.3">
      <c r="C43" s="5" t="s">
        <v>10</v>
      </c>
      <c r="M43" s="310">
        <f>N41+M41</f>
        <v>2599643.79</v>
      </c>
      <c r="N43" s="311"/>
    </row>
    <row r="44" spans="1:14" ht="15.75" x14ac:dyDescent="0.25">
      <c r="A44" s="65"/>
      <c r="B44" s="122"/>
      <c r="C44" s="4"/>
      <c r="H44" s="284" t="s">
        <v>52</v>
      </c>
      <c r="I44" s="285"/>
      <c r="J44" s="123"/>
      <c r="K44" s="286">
        <f>I42+L42</f>
        <v>260621.49</v>
      </c>
      <c r="L44" s="287"/>
    </row>
    <row r="45" spans="1:14" ht="15.75" x14ac:dyDescent="0.25">
      <c r="D45" s="289" t="s">
        <v>53</v>
      </c>
      <c r="E45" s="289"/>
      <c r="F45" s="124">
        <f>F42-K44-C42</f>
        <v>2350082.59</v>
      </c>
      <c r="I45" s="125"/>
      <c r="J45" s="125"/>
    </row>
    <row r="46" spans="1:14" ht="18.75" x14ac:dyDescent="0.3">
      <c r="D46" s="290" t="s">
        <v>54</v>
      </c>
      <c r="E46" s="290"/>
      <c r="F46" s="126">
        <v>-2289599.25</v>
      </c>
      <c r="I46" s="291" t="s">
        <v>55</v>
      </c>
      <c r="J46" s="292"/>
      <c r="K46" s="293">
        <f>F51</f>
        <v>442869.79999999981</v>
      </c>
      <c r="L46" s="294"/>
    </row>
    <row r="47" spans="1:14" ht="19.5" thickBot="1" x14ac:dyDescent="0.35">
      <c r="D47" s="127"/>
      <c r="E47" s="128"/>
      <c r="F47" s="129" t="s">
        <v>10</v>
      </c>
      <c r="I47" s="130"/>
      <c r="J47" s="130"/>
      <c r="K47" s="131"/>
      <c r="L47" s="131"/>
    </row>
    <row r="48" spans="1:14" ht="19.5" thickTop="1" x14ac:dyDescent="0.3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295">
        <f>-C4</f>
        <v>-355209.27</v>
      </c>
      <c r="L48" s="296"/>
      <c r="M48" s="134"/>
    </row>
    <row r="49" spans="2:14" ht="16.5" thickBot="1" x14ac:dyDescent="0.3">
      <c r="D49" s="135" t="s">
        <v>58</v>
      </c>
      <c r="E49" s="65" t="s">
        <v>59</v>
      </c>
      <c r="F49" s="136">
        <v>18020.8</v>
      </c>
    </row>
    <row r="50" spans="2:14" ht="20.25" thickTop="1" thickBot="1" x14ac:dyDescent="0.35">
      <c r="C50" s="137">
        <v>43895</v>
      </c>
      <c r="D50" s="297" t="s">
        <v>60</v>
      </c>
      <c r="E50" s="298"/>
      <c r="F50" s="138">
        <v>364365.66</v>
      </c>
      <c r="I50" s="299" t="s">
        <v>61</v>
      </c>
      <c r="J50" s="300"/>
      <c r="K50" s="301">
        <f>K46+K48</f>
        <v>87660.529999999795</v>
      </c>
      <c r="L50" s="302"/>
    </row>
    <row r="51" spans="2:14" ht="18.75" x14ac:dyDescent="0.3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25">
      <c r="B53"/>
      <c r="C53"/>
      <c r="D53" s="288"/>
      <c r="E53" s="288"/>
      <c r="M53" s="144"/>
      <c r="N53" s="65"/>
    </row>
    <row r="54" spans="2:14" x14ac:dyDescent="0.25">
      <c r="B54"/>
      <c r="C54"/>
      <c r="M54" s="144"/>
      <c r="N54" s="65"/>
    </row>
    <row r="55" spans="2:14" x14ac:dyDescent="0.25">
      <c r="B55"/>
      <c r="C55"/>
      <c r="N55" s="65"/>
    </row>
    <row r="56" spans="2:14" x14ac:dyDescent="0.25">
      <c r="B56"/>
      <c r="C56"/>
      <c r="F56"/>
      <c r="I56"/>
      <c r="J56"/>
      <c r="M56"/>
      <c r="N56" s="65"/>
    </row>
    <row r="57" spans="2:14" x14ac:dyDescent="0.25">
      <c r="B57"/>
      <c r="C57"/>
      <c r="F57" s="145"/>
      <c r="N57" s="65"/>
    </row>
    <row r="58" spans="2:14" x14ac:dyDescent="0.25">
      <c r="F58" s="91"/>
      <c r="M58" s="4"/>
      <c r="N58" s="65"/>
    </row>
    <row r="59" spans="2:14" x14ac:dyDescent="0.25">
      <c r="F59" s="91"/>
      <c r="M59" s="4"/>
      <c r="N59" s="65"/>
    </row>
    <row r="60" spans="2:14" x14ac:dyDescent="0.25">
      <c r="F60" s="91"/>
      <c r="M60" s="4"/>
      <c r="N60" s="65"/>
    </row>
    <row r="61" spans="2:14" x14ac:dyDescent="0.25">
      <c r="F61" s="91"/>
      <c r="M61" s="4"/>
      <c r="N61" s="65"/>
    </row>
    <row r="62" spans="2:14" x14ac:dyDescent="0.25">
      <c r="F62" s="91"/>
      <c r="M62" s="4"/>
    </row>
    <row r="63" spans="2:14" x14ac:dyDescent="0.25">
      <c r="F63" s="91"/>
      <c r="M63" s="4"/>
    </row>
    <row r="64" spans="2:14" x14ac:dyDescent="0.25">
      <c r="F64" s="91"/>
      <c r="M64" s="4"/>
    </row>
    <row r="65" spans="6:13" x14ac:dyDescent="0.25">
      <c r="F65" s="91"/>
      <c r="M65" s="4"/>
    </row>
    <row r="66" spans="6:13" x14ac:dyDescent="0.25">
      <c r="F66" s="91"/>
      <c r="M66" s="4"/>
    </row>
    <row r="67" spans="6:13" x14ac:dyDescent="0.25">
      <c r="F67" s="145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16"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  <mergeCell ref="C1:K1"/>
    <mergeCell ref="B3:C3"/>
    <mergeCell ref="E4:F4"/>
    <mergeCell ref="H4:I4"/>
    <mergeCell ref="M43:N43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34" workbookViewId="0">
      <selection activeCell="H16" sqref="H16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63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25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25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25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25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25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25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25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25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25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25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25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25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25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25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25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25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25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25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25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25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25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25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25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25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25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25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25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25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25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25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25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25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25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25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25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25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25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25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25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25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9.5" thickTop="1" x14ac:dyDescent="0.3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03" t="s">
        <v>0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5" ht="18.75" x14ac:dyDescent="0.3">
      <c r="C2" s="5"/>
      <c r="E2" s="312" t="s">
        <v>135</v>
      </c>
      <c r="F2" s="312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04" t="s">
        <v>2</v>
      </c>
      <c r="C3" s="305"/>
      <c r="D3" s="12"/>
      <c r="E3" s="313"/>
      <c r="F3" s="313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364365.66</v>
      </c>
      <c r="D4" s="188">
        <v>43895</v>
      </c>
      <c r="E4" s="306" t="s">
        <v>6</v>
      </c>
      <c r="F4" s="307"/>
      <c r="H4" s="308" t="s">
        <v>7</v>
      </c>
      <c r="I4" s="30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.75" thickBot="1" x14ac:dyDescent="0.3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5" thickBot="1" x14ac:dyDescent="0.3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5" thickBot="1" x14ac:dyDescent="0.3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5" thickBot="1" x14ac:dyDescent="0.3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5" thickBot="1" x14ac:dyDescent="0.3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.75" thickBot="1" x14ac:dyDescent="0.3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.75" thickBot="1" x14ac:dyDescent="0.3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.75" thickBot="1" x14ac:dyDescent="0.3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.75" thickBot="1" x14ac:dyDescent="0.3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.75" thickBot="1" x14ac:dyDescent="0.3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.75" thickBot="1" x14ac:dyDescent="0.3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.75" thickBot="1" x14ac:dyDescent="0.3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.75" thickBot="1" x14ac:dyDescent="0.3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.75" thickBot="1" x14ac:dyDescent="0.3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.75" thickBot="1" x14ac:dyDescent="0.3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5" thickBot="1" x14ac:dyDescent="0.3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.75" thickBot="1" x14ac:dyDescent="0.3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.75" thickBot="1" x14ac:dyDescent="0.3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.75" thickBot="1" x14ac:dyDescent="0.3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.75" thickBot="1" x14ac:dyDescent="0.3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.75" thickBot="1" x14ac:dyDescent="0.3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.75" thickBot="1" x14ac:dyDescent="0.3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5" thickBot="1" x14ac:dyDescent="0.3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.75" thickBot="1" x14ac:dyDescent="0.3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.75" thickBot="1" x14ac:dyDescent="0.3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.75" thickBot="1" x14ac:dyDescent="0.3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.75" thickBot="1" x14ac:dyDescent="0.3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.75" thickBot="1" x14ac:dyDescent="0.3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.75" thickBot="1" x14ac:dyDescent="0.3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.75" thickBot="1" x14ac:dyDescent="0.3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.75" thickBot="1" x14ac:dyDescent="0.3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.75" thickBot="1" x14ac:dyDescent="0.3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.75" thickBot="1" x14ac:dyDescent="0.3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5" thickBot="1" x14ac:dyDescent="0.3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5" thickBot="1" x14ac:dyDescent="0.3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20.25" thickTop="1" thickBot="1" x14ac:dyDescent="0.3">
      <c r="C41" s="5" t="s">
        <v>10</v>
      </c>
      <c r="M41" s="310">
        <f>N39+M39</f>
        <v>2531743</v>
      </c>
      <c r="N41" s="311"/>
      <c r="O41" s="182"/>
    </row>
    <row r="42" spans="1:15" ht="15.75" x14ac:dyDescent="0.25">
      <c r="A42" s="65"/>
      <c r="B42" s="122"/>
      <c r="C42" s="4"/>
      <c r="H42" s="284" t="s">
        <v>52</v>
      </c>
      <c r="I42" s="285"/>
      <c r="J42" s="123"/>
      <c r="K42" s="286">
        <f>I40+L40</f>
        <v>287087.05100000004</v>
      </c>
      <c r="L42" s="287"/>
    </row>
    <row r="43" spans="1:15" ht="15.75" x14ac:dyDescent="0.25">
      <c r="D43" s="289" t="s">
        <v>53</v>
      </c>
      <c r="E43" s="289"/>
      <c r="F43" s="124">
        <f>F40-K42-C40</f>
        <v>2352582.2390000001</v>
      </c>
      <c r="I43" s="125"/>
      <c r="J43" s="125"/>
    </row>
    <row r="44" spans="1:15" ht="18.75" x14ac:dyDescent="0.3">
      <c r="D44" s="290" t="s">
        <v>54</v>
      </c>
      <c r="E44" s="290"/>
      <c r="F44" s="126">
        <v>-2140783.8199999998</v>
      </c>
      <c r="I44" s="291" t="s">
        <v>55</v>
      </c>
      <c r="J44" s="292"/>
      <c r="K44" s="293">
        <f>F49</f>
        <v>471981.31900000025</v>
      </c>
      <c r="L44" s="294"/>
    </row>
    <row r="45" spans="1:15" ht="19.5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295">
        <f>-C4</f>
        <v>-364365.66</v>
      </c>
      <c r="L46" s="296"/>
      <c r="M46" s="134"/>
    </row>
    <row r="47" spans="1:15" ht="16.5" thickBot="1" x14ac:dyDescent="0.3">
      <c r="D47" s="135" t="s">
        <v>58</v>
      </c>
      <c r="E47" s="65" t="s">
        <v>59</v>
      </c>
      <c r="F47" s="136">
        <v>17981</v>
      </c>
    </row>
    <row r="48" spans="1:15" ht="20.25" thickTop="1" thickBot="1" x14ac:dyDescent="0.35">
      <c r="C48" s="137">
        <v>43928</v>
      </c>
      <c r="D48" s="297" t="s">
        <v>60</v>
      </c>
      <c r="E48" s="298"/>
      <c r="F48" s="138">
        <v>242201.9</v>
      </c>
      <c r="I48" s="299" t="s">
        <v>61</v>
      </c>
      <c r="J48" s="300"/>
      <c r="K48" s="301">
        <f>K44+K46</f>
        <v>107615.65900000028</v>
      </c>
      <c r="L48" s="302"/>
    </row>
    <row r="49" spans="2:15" ht="18.75" x14ac:dyDescent="0.3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25">
      <c r="B51"/>
      <c r="C51"/>
      <c r="D51" s="288"/>
      <c r="E51" s="288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36.75" customHeight="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25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25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25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25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25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25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25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25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25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25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25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25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25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25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25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25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25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25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25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25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25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25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25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25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25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25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25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25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25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25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25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25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25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25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25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25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25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25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25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25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25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25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25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25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25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25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.75" thickBot="1" x14ac:dyDescent="0.3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9.5" thickTop="1" x14ac:dyDescent="0.3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25">
      <c r="B52" s="65"/>
      <c r="C52" s="4"/>
      <c r="D52" s="1"/>
      <c r="E52" s="5"/>
      <c r="F52" s="4"/>
    </row>
    <row r="53" spans="1:6" x14ac:dyDescent="0.25">
      <c r="B53" s="65"/>
      <c r="C53" s="4"/>
      <c r="D53" s="1"/>
      <c r="E53" s="5"/>
      <c r="F53" s="4"/>
    </row>
    <row r="54" spans="1:6" x14ac:dyDescent="0.25">
      <c r="A54"/>
      <c r="B54" s="23"/>
      <c r="D54" s="23"/>
    </row>
    <row r="55" spans="1:6" x14ac:dyDescent="0.25">
      <c r="A55"/>
      <c r="B55" s="23"/>
      <c r="D55" s="23"/>
    </row>
    <row r="56" spans="1:6" x14ac:dyDescent="0.25">
      <c r="A56"/>
      <c r="B56" s="23"/>
      <c r="D56" s="23"/>
    </row>
    <row r="57" spans="1:6" x14ac:dyDescent="0.25">
      <c r="A57"/>
      <c r="B57" s="23"/>
      <c r="D57" s="23"/>
      <c r="F57"/>
    </row>
    <row r="58" spans="1:6" x14ac:dyDescent="0.25">
      <c r="A58"/>
      <c r="B58" s="23"/>
      <c r="D58" s="23"/>
      <c r="F58"/>
    </row>
    <row r="59" spans="1:6" x14ac:dyDescent="0.25">
      <c r="A59"/>
      <c r="B59" s="23"/>
      <c r="D59" s="23"/>
      <c r="F59"/>
    </row>
    <row r="60" spans="1:6" x14ac:dyDescent="0.25">
      <c r="A60"/>
      <c r="B60" s="23"/>
      <c r="D60" s="23"/>
      <c r="F60"/>
    </row>
    <row r="61" spans="1:6" x14ac:dyDescent="0.25">
      <c r="A61"/>
      <c r="B61" s="23"/>
      <c r="D61" s="23"/>
      <c r="F61"/>
    </row>
    <row r="62" spans="1:6" x14ac:dyDescent="0.25">
      <c r="A62"/>
      <c r="B62" s="23"/>
      <c r="D62" s="23"/>
      <c r="F62"/>
    </row>
    <row r="63" spans="1:6" x14ac:dyDescent="0.25">
      <c r="A63"/>
      <c r="B63" s="23"/>
      <c r="D63" s="23"/>
      <c r="F63"/>
    </row>
    <row r="64" spans="1:6" x14ac:dyDescent="0.25">
      <c r="A64"/>
      <c r="B64" s="23"/>
      <c r="D64" s="23"/>
      <c r="F64"/>
    </row>
    <row r="65" spans="1:6" x14ac:dyDescent="0.25">
      <c r="A65"/>
      <c r="B65" s="23"/>
      <c r="D65" s="23"/>
      <c r="F65"/>
    </row>
    <row r="66" spans="1:6" x14ac:dyDescent="0.25">
      <c r="A66"/>
      <c r="B66" s="23"/>
      <c r="D66" s="23"/>
      <c r="E66"/>
      <c r="F66"/>
    </row>
    <row r="67" spans="1:6" x14ac:dyDescent="0.25">
      <c r="A67"/>
      <c r="B67" s="23"/>
      <c r="D67" s="23"/>
      <c r="E67"/>
      <c r="F67"/>
    </row>
    <row r="68" spans="1:6" x14ac:dyDescent="0.25">
      <c r="A68"/>
      <c r="B68" s="23"/>
      <c r="D68" s="23"/>
      <c r="E68"/>
      <c r="F68"/>
    </row>
    <row r="69" spans="1:6" x14ac:dyDescent="0.25">
      <c r="A69"/>
      <c r="B69" s="23"/>
      <c r="D69" s="23"/>
      <c r="E69"/>
      <c r="F69"/>
    </row>
    <row r="70" spans="1:6" x14ac:dyDescent="0.25">
      <c r="A70"/>
      <c r="B70" s="23"/>
      <c r="D70" s="23"/>
      <c r="E70"/>
      <c r="F70"/>
    </row>
    <row r="71" spans="1:6" x14ac:dyDescent="0.25">
      <c r="A71"/>
      <c r="B71" s="23"/>
      <c r="D71" s="23"/>
      <c r="E71"/>
      <c r="F71"/>
    </row>
    <row r="72" spans="1:6" x14ac:dyDescent="0.25">
      <c r="B72" s="23"/>
      <c r="D72" s="23"/>
      <c r="E72"/>
    </row>
    <row r="73" spans="1:6" x14ac:dyDescent="0.25">
      <c r="B73" s="23"/>
      <c r="D73" s="23"/>
      <c r="E73"/>
    </row>
    <row r="74" spans="1:6" x14ac:dyDescent="0.25">
      <c r="B74" s="23"/>
      <c r="D74" s="23"/>
      <c r="E74"/>
    </row>
    <row r="75" spans="1:6" x14ac:dyDescent="0.25">
      <c r="B75" s="23"/>
      <c r="D75" s="23"/>
      <c r="E75"/>
    </row>
    <row r="76" spans="1:6" x14ac:dyDescent="0.25">
      <c r="B76" s="23"/>
      <c r="D76" s="23"/>
      <c r="E76"/>
    </row>
    <row r="77" spans="1:6" x14ac:dyDescent="0.25">
      <c r="B77" s="23"/>
      <c r="D77" s="23"/>
      <c r="E77"/>
    </row>
    <row r="78" spans="1:6" x14ac:dyDescent="0.25">
      <c r="B78" s="23"/>
      <c r="D78" s="23"/>
      <c r="E78"/>
    </row>
    <row r="79" spans="1:6" x14ac:dyDescent="0.25">
      <c r="B79" s="23"/>
      <c r="D79" s="23"/>
      <c r="E79"/>
    </row>
    <row r="80" spans="1:6" x14ac:dyDescent="0.25">
      <c r="B80" s="23"/>
      <c r="D80" s="23"/>
      <c r="E80"/>
    </row>
    <row r="81" spans="2:4" x14ac:dyDescent="0.25">
      <c r="B81" s="23"/>
    </row>
    <row r="82" spans="2:4" x14ac:dyDescent="0.25">
      <c r="B82" s="23"/>
    </row>
    <row r="83" spans="2:4" x14ac:dyDescent="0.25">
      <c r="B83" s="23"/>
      <c r="D83" s="23"/>
    </row>
    <row r="84" spans="2:4" x14ac:dyDescent="0.25">
      <c r="B84" s="23"/>
    </row>
    <row r="85" spans="2:4" x14ac:dyDescent="0.25">
      <c r="B85" s="23"/>
    </row>
    <row r="86" spans="2:4" x14ac:dyDescent="0.25">
      <c r="B86" s="23"/>
    </row>
    <row r="87" spans="2:4" ht="18.75" x14ac:dyDescent="0.3">
      <c r="C87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3" customWidth="1"/>
    <col min="4" max="4" width="15.28515625" customWidth="1"/>
    <col min="6" max="6" width="17.85546875" style="13" customWidth="1"/>
    <col min="7" max="7" width="2.85546875" customWidth="1"/>
    <col min="9" max="9" width="12.140625" style="13" customWidth="1"/>
    <col min="10" max="10" width="11.7109375" style="13" customWidth="1"/>
    <col min="11" max="11" width="17.28515625" customWidth="1"/>
    <col min="12" max="12" width="14.5703125" customWidth="1"/>
    <col min="13" max="13" width="18.140625" style="13" customWidth="1"/>
    <col min="14" max="14" width="14.42578125" style="4" customWidth="1"/>
    <col min="15" max="15" width="8.42578125" style="4" customWidth="1"/>
  </cols>
  <sheetData>
    <row r="1" spans="1:15" ht="23.25" x14ac:dyDescent="0.35">
      <c r="C1" s="303" t="s">
        <v>178</v>
      </c>
      <c r="D1" s="303"/>
      <c r="E1" s="303"/>
      <c r="F1" s="303"/>
      <c r="G1" s="303"/>
      <c r="H1" s="303"/>
      <c r="I1" s="303"/>
      <c r="J1" s="303"/>
      <c r="K1" s="303"/>
      <c r="L1" s="2"/>
      <c r="M1" s="3"/>
    </row>
    <row r="2" spans="1:15" ht="18.75" x14ac:dyDescent="0.3">
      <c r="C2" s="5"/>
      <c r="E2" s="312" t="s">
        <v>135</v>
      </c>
      <c r="F2" s="312"/>
      <c r="H2" s="184" t="s">
        <v>1</v>
      </c>
      <c r="I2" s="3"/>
      <c r="J2" s="3"/>
      <c r="M2" s="3"/>
      <c r="N2" s="56"/>
      <c r="O2" s="56"/>
    </row>
    <row r="3" spans="1:15" ht="19.5" thickBot="1" x14ac:dyDescent="0.35">
      <c r="B3" s="304" t="s">
        <v>2</v>
      </c>
      <c r="C3" s="305"/>
      <c r="D3" s="12"/>
      <c r="E3" s="313"/>
      <c r="F3" s="313"/>
      <c r="I3" s="185" t="s">
        <v>3</v>
      </c>
      <c r="J3" s="186"/>
      <c r="K3" s="187" t="s">
        <v>136</v>
      </c>
      <c r="L3" s="187"/>
    </row>
    <row r="4" spans="1:15" ht="20.25" thickTop="1" thickBot="1" x14ac:dyDescent="0.35">
      <c r="A4" s="16" t="s">
        <v>5</v>
      </c>
      <c r="B4" s="17"/>
      <c r="C4" s="18">
        <v>242201.9</v>
      </c>
      <c r="D4" s="188">
        <v>43928</v>
      </c>
      <c r="E4" s="306" t="s">
        <v>6</v>
      </c>
      <c r="F4" s="307"/>
      <c r="H4" s="308" t="s">
        <v>7</v>
      </c>
      <c r="I4" s="309"/>
      <c r="J4" s="20"/>
      <c r="K4" s="20"/>
      <c r="L4" s="20"/>
      <c r="M4" s="21" t="s">
        <v>8</v>
      </c>
      <c r="N4" s="22" t="s">
        <v>9</v>
      </c>
      <c r="O4" s="165"/>
    </row>
    <row r="5" spans="1:15" ht="15.75" thickBot="1" x14ac:dyDescent="0.3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.75" thickBot="1" x14ac:dyDescent="0.3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5" thickBot="1" x14ac:dyDescent="0.3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5" thickBot="1" x14ac:dyDescent="0.3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5" thickBot="1" x14ac:dyDescent="0.3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5" thickBot="1" x14ac:dyDescent="0.3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.75" thickBot="1" x14ac:dyDescent="0.3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.75" thickBot="1" x14ac:dyDescent="0.3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.75" thickBot="1" x14ac:dyDescent="0.3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.75" thickBot="1" x14ac:dyDescent="0.3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.75" thickBot="1" x14ac:dyDescent="0.3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.75" thickBot="1" x14ac:dyDescent="0.3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.75" thickBot="1" x14ac:dyDescent="0.3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.75" thickBot="1" x14ac:dyDescent="0.3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.75" thickBot="1" x14ac:dyDescent="0.3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.75" thickBot="1" x14ac:dyDescent="0.3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5" thickBot="1" x14ac:dyDescent="0.3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.75" thickBot="1" x14ac:dyDescent="0.3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.75" thickBot="1" x14ac:dyDescent="0.3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.75" thickBot="1" x14ac:dyDescent="0.3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.75" thickBot="1" x14ac:dyDescent="0.3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.75" thickBot="1" x14ac:dyDescent="0.3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.75" thickBot="1" x14ac:dyDescent="0.3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.75" thickBot="1" x14ac:dyDescent="0.3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.75" thickBot="1" x14ac:dyDescent="0.3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.75" thickBot="1" x14ac:dyDescent="0.3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.75" thickBot="1" x14ac:dyDescent="0.3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.75" thickBot="1" x14ac:dyDescent="0.3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.75" thickBot="1" x14ac:dyDescent="0.3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.75" thickBot="1" x14ac:dyDescent="0.3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.75" thickBot="1" x14ac:dyDescent="0.3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.75" thickBot="1" x14ac:dyDescent="0.3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.75" thickBot="1" x14ac:dyDescent="0.3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.75" thickBot="1" x14ac:dyDescent="0.3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5" thickBot="1" x14ac:dyDescent="0.3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5" thickBot="1" x14ac:dyDescent="0.3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20.25" thickTop="1" thickBot="1" x14ac:dyDescent="0.3">
      <c r="C41" s="5" t="s">
        <v>10</v>
      </c>
      <c r="M41" s="310">
        <f>N39+M39</f>
        <v>2202683</v>
      </c>
      <c r="N41" s="311"/>
      <c r="O41" s="240"/>
    </row>
    <row r="42" spans="1:15" ht="15.75" x14ac:dyDescent="0.25">
      <c r="A42" s="65"/>
      <c r="B42" s="122"/>
      <c r="C42" s="4"/>
      <c r="H42" s="284" t="s">
        <v>52</v>
      </c>
      <c r="I42" s="285"/>
      <c r="J42" s="164"/>
      <c r="K42" s="286">
        <f>I40+L40</f>
        <v>268439.76</v>
      </c>
      <c r="L42" s="287"/>
    </row>
    <row r="43" spans="1:15" ht="15.75" x14ac:dyDescent="0.25">
      <c r="D43" s="289" t="s">
        <v>53</v>
      </c>
      <c r="E43" s="289"/>
      <c r="F43" s="124">
        <f>F40-K42-C40</f>
        <v>2040682.7400000002</v>
      </c>
      <c r="I43" s="125"/>
      <c r="J43" s="125"/>
    </row>
    <row r="44" spans="1:15" ht="18.75" x14ac:dyDescent="0.3">
      <c r="D44" s="290" t="s">
        <v>54</v>
      </c>
      <c r="E44" s="290"/>
      <c r="F44" s="126">
        <v>-1908890.86</v>
      </c>
      <c r="I44" s="291" t="s">
        <v>55</v>
      </c>
      <c r="J44" s="292"/>
      <c r="K44" s="293">
        <f>F49</f>
        <v>384003.30000000016</v>
      </c>
      <c r="L44" s="294"/>
    </row>
    <row r="45" spans="1:15" ht="7.5" customHeight="1" thickBot="1" x14ac:dyDescent="0.35">
      <c r="D45" s="127"/>
      <c r="E45" s="128"/>
      <c r="F45" s="129" t="s">
        <v>10</v>
      </c>
      <c r="I45" s="130"/>
      <c r="J45" s="130"/>
      <c r="K45" s="131"/>
      <c r="L45" s="131"/>
    </row>
    <row r="46" spans="1:15" ht="19.5" thickTop="1" x14ac:dyDescent="0.3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295">
        <f>-C4</f>
        <v>-242201.9</v>
      </c>
      <c r="L46" s="296"/>
      <c r="M46" s="134"/>
    </row>
    <row r="47" spans="1:15" ht="16.5" thickBot="1" x14ac:dyDescent="0.3">
      <c r="D47" s="135" t="s">
        <v>58</v>
      </c>
      <c r="E47" s="65" t="s">
        <v>59</v>
      </c>
      <c r="F47" s="136">
        <v>12791</v>
      </c>
    </row>
    <row r="48" spans="1:15" ht="20.25" thickTop="1" thickBot="1" x14ac:dyDescent="0.35">
      <c r="C48" s="137">
        <v>43957</v>
      </c>
      <c r="D48" s="297" t="s">
        <v>60</v>
      </c>
      <c r="E48" s="298"/>
      <c r="F48" s="138">
        <v>239420.42</v>
      </c>
      <c r="I48" s="299" t="s">
        <v>61</v>
      </c>
      <c r="J48" s="300"/>
      <c r="K48" s="301">
        <f>K44+K46</f>
        <v>141801.40000000017</v>
      </c>
      <c r="L48" s="302"/>
    </row>
    <row r="49" spans="2:15" ht="18.75" x14ac:dyDescent="0.3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25">
      <c r="B51"/>
      <c r="C51"/>
      <c r="D51" s="288"/>
      <c r="E51" s="288"/>
      <c r="M51" s="144"/>
      <c r="N51" s="65"/>
      <c r="O51" s="65"/>
    </row>
    <row r="52" spans="2:15" x14ac:dyDescent="0.25">
      <c r="B52"/>
      <c r="C52"/>
      <c r="M52" s="144"/>
      <c r="N52" s="65"/>
      <c r="O52" s="65"/>
    </row>
    <row r="53" spans="2:15" x14ac:dyDescent="0.25">
      <c r="B53"/>
      <c r="C53"/>
      <c r="N53" s="65"/>
      <c r="O53" s="65"/>
    </row>
    <row r="54" spans="2:15" x14ac:dyDescent="0.25">
      <c r="B54"/>
      <c r="C54"/>
      <c r="F54"/>
      <c r="I54"/>
      <c r="J54"/>
      <c r="M54"/>
      <c r="N54" s="65"/>
      <c r="O54" s="65"/>
    </row>
    <row r="55" spans="2:15" x14ac:dyDescent="0.25">
      <c r="B55"/>
      <c r="C55"/>
      <c r="F55" s="145"/>
      <c r="N55" s="65"/>
      <c r="O55" s="65"/>
    </row>
    <row r="56" spans="2:15" x14ac:dyDescent="0.25">
      <c r="F56" s="91"/>
      <c r="M56" s="4"/>
      <c r="N56" s="65"/>
      <c r="O56" s="65"/>
    </row>
    <row r="57" spans="2:15" x14ac:dyDescent="0.25">
      <c r="F57" s="91"/>
      <c r="M57" s="4"/>
      <c r="N57" s="65"/>
      <c r="O57" s="65"/>
    </row>
    <row r="58" spans="2:15" x14ac:dyDescent="0.25">
      <c r="F58" s="91"/>
      <c r="M58" s="4"/>
      <c r="N58" s="65"/>
      <c r="O58" s="65"/>
    </row>
    <row r="59" spans="2:15" x14ac:dyDescent="0.25">
      <c r="F59" s="91"/>
      <c r="M59" s="4"/>
      <c r="N59" s="65"/>
      <c r="O59" s="65"/>
    </row>
    <row r="60" spans="2:15" x14ac:dyDescent="0.25">
      <c r="F60" s="91"/>
      <c r="M60" s="4"/>
    </row>
    <row r="61" spans="2:15" x14ac:dyDescent="0.25">
      <c r="F61" s="91"/>
      <c r="M61" s="4"/>
    </row>
    <row r="62" spans="2:15" x14ac:dyDescent="0.25">
      <c r="F62" s="91"/>
      <c r="M62" s="4"/>
    </row>
    <row r="63" spans="2:15" x14ac:dyDescent="0.25">
      <c r="F63" s="91"/>
      <c r="M63" s="4"/>
    </row>
    <row r="64" spans="2:15" x14ac:dyDescent="0.25">
      <c r="F64" s="91"/>
      <c r="M64" s="4"/>
    </row>
    <row r="65" spans="6:13" x14ac:dyDescent="0.25">
      <c r="F65" s="145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5" x14ac:dyDescent="0.25"/>
  <cols>
    <col min="1" max="1" width="13.42578125" style="65" bestFit="1" customWidth="1"/>
    <col min="2" max="2" width="12.85546875" bestFit="1" customWidth="1"/>
    <col min="3" max="3" width="15.85546875" style="13" bestFit="1" customWidth="1"/>
    <col min="4" max="4" width="12.42578125" bestFit="1" customWidth="1"/>
    <col min="5" max="5" width="15.140625" style="13" bestFit="1" customWidth="1"/>
    <col min="6" max="6" width="19.5703125" style="13" bestFit="1" customWidth="1"/>
  </cols>
  <sheetData>
    <row r="1" spans="1:6" ht="21" x14ac:dyDescent="0.35">
      <c r="B1" s="146" t="s">
        <v>177</v>
      </c>
      <c r="C1" s="147"/>
      <c r="D1" s="148"/>
      <c r="E1" s="147"/>
      <c r="F1" s="149"/>
    </row>
    <row r="2" spans="1:6" ht="16.5" thickBot="1" x14ac:dyDescent="0.3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25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25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25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25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25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25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25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25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25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25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25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25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25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25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25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25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25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25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25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25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25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25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25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25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25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25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25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25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25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25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25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25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25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25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25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25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25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.75" thickBot="1" x14ac:dyDescent="0.3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9.5" thickTop="1" x14ac:dyDescent="0.3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25">
      <c r="B42" s="65"/>
      <c r="C42" s="4"/>
      <c r="D42" s="1"/>
      <c r="E42" s="5"/>
      <c r="F42" s="4"/>
    </row>
    <row r="43" spans="1:6" x14ac:dyDescent="0.25">
      <c r="B43" s="65"/>
      <c r="C43" s="4"/>
      <c r="D43" s="1"/>
      <c r="E43" s="5"/>
      <c r="F43" s="4"/>
    </row>
    <row r="44" spans="1:6" x14ac:dyDescent="0.25">
      <c r="A44"/>
      <c r="B44" s="23"/>
      <c r="D44" s="23"/>
    </row>
    <row r="45" spans="1:6" x14ac:dyDescent="0.25">
      <c r="A45"/>
      <c r="B45" s="23"/>
      <c r="D45" s="23"/>
    </row>
    <row r="46" spans="1:6" x14ac:dyDescent="0.25">
      <c r="A46"/>
      <c r="B46" s="23"/>
      <c r="D46" s="23"/>
    </row>
    <row r="47" spans="1:6" x14ac:dyDescent="0.25">
      <c r="A47"/>
      <c r="B47" s="23"/>
      <c r="D47" s="23"/>
      <c r="F47"/>
    </row>
    <row r="48" spans="1:6" x14ac:dyDescent="0.25">
      <c r="A48"/>
      <c r="B48" s="23"/>
      <c r="D48" s="23"/>
      <c r="F48"/>
    </row>
    <row r="49" spans="1:6" x14ac:dyDescent="0.25">
      <c r="A49"/>
      <c r="B49" s="23"/>
      <c r="D49" s="23"/>
      <c r="F49"/>
    </row>
    <row r="50" spans="1:6" x14ac:dyDescent="0.25">
      <c r="A50"/>
      <c r="B50" s="23"/>
      <c r="D50" s="23"/>
      <c r="F50"/>
    </row>
    <row r="51" spans="1:6" x14ac:dyDescent="0.25">
      <c r="A51"/>
      <c r="B51" s="23"/>
      <c r="D51" s="23"/>
      <c r="F51"/>
    </row>
    <row r="52" spans="1:6" x14ac:dyDescent="0.25">
      <c r="A52"/>
      <c r="B52" s="23"/>
      <c r="D52" s="23"/>
      <c r="F52"/>
    </row>
    <row r="53" spans="1:6" x14ac:dyDescent="0.25">
      <c r="A53"/>
      <c r="B53" s="23"/>
      <c r="D53" s="23"/>
      <c r="F53"/>
    </row>
    <row r="54" spans="1:6" x14ac:dyDescent="0.25">
      <c r="A54"/>
      <c r="B54" s="23"/>
      <c r="D54" s="23"/>
      <c r="F54"/>
    </row>
    <row r="55" spans="1:6" x14ac:dyDescent="0.25">
      <c r="A55"/>
      <c r="B55" s="23"/>
      <c r="D55" s="23"/>
      <c r="F55"/>
    </row>
    <row r="56" spans="1:6" x14ac:dyDescent="0.25">
      <c r="A56"/>
      <c r="B56" s="23"/>
      <c r="D56" s="23"/>
      <c r="E56"/>
      <c r="F56"/>
    </row>
    <row r="57" spans="1:6" x14ac:dyDescent="0.25">
      <c r="A57"/>
      <c r="B57" s="23"/>
      <c r="D57" s="23"/>
      <c r="E57"/>
      <c r="F57"/>
    </row>
    <row r="58" spans="1:6" x14ac:dyDescent="0.25">
      <c r="A58"/>
      <c r="B58" s="23"/>
      <c r="D58" s="23"/>
      <c r="E58"/>
      <c r="F58"/>
    </row>
    <row r="59" spans="1:6" x14ac:dyDescent="0.25">
      <c r="A59"/>
      <c r="B59" s="23"/>
      <c r="D59" s="23"/>
      <c r="E59"/>
      <c r="F59"/>
    </row>
    <row r="60" spans="1:6" x14ac:dyDescent="0.25">
      <c r="A60"/>
      <c r="B60" s="23"/>
      <c r="D60" s="23"/>
      <c r="E60"/>
      <c r="F60"/>
    </row>
    <row r="61" spans="1:6" x14ac:dyDescent="0.25">
      <c r="A61"/>
      <c r="B61" s="23"/>
      <c r="D61" s="23"/>
      <c r="E61"/>
      <c r="F61"/>
    </row>
    <row r="62" spans="1:6" x14ac:dyDescent="0.25">
      <c r="B62" s="23"/>
      <c r="D62" s="23"/>
      <c r="E62"/>
    </row>
    <row r="63" spans="1:6" x14ac:dyDescent="0.25">
      <c r="B63" s="23"/>
      <c r="D63" s="23"/>
      <c r="E63"/>
    </row>
    <row r="64" spans="1:6" x14ac:dyDescent="0.25">
      <c r="B64" s="23"/>
      <c r="D64" s="23"/>
      <c r="E64"/>
    </row>
    <row r="65" spans="2:5" x14ac:dyDescent="0.25">
      <c r="B65" s="23"/>
      <c r="D65" s="23"/>
      <c r="E65"/>
    </row>
    <row r="66" spans="2:5" x14ac:dyDescent="0.25">
      <c r="B66" s="23"/>
      <c r="D66" s="23"/>
      <c r="E66"/>
    </row>
    <row r="67" spans="2:5" x14ac:dyDescent="0.25">
      <c r="B67" s="23"/>
      <c r="D67" s="23"/>
      <c r="E67"/>
    </row>
    <row r="68" spans="2:5" x14ac:dyDescent="0.25">
      <c r="B68" s="23"/>
      <c r="D68" s="23"/>
      <c r="E68"/>
    </row>
    <row r="69" spans="2:5" x14ac:dyDescent="0.25">
      <c r="B69" s="23"/>
      <c r="D69" s="23"/>
      <c r="E69"/>
    </row>
    <row r="70" spans="2:5" x14ac:dyDescent="0.25">
      <c r="B70" s="23"/>
      <c r="D70" s="23"/>
      <c r="E70"/>
    </row>
    <row r="71" spans="2:5" x14ac:dyDescent="0.25">
      <c r="B71" s="23"/>
    </row>
    <row r="72" spans="2:5" x14ac:dyDescent="0.25">
      <c r="B72" s="23"/>
    </row>
    <row r="73" spans="2:5" x14ac:dyDescent="0.25">
      <c r="B73" s="23"/>
      <c r="D73" s="23"/>
    </row>
    <row r="74" spans="2:5" x14ac:dyDescent="0.25">
      <c r="B74" s="23"/>
    </row>
    <row r="75" spans="2:5" x14ac:dyDescent="0.25">
      <c r="B75" s="23"/>
    </row>
    <row r="76" spans="2:5" x14ac:dyDescent="0.25">
      <c r="B76" s="23"/>
    </row>
    <row r="77" spans="2:5" ht="18.75" x14ac:dyDescent="0.3">
      <c r="C77" s="14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0        </vt:lpstr>
      <vt:lpstr>Hoja1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2020-07-22T18:30:44Z</cp:lastPrinted>
  <dcterms:created xsi:type="dcterms:W3CDTF">2020-03-10T18:49:14Z</dcterms:created>
  <dcterms:modified xsi:type="dcterms:W3CDTF">2020-07-22T18:30:57Z</dcterms:modified>
</cp:coreProperties>
</file>