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7  JULIO 2020\"/>
    </mc:Choice>
  </mc:AlternateContent>
  <xr:revisionPtr revIDLastSave="0" documentId="13_ncr:1_{79D0E82E-73E6-4A9F-BCCD-E4C259A361E4}" xr6:coauthVersionLast="45" xr6:coauthVersionMax="45" xr10:uidLastSave="{00000000-0000-0000-0000-000000000000}"/>
  <bookViews>
    <workbookView xWindow="-120" yWindow="-120" windowWidth="24240" windowHeight="13140" xr2:uid="{81CB7C1B-7B4F-4DBA-BF7E-99ECD8FC0D78}"/>
  </bookViews>
  <sheets>
    <sheet name="4 CARNES  JULIO   2020  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N40" i="1"/>
  <c r="I40" i="1"/>
  <c r="F40" i="1"/>
  <c r="C40" i="1"/>
  <c r="M19" i="1"/>
  <c r="L15" i="1"/>
  <c r="L14" i="1"/>
  <c r="M13" i="1"/>
  <c r="L12" i="1"/>
  <c r="M8" i="1"/>
  <c r="M40" i="1" s="1"/>
  <c r="M42" i="1" s="1"/>
  <c r="L40" i="1" l="1"/>
  <c r="K42" i="1"/>
  <c r="F43" i="1" s="1"/>
  <c r="F46" i="1" s="1"/>
  <c r="F49" i="1" s="1"/>
  <c r="K44" i="1" s="1"/>
  <c r="K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C653E446-9327-410F-B777-CF66717FE3F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97D83E8-C72B-47C1-9C36-9F95082EBCD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<sst xmlns="http://schemas.openxmlformats.org/spreadsheetml/2006/main" count="88" uniqueCount="71">
  <si>
    <t>BALANCE      ABASTO 4 CARNES   JULIO        2 0 2 0</t>
  </si>
  <si>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</si>
  <si>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</si>
  <si>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</si>
  <si>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</si>
  <si>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</si>
  <si>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INVENTARIO INICIAL</t>
  </si>
  <si>
    <t xml:space="preserve">VENTAS  </t>
  </si>
  <si>
    <t>GASTOS</t>
  </si>
  <si>
    <t>BANCO</t>
  </si>
  <si>
    <t>TARJETAS</t>
  </si>
  <si>
    <t xml:space="preserve"> </t>
  </si>
  <si>
    <t>POLLO-CHORIZO</t>
  </si>
  <si>
    <t>POLLO-LONGANIZAS-QUESOS</t>
  </si>
  <si>
    <t>TELMEX</t>
  </si>
  <si>
    <t>POLLO-TOSTADAS</t>
  </si>
  <si>
    <t xml:space="preserve">LUZ  </t>
  </si>
  <si>
    <t>.</t>
  </si>
  <si>
    <t>Longaniza-pollo-maiz</t>
  </si>
  <si>
    <t xml:space="preserve">RENTA </t>
  </si>
  <si>
    <t>SALCHICHA</t>
  </si>
  <si>
    <t>LONGANIZA-PAPA-POLLO</t>
  </si>
  <si>
    <t>POLLO</t>
  </si>
  <si>
    <t>NOMINA 29</t>
  </si>
  <si>
    <t>QUESOS-CHORIZOS-CECINA-LONGANIZA</t>
  </si>
  <si>
    <t>NOMINA 30</t>
  </si>
  <si>
    <t>QUESOS-POLLO</t>
  </si>
  <si>
    <t>PAPAS-POLLO</t>
  </si>
  <si>
    <t>LONGANIZAS--MAIZ</t>
  </si>
  <si>
    <t>NOMINA  31</t>
  </si>
  <si>
    <t xml:space="preserve">Transfer </t>
  </si>
  <si>
    <t>POLLO--CREMA-QUESOS</t>
  </si>
  <si>
    <t xml:space="preserve">NOMINA 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</si>
  <si>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</si>
  <si>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</si>
  <si>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</si>
  <si>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</si>
  <si>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</si>
  <si>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</si>
  <si>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</si>
  <si>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julio.,2020</t>
  </si>
  <si>
    <t>VIGILANTES</t>
  </si>
  <si>
    <t>POLLO-ENCHILADA-CHORIZO-</t>
  </si>
  <si>
    <t>CELULARES</t>
  </si>
  <si>
    <t>ADT</t>
  </si>
  <si>
    <t>IMSS-INFONAVIT</t>
  </si>
  <si>
    <t>RES--f 173</t>
  </si>
  <si>
    <t>COMISIONES</t>
  </si>
  <si>
    <t>RES--f 174</t>
  </si>
  <si>
    <t>RES--f 175</t>
  </si>
  <si>
    <t>RES</t>
  </si>
  <si>
    <t>RES f-1189</t>
  </si>
  <si>
    <t>RES f-1195</t>
  </si>
  <si>
    <t>RES f-1220</t>
  </si>
  <si>
    <t>RES f-1234</t>
  </si>
  <si>
    <t>RES f-1235</t>
  </si>
  <si>
    <t>RES f-1241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</si>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</sst>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CCFF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0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165" fontId="0" fillId="0" borderId="0" xfId="0" applyNumberFormat="1"/>
    <xf numFmtId="44" fontId="0" fillId="0" borderId="0" xfId="1" applyFont="1"/>
    <xf numFmtId="44" fontId="1" fillId="0" borderId="0" xfId="1"/>
    <xf numFmtId="0" fontId="6" fillId="0" borderId="0" xfId="0" applyFont="1"/>
    <xf numFmtId="165" fontId="1" fillId="0" borderId="0" xfId="1" applyNumberFormat="1" applyFill="1"/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vertical="center" wrapText="1"/>
    </xf>
    <xf numFmtId="165" fontId="1" fillId="0" borderId="0" xfId="1" applyNumberFormat="1"/>
    <xf numFmtId="44" fontId="6" fillId="3" borderId="0" xfId="1" applyFont="1" applyFill="1"/>
    <xf numFmtId="0" fontId="6" fillId="3" borderId="0" xfId="0" applyFont="1" applyFill="1"/>
    <xf numFmtId="0" fontId="11" fillId="0" borderId="6" xfId="0" applyFont="1" applyBorder="1"/>
    <xf numFmtId="164" fontId="12" fillId="0" borderId="7" xfId="0" applyNumberFormat="1" applyFont="1" applyBorder="1" applyAlignment="1">
      <alignment horizontal="center"/>
    </xf>
    <xf numFmtId="44" fontId="13" fillId="0" borderId="8" xfId="1" applyFont="1" applyBorder="1"/>
    <xf numFmtId="165" fontId="6" fillId="4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5" fillId="5" borderId="0" xfId="1" applyFont="1" applyFill="1" applyAlignment="1">
      <alignment horizontal="center"/>
    </xf>
    <xf numFmtId="44" fontId="15" fillId="5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5" xfId="0" applyFont="1" applyBorder="1"/>
    <xf numFmtId="16" fontId="0" fillId="0" borderId="0" xfId="0" applyNumberFormat="1"/>
    <xf numFmtId="164" fontId="2" fillId="0" borderId="16" xfId="0" applyNumberFormat="1" applyFont="1" applyBorder="1" applyAlignment="1">
      <alignment horizontal="center"/>
    </xf>
    <xf numFmtId="44" fontId="2" fillId="0" borderId="17" xfId="1" applyFont="1" applyFill="1" applyBorder="1"/>
    <xf numFmtId="166" fontId="17" fillId="0" borderId="9" xfId="0" applyNumberFormat="1" applyFont="1" applyBorder="1" applyAlignment="1">
      <alignment horizontal="left"/>
    </xf>
    <xf numFmtId="15" fontId="2" fillId="0" borderId="18" xfId="0" applyNumberFormat="1" applyFont="1" applyBorder="1"/>
    <xf numFmtId="44" fontId="2" fillId="0" borderId="19" xfId="1" applyFont="1" applyFill="1" applyBorder="1"/>
    <xf numFmtId="15" fontId="2" fillId="0" borderId="20" xfId="0" applyNumberFormat="1" applyFont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0" xfId="1" applyFont="1" applyFill="1" applyBorder="1"/>
    <xf numFmtId="44" fontId="0" fillId="0" borderId="0" xfId="0" applyNumberFormat="1"/>
    <xf numFmtId="166" fontId="18" fillId="0" borderId="9" xfId="0" applyNumberFormat="1" applyFont="1" applyBorder="1"/>
    <xf numFmtId="44" fontId="2" fillId="0" borderId="24" xfId="1" applyFont="1" applyFill="1" applyBorder="1"/>
    <xf numFmtId="165" fontId="16" fillId="0" borderId="0" xfId="1" applyNumberFormat="1" applyFont="1" applyFill="1" applyAlignment="1">
      <alignment horizontal="center"/>
    </xf>
    <xf numFmtId="0" fontId="6" fillId="0" borderId="5" xfId="0" applyFont="1" applyBorder="1" applyAlignment="1">
      <alignment horizontal="center"/>
    </xf>
    <xf numFmtId="166" fontId="2" fillId="0" borderId="15" xfId="0" applyNumberFormat="1" applyFont="1" applyBorder="1"/>
    <xf numFmtId="44" fontId="19" fillId="0" borderId="0" xfId="1" applyFont="1" applyFill="1" applyBorder="1" applyAlignment="1">
      <alignment horizontal="right"/>
    </xf>
    <xf numFmtId="166" fontId="20" fillId="0" borderId="9" xfId="0" applyNumberFormat="1" applyFont="1" applyBorder="1"/>
    <xf numFmtId="165" fontId="2" fillId="0" borderId="0" xfId="1" applyNumberFormat="1" applyFont="1" applyFill="1"/>
    <xf numFmtId="0" fontId="2" fillId="6" borderId="0" xfId="0" applyFont="1" applyFill="1" applyAlignment="1">
      <alignment horizontal="center"/>
    </xf>
    <xf numFmtId="166" fontId="2" fillId="0" borderId="0" xfId="0" applyNumberFormat="1" applyFont="1"/>
    <xf numFmtId="44" fontId="2" fillId="0" borderId="0" xfId="1" applyFont="1" applyFill="1" applyBorder="1" applyAlignment="1">
      <alignment horizontal="right"/>
    </xf>
    <xf numFmtId="166" fontId="17" fillId="0" borderId="9" xfId="0" applyNumberFormat="1" applyFont="1" applyBorder="1"/>
    <xf numFmtId="165" fontId="20" fillId="0" borderId="0" xfId="1" applyNumberFormat="1" applyFont="1" applyFill="1"/>
    <xf numFmtId="166" fontId="2" fillId="7" borderId="15" xfId="0" applyNumberFormat="1" applyFont="1" applyFill="1" applyBorder="1"/>
    <xf numFmtId="166" fontId="16" fillId="0" borderId="9" xfId="0" applyNumberFormat="1" applyFont="1" applyBorder="1"/>
    <xf numFmtId="165" fontId="2" fillId="0" borderId="0" xfId="1" applyNumberFormat="1" applyFont="1" applyFill="1" applyAlignment="1">
      <alignment horizontal="center"/>
    </xf>
    <xf numFmtId="16" fontId="2" fillId="0" borderId="5" xfId="0" applyNumberFormat="1" applyFont="1" applyBorder="1"/>
    <xf numFmtId="165" fontId="21" fillId="0" borderId="4" xfId="0" applyNumberFormat="1" applyFont="1" applyBorder="1" applyAlignment="1">
      <alignment horizontal="left"/>
    </xf>
    <xf numFmtId="44" fontId="2" fillId="0" borderId="15" xfId="1" applyFont="1" applyFill="1" applyBorder="1" applyAlignment="1">
      <alignment horizontal="right"/>
    </xf>
    <xf numFmtId="165" fontId="20" fillId="0" borderId="0" xfId="1" applyNumberFormat="1" applyFont="1" applyFill="1" applyAlignment="1">
      <alignment horizontal="center"/>
    </xf>
    <xf numFmtId="16" fontId="21" fillId="0" borderId="5" xfId="0" applyNumberFormat="1" applyFont="1" applyBorder="1"/>
    <xf numFmtId="44" fontId="2" fillId="0" borderId="15" xfId="1" applyFont="1" applyFill="1" applyBorder="1"/>
    <xf numFmtId="0" fontId="16" fillId="0" borderId="0" xfId="0" applyFont="1"/>
    <xf numFmtId="44" fontId="22" fillId="0" borderId="0" xfId="1" applyFont="1" applyFill="1" applyBorder="1" applyAlignment="1">
      <alignment horizontal="center"/>
    </xf>
    <xf numFmtId="44" fontId="19" fillId="0" borderId="0" xfId="1" applyFont="1" applyFill="1" applyBorder="1" applyAlignment="1">
      <alignment horizontal="left"/>
    </xf>
    <xf numFmtId="165" fontId="16" fillId="0" borderId="0" xfId="1" applyNumberFormat="1" applyFont="1" applyAlignment="1">
      <alignment horizontal="center"/>
    </xf>
    <xf numFmtId="16" fontId="2" fillId="0" borderId="4" xfId="0" applyNumberFormat="1" applyFont="1" applyBorder="1"/>
    <xf numFmtId="44" fontId="2" fillId="0" borderId="25" xfId="1" applyFont="1" applyFill="1" applyBorder="1"/>
    <xf numFmtId="165" fontId="2" fillId="0" borderId="4" xfId="0" applyNumberFormat="1" applyFont="1" applyBorder="1" applyAlignment="1">
      <alignment horizontal="left"/>
    </xf>
    <xf numFmtId="16" fontId="6" fillId="0" borderId="4" xfId="0" applyNumberFormat="1" applyFont="1" applyBorder="1"/>
    <xf numFmtId="44" fontId="16" fillId="4" borderId="22" xfId="1" applyFont="1" applyFill="1" applyBorder="1"/>
    <xf numFmtId="44" fontId="19" fillId="0" borderId="0" xfId="1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5" xfId="1" applyFont="1" applyFill="1" applyBorder="1" applyAlignment="1">
      <alignment horizontal="right"/>
    </xf>
    <xf numFmtId="165" fontId="16" fillId="0" borderId="20" xfId="1" applyNumberFormat="1" applyFont="1" applyBorder="1" applyAlignment="1">
      <alignment horizontal="center"/>
    </xf>
    <xf numFmtId="0" fontId="23" fillId="0" borderId="4" xfId="0" applyFont="1" applyBorder="1" applyAlignment="1">
      <alignment horizontal="left"/>
    </xf>
    <xf numFmtId="44" fontId="16" fillId="0" borderId="15" xfId="1" applyFont="1" applyFill="1" applyBorder="1" applyAlignment="1">
      <alignment horizontal="right"/>
    </xf>
    <xf numFmtId="165" fontId="16" fillId="0" borderId="6" xfId="0" applyNumberFormat="1" applyFont="1" applyBorder="1" applyAlignment="1">
      <alignment horizontal="center"/>
    </xf>
    <xf numFmtId="0" fontId="20" fillId="0" borderId="4" xfId="0" applyFont="1" applyBorder="1" applyAlignment="1">
      <alignment horizontal="left"/>
    </xf>
    <xf numFmtId="44" fontId="16" fillId="0" borderId="26" xfId="1" applyFont="1" applyFill="1" applyBorder="1" applyAlignment="1">
      <alignment horizontal="right"/>
    </xf>
    <xf numFmtId="165" fontId="20" fillId="0" borderId="20" xfId="1" applyNumberFormat="1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44" fontId="16" fillId="0" borderId="5" xfId="1" applyFont="1" applyFill="1" applyBorder="1" applyAlignment="1">
      <alignment horizontal="right"/>
    </xf>
    <xf numFmtId="165" fontId="20" fillId="0" borderId="5" xfId="1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166" fontId="24" fillId="0" borderId="9" xfId="0" applyNumberFormat="1" applyFont="1" applyBorder="1"/>
    <xf numFmtId="44" fontId="17" fillId="0" borderId="5" xfId="1" applyFont="1" applyFill="1" applyBorder="1" applyAlignment="1">
      <alignment horizontal="left" vertical="center"/>
    </xf>
    <xf numFmtId="166" fontId="13" fillId="0" borderId="27" xfId="0" applyNumberFormat="1" applyFont="1" applyBorder="1"/>
    <xf numFmtId="16" fontId="16" fillId="0" borderId="28" xfId="0" applyNumberFormat="1" applyFont="1" applyBorder="1" applyAlignment="1">
      <alignment horizontal="left"/>
    </xf>
    <xf numFmtId="44" fontId="2" fillId="0" borderId="29" xfId="1" applyFont="1" applyFill="1" applyBorder="1"/>
    <xf numFmtId="44" fontId="16" fillId="0" borderId="0" xfId="1" applyFont="1" applyFill="1" applyBorder="1"/>
    <xf numFmtId="44" fontId="2" fillId="0" borderId="30" xfId="1" applyFont="1" applyFill="1" applyBorder="1"/>
    <xf numFmtId="44" fontId="2" fillId="4" borderId="30" xfId="1" applyFont="1" applyFill="1" applyBorder="1"/>
    <xf numFmtId="166" fontId="25" fillId="0" borderId="27" xfId="0" applyNumberFormat="1" applyFont="1" applyBorder="1"/>
    <xf numFmtId="44" fontId="2" fillId="0" borderId="31" xfId="1" applyFont="1" applyFill="1" applyBorder="1"/>
    <xf numFmtId="44" fontId="2" fillId="0" borderId="5" xfId="1" applyFont="1" applyFill="1" applyBorder="1"/>
    <xf numFmtId="0" fontId="13" fillId="0" borderId="5" xfId="0" applyFont="1" applyBorder="1" applyAlignment="1">
      <alignment horizontal="left"/>
    </xf>
    <xf numFmtId="166" fontId="16" fillId="0" borderId="5" xfId="0" applyNumberFormat="1" applyFont="1" applyBorder="1"/>
    <xf numFmtId="44" fontId="2" fillId="0" borderId="32" xfId="1" applyFont="1" applyFill="1" applyBorder="1"/>
    <xf numFmtId="0" fontId="16" fillId="0" borderId="33" xfId="0" applyFont="1" applyBorder="1" applyAlignment="1">
      <alignment horizontal="left"/>
    </xf>
    <xf numFmtId="44" fontId="16" fillId="0" borderId="25" xfId="1" applyFont="1" applyFill="1" applyBorder="1" applyAlignment="1">
      <alignment horizontal="right"/>
    </xf>
    <xf numFmtId="0" fontId="21" fillId="0" borderId="0" xfId="0" applyFont="1"/>
    <xf numFmtId="44" fontId="2" fillId="0" borderId="34" xfId="1" applyFont="1" applyFill="1" applyBorder="1"/>
    <xf numFmtId="166" fontId="13" fillId="0" borderId="35" xfId="0" applyNumberFormat="1" applyFont="1" applyBorder="1"/>
    <xf numFmtId="15" fontId="2" fillId="0" borderId="36" xfId="0" applyNumberFormat="1" applyFont="1" applyBorder="1"/>
    <xf numFmtId="44" fontId="2" fillId="0" borderId="37" xfId="1" applyFont="1" applyFill="1" applyBorder="1"/>
    <xf numFmtId="0" fontId="0" fillId="0" borderId="38" xfId="0" applyBorder="1"/>
    <xf numFmtId="15" fontId="2" fillId="0" borderId="0" xfId="0" applyNumberFormat="1" applyFont="1"/>
    <xf numFmtId="44" fontId="2" fillId="0" borderId="2" xfId="1" applyFont="1" applyFill="1" applyBorder="1"/>
    <xf numFmtId="165" fontId="21" fillId="0" borderId="5" xfId="1" applyNumberFormat="1" applyFont="1" applyFill="1" applyBorder="1" applyAlignment="1">
      <alignment horizontal="left"/>
    </xf>
    <xf numFmtId="0" fontId="20" fillId="0" borderId="33" xfId="0" applyFont="1" applyBorder="1" applyAlignment="1">
      <alignment horizontal="left"/>
    </xf>
    <xf numFmtId="44" fontId="26" fillId="0" borderId="0" xfId="1" applyFont="1" applyFill="1" applyBorder="1" applyAlignment="1">
      <alignment horizontal="right"/>
    </xf>
    <xf numFmtId="164" fontId="16" fillId="0" borderId="39" xfId="0" applyNumberFormat="1" applyFont="1" applyBorder="1" applyAlignment="1">
      <alignment horizontal="center"/>
    </xf>
    <xf numFmtId="44" fontId="13" fillId="0" borderId="40" xfId="1" applyFont="1" applyBorder="1"/>
    <xf numFmtId="0" fontId="0" fillId="0" borderId="41" xfId="0" applyBorder="1"/>
    <xf numFmtId="0" fontId="19" fillId="0" borderId="41" xfId="0" applyFont="1" applyBorder="1" applyAlignment="1">
      <alignment horizontal="center"/>
    </xf>
    <xf numFmtId="44" fontId="26" fillId="0" borderId="41" xfId="1" applyFont="1" applyBorder="1"/>
    <xf numFmtId="0" fontId="2" fillId="0" borderId="41" xfId="0" applyFont="1" applyBorder="1" applyAlignment="1">
      <alignment horizontal="center"/>
    </xf>
    <xf numFmtId="44" fontId="2" fillId="0" borderId="42" xfId="1" applyFont="1" applyBorder="1"/>
    <xf numFmtId="165" fontId="2" fillId="0" borderId="0" xfId="1" applyNumberFormat="1" applyFont="1" applyBorder="1"/>
    <xf numFmtId="166" fontId="2" fillId="0" borderId="43" xfId="0" applyNumberFormat="1" applyFont="1" applyBorder="1" applyAlignment="1">
      <alignment horizontal="center"/>
    </xf>
    <xf numFmtId="166" fontId="6" fillId="0" borderId="44" xfId="0" applyNumberFormat="1" applyFont="1" applyBorder="1"/>
    <xf numFmtId="44" fontId="6" fillId="0" borderId="0" xfId="1" applyFont="1"/>
    <xf numFmtId="44" fontId="19" fillId="0" borderId="0" xfId="1" applyFont="1" applyFill="1" applyAlignment="1">
      <alignment horizontal="right"/>
    </xf>
    <xf numFmtId="167" fontId="27" fillId="0" borderId="0" xfId="1" applyNumberFormat="1" applyFont="1" applyFill="1" applyBorder="1" applyAlignment="1">
      <alignment horizontal="right" vertical="center" wrapText="1"/>
    </xf>
    <xf numFmtId="164" fontId="28" fillId="0" borderId="0" xfId="0" applyNumberFormat="1" applyFont="1" applyAlignment="1">
      <alignment horizontal="center"/>
    </xf>
    <xf numFmtId="165" fontId="13" fillId="0" borderId="45" xfId="0" applyNumberFormat="1" applyFont="1" applyBorder="1" applyAlignment="1">
      <alignment horizontal="center" vertical="center" wrapText="1"/>
    </xf>
    <xf numFmtId="44" fontId="6" fillId="0" borderId="5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3" xfId="0" applyFont="1" applyBorder="1"/>
    <xf numFmtId="0" fontId="30" fillId="0" borderId="3" xfId="0" applyFont="1" applyBorder="1" applyAlignment="1">
      <alignment horizontal="right"/>
    </xf>
    <xf numFmtId="44" fontId="2" fillId="0" borderId="3" xfId="1" applyFont="1" applyBorder="1"/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6" fontId="14" fillId="0" borderId="0" xfId="0" applyNumberFormat="1" applyFont="1"/>
    <xf numFmtId="0" fontId="2" fillId="0" borderId="15" xfId="0" applyFont="1" applyBorder="1" applyAlignment="1">
      <alignment horizontal="left"/>
    </xf>
    <xf numFmtId="165" fontId="6" fillId="0" borderId="46" xfId="0" applyNumberFormat="1" applyFont="1" applyBorder="1" applyAlignment="1">
      <alignment vertical="center"/>
    </xf>
    <xf numFmtId="164" fontId="31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6" fillId="0" borderId="5" xfId="1" applyFont="1" applyFill="1" applyBorder="1"/>
    <xf numFmtId="168" fontId="32" fillId="0" borderId="15" xfId="1" applyNumberFormat="1" applyFont="1" applyBorder="1"/>
    <xf numFmtId="44" fontId="33" fillId="0" borderId="2" xfId="1" applyFont="1" applyBorder="1"/>
    <xf numFmtId="44" fontId="34" fillId="0" borderId="0" xfId="1" applyFont="1"/>
    <xf numFmtId="0" fontId="34" fillId="0" borderId="0" xfId="0" applyFont="1" applyAlignment="1">
      <alignment horizontal="center"/>
    </xf>
    <xf numFmtId="44" fontId="35" fillId="0" borderId="0" xfId="1" applyFont="1"/>
    <xf numFmtId="165" fontId="2" fillId="0" borderId="0" xfId="0" applyNumberFormat="1" applyFont="1" applyAlignment="1">
      <alignment horizontal="center"/>
    </xf>
    <xf numFmtId="44" fontId="5" fillId="0" borderId="0" xfId="1" applyFont="1"/>
    <xf numFmtId="44" fontId="4" fillId="0" borderId="0" xfId="1" applyFont="1"/>
    <xf numFmtId="44" fontId="16" fillId="0" borderId="0" xfId="1" applyFont="1" applyFill="1" applyBorder="1" applyAlignment="1">
      <alignment horizontal="right"/>
    </xf>
    <xf numFmtId="44" fontId="1" fillId="0" borderId="0" xfId="1" applyBorder="1"/>
    <xf numFmtId="166" fontId="16" fillId="0" borderId="0" xfId="0" applyNumberFormat="1" applyFont="1"/>
    <xf numFmtId="0" fontId="21" fillId="0" borderId="0" xfId="0" applyFont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166" fontId="16" fillId="0" borderId="0" xfId="0" applyNumberFormat="1" applyFont="1" applyAlignment="1">
      <alignment horizontal="center" vertical="center" wrapText="1"/>
    </xf>
    <xf numFmtId="44" fontId="13" fillId="0" borderId="15" xfId="1" applyFont="1" applyBorder="1" applyAlignment="1">
      <alignment horizontal="center" vertical="center" wrapText="1"/>
    </xf>
    <xf numFmtId="44" fontId="13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4" fillId="0" borderId="15" xfId="1" applyFont="1" applyBorder="1" applyAlignment="1">
      <alignment horizontal="center"/>
    </xf>
    <xf numFmtId="44" fontId="14" fillId="0" borderId="46" xfId="1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44" fontId="5" fillId="8" borderId="12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13" xfId="1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66" fontId="13" fillId="0" borderId="15" xfId="0" applyNumberFormat="1" applyFont="1" applyBorder="1" applyAlignment="1">
      <alignment horizontal="center" vertical="center" wrapText="1"/>
    </xf>
    <xf numFmtId="166" fontId="13" fillId="0" borderId="45" xfId="0" applyNumberFormat="1" applyFont="1" applyBorder="1" applyAlignment="1">
      <alignment horizontal="center" vertical="center" wrapText="1"/>
    </xf>
    <xf numFmtId="166" fontId="13" fillId="0" borderId="45" xfId="0" applyNumberFormat="1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167" fontId="5" fillId="4" borderId="6" xfId="1" applyNumberFormat="1" applyFont="1" applyFill="1" applyBorder="1" applyAlignment="1">
      <alignment horizontal="center" vertical="center" wrapText="1"/>
    </xf>
    <xf numFmtId="167" fontId="5" fillId="4" borderId="47" xfId="1" applyNumberFormat="1" applyFont="1" applyFill="1" applyBorder="1" applyAlignment="1">
      <alignment horizontal="center" vertical="center" wrapText="1"/>
    </xf>
    <xf numFmtId="0" fontId="3" fillId="0" borderId="0" xfId="0" applyFont="1"/>
    <xf numFmtId="44" fontId="7" fillId="0" borderId="0" xfId="1" applyFont="1" applyBorder="1" applyAlignment="1">
      <alignment horizontal="center"/>
    </xf>
    <xf numFmtId="44" fontId="7" fillId="0" borderId="1" xfId="1" applyFont="1" applyBorder="1" applyAlignment="1">
      <alignment horizontal="center"/>
    </xf>
    <xf numFmtId="0" fontId="10" fillId="2" borderId="3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1DCDEAA-1C64-466B-A357-635AD55AED8A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6E2B6CB-A053-4336-8865-75C99E59B6D7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1FECDCB-9327-4573-B6AF-7A196BCE5165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E0BB2269-0BCE-4FA4-826B-0411E62571D0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DF0C513-E587-4E1C-9C9C-C69E3E1E4B47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1D75109-2E7B-40B5-BAB6-240AFD41F250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8F230FF4-BCD0-4FF3-8804-443481261B0E}"/>
            </a:ext>
          </a:extLst>
        </xdr:cNvPr>
        <xdr:cNvCxnSpPr/>
      </xdr:nvCxnSpPr>
      <xdr:spPr>
        <a:xfrm flipV="1">
          <a:off x="5029200" y="9039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A0DA43A2-7F8B-4756-AC4E-989869E12242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138BFA1-5D09-414C-92F3-97F22EB58F3F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38DC-C2F9-461C-A086-4319A9EB80B8}">
  <dimension ref="A1:O78"/>
  <sheetViews>
    <sheetView tabSelected="1" topLeftCell="H1" workbookViewId="0">
      <selection activeCell="Q11" sqref="Q1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8" customWidth="1"/>
    <col min="4" max="4" width="15.28515625" customWidth="1"/>
    <col min="6" max="6" width="17.85546875" style="8" customWidth="1"/>
    <col min="7" max="7" width="2.85546875" customWidth="1"/>
    <col min="9" max="9" width="14.140625" style="8" customWidth="1"/>
    <col min="10" max="10" width="11.7109375" style="13" customWidth="1"/>
    <col min="11" max="11" width="17.28515625" customWidth="1"/>
    <col min="12" max="12" width="14.5703125" customWidth="1"/>
    <col min="13" max="13" width="18.140625" style="8" customWidth="1"/>
    <col min="14" max="14" width="14.140625" style="4" customWidth="1"/>
    <col min="15" max="15" width="8.42578125" style="4" customWidth="1"/>
  </cols>
  <sheetData>
    <row r="1" spans="1:15" ht="20.25" customHeight="1" x14ac:dyDescent="0.35">
      <c r="C1" s="176" t="s">
        <v>0</v>
      </c>
      <c r="D1" s="176"/>
      <c r="E1" s="176"/>
      <c r="F1" s="176"/>
      <c r="G1" s="176"/>
      <c r="H1" s="176"/>
      <c r="I1" s="176"/>
      <c r="J1" s="176"/>
      <c r="K1" s="176"/>
      <c r="L1" s="2"/>
      <c r="M1" s="3"/>
    </row>
    <row r="2" spans="1:15" ht="15" customHeight="1" x14ac:dyDescent="0.25">
      <c r="C2" s="7"/>
      <c r="H2" s="9" t="s">
        <v>1</v>
      </c>
      <c r="I2" s="3"/>
      <c r="J2" s="10"/>
      <c r="M2" s="3"/>
      <c r="N2" s="5"/>
      <c r="O2" s="5"/>
    </row>
    <row r="3" spans="1:15" ht="18" customHeight="1" thickBot="1" x14ac:dyDescent="0.35">
      <c r="B3" s="177" t="s">
        <v>2</v>
      </c>
      <c r="C3" s="178"/>
      <c r="D3" s="11"/>
      <c r="E3" s="12"/>
      <c r="F3" s="12"/>
      <c r="H3" s="179" t="s">
        <v>3</v>
      </c>
      <c r="I3" s="179"/>
      <c r="K3" s="14" t="s">
        <v>4</v>
      </c>
      <c r="L3" s="15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229708.38</v>
      </c>
      <c r="D4" s="19">
        <v>44026</v>
      </c>
      <c r="E4" s="166" t="s">
        <v>7</v>
      </c>
      <c r="F4" s="167"/>
      <c r="H4" s="168" t="s">
        <v>8</v>
      </c>
      <c r="I4" s="169"/>
      <c r="J4" s="20"/>
      <c r="K4" s="21"/>
      <c r="L4" s="21"/>
      <c r="M4" s="22" t="s">
        <v>9</v>
      </c>
      <c r="N4" s="23" t="s">
        <v>10</v>
      </c>
      <c r="O4" s="24"/>
    </row>
    <row r="5" spans="1:15" ht="15.75" thickBot="1" x14ac:dyDescent="0.3">
      <c r="A5" s="26" t="s">
        <v>11</v>
      </c>
      <c r="B5" s="27">
        <v>44027</v>
      </c>
      <c r="C5" s="28">
        <v>4000</v>
      </c>
      <c r="D5" s="29" t="s">
        <v>12</v>
      </c>
      <c r="E5" s="30">
        <v>44027</v>
      </c>
      <c r="F5" s="31">
        <v>74887</v>
      </c>
      <c r="H5" s="32">
        <v>44027</v>
      </c>
      <c r="I5" s="33">
        <v>0</v>
      </c>
      <c r="M5" s="34">
        <v>67037</v>
      </c>
      <c r="N5" s="35">
        <v>3850</v>
      </c>
      <c r="O5" s="36"/>
    </row>
    <row r="6" spans="1:15" ht="16.5" thickBot="1" x14ac:dyDescent="0.3">
      <c r="A6" s="26"/>
      <c r="B6" s="27">
        <v>44028</v>
      </c>
      <c r="C6" s="28">
        <v>9328</v>
      </c>
      <c r="D6" s="38" t="s">
        <v>13</v>
      </c>
      <c r="E6" s="30">
        <v>44028</v>
      </c>
      <c r="F6" s="31">
        <v>121220</v>
      </c>
      <c r="H6" s="32">
        <v>44028</v>
      </c>
      <c r="I6" s="39">
        <v>407</v>
      </c>
      <c r="J6" s="40"/>
      <c r="K6" s="41" t="s">
        <v>14</v>
      </c>
      <c r="L6" s="42">
        <v>0</v>
      </c>
      <c r="M6" s="34">
        <v>111098</v>
      </c>
      <c r="N6" s="35">
        <v>3780</v>
      </c>
      <c r="O6" s="43"/>
    </row>
    <row r="7" spans="1:15" ht="15.75" thickBot="1" x14ac:dyDescent="0.3">
      <c r="A7" s="26"/>
      <c r="B7" s="27">
        <v>44029</v>
      </c>
      <c r="C7" s="28">
        <v>1568</v>
      </c>
      <c r="D7" s="44" t="s">
        <v>15</v>
      </c>
      <c r="E7" s="30">
        <v>44029</v>
      </c>
      <c r="F7" s="31">
        <v>141835</v>
      </c>
      <c r="H7" s="32">
        <v>44029</v>
      </c>
      <c r="I7" s="39">
        <v>12059</v>
      </c>
      <c r="J7" s="45">
        <v>44036</v>
      </c>
      <c r="K7" s="46" t="s">
        <v>16</v>
      </c>
      <c r="L7" s="47">
        <v>26562</v>
      </c>
      <c r="M7" s="34">
        <v>123197</v>
      </c>
      <c r="N7" s="35">
        <v>5011</v>
      </c>
      <c r="O7" s="48"/>
    </row>
    <row r="8" spans="1:15" ht="15.75" thickBot="1" x14ac:dyDescent="0.3">
      <c r="A8" s="26"/>
      <c r="B8" s="27">
        <v>44030</v>
      </c>
      <c r="C8" s="28">
        <v>5660</v>
      </c>
      <c r="D8" s="49" t="s">
        <v>18</v>
      </c>
      <c r="E8" s="30">
        <v>44030</v>
      </c>
      <c r="F8" s="31">
        <v>106369</v>
      </c>
      <c r="H8" s="32">
        <v>44030</v>
      </c>
      <c r="I8" s="39">
        <v>0</v>
      </c>
      <c r="J8" s="50">
        <v>44042</v>
      </c>
      <c r="K8" s="25" t="s">
        <v>19</v>
      </c>
      <c r="L8" s="51">
        <v>20000</v>
      </c>
      <c r="M8" s="34">
        <f>50000+37914.5</f>
        <v>87914.5</v>
      </c>
      <c r="N8" s="35">
        <v>4910</v>
      </c>
      <c r="O8" s="43"/>
    </row>
    <row r="9" spans="1:15" ht="15.75" thickBot="1" x14ac:dyDescent="0.3">
      <c r="A9" s="26"/>
      <c r="B9" s="27">
        <v>44031</v>
      </c>
      <c r="C9" s="28">
        <v>9229</v>
      </c>
      <c r="D9" s="52" t="s">
        <v>20</v>
      </c>
      <c r="E9" s="30">
        <v>44031</v>
      </c>
      <c r="F9" s="31">
        <v>102692</v>
      </c>
      <c r="H9" s="32">
        <v>44031</v>
      </c>
      <c r="I9" s="39">
        <v>0</v>
      </c>
      <c r="J9" s="53"/>
      <c r="K9" s="54"/>
      <c r="L9" s="42">
        <v>0</v>
      </c>
      <c r="M9" s="34">
        <v>90004</v>
      </c>
      <c r="N9" s="35">
        <v>3465</v>
      </c>
      <c r="O9" s="43"/>
    </row>
    <row r="10" spans="1:15" ht="15.75" thickBot="1" x14ac:dyDescent="0.3">
      <c r="A10" s="26"/>
      <c r="B10" s="27">
        <v>44032</v>
      </c>
      <c r="C10" s="28">
        <v>7458</v>
      </c>
      <c r="D10" s="44" t="s">
        <v>21</v>
      </c>
      <c r="E10" s="30">
        <v>44032</v>
      </c>
      <c r="F10" s="31">
        <v>86696</v>
      </c>
      <c r="H10" s="32">
        <v>44032</v>
      </c>
      <c r="I10" s="39">
        <v>0</v>
      </c>
      <c r="J10" s="53"/>
      <c r="K10" s="55"/>
      <c r="L10" s="56"/>
      <c r="M10" s="34">
        <v>77605</v>
      </c>
      <c r="N10" s="35">
        <v>1633</v>
      </c>
      <c r="O10" s="48"/>
    </row>
    <row r="11" spans="1:15" ht="15.75" thickBot="1" x14ac:dyDescent="0.3">
      <c r="A11" s="26"/>
      <c r="B11" s="27">
        <v>44033</v>
      </c>
      <c r="C11" s="28">
        <v>900</v>
      </c>
      <c r="D11" s="38" t="s">
        <v>22</v>
      </c>
      <c r="E11" s="30">
        <v>44033</v>
      </c>
      <c r="F11" s="31">
        <v>58292</v>
      </c>
      <c r="H11" s="32">
        <v>44033</v>
      </c>
      <c r="I11" s="39">
        <v>8</v>
      </c>
      <c r="J11" s="57"/>
      <c r="K11" s="58"/>
      <c r="L11" s="59"/>
      <c r="M11" s="34">
        <v>55051</v>
      </c>
      <c r="N11" s="35">
        <v>1933</v>
      </c>
      <c r="O11" s="43"/>
    </row>
    <row r="12" spans="1:15" ht="15.75" thickBot="1" x14ac:dyDescent="0.3">
      <c r="A12" s="26"/>
      <c r="B12" s="27">
        <v>44034</v>
      </c>
      <c r="C12" s="28">
        <v>10424</v>
      </c>
      <c r="D12" s="38" t="s">
        <v>24</v>
      </c>
      <c r="E12" s="30">
        <v>44034</v>
      </c>
      <c r="F12" s="31">
        <v>80051</v>
      </c>
      <c r="H12" s="32">
        <v>44034</v>
      </c>
      <c r="I12" s="39">
        <v>4703</v>
      </c>
      <c r="J12" s="40">
        <v>44030</v>
      </c>
      <c r="K12" s="25" t="s">
        <v>23</v>
      </c>
      <c r="L12" s="59">
        <f>11723.25+4571</f>
        <v>16294.25</v>
      </c>
      <c r="M12" s="34">
        <v>63129</v>
      </c>
      <c r="N12" s="35">
        <v>1795</v>
      </c>
      <c r="O12" s="61"/>
    </row>
    <row r="13" spans="1:15" ht="15.75" thickBot="1" x14ac:dyDescent="0.3">
      <c r="A13" s="26"/>
      <c r="B13" s="27">
        <v>44035</v>
      </c>
      <c r="C13" s="28">
        <v>4897</v>
      </c>
      <c r="D13" s="49" t="s">
        <v>26</v>
      </c>
      <c r="E13" s="30">
        <v>44035</v>
      </c>
      <c r="F13" s="31">
        <v>100131</v>
      </c>
      <c r="H13" s="32">
        <v>44035</v>
      </c>
      <c r="I13" s="39">
        <v>0</v>
      </c>
      <c r="J13" s="40">
        <v>44033</v>
      </c>
      <c r="K13" s="25" t="s">
        <v>23</v>
      </c>
      <c r="L13" s="59">
        <v>400</v>
      </c>
      <c r="M13" s="34">
        <f>81785+10209</f>
        <v>91994</v>
      </c>
      <c r="N13" s="35">
        <v>3510</v>
      </c>
      <c r="O13" s="43"/>
    </row>
    <row r="14" spans="1:15" ht="15.75" thickBot="1" x14ac:dyDescent="0.3">
      <c r="A14" s="26"/>
      <c r="B14" s="27">
        <v>44036</v>
      </c>
      <c r="C14" s="28">
        <v>3330</v>
      </c>
      <c r="D14" s="44" t="s">
        <v>27</v>
      </c>
      <c r="E14" s="30">
        <v>44036</v>
      </c>
      <c r="F14" s="31">
        <v>104283</v>
      </c>
      <c r="H14" s="32">
        <v>44036</v>
      </c>
      <c r="I14" s="39">
        <v>10059</v>
      </c>
      <c r="J14" s="40">
        <v>44037</v>
      </c>
      <c r="K14" s="25" t="s">
        <v>25</v>
      </c>
      <c r="L14" s="59">
        <f>13738.08+4000+400</f>
        <v>18138.080000000002</v>
      </c>
      <c r="M14" s="34">
        <v>84797</v>
      </c>
      <c r="N14" s="35">
        <v>6097</v>
      </c>
      <c r="O14" s="43"/>
    </row>
    <row r="15" spans="1:15" ht="15.75" thickBot="1" x14ac:dyDescent="0.3">
      <c r="A15" s="26"/>
      <c r="B15" s="27">
        <v>44037</v>
      </c>
      <c r="C15" s="28">
        <v>6355</v>
      </c>
      <c r="D15" s="38" t="s">
        <v>28</v>
      </c>
      <c r="E15" s="30">
        <v>44037</v>
      </c>
      <c r="F15" s="31">
        <v>107667</v>
      </c>
      <c r="H15" s="32">
        <v>44037</v>
      </c>
      <c r="I15" s="39">
        <v>50</v>
      </c>
      <c r="J15" s="40">
        <v>44044</v>
      </c>
      <c r="K15" s="25" t="s">
        <v>29</v>
      </c>
      <c r="L15" s="59">
        <f>10938.87+400+4571</f>
        <v>15909.87</v>
      </c>
      <c r="M15" s="34">
        <v>86609</v>
      </c>
      <c r="N15" s="35">
        <v>4353</v>
      </c>
      <c r="O15" s="62" t="s">
        <v>30</v>
      </c>
    </row>
    <row r="16" spans="1:15" ht="15.75" thickBot="1" x14ac:dyDescent="0.3">
      <c r="A16" s="26"/>
      <c r="B16" s="27">
        <v>44038</v>
      </c>
      <c r="C16" s="28">
        <v>3547</v>
      </c>
      <c r="D16" s="38" t="s">
        <v>31</v>
      </c>
      <c r="E16" s="30">
        <v>44038</v>
      </c>
      <c r="F16" s="31">
        <v>82478</v>
      </c>
      <c r="H16" s="32">
        <v>44038</v>
      </c>
      <c r="I16" s="39">
        <v>533</v>
      </c>
      <c r="J16" s="40"/>
      <c r="K16" s="25" t="s">
        <v>32</v>
      </c>
      <c r="L16" s="5">
        <v>0</v>
      </c>
      <c r="M16" s="34">
        <v>73187</v>
      </c>
      <c r="N16" s="35">
        <v>5211</v>
      </c>
      <c r="O16" s="62" t="s">
        <v>30</v>
      </c>
    </row>
    <row r="17" spans="1:15" ht="15.75" thickBot="1" x14ac:dyDescent="0.3">
      <c r="A17" s="26"/>
      <c r="B17" s="27">
        <v>44039</v>
      </c>
      <c r="C17" s="28">
        <v>2617</v>
      </c>
      <c r="D17" s="49" t="s">
        <v>33</v>
      </c>
      <c r="E17" s="30">
        <v>44039</v>
      </c>
      <c r="F17" s="31">
        <v>85099</v>
      </c>
      <c r="H17" s="32">
        <v>44039</v>
      </c>
      <c r="I17" s="39">
        <v>500</v>
      </c>
      <c r="J17" s="63"/>
      <c r="K17" s="25"/>
      <c r="L17" s="56">
        <v>0</v>
      </c>
      <c r="M17" s="34">
        <v>80663</v>
      </c>
      <c r="N17" s="35">
        <v>3412</v>
      </c>
      <c r="O17" s="43"/>
    </row>
    <row r="18" spans="1:15" ht="15.75" thickBot="1" x14ac:dyDescent="0.3">
      <c r="A18" s="26"/>
      <c r="B18" s="27">
        <v>44040</v>
      </c>
      <c r="C18" s="28">
        <v>2054</v>
      </c>
      <c r="D18" s="38" t="s">
        <v>34</v>
      </c>
      <c r="E18" s="30">
        <v>44040</v>
      </c>
      <c r="F18" s="31">
        <v>62584</v>
      </c>
      <c r="H18" s="32">
        <v>44040</v>
      </c>
      <c r="I18" s="39">
        <v>539</v>
      </c>
      <c r="J18" s="63"/>
      <c r="K18" s="64"/>
      <c r="L18" s="59"/>
      <c r="M18" s="34">
        <v>61179</v>
      </c>
      <c r="N18" s="35">
        <v>2016</v>
      </c>
      <c r="O18" s="43"/>
    </row>
    <row r="19" spans="1:15" ht="15.75" thickBot="1" x14ac:dyDescent="0.3">
      <c r="A19" s="26"/>
      <c r="B19" s="27">
        <v>44041</v>
      </c>
      <c r="C19" s="28">
        <v>4880</v>
      </c>
      <c r="D19" s="38" t="s">
        <v>35</v>
      </c>
      <c r="E19" s="30">
        <v>44041</v>
      </c>
      <c r="F19" s="31">
        <v>89999</v>
      </c>
      <c r="H19" s="32">
        <v>44041</v>
      </c>
      <c r="I19" s="39">
        <v>500</v>
      </c>
      <c r="J19" s="63"/>
      <c r="K19" s="64"/>
      <c r="L19" s="65"/>
      <c r="M19" s="34">
        <f>73120+8699</f>
        <v>81819</v>
      </c>
      <c r="N19" s="35">
        <v>2800</v>
      </c>
      <c r="O19" s="43"/>
    </row>
    <row r="20" spans="1:15" ht="15.75" thickBot="1" x14ac:dyDescent="0.3">
      <c r="A20" s="26"/>
      <c r="B20" s="27">
        <v>44042</v>
      </c>
      <c r="C20" s="28">
        <v>1335</v>
      </c>
      <c r="D20" s="38" t="s">
        <v>22</v>
      </c>
      <c r="E20" s="30">
        <v>44042</v>
      </c>
      <c r="F20" s="31">
        <v>69890</v>
      </c>
      <c r="H20" s="32">
        <v>44042</v>
      </c>
      <c r="I20" s="39">
        <v>642</v>
      </c>
      <c r="J20" s="40"/>
      <c r="K20" s="66"/>
      <c r="L20" s="56" t="s">
        <v>11</v>
      </c>
      <c r="M20" s="34">
        <v>44374</v>
      </c>
      <c r="N20" s="35">
        <v>3539</v>
      </c>
      <c r="O20" s="43"/>
    </row>
    <row r="21" spans="1:15" ht="16.5" thickBot="1" x14ac:dyDescent="0.3">
      <c r="A21" s="26"/>
      <c r="B21" s="27">
        <v>44043</v>
      </c>
      <c r="C21" s="28">
        <v>14020</v>
      </c>
      <c r="D21" s="38" t="s">
        <v>36</v>
      </c>
      <c r="E21" s="30">
        <v>44043</v>
      </c>
      <c r="F21" s="31">
        <v>125869</v>
      </c>
      <c r="H21" s="32">
        <v>44043</v>
      </c>
      <c r="I21" s="39">
        <v>12480</v>
      </c>
      <c r="J21" s="63"/>
      <c r="K21" s="67"/>
      <c r="L21" s="56"/>
      <c r="M21" s="68">
        <v>94434</v>
      </c>
      <c r="N21" s="35">
        <v>4935</v>
      </c>
      <c r="O21" s="69" t="s">
        <v>37</v>
      </c>
    </row>
    <row r="22" spans="1:15" ht="15.75" thickBot="1" x14ac:dyDescent="0.3">
      <c r="A22" s="26"/>
      <c r="B22" s="27">
        <v>44044</v>
      </c>
      <c r="C22" s="28">
        <v>22319</v>
      </c>
      <c r="D22" s="38" t="s">
        <v>38</v>
      </c>
      <c r="E22" s="30">
        <v>44044</v>
      </c>
      <c r="F22" s="31">
        <v>115253</v>
      </c>
      <c r="H22" s="32">
        <v>44044</v>
      </c>
      <c r="I22" s="39">
        <v>250</v>
      </c>
      <c r="J22" s="70"/>
      <c r="K22" s="71"/>
      <c r="L22" s="72"/>
      <c r="M22" s="34">
        <v>76649</v>
      </c>
      <c r="N22" s="35">
        <v>7528</v>
      </c>
      <c r="O22" s="43"/>
    </row>
    <row r="23" spans="1:15" ht="15.75" thickBot="1" x14ac:dyDescent="0.3">
      <c r="A23" s="26"/>
      <c r="B23" s="27">
        <v>44045</v>
      </c>
      <c r="C23" s="28">
        <v>0</v>
      </c>
      <c r="D23" s="38"/>
      <c r="E23" s="30">
        <v>44045</v>
      </c>
      <c r="F23" s="31">
        <v>99735</v>
      </c>
      <c r="H23" s="32">
        <v>44045</v>
      </c>
      <c r="I23" s="39">
        <v>0</v>
      </c>
      <c r="J23" s="73"/>
      <c r="K23" s="74"/>
      <c r="L23" s="75"/>
      <c r="M23" s="34">
        <v>97101</v>
      </c>
      <c r="N23" s="35">
        <v>2634</v>
      </c>
      <c r="O23" s="69"/>
    </row>
    <row r="24" spans="1:15" ht="15.75" thickBot="1" x14ac:dyDescent="0.3">
      <c r="A24" s="26"/>
      <c r="B24" s="27">
        <v>44046</v>
      </c>
      <c r="C24" s="28">
        <v>4715</v>
      </c>
      <c r="D24" s="38" t="s">
        <v>39</v>
      </c>
      <c r="E24" s="30">
        <v>44046</v>
      </c>
      <c r="F24" s="31">
        <v>71104</v>
      </c>
      <c r="H24" s="32">
        <v>44046</v>
      </c>
      <c r="I24" s="39">
        <v>0</v>
      </c>
      <c r="J24" s="76" t="s">
        <v>40</v>
      </c>
      <c r="K24" s="77" t="s">
        <v>41</v>
      </c>
      <c r="L24" s="78">
        <v>9345</v>
      </c>
      <c r="M24" s="34">
        <v>63173</v>
      </c>
      <c r="N24" s="35">
        <v>3216</v>
      </c>
      <c r="O24" s="43"/>
    </row>
    <row r="25" spans="1:15" ht="15.75" thickBot="1" x14ac:dyDescent="0.3">
      <c r="A25" s="26"/>
      <c r="B25" s="27">
        <v>44047</v>
      </c>
      <c r="C25" s="28">
        <v>8623</v>
      </c>
      <c r="D25" s="38" t="s">
        <v>42</v>
      </c>
      <c r="E25" s="30">
        <v>44047</v>
      </c>
      <c r="F25" s="31">
        <v>80334</v>
      </c>
      <c r="H25" s="32">
        <v>44047</v>
      </c>
      <c r="I25" s="39">
        <v>234</v>
      </c>
      <c r="J25" s="79" t="s">
        <v>40</v>
      </c>
      <c r="K25" s="80" t="s">
        <v>43</v>
      </c>
      <c r="L25" s="81">
        <v>1700.75</v>
      </c>
      <c r="M25" s="34">
        <v>69551</v>
      </c>
      <c r="N25" s="35">
        <v>1926</v>
      </c>
      <c r="O25" s="43"/>
    </row>
    <row r="26" spans="1:15" ht="15.75" thickBot="1" x14ac:dyDescent="0.3">
      <c r="A26" s="26"/>
      <c r="B26" s="27">
        <v>44048</v>
      </c>
      <c r="C26" s="28">
        <v>891</v>
      </c>
      <c r="D26" s="38" t="s">
        <v>22</v>
      </c>
      <c r="E26" s="30">
        <v>44048</v>
      </c>
      <c r="F26" s="31">
        <v>75554</v>
      </c>
      <c r="H26" s="32">
        <v>44048</v>
      </c>
      <c r="I26" s="39">
        <v>2159</v>
      </c>
      <c r="J26" s="40" t="s">
        <v>40</v>
      </c>
      <c r="K26" s="77" t="s">
        <v>44</v>
      </c>
      <c r="L26" s="75">
        <v>1315.8630000000001</v>
      </c>
      <c r="M26" s="34">
        <v>70780</v>
      </c>
      <c r="N26" s="35">
        <v>1724</v>
      </c>
      <c r="O26" s="43"/>
    </row>
    <row r="27" spans="1:15" ht="15" customHeight="1" thickBot="1" x14ac:dyDescent="0.3">
      <c r="A27" s="26"/>
      <c r="B27" s="27"/>
      <c r="C27" s="28"/>
      <c r="D27" s="38"/>
      <c r="E27" s="30"/>
      <c r="F27" s="31"/>
      <c r="H27" s="32"/>
      <c r="I27" s="39"/>
      <c r="J27" s="82" t="s">
        <v>40</v>
      </c>
      <c r="K27" s="83" t="s">
        <v>43</v>
      </c>
      <c r="L27" s="81">
        <v>198.99</v>
      </c>
      <c r="M27" s="34">
        <v>0</v>
      </c>
      <c r="N27" s="35">
        <v>0</v>
      </c>
      <c r="O27" s="43"/>
    </row>
    <row r="28" spans="1:15" ht="15.75" thickBot="1" x14ac:dyDescent="0.3">
      <c r="A28" s="26"/>
      <c r="B28" s="27"/>
      <c r="C28" s="28"/>
      <c r="D28" s="84"/>
      <c r="E28" s="30"/>
      <c r="F28" s="31"/>
      <c r="H28" s="32"/>
      <c r="I28" s="39"/>
      <c r="J28" s="82" t="s">
        <v>40</v>
      </c>
      <c r="K28" s="85" t="s">
        <v>45</v>
      </c>
      <c r="L28" s="81">
        <v>22382.69</v>
      </c>
      <c r="M28" s="34">
        <v>0</v>
      </c>
      <c r="N28" s="35">
        <v>0</v>
      </c>
      <c r="O28" s="43"/>
    </row>
    <row r="29" spans="1:15" ht="16.5" thickBot="1" x14ac:dyDescent="0.3">
      <c r="A29" s="26"/>
      <c r="B29" s="27">
        <v>44028</v>
      </c>
      <c r="C29" s="28">
        <v>12095.08</v>
      </c>
      <c r="D29" s="86" t="s">
        <v>46</v>
      </c>
      <c r="E29" s="30"/>
      <c r="F29" s="31"/>
      <c r="H29" s="32" t="s">
        <v>17</v>
      </c>
      <c r="I29" s="39"/>
      <c r="J29" s="82" t="s">
        <v>40</v>
      </c>
      <c r="K29" s="87" t="s">
        <v>47</v>
      </c>
      <c r="L29" s="81">
        <v>3087.29</v>
      </c>
      <c r="M29" s="34">
        <v>0</v>
      </c>
      <c r="N29" s="35">
        <v>0</v>
      </c>
      <c r="O29" s="43"/>
    </row>
    <row r="30" spans="1:15" ht="16.5" thickBot="1" x14ac:dyDescent="0.3">
      <c r="A30" s="26"/>
      <c r="B30" s="27">
        <v>44030</v>
      </c>
      <c r="C30" s="28">
        <v>10086.85</v>
      </c>
      <c r="D30" s="86" t="s">
        <v>48</v>
      </c>
      <c r="E30" s="30"/>
      <c r="F30" s="31"/>
      <c r="H30" s="32"/>
      <c r="I30" s="88"/>
      <c r="J30" s="82" t="s">
        <v>40</v>
      </c>
      <c r="K30" s="87" t="s">
        <v>19</v>
      </c>
      <c r="L30" s="89">
        <v>5800</v>
      </c>
      <c r="M30" s="34">
        <v>0</v>
      </c>
      <c r="N30" s="35">
        <v>0</v>
      </c>
      <c r="O30" s="43"/>
    </row>
    <row r="31" spans="1:15" ht="16.5" thickBot="1" x14ac:dyDescent="0.3">
      <c r="A31" s="26"/>
      <c r="B31" s="27">
        <v>44032</v>
      </c>
      <c r="C31" s="90">
        <v>14947.36</v>
      </c>
      <c r="D31" s="86" t="s">
        <v>49</v>
      </c>
      <c r="E31" s="30" t="s">
        <v>17</v>
      </c>
      <c r="F31" s="31"/>
      <c r="H31" s="32"/>
      <c r="I31" s="88"/>
      <c r="J31" s="82"/>
      <c r="K31" s="80"/>
      <c r="L31" s="81"/>
      <c r="M31" s="34">
        <v>0</v>
      </c>
      <c r="N31" s="35">
        <v>0</v>
      </c>
      <c r="O31" s="43"/>
    </row>
    <row r="32" spans="1:15" ht="16.5" thickBot="1" x14ac:dyDescent="0.3">
      <c r="A32" s="26"/>
      <c r="B32" s="27">
        <v>44033</v>
      </c>
      <c r="C32" s="91">
        <v>10299.66</v>
      </c>
      <c r="D32" s="92" t="s">
        <v>50</v>
      </c>
      <c r="E32" s="30"/>
      <c r="F32" s="93"/>
      <c r="H32" s="32"/>
      <c r="I32" s="88"/>
      <c r="J32" s="82"/>
      <c r="K32" s="83"/>
      <c r="L32" s="81"/>
      <c r="M32" s="34">
        <v>0</v>
      </c>
      <c r="N32" s="35">
        <v>0</v>
      </c>
      <c r="O32" s="43"/>
    </row>
    <row r="33" spans="1:15" ht="16.5" thickBot="1" x14ac:dyDescent="0.3">
      <c r="A33" s="26"/>
      <c r="B33" s="27">
        <v>44035</v>
      </c>
      <c r="C33" s="90">
        <v>17215.71</v>
      </c>
      <c r="D33" s="92" t="s">
        <v>51</v>
      </c>
      <c r="E33" s="30"/>
      <c r="F33" s="94"/>
      <c r="H33" s="32"/>
      <c r="I33" s="88"/>
      <c r="J33" s="82"/>
      <c r="K33" s="95"/>
      <c r="L33" s="81"/>
      <c r="M33" s="34">
        <v>0</v>
      </c>
      <c r="N33" s="35">
        <v>0</v>
      </c>
      <c r="O33" s="43"/>
    </row>
    <row r="34" spans="1:15" ht="16.5" thickBot="1" x14ac:dyDescent="0.3">
      <c r="A34" s="26"/>
      <c r="B34" s="27">
        <v>44039</v>
      </c>
      <c r="C34" s="90">
        <v>19600.849999999999</v>
      </c>
      <c r="D34" s="92" t="s">
        <v>52</v>
      </c>
      <c r="E34" s="30"/>
      <c r="F34" s="94"/>
      <c r="H34" s="32"/>
      <c r="I34" s="88"/>
      <c r="J34" s="82"/>
      <c r="K34" s="80"/>
      <c r="L34" s="81"/>
      <c r="M34" s="34">
        <v>0</v>
      </c>
      <c r="N34" s="35">
        <v>0</v>
      </c>
      <c r="O34" s="43"/>
    </row>
    <row r="35" spans="1:15" ht="16.5" thickBot="1" x14ac:dyDescent="0.3">
      <c r="A35" s="26"/>
      <c r="B35" s="27">
        <v>44042</v>
      </c>
      <c r="C35" s="90">
        <v>9804.11</v>
      </c>
      <c r="D35" s="92" t="s">
        <v>53</v>
      </c>
      <c r="E35" s="30"/>
      <c r="F35" s="94"/>
      <c r="H35" s="32"/>
      <c r="I35" s="88"/>
      <c r="J35" s="82"/>
      <c r="K35" s="83"/>
      <c r="L35" s="96"/>
      <c r="M35" s="34">
        <v>0</v>
      </c>
      <c r="N35" s="35">
        <v>0</v>
      </c>
      <c r="O35" s="43"/>
    </row>
    <row r="36" spans="1:15" ht="16.5" thickBot="1" x14ac:dyDescent="0.3">
      <c r="A36" s="26"/>
      <c r="B36" s="27">
        <v>44043</v>
      </c>
      <c r="C36" s="91">
        <v>11968.59</v>
      </c>
      <c r="D36" s="92" t="s">
        <v>54</v>
      </c>
      <c r="E36" s="30"/>
      <c r="F36" s="94"/>
      <c r="H36" s="32"/>
      <c r="I36" s="88"/>
      <c r="J36" s="82"/>
      <c r="K36" s="80"/>
      <c r="L36" s="81"/>
      <c r="M36" s="34">
        <v>0</v>
      </c>
      <c r="N36" s="35">
        <v>0</v>
      </c>
      <c r="O36" s="43"/>
    </row>
    <row r="37" spans="1:15" ht="16.5" thickBot="1" x14ac:dyDescent="0.3">
      <c r="A37" s="26"/>
      <c r="B37" s="27">
        <v>44047</v>
      </c>
      <c r="C37" s="90">
        <v>14203.02</v>
      </c>
      <c r="D37" s="92" t="s">
        <v>55</v>
      </c>
      <c r="E37" s="30"/>
      <c r="F37" s="94"/>
      <c r="H37" s="32"/>
      <c r="I37" s="88"/>
      <c r="J37" s="82"/>
      <c r="K37" s="80"/>
      <c r="L37" s="81"/>
      <c r="M37" s="34">
        <v>0</v>
      </c>
      <c r="N37" s="35">
        <v>0</v>
      </c>
      <c r="O37" s="43"/>
    </row>
    <row r="38" spans="1:15" ht="16.5" thickBot="1" x14ac:dyDescent="0.3">
      <c r="A38" s="26"/>
      <c r="B38" s="27">
        <v>44048</v>
      </c>
      <c r="C38" s="97">
        <v>4690</v>
      </c>
      <c r="D38" s="92" t="s">
        <v>56</v>
      </c>
      <c r="E38" s="30"/>
      <c r="F38" s="94"/>
      <c r="H38" s="32"/>
      <c r="I38" s="88"/>
      <c r="J38" s="82"/>
      <c r="K38" s="98"/>
      <c r="L38" s="99"/>
      <c r="M38" s="34">
        <v>0</v>
      </c>
      <c r="N38" s="35">
        <v>0</v>
      </c>
      <c r="O38" s="43"/>
    </row>
    <row r="39" spans="1:15" ht="16.5" thickBot="1" x14ac:dyDescent="0.3">
      <c r="A39" s="100"/>
      <c r="B39" s="27"/>
      <c r="C39" s="101"/>
      <c r="D39" s="102"/>
      <c r="E39" s="103"/>
      <c r="F39" s="104"/>
      <c r="G39" s="105"/>
      <c r="H39" s="106"/>
      <c r="I39" s="107"/>
      <c r="J39" s="108"/>
      <c r="K39" s="109"/>
      <c r="L39" s="72"/>
      <c r="M39" s="34">
        <v>0</v>
      </c>
      <c r="N39" s="35">
        <v>0</v>
      </c>
      <c r="O39" s="110"/>
    </row>
    <row r="40" spans="1:15" ht="16.5" thickBot="1" x14ac:dyDescent="0.3">
      <c r="B40" s="111" t="s">
        <v>57</v>
      </c>
      <c r="C40" s="112">
        <f>SUM(C5:C39)</f>
        <v>253061.22999999998</v>
      </c>
      <c r="D40" s="113"/>
      <c r="E40" s="114" t="s">
        <v>57</v>
      </c>
      <c r="F40" s="115">
        <f>SUM(F5:F39)</f>
        <v>2042022</v>
      </c>
      <c r="G40" s="113"/>
      <c r="H40" s="116" t="s">
        <v>58</v>
      </c>
      <c r="I40" s="117">
        <f>SUM(I5:I39)</f>
        <v>45123</v>
      </c>
      <c r="J40" s="118"/>
      <c r="K40" s="119" t="s">
        <v>59</v>
      </c>
      <c r="L40" s="120">
        <f>SUM(L6:L39)</f>
        <v>141134.783</v>
      </c>
      <c r="M40" s="121">
        <f>SUM(M5:M39)</f>
        <v>1751345.5</v>
      </c>
      <c r="N40" s="121">
        <f>SUM(N5:N39)</f>
        <v>79278</v>
      </c>
      <c r="O40" s="122"/>
    </row>
    <row r="41" spans="1:15" ht="17.25" customHeight="1" thickTop="1" thickBot="1" x14ac:dyDescent="0.3">
      <c r="C41" s="7" t="s">
        <v>11</v>
      </c>
      <c r="O41" s="123"/>
    </row>
    <row r="42" spans="1:15" ht="19.5" thickBot="1" x14ac:dyDescent="0.3">
      <c r="A42" s="71"/>
      <c r="B42" s="124"/>
      <c r="C42" s="4"/>
      <c r="H42" s="170" t="s">
        <v>60</v>
      </c>
      <c r="I42" s="171"/>
      <c r="J42" s="125"/>
      <c r="K42" s="172">
        <f>I40+L40</f>
        <v>186257.783</v>
      </c>
      <c r="L42" s="173"/>
      <c r="M42" s="174">
        <f>M40+N40</f>
        <v>1830623.5</v>
      </c>
      <c r="N42" s="175"/>
    </row>
    <row r="43" spans="1:15" ht="15.75" x14ac:dyDescent="0.25">
      <c r="D43" s="152" t="s">
        <v>61</v>
      </c>
      <c r="E43" s="152"/>
      <c r="F43" s="126">
        <f>F40-K42-C40</f>
        <v>1602702.987</v>
      </c>
      <c r="I43" s="127"/>
      <c r="J43" s="128"/>
    </row>
    <row r="44" spans="1:15" ht="18.75" x14ac:dyDescent="0.3">
      <c r="D44" s="153" t="s">
        <v>62</v>
      </c>
      <c r="E44" s="153"/>
      <c r="F44" s="121">
        <v>-1500498.43</v>
      </c>
      <c r="I44" s="154" t="s">
        <v>63</v>
      </c>
      <c r="J44" s="155"/>
      <c r="K44" s="156">
        <f>F49</f>
        <v>380167.37700000004</v>
      </c>
      <c r="L44" s="157"/>
    </row>
    <row r="45" spans="1:15" ht="4.5" customHeight="1" thickBot="1" x14ac:dyDescent="0.35">
      <c r="D45" s="129"/>
      <c r="E45" s="130"/>
      <c r="F45" s="131">
        <v>0</v>
      </c>
      <c r="I45" s="132"/>
      <c r="J45" s="133"/>
      <c r="K45" s="134"/>
      <c r="L45" s="134"/>
    </row>
    <row r="46" spans="1:15" ht="19.5" thickTop="1" x14ac:dyDescent="0.3">
      <c r="C46" s="8" t="s">
        <v>11</v>
      </c>
      <c r="E46" s="71" t="s">
        <v>64</v>
      </c>
      <c r="F46" s="121">
        <f>SUM(F43:F45)</f>
        <v>102204.55700000003</v>
      </c>
      <c r="H46" s="26"/>
      <c r="I46" s="135" t="s">
        <v>65</v>
      </c>
      <c r="J46" s="136"/>
      <c r="K46" s="158">
        <f>-C4</f>
        <v>-229708.38</v>
      </c>
      <c r="L46" s="159"/>
      <c r="M46" s="137"/>
    </row>
    <row r="47" spans="1:15" ht="16.5" thickBot="1" x14ac:dyDescent="0.3">
      <c r="D47" s="138" t="s">
        <v>66</v>
      </c>
      <c r="E47" s="71" t="s">
        <v>67</v>
      </c>
      <c r="F47" s="139">
        <v>21584</v>
      </c>
    </row>
    <row r="48" spans="1:15" ht="20.25" thickTop="1" thickBot="1" x14ac:dyDescent="0.35">
      <c r="C48" s="140">
        <v>44048</v>
      </c>
      <c r="D48" s="160" t="s">
        <v>68</v>
      </c>
      <c r="E48" s="161"/>
      <c r="F48" s="141">
        <v>256378.82</v>
      </c>
      <c r="I48" s="162" t="s">
        <v>69</v>
      </c>
      <c r="J48" s="163"/>
      <c r="K48" s="164">
        <f>K44+K46</f>
        <v>150458.99700000003</v>
      </c>
      <c r="L48" s="165"/>
    </row>
    <row r="49" spans="2:15" ht="18.75" x14ac:dyDescent="0.3">
      <c r="C49" s="142"/>
      <c r="D49" s="143"/>
      <c r="E49" s="60" t="s">
        <v>70</v>
      </c>
      <c r="F49" s="144">
        <f>F46+F47+F48</f>
        <v>380167.37700000004</v>
      </c>
      <c r="J49" s="145"/>
      <c r="M49" s="146"/>
    </row>
    <row r="51" spans="2:15" x14ac:dyDescent="0.25">
      <c r="B51"/>
      <c r="C51"/>
      <c r="D51" s="151"/>
      <c r="E51" s="151"/>
      <c r="M51" s="147"/>
      <c r="N51" s="71"/>
      <c r="O51" s="71"/>
    </row>
    <row r="52" spans="2:15" x14ac:dyDescent="0.25">
      <c r="B52"/>
      <c r="C52"/>
      <c r="M52" s="147"/>
      <c r="N52" s="71"/>
      <c r="O52" s="71"/>
    </row>
    <row r="53" spans="2:15" x14ac:dyDescent="0.25">
      <c r="B53"/>
      <c r="C53"/>
      <c r="N53" s="71"/>
      <c r="O53" s="71"/>
    </row>
    <row r="54" spans="2:15" x14ac:dyDescent="0.25">
      <c r="B54"/>
      <c r="C54"/>
      <c r="F54"/>
      <c r="I54"/>
      <c r="J54" s="6"/>
      <c r="L54" s="148"/>
      <c r="M54"/>
      <c r="N54" s="71"/>
      <c r="O54" s="71"/>
    </row>
    <row r="55" spans="2:15" x14ac:dyDescent="0.25">
      <c r="B55"/>
      <c r="C55"/>
      <c r="F55" s="149"/>
      <c r="L55" s="148"/>
      <c r="N55" s="71"/>
      <c r="O55" s="71"/>
    </row>
    <row r="56" spans="2:15" x14ac:dyDescent="0.25">
      <c r="F56" s="36"/>
      <c r="L56" s="148"/>
      <c r="M56" s="4"/>
      <c r="N56" s="71"/>
      <c r="O56" s="71"/>
    </row>
    <row r="57" spans="2:15" x14ac:dyDescent="0.25">
      <c r="F57" s="36"/>
      <c r="L57" s="89"/>
      <c r="M57" s="4"/>
      <c r="N57" s="71"/>
      <c r="O57" s="71"/>
    </row>
    <row r="58" spans="2:15" x14ac:dyDescent="0.25">
      <c r="F58" s="36"/>
      <c r="L58" s="148"/>
      <c r="M58" s="4"/>
      <c r="N58" s="71"/>
      <c r="O58" s="71"/>
    </row>
    <row r="59" spans="2:15" x14ac:dyDescent="0.25">
      <c r="F59" s="36"/>
      <c r="L59" s="148"/>
      <c r="M59" s="4"/>
      <c r="N59" s="71"/>
      <c r="O59" s="71"/>
    </row>
    <row r="60" spans="2:15" x14ac:dyDescent="0.25">
      <c r="F60" s="36"/>
      <c r="L60" s="148"/>
      <c r="M60" s="4"/>
    </row>
    <row r="61" spans="2:15" x14ac:dyDescent="0.25">
      <c r="F61" s="36"/>
      <c r="L61" s="148"/>
      <c r="M61" s="4"/>
    </row>
    <row r="62" spans="2:15" x14ac:dyDescent="0.25">
      <c r="F62" s="36"/>
      <c r="L62" s="150"/>
      <c r="M62" s="4"/>
    </row>
    <row r="63" spans="2:15" x14ac:dyDescent="0.25">
      <c r="F63" s="36"/>
      <c r="L63" s="148"/>
      <c r="M63" s="4"/>
    </row>
    <row r="64" spans="2:15" x14ac:dyDescent="0.25">
      <c r="F64" s="36"/>
      <c r="L64" s="37"/>
      <c r="M64" s="4"/>
    </row>
    <row r="65" spans="6:13" x14ac:dyDescent="0.25">
      <c r="F65" s="149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C1:K1"/>
    <mergeCell ref="B3:C3"/>
    <mergeCell ref="H3:I3"/>
    <mergeCell ref="E4:F4"/>
    <mergeCell ref="H4:I4"/>
    <mergeCell ref="H42:I42"/>
    <mergeCell ref="K42:L42"/>
    <mergeCell ref="M42:N42"/>
    <mergeCell ref="D51:E51"/>
    <mergeCell ref="D43:E43"/>
    <mergeCell ref="D44:E44"/>
    <mergeCell ref="I44:J44"/>
    <mergeCell ref="K44:L44"/>
    <mergeCell ref="K46:L46"/>
    <mergeCell ref="D48:E48"/>
    <mergeCell ref="I48:J48"/>
    <mergeCell ref="K48:L48"/>
  </mergeCells>
  <pageMargins left="0.15748031496062992" right="0.15748031496062992" top="0.31496062992125984" bottom="0.31496062992125984" header="0.31496062992125984" footer="0.31496062992125984"/>
  <pageSetup scale="73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 CARNES  JULIO   2020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2020-09-01T17:51:53Z</cp:lastPrinted>
  <dcterms:created xsi:type="dcterms:W3CDTF">2020-09-01T17:47:11Z</dcterms:created>
  <dcterms:modified xsi:type="dcterms:W3CDTF">2020-09-01T17:51:57Z</dcterms:modified>
</cp:coreProperties>
</file>