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5180" windowHeight="11640" activeTab="1"/>
  </bookViews>
  <sheets>
    <sheet name="ENE 2010" sheetId="1" r:id="rId1"/>
    <sheet name="FEB 2010" sheetId="3" r:id="rId2"/>
    <sheet name="MZO 2010" sheetId="2" r:id="rId3"/>
  </sheets>
  <calcPr calcId="124519"/>
</workbook>
</file>

<file path=xl/calcChain.xml><?xml version="1.0" encoding="utf-8"?>
<calcChain xmlns="http://schemas.openxmlformats.org/spreadsheetml/2006/main">
  <c r="L6" i="3"/>
  <c r="L5"/>
  <c r="L4"/>
  <c r="L2"/>
  <c r="L7" s="1"/>
  <c r="L3"/>
  <c r="E15" i="2"/>
  <c r="E14"/>
  <c r="E13"/>
  <c r="E12"/>
  <c r="E11"/>
  <c r="E10"/>
  <c r="E9"/>
  <c r="F57" i="3"/>
  <c r="E8" i="2"/>
  <c r="E37"/>
  <c r="E39"/>
  <c r="E76" i="3"/>
  <c r="E78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8"/>
  <c r="F60"/>
  <c r="F61"/>
  <c r="F62"/>
  <c r="F63"/>
  <c r="F64"/>
  <c r="F65"/>
  <c r="F66"/>
  <c r="F67"/>
  <c r="F68"/>
  <c r="F69"/>
  <c r="F71"/>
  <c r="F72"/>
  <c r="F73"/>
  <c r="F74"/>
  <c r="F76"/>
  <c r="F37" i="2"/>
  <c r="F82" i="1"/>
  <c r="E82"/>
  <c r="E84"/>
</calcChain>
</file>

<file path=xl/sharedStrings.xml><?xml version="1.0" encoding="utf-8"?>
<sst xmlns="http://schemas.openxmlformats.org/spreadsheetml/2006/main" count="353" uniqueCount="46">
  <si>
    <t>FECHA</t>
  </si>
  <si>
    <t>CANTIDAD</t>
  </si>
  <si>
    <t>FOLIO</t>
  </si>
  <si>
    <t>CHEQUE</t>
  </si>
  <si>
    <t>NISSAN</t>
  </si>
  <si>
    <t>LITROS</t>
  </si>
  <si>
    <t>P UNIT</t>
  </si>
  <si>
    <t>MONTACARGAS</t>
  </si>
  <si>
    <t>CHAPARRA</t>
  </si>
  <si>
    <t>DODGE</t>
  </si>
  <si>
    <t>COPETONA</t>
  </si>
  <si>
    <t>TORNADO</t>
  </si>
  <si>
    <t>FORD</t>
  </si>
  <si>
    <t>CHEVROLET</t>
  </si>
  <si>
    <t>KODIAK</t>
  </si>
  <si>
    <t>CONSUMO  AL DIA      --------------------------------------------------------------</t>
  </si>
  <si>
    <t>NOTA</t>
  </si>
  <si>
    <t>TICKET</t>
  </si>
  <si>
    <t>UNIDAD</t>
  </si>
  <si>
    <t>CONTROL A CARGO DE ANGELES L</t>
  </si>
  <si>
    <t>SALDO A FAVOR AL DIA</t>
  </si>
  <si>
    <t>DIESEL</t>
  </si>
  <si>
    <t>GARRAFAS</t>
  </si>
  <si>
    <t>PACO</t>
  </si>
  <si>
    <t>CONGELADOS</t>
  </si>
  <si>
    <t>CENTRAL</t>
  </si>
  <si>
    <t>HERRADURA</t>
  </si>
  <si>
    <t>ALMACEN**CAMARAS</t>
  </si>
  <si>
    <t>MAGNA</t>
  </si>
  <si>
    <t>CANCELADA</t>
  </si>
  <si>
    <t>OBSERVACIONES:</t>
  </si>
  <si>
    <t>INCLUI LA NOTA 19573 DEL 1 DE FEBRERO PARA PODER COMPLETAR EL CONSUMO DE 30,000 PESOS</t>
  </si>
  <si>
    <t>DOS TANQUES</t>
  </si>
  <si>
    <t>LA NOTA 19573 ESTA INCLUIDA EN EL MES DE ENERO</t>
  </si>
  <si>
    <t>disel</t>
  </si>
  <si>
    <t>disel para lavar cortina de herradura</t>
  </si>
  <si>
    <t>VENTAS NISSAN</t>
  </si>
  <si>
    <t>COURIER</t>
  </si>
  <si>
    <t>XXX</t>
  </si>
  <si>
    <t>XX</t>
  </si>
  <si>
    <t>ALMACEN</t>
  </si>
  <si>
    <t>COMERCIO</t>
  </si>
  <si>
    <t>ALMACEN ( CAMARAS )</t>
  </si>
  <si>
    <t xml:space="preserve">NORMA LEDO PARRA </t>
  </si>
  <si>
    <t>NORMA LEDO PARRA</t>
  </si>
  <si>
    <t xml:space="preserve">         CONSUMO  AL DIA      --------------------------------------------------------------</t>
  </si>
</sst>
</file>

<file path=xl/styles.xml><?xml version="1.0" encoding="utf-8"?>
<styleSheet xmlns="http://schemas.openxmlformats.org/spreadsheetml/2006/main">
  <numFmts count="3">
    <numFmt numFmtId="164" formatCode="_-&quot;$&quot;* #,##0.00_-;\-&quot;$&quot;* #,##0.00_-;_-&quot;$&quot;* &quot;-&quot;??_-;_-@_-"/>
    <numFmt numFmtId="165" formatCode="_-[$€-2]* #,##0.00_-;\-[$€-2]* #,##0.00_-;_-[$€-2]* &quot;-&quot;??_-"/>
    <numFmt numFmtId="166" formatCode="&quot;$&quot;#,##0.00"/>
  </numFmts>
  <fonts count="17">
    <font>
      <sz val="10"/>
      <name val="Arial"/>
    </font>
    <font>
      <sz val="10"/>
      <name val="Arial"/>
    </font>
    <font>
      <sz val="12"/>
      <name val="Arial"/>
    </font>
    <font>
      <sz val="8"/>
      <name val="Arial"/>
    </font>
    <font>
      <b/>
      <sz val="9"/>
      <name val="Arial"/>
      <family val="2"/>
    </font>
    <font>
      <sz val="9"/>
      <name val="Arial"/>
    </font>
    <font>
      <b/>
      <sz val="9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i/>
      <sz val="10"/>
      <name val="Arial"/>
    </font>
    <font>
      <sz val="10"/>
      <name val="Arial"/>
    </font>
    <font>
      <b/>
      <i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7">
    <xf numFmtId="0" fontId="0" fillId="0" borderId="0" xfId="0"/>
    <xf numFmtId="0" fontId="0" fillId="0" borderId="0" xfId="0" applyBorder="1"/>
    <xf numFmtId="0" fontId="5" fillId="0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164" fontId="3" fillId="0" borderId="0" xfId="2" applyFont="1"/>
    <xf numFmtId="0" fontId="0" fillId="0" borderId="0" xfId="0" applyFill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164" fontId="6" fillId="0" borderId="3" xfId="2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5" fontId="4" fillId="0" borderId="1" xfId="0" applyNumberFormat="1" applyFont="1" applyFill="1" applyBorder="1" applyAlignment="1">
      <alignment horizontal="center"/>
    </xf>
    <xf numFmtId="164" fontId="4" fillId="0" borderId="3" xfId="2" applyFont="1" applyFill="1" applyBorder="1"/>
    <xf numFmtId="0" fontId="4" fillId="0" borderId="8" xfId="0" applyFont="1" applyBorder="1"/>
    <xf numFmtId="0" fontId="4" fillId="0" borderId="6" xfId="0" applyFont="1" applyBorder="1"/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0" fillId="0" borderId="13" xfId="0" applyBorder="1"/>
    <xf numFmtId="0" fontId="8" fillId="0" borderId="0" xfId="0" applyFont="1"/>
    <xf numFmtId="0" fontId="7" fillId="0" borderId="1" xfId="0" applyFont="1" applyFill="1" applyBorder="1"/>
    <xf numFmtId="164" fontId="7" fillId="0" borderId="1" xfId="2" applyFont="1" applyFill="1" applyBorder="1"/>
    <xf numFmtId="0" fontId="5" fillId="0" borderId="14" xfId="0" applyFont="1" applyFill="1" applyBorder="1" applyAlignment="1">
      <alignment horizontal="center"/>
    </xf>
    <xf numFmtId="164" fontId="6" fillId="0" borderId="15" xfId="2" applyFont="1" applyFill="1" applyBorder="1"/>
    <xf numFmtId="164" fontId="6" fillId="0" borderId="7" xfId="2" applyFont="1" applyBorder="1"/>
    <xf numFmtId="164" fontId="6" fillId="0" borderId="16" xfId="2" applyFont="1" applyBorder="1"/>
    <xf numFmtId="0" fontId="4" fillId="0" borderId="1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4" fillId="0" borderId="20" xfId="0" applyFont="1" applyBorder="1" applyAlignment="1">
      <alignment horizontal="left"/>
    </xf>
    <xf numFmtId="0" fontId="0" fillId="0" borderId="21" xfId="0" applyBorder="1" applyAlignment="1">
      <alignment horizontal="center"/>
    </xf>
    <xf numFmtId="15" fontId="1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2" xfId="0" applyBorder="1"/>
    <xf numFmtId="0" fontId="4" fillId="0" borderId="20" xfId="0" applyFont="1" applyFill="1" applyBorder="1" applyAlignment="1">
      <alignment horizontal="center"/>
    </xf>
    <xf numFmtId="15" fontId="7" fillId="0" borderId="1" xfId="0" applyNumberFormat="1" applyFont="1" applyFill="1" applyBorder="1" applyAlignment="1">
      <alignment horizontal="center"/>
    </xf>
    <xf numFmtId="16" fontId="5" fillId="0" borderId="1" xfId="0" applyNumberFormat="1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15" fontId="3" fillId="0" borderId="26" xfId="0" applyNumberFormat="1" applyFont="1" applyFill="1" applyBorder="1" applyAlignment="1">
      <alignment horizontal="center"/>
    </xf>
    <xf numFmtId="16" fontId="5" fillId="0" borderId="19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7" xfId="0" applyFill="1" applyBorder="1"/>
    <xf numFmtId="0" fontId="0" fillId="0" borderId="0" xfId="0" applyFill="1"/>
    <xf numFmtId="0" fontId="0" fillId="0" borderId="25" xfId="0" applyFill="1" applyBorder="1"/>
    <xf numFmtId="0" fontId="0" fillId="0" borderId="27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27" xfId="0" applyBorder="1"/>
    <xf numFmtId="0" fontId="0" fillId="0" borderId="26" xfId="0" applyBorder="1"/>
    <xf numFmtId="0" fontId="4" fillId="0" borderId="28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164" fontId="6" fillId="0" borderId="6" xfId="2" applyFont="1" applyFill="1" applyBorder="1"/>
    <xf numFmtId="0" fontId="0" fillId="0" borderId="30" xfId="0" applyBorder="1"/>
    <xf numFmtId="0" fontId="0" fillId="0" borderId="20" xfId="0" applyBorder="1"/>
    <xf numFmtId="0" fontId="5" fillId="0" borderId="31" xfId="0" applyFont="1" applyFill="1" applyBorder="1" applyAlignment="1">
      <alignment horizontal="center"/>
    </xf>
    <xf numFmtId="16" fontId="5" fillId="0" borderId="31" xfId="0" applyNumberFormat="1" applyFont="1" applyFill="1" applyBorder="1" applyAlignment="1">
      <alignment horizontal="center"/>
    </xf>
    <xf numFmtId="164" fontId="6" fillId="0" borderId="31" xfId="2" applyFont="1" applyFill="1" applyBorder="1"/>
    <xf numFmtId="0" fontId="0" fillId="0" borderId="31" xfId="0" applyBorder="1"/>
    <xf numFmtId="0" fontId="0" fillId="0" borderId="23" xfId="0" applyBorder="1"/>
    <xf numFmtId="0" fontId="0" fillId="0" borderId="32" xfId="0" applyBorder="1"/>
    <xf numFmtId="0" fontId="0" fillId="0" borderId="32" xfId="0" applyFill="1" applyBorder="1"/>
    <xf numFmtId="15" fontId="1" fillId="0" borderId="14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0" fillId="0" borderId="11" xfId="0" applyFill="1" applyBorder="1"/>
    <xf numFmtId="16" fontId="5" fillId="0" borderId="13" xfId="0" applyNumberFormat="1" applyFont="1" applyFill="1" applyBorder="1" applyAlignment="1">
      <alignment horizontal="center"/>
    </xf>
    <xf numFmtId="16" fontId="5" fillId="0" borderId="9" xfId="0" applyNumberFormat="1" applyFont="1" applyFill="1" applyBorder="1" applyAlignment="1">
      <alignment horizontal="center"/>
    </xf>
    <xf numFmtId="16" fontId="5" fillId="0" borderId="9" xfId="0" applyNumberFormat="1" applyFont="1" applyFill="1" applyBorder="1" applyAlignment="1">
      <alignment horizontal="center"/>
    </xf>
    <xf numFmtId="16" fontId="5" fillId="0" borderId="24" xfId="0" applyNumberFormat="1" applyFont="1" applyFill="1" applyBorder="1" applyAlignment="1">
      <alignment horizontal="center"/>
    </xf>
    <xf numFmtId="16" fontId="5" fillId="0" borderId="33" xfId="0" applyNumberFormat="1" applyFont="1" applyFill="1" applyBorder="1" applyAlignment="1">
      <alignment horizontal="center"/>
    </xf>
    <xf numFmtId="16" fontId="5" fillId="0" borderId="34" xfId="0" applyNumberFormat="1" applyFont="1" applyFill="1" applyBorder="1" applyAlignment="1">
      <alignment horizontal="center"/>
    </xf>
    <xf numFmtId="0" fontId="0" fillId="0" borderId="35" xfId="0" applyFill="1" applyBorder="1"/>
    <xf numFmtId="164" fontId="6" fillId="0" borderId="13" xfId="2" applyFont="1" applyFill="1" applyBorder="1"/>
    <xf numFmtId="164" fontId="6" fillId="0" borderId="9" xfId="2" applyFont="1" applyFill="1" applyBorder="1"/>
    <xf numFmtId="164" fontId="6" fillId="0" borderId="9" xfId="2" applyFont="1" applyFill="1" applyBorder="1"/>
    <xf numFmtId="164" fontId="6" fillId="0" borderId="24" xfId="2" applyFont="1" applyFill="1" applyBorder="1"/>
    <xf numFmtId="164" fontId="6" fillId="0" borderId="33" xfId="2" applyFont="1" applyFill="1" applyBorder="1"/>
    <xf numFmtId="164" fontId="6" fillId="0" borderId="34" xfId="2" applyFont="1" applyFill="1" applyBorder="1"/>
    <xf numFmtId="0" fontId="9" fillId="0" borderId="0" xfId="0" applyFont="1"/>
    <xf numFmtId="0" fontId="9" fillId="0" borderId="0" xfId="0" applyFont="1" applyAlignment="1">
      <alignment horizontal="center"/>
    </xf>
    <xf numFmtId="164" fontId="10" fillId="0" borderId="0" xfId="2" applyFont="1"/>
    <xf numFmtId="166" fontId="4" fillId="0" borderId="9" xfId="0" applyNumberFormat="1" applyFont="1" applyFill="1" applyBorder="1" applyAlignment="1">
      <alignment horizontal="right"/>
    </xf>
    <xf numFmtId="0" fontId="5" fillId="0" borderId="36" xfId="0" applyFont="1" applyFill="1" applyBorder="1"/>
    <xf numFmtId="2" fontId="0" fillId="0" borderId="9" xfId="0" applyNumberFormat="1" applyBorder="1"/>
    <xf numFmtId="2" fontId="0" fillId="0" borderId="0" xfId="0" applyNumberFormat="1"/>
    <xf numFmtId="2" fontId="8" fillId="0" borderId="0" xfId="0" applyNumberFormat="1" applyFont="1"/>
    <xf numFmtId="2" fontId="4" fillId="0" borderId="4" xfId="0" applyNumberFormat="1" applyFont="1" applyFill="1" applyBorder="1"/>
    <xf numFmtId="2" fontId="4" fillId="0" borderId="8" xfId="0" applyNumberFormat="1" applyFont="1" applyBorder="1"/>
    <xf numFmtId="2" fontId="0" fillId="0" borderId="24" xfId="0" applyNumberFormat="1" applyBorder="1"/>
    <xf numFmtId="2" fontId="0" fillId="0" borderId="4" xfId="0" applyNumberFormat="1" applyBorder="1"/>
    <xf numFmtId="164" fontId="6" fillId="0" borderId="37" xfId="2" applyFont="1" applyFill="1" applyBorder="1"/>
    <xf numFmtId="0" fontId="5" fillId="0" borderId="9" xfId="0" applyFont="1" applyBorder="1"/>
    <xf numFmtId="2" fontId="5" fillId="0" borderId="9" xfId="0" applyNumberFormat="1" applyFont="1" applyBorder="1"/>
    <xf numFmtId="0" fontId="5" fillId="0" borderId="7" xfId="0" applyFont="1" applyBorder="1"/>
    <xf numFmtId="0" fontId="5" fillId="0" borderId="38" xfId="0" applyFont="1" applyBorder="1"/>
    <xf numFmtId="0" fontId="5" fillId="0" borderId="1" xfId="0" applyFont="1" applyBorder="1" applyAlignment="1">
      <alignment horizontal="center"/>
    </xf>
    <xf numFmtId="0" fontId="5" fillId="0" borderId="16" xfId="0" applyFont="1" applyBorder="1"/>
    <xf numFmtId="0" fontId="5" fillId="0" borderId="33" xfId="0" applyFont="1" applyFill="1" applyBorder="1"/>
    <xf numFmtId="16" fontId="5" fillId="0" borderId="0" xfId="0" applyNumberFormat="1" applyFont="1" applyAlignment="1">
      <alignment horizontal="center"/>
    </xf>
    <xf numFmtId="2" fontId="5" fillId="0" borderId="0" xfId="0" applyNumberFormat="1" applyFont="1"/>
    <xf numFmtId="0" fontId="5" fillId="0" borderId="35" xfId="0" applyFont="1" applyFill="1" applyBorder="1"/>
    <xf numFmtId="0" fontId="5" fillId="0" borderId="0" xfId="0" applyFont="1" applyBorder="1" applyAlignment="1">
      <alignment horizontal="center"/>
    </xf>
    <xf numFmtId="16" fontId="5" fillId="0" borderId="37" xfId="0" applyNumberFormat="1" applyFont="1" applyFill="1" applyBorder="1" applyAlignment="1">
      <alignment horizontal="center"/>
    </xf>
    <xf numFmtId="164" fontId="6" fillId="0" borderId="0" xfId="2" applyFont="1" applyFill="1" applyBorder="1"/>
    <xf numFmtId="2" fontId="5" fillId="0" borderId="33" xfId="0" applyNumberFormat="1" applyFont="1" applyBorder="1"/>
    <xf numFmtId="0" fontId="5" fillId="0" borderId="0" xfId="0" applyFont="1" applyBorder="1"/>
    <xf numFmtId="0" fontId="5" fillId="0" borderId="36" xfId="0" applyFont="1" applyBorder="1"/>
    <xf numFmtId="164" fontId="6" fillId="0" borderId="6" xfId="2" applyFont="1" applyBorder="1"/>
    <xf numFmtId="15" fontId="3" fillId="0" borderId="22" xfId="0" applyNumberFormat="1" applyFont="1" applyFill="1" applyBorder="1" applyAlignment="1">
      <alignment horizontal="center"/>
    </xf>
    <xf numFmtId="164" fontId="6" fillId="0" borderId="5" xfId="2" applyFont="1" applyFill="1" applyBorder="1"/>
    <xf numFmtId="0" fontId="1" fillId="0" borderId="0" xfId="0" applyFont="1"/>
    <xf numFmtId="0" fontId="11" fillId="0" borderId="0" xfId="0" applyFont="1"/>
    <xf numFmtId="0" fontId="12" fillId="0" borderId="0" xfId="0" applyFont="1"/>
    <xf numFmtId="0" fontId="1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6" fillId="0" borderId="0" xfId="0" applyFont="1"/>
    <xf numFmtId="15" fontId="15" fillId="0" borderId="1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16" fontId="16" fillId="0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5" fontId="16" fillId="0" borderId="22" xfId="0" applyNumberFormat="1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15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164" fontId="8" fillId="0" borderId="39" xfId="0" applyNumberFormat="1" applyFont="1" applyBorder="1"/>
    <xf numFmtId="164" fontId="8" fillId="0" borderId="33" xfId="0" applyNumberFormat="1" applyFont="1" applyBorder="1"/>
    <xf numFmtId="164" fontId="8" fillId="0" borderId="30" xfId="0" applyNumberFormat="1" applyFont="1" applyBorder="1"/>
    <xf numFmtId="164" fontId="8" fillId="0" borderId="4" xfId="0" applyNumberFormat="1" applyFont="1" applyBorder="1"/>
    <xf numFmtId="0" fontId="16" fillId="0" borderId="13" xfId="0" applyFont="1" applyFill="1" applyBorder="1"/>
    <xf numFmtId="0" fontId="16" fillId="0" borderId="19" xfId="0" applyFont="1" applyFill="1" applyBorder="1" applyAlignment="1">
      <alignment horizontal="center"/>
    </xf>
    <xf numFmtId="16" fontId="16" fillId="0" borderId="19" xfId="0" applyNumberFormat="1" applyFont="1" applyFill="1" applyBorder="1" applyAlignment="1">
      <alignment horizontal="center"/>
    </xf>
    <xf numFmtId="2" fontId="0" fillId="0" borderId="24" xfId="0" applyNumberFormat="1" applyFill="1" applyBorder="1"/>
    <xf numFmtId="0" fontId="12" fillId="0" borderId="0" xfId="0" applyFont="1" applyFill="1"/>
    <xf numFmtId="0" fontId="16" fillId="0" borderId="9" xfId="0" applyFont="1" applyFill="1" applyBorder="1"/>
    <xf numFmtId="2" fontId="0" fillId="0" borderId="9" xfId="0" applyNumberFormat="1" applyFill="1" applyBorder="1"/>
    <xf numFmtId="0" fontId="16" fillId="0" borderId="12" xfId="0" applyFont="1" applyFill="1" applyBorder="1" applyAlignment="1">
      <alignment horizontal="center"/>
    </xf>
    <xf numFmtId="2" fontId="5" fillId="0" borderId="9" xfId="0" applyNumberFormat="1" applyFont="1" applyFill="1" applyBorder="1"/>
    <xf numFmtId="0" fontId="5" fillId="0" borderId="7" xfId="0" applyFont="1" applyFill="1" applyBorder="1"/>
    <xf numFmtId="0" fontId="5" fillId="0" borderId="0" xfId="0" applyFont="1" applyFill="1"/>
    <xf numFmtId="0" fontId="16" fillId="0" borderId="33" xfId="0" applyFont="1" applyFill="1" applyBorder="1"/>
    <xf numFmtId="0" fontId="16" fillId="0" borderId="0" xfId="0" applyFont="1" applyFill="1" applyAlignment="1">
      <alignment horizontal="center"/>
    </xf>
    <xf numFmtId="16" fontId="16" fillId="0" borderId="0" xfId="0" applyNumberFormat="1" applyFont="1" applyFill="1" applyAlignment="1">
      <alignment horizontal="center"/>
    </xf>
    <xf numFmtId="2" fontId="5" fillId="0" borderId="0" xfId="0" applyNumberFormat="1" applyFont="1" applyFill="1"/>
    <xf numFmtId="0" fontId="16" fillId="0" borderId="24" xfId="0" applyFont="1" applyFill="1" applyBorder="1"/>
    <xf numFmtId="0" fontId="16" fillId="0" borderId="14" xfId="0" applyFont="1" applyFill="1" applyBorder="1" applyAlignment="1">
      <alignment horizontal="center"/>
    </xf>
    <xf numFmtId="0" fontId="16" fillId="0" borderId="38" xfId="0" applyFont="1" applyFill="1" applyBorder="1"/>
    <xf numFmtId="0" fontId="5" fillId="0" borderId="16" xfId="0" applyFont="1" applyFill="1" applyBorder="1"/>
    <xf numFmtId="0" fontId="16" fillId="0" borderId="36" xfId="0" applyFont="1" applyFill="1" applyBorder="1"/>
    <xf numFmtId="16" fontId="16" fillId="0" borderId="37" xfId="0" applyNumberFormat="1" applyFont="1" applyFill="1" applyBorder="1" applyAlignment="1">
      <alignment horizontal="center"/>
    </xf>
    <xf numFmtId="2" fontId="5" fillId="0" borderId="33" xfId="0" applyNumberFormat="1" applyFont="1" applyFill="1" applyBorder="1"/>
    <xf numFmtId="0" fontId="5" fillId="0" borderId="4" xfId="0" applyFont="1" applyFill="1" applyBorder="1"/>
    <xf numFmtId="0" fontId="16" fillId="0" borderId="22" xfId="0" applyFont="1" applyFill="1" applyBorder="1"/>
    <xf numFmtId="2" fontId="0" fillId="0" borderId="4" xfId="0" applyNumberFormat="1" applyFill="1" applyBorder="1"/>
    <xf numFmtId="0" fontId="16" fillId="0" borderId="0" xfId="0" applyFont="1" applyFill="1"/>
    <xf numFmtId="0" fontId="15" fillId="0" borderId="0" xfId="0" applyFont="1" applyFill="1" applyBorder="1" applyAlignment="1">
      <alignment horizontal="center"/>
    </xf>
    <xf numFmtId="2" fontId="0" fillId="0" borderId="0" xfId="0" applyNumberFormat="1" applyFill="1"/>
    <xf numFmtId="0" fontId="15" fillId="0" borderId="20" xfId="0" applyFont="1" applyFill="1" applyBorder="1" applyAlignment="1">
      <alignment horizontal="left"/>
    </xf>
    <xf numFmtId="0" fontId="16" fillId="0" borderId="21" xfId="0" applyFont="1" applyFill="1" applyBorder="1" applyAlignment="1">
      <alignment horizontal="center"/>
    </xf>
    <xf numFmtId="164" fontId="6" fillId="0" borderId="16" xfId="2" applyFont="1" applyFill="1" applyBorder="1"/>
    <xf numFmtId="0" fontId="3" fillId="0" borderId="0" xfId="0" applyFont="1" applyFill="1"/>
    <xf numFmtId="164" fontId="3" fillId="0" borderId="0" xfId="2" applyFont="1" applyFill="1"/>
    <xf numFmtId="0" fontId="9" fillId="0" borderId="0" xfId="0" applyFont="1" applyFill="1"/>
    <xf numFmtId="2" fontId="0" fillId="0" borderId="36" xfId="0" applyNumberFormat="1" applyBorder="1"/>
    <xf numFmtId="0" fontId="0" fillId="0" borderId="35" xfId="0" applyBorder="1"/>
    <xf numFmtId="15" fontId="13" fillId="0" borderId="26" xfId="0" applyNumberFormat="1" applyFont="1" applyFill="1" applyBorder="1" applyAlignment="1">
      <alignment horizontal="center"/>
    </xf>
    <xf numFmtId="0" fontId="8" fillId="0" borderId="44" xfId="0" applyFont="1" applyBorder="1"/>
    <xf numFmtId="0" fontId="7" fillId="0" borderId="42" xfId="0" applyFont="1" applyFill="1" applyBorder="1" applyAlignment="1">
      <alignment horizontal="center"/>
    </xf>
    <xf numFmtId="0" fontId="7" fillId="0" borderId="43" xfId="0" applyFont="1" applyFill="1" applyBorder="1" applyAlignment="1">
      <alignment horizontal="center"/>
    </xf>
    <xf numFmtId="164" fontId="7" fillId="0" borderId="40" xfId="2" applyFont="1" applyFill="1" applyBorder="1" applyAlignment="1">
      <alignment horizontal="center"/>
    </xf>
    <xf numFmtId="164" fontId="7" fillId="0" borderId="41" xfId="2" applyFont="1" applyFill="1" applyBorder="1" applyAlignment="1">
      <alignment horizontal="center"/>
    </xf>
  </cellXfs>
  <cellStyles count="3">
    <cellStyle name="Euro" xfId="1"/>
    <cellStyle name="Moneda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9"/>
  <sheetViews>
    <sheetView topLeftCell="A67" workbookViewId="0">
      <selection activeCell="B3" sqref="B3"/>
    </sheetView>
  </sheetViews>
  <sheetFormatPr baseColWidth="10" defaultRowHeight="12.75"/>
  <cols>
    <col min="1" max="1" width="12.85546875" customWidth="1"/>
    <col min="2" max="2" width="9" style="4" customWidth="1"/>
    <col min="3" max="3" width="9.42578125" style="4" customWidth="1"/>
    <col min="4" max="4" width="10.28515625" style="4" customWidth="1"/>
    <col min="5" max="5" width="11.5703125" customWidth="1"/>
    <col min="6" max="6" width="7.5703125" customWidth="1"/>
    <col min="7" max="7" width="6.85546875" customWidth="1"/>
    <col min="8" max="8" width="7.140625" customWidth="1"/>
  </cols>
  <sheetData>
    <row r="1" spans="1:9" ht="15">
      <c r="B1" s="8"/>
      <c r="C1" s="9"/>
      <c r="D1" s="9"/>
      <c r="E1" s="31" t="s">
        <v>3</v>
      </c>
    </row>
    <row r="2" spans="1:9" s="30" customFormat="1">
      <c r="C2" s="38"/>
      <c r="D2" s="48">
        <v>40185</v>
      </c>
      <c r="E2" s="32">
        <v>30000</v>
      </c>
    </row>
    <row r="3" spans="1:9">
      <c r="B3" s="26" t="s">
        <v>44</v>
      </c>
      <c r="C3" s="9"/>
      <c r="D3" s="9"/>
      <c r="E3" s="1"/>
    </row>
    <row r="4" spans="1:9">
      <c r="B4" s="26" t="s">
        <v>19</v>
      </c>
      <c r="C4" s="9"/>
      <c r="D4" s="9"/>
      <c r="E4" s="1"/>
    </row>
    <row r="5" spans="1:9" ht="13.5" thickBot="1">
      <c r="B5" s="9"/>
      <c r="C5" s="9"/>
      <c r="D5" s="9"/>
      <c r="E5" s="1"/>
    </row>
    <row r="6" spans="1:9" ht="13.5" thickBot="1">
      <c r="A6" s="25" t="s">
        <v>18</v>
      </c>
      <c r="B6" s="24" t="s">
        <v>2</v>
      </c>
      <c r="C6" s="39" t="s">
        <v>2</v>
      </c>
      <c r="D6" s="37" t="s">
        <v>0</v>
      </c>
      <c r="E6" s="10" t="s">
        <v>1</v>
      </c>
      <c r="F6" s="14" t="s">
        <v>5</v>
      </c>
      <c r="G6" s="15" t="s">
        <v>6</v>
      </c>
    </row>
    <row r="7" spans="1:9" ht="13.5" thickBot="1">
      <c r="B7" s="20" t="s">
        <v>16</v>
      </c>
      <c r="C7" s="40" t="s">
        <v>17</v>
      </c>
      <c r="D7" s="40"/>
      <c r="E7" s="21"/>
      <c r="F7" s="22"/>
      <c r="G7" s="23"/>
    </row>
    <row r="8" spans="1:9" ht="13.5" thickBot="1">
      <c r="A8" s="29"/>
      <c r="B8" s="77"/>
      <c r="C8" s="41"/>
      <c r="D8" s="41"/>
      <c r="E8" s="34"/>
      <c r="F8" s="18"/>
      <c r="G8" s="16"/>
    </row>
    <row r="9" spans="1:9">
      <c r="A9" s="75" t="s">
        <v>4</v>
      </c>
      <c r="B9" s="78">
        <v>19501</v>
      </c>
      <c r="C9" s="78">
        <v>183966</v>
      </c>
      <c r="D9" s="87">
        <v>40186</v>
      </c>
      <c r="E9" s="94">
        <v>169.1</v>
      </c>
      <c r="F9" s="17">
        <v>21.46</v>
      </c>
      <c r="G9" s="17">
        <v>7.88</v>
      </c>
      <c r="H9" t="s">
        <v>28</v>
      </c>
      <c r="I9" t="s">
        <v>24</v>
      </c>
    </row>
    <row r="10" spans="1:9">
      <c r="A10" s="75" t="s">
        <v>7</v>
      </c>
      <c r="B10" s="79">
        <v>19502</v>
      </c>
      <c r="C10" s="79">
        <v>184038</v>
      </c>
      <c r="D10" s="88">
        <v>40186</v>
      </c>
      <c r="E10" s="95">
        <v>180.06</v>
      </c>
      <c r="F10" s="17">
        <v>22.85</v>
      </c>
      <c r="G10" s="17">
        <v>7.88</v>
      </c>
      <c r="I10" t="s">
        <v>24</v>
      </c>
    </row>
    <row r="11" spans="1:9">
      <c r="A11" s="75" t="s">
        <v>8</v>
      </c>
      <c r="B11" s="79">
        <v>19503</v>
      </c>
      <c r="C11" s="79">
        <v>184041</v>
      </c>
      <c r="D11" s="88">
        <v>40186</v>
      </c>
      <c r="E11" s="95">
        <v>480.68</v>
      </c>
      <c r="F11" s="17">
        <v>61</v>
      </c>
      <c r="G11" s="17">
        <v>7.88</v>
      </c>
      <c r="I11" t="s">
        <v>24</v>
      </c>
    </row>
    <row r="12" spans="1:9">
      <c r="A12" s="75" t="s">
        <v>9</v>
      </c>
      <c r="B12" s="79">
        <v>19504</v>
      </c>
      <c r="C12" s="79">
        <v>184222</v>
      </c>
      <c r="D12" s="88">
        <v>40186</v>
      </c>
      <c r="E12" s="95">
        <v>200.07</v>
      </c>
      <c r="F12" s="17">
        <v>25.39</v>
      </c>
      <c r="G12" s="17">
        <v>7.88</v>
      </c>
      <c r="I12" t="s">
        <v>25</v>
      </c>
    </row>
    <row r="13" spans="1:9">
      <c r="A13" s="75" t="s">
        <v>4</v>
      </c>
      <c r="B13" s="79">
        <v>19505</v>
      </c>
      <c r="C13" s="79">
        <v>184269</v>
      </c>
      <c r="D13" s="88">
        <v>40186</v>
      </c>
      <c r="E13" s="95">
        <v>369.57</v>
      </c>
      <c r="F13" s="17">
        <v>46.9</v>
      </c>
      <c r="G13" s="17">
        <v>7.88</v>
      </c>
      <c r="I13" t="s">
        <v>24</v>
      </c>
    </row>
    <row r="14" spans="1:9">
      <c r="A14" s="75" t="s">
        <v>10</v>
      </c>
      <c r="B14" s="79">
        <v>19506</v>
      </c>
      <c r="C14" s="79">
        <v>184728</v>
      </c>
      <c r="D14" s="88">
        <v>40187</v>
      </c>
      <c r="E14" s="95">
        <v>300.07</v>
      </c>
      <c r="F14" s="17">
        <v>38.08</v>
      </c>
      <c r="G14" s="17">
        <v>7.88</v>
      </c>
      <c r="I14" t="s">
        <v>24</v>
      </c>
    </row>
    <row r="15" spans="1:9">
      <c r="A15" s="75" t="s">
        <v>4</v>
      </c>
      <c r="B15" s="79">
        <v>19507</v>
      </c>
      <c r="C15" s="79">
        <v>184735</v>
      </c>
      <c r="D15" s="88">
        <v>40187</v>
      </c>
      <c r="E15" s="95">
        <v>149.96</v>
      </c>
      <c r="F15" s="17">
        <v>19.03</v>
      </c>
      <c r="G15" s="17">
        <v>7.88</v>
      </c>
      <c r="I15" t="s">
        <v>24</v>
      </c>
    </row>
    <row r="16" spans="1:9">
      <c r="A16" s="75" t="s">
        <v>11</v>
      </c>
      <c r="B16" s="79">
        <v>19508</v>
      </c>
      <c r="C16" s="79">
        <v>184775</v>
      </c>
      <c r="D16" s="88">
        <v>40187</v>
      </c>
      <c r="E16" s="95">
        <v>200.15</v>
      </c>
      <c r="F16" s="17">
        <v>25.4</v>
      </c>
      <c r="G16" s="17">
        <v>7.88</v>
      </c>
      <c r="I16" t="s">
        <v>26</v>
      </c>
    </row>
    <row r="17" spans="1:11">
      <c r="A17" s="75" t="s">
        <v>4</v>
      </c>
      <c r="B17" s="79">
        <v>19509</v>
      </c>
      <c r="C17" s="79">
        <v>186643</v>
      </c>
      <c r="D17" s="88">
        <v>40189</v>
      </c>
      <c r="E17" s="95">
        <v>345.77</v>
      </c>
      <c r="F17" s="17">
        <v>43.88</v>
      </c>
      <c r="G17" s="17">
        <v>7.88</v>
      </c>
      <c r="I17" t="s">
        <v>24</v>
      </c>
    </row>
    <row r="18" spans="1:11">
      <c r="A18" s="75" t="s">
        <v>8</v>
      </c>
      <c r="B18" s="80">
        <v>19510</v>
      </c>
      <c r="C18" s="79">
        <v>187181</v>
      </c>
      <c r="D18" s="88">
        <v>40190</v>
      </c>
      <c r="E18" s="95">
        <v>472.8</v>
      </c>
      <c r="F18" s="17">
        <v>60</v>
      </c>
      <c r="G18" s="17">
        <v>7.88</v>
      </c>
      <c r="I18" t="s">
        <v>24</v>
      </c>
    </row>
    <row r="19" spans="1:11">
      <c r="A19" s="75" t="s">
        <v>11</v>
      </c>
      <c r="B19" s="79">
        <v>19511</v>
      </c>
      <c r="C19" s="79">
        <v>187187</v>
      </c>
      <c r="D19" s="88">
        <v>40190</v>
      </c>
      <c r="E19" s="95">
        <v>380.05</v>
      </c>
      <c r="F19" s="17">
        <v>48.23</v>
      </c>
      <c r="G19" s="17">
        <v>7.88</v>
      </c>
      <c r="I19" t="s">
        <v>26</v>
      </c>
    </row>
    <row r="20" spans="1:11">
      <c r="A20" s="75" t="s">
        <v>12</v>
      </c>
      <c r="B20" s="79">
        <v>19512</v>
      </c>
      <c r="C20" s="79">
        <v>187197</v>
      </c>
      <c r="D20" s="88">
        <v>40190</v>
      </c>
      <c r="E20" s="95">
        <v>735.2</v>
      </c>
      <c r="F20" s="17">
        <v>93.3</v>
      </c>
      <c r="G20" s="17">
        <v>7.88</v>
      </c>
      <c r="I20" t="s">
        <v>27</v>
      </c>
    </row>
    <row r="21" spans="1:11">
      <c r="A21" s="75" t="s">
        <v>4</v>
      </c>
      <c r="B21" s="79">
        <v>19513</v>
      </c>
      <c r="C21" s="79">
        <v>187207</v>
      </c>
      <c r="D21" s="88">
        <v>40190</v>
      </c>
      <c r="E21" s="95">
        <v>162.88</v>
      </c>
      <c r="F21" s="17">
        <v>20.67</v>
      </c>
      <c r="G21" s="17">
        <v>7.88</v>
      </c>
      <c r="I21" t="s">
        <v>24</v>
      </c>
    </row>
    <row r="22" spans="1:11">
      <c r="A22" s="75" t="s">
        <v>10</v>
      </c>
      <c r="B22" s="79">
        <v>19514</v>
      </c>
      <c r="C22" s="79">
        <v>187216</v>
      </c>
      <c r="D22" s="88">
        <v>40190</v>
      </c>
      <c r="E22" s="95">
        <v>207.01</v>
      </c>
      <c r="F22" s="17">
        <v>26.27</v>
      </c>
      <c r="G22" s="17">
        <v>7.88</v>
      </c>
      <c r="I22" t="s">
        <v>24</v>
      </c>
    </row>
    <row r="23" spans="1:11">
      <c r="A23" s="75" t="s">
        <v>9</v>
      </c>
      <c r="B23" s="79">
        <v>19515</v>
      </c>
      <c r="C23" s="79">
        <v>187517</v>
      </c>
      <c r="D23" s="88">
        <v>40190</v>
      </c>
      <c r="E23" s="95">
        <v>220.25</v>
      </c>
      <c r="F23" s="17">
        <v>27.88</v>
      </c>
      <c r="G23" s="17">
        <v>7.88</v>
      </c>
      <c r="I23" t="s">
        <v>25</v>
      </c>
    </row>
    <row r="24" spans="1:11">
      <c r="A24" s="75" t="s">
        <v>13</v>
      </c>
      <c r="B24" s="79">
        <v>19516</v>
      </c>
      <c r="C24" s="79">
        <v>187982</v>
      </c>
      <c r="D24" s="88">
        <v>40191</v>
      </c>
      <c r="E24" s="95">
        <v>540.02</v>
      </c>
      <c r="F24" s="17">
        <v>68.53</v>
      </c>
      <c r="G24" s="17">
        <v>7.88</v>
      </c>
      <c r="I24" t="s">
        <v>24</v>
      </c>
      <c r="K24" t="s">
        <v>32</v>
      </c>
    </row>
    <row r="25" spans="1:11">
      <c r="A25" s="75" t="s">
        <v>13</v>
      </c>
      <c r="B25" s="79">
        <v>19516</v>
      </c>
      <c r="C25" s="79">
        <v>187973</v>
      </c>
      <c r="D25" s="88">
        <v>40191</v>
      </c>
      <c r="E25" s="95">
        <v>702.42</v>
      </c>
      <c r="F25" s="17">
        <v>89.14</v>
      </c>
      <c r="G25" s="17">
        <v>7.88</v>
      </c>
      <c r="I25" t="s">
        <v>24</v>
      </c>
      <c r="K25" t="s">
        <v>32</v>
      </c>
    </row>
    <row r="26" spans="1:11">
      <c r="A26" s="75" t="s">
        <v>4</v>
      </c>
      <c r="B26" s="79">
        <v>19517</v>
      </c>
      <c r="C26" s="79">
        <v>188013</v>
      </c>
      <c r="D26" s="88">
        <v>40191</v>
      </c>
      <c r="E26" s="95">
        <v>130.65</v>
      </c>
      <c r="F26" s="17">
        <v>16.579999999999998</v>
      </c>
      <c r="G26" s="17">
        <v>7.88</v>
      </c>
      <c r="I26" t="s">
        <v>24</v>
      </c>
    </row>
    <row r="27" spans="1:11">
      <c r="A27" s="75" t="s">
        <v>12</v>
      </c>
      <c r="B27" s="79">
        <v>19518</v>
      </c>
      <c r="C27" s="79">
        <v>188018</v>
      </c>
      <c r="D27" s="88">
        <v>40191</v>
      </c>
      <c r="E27" s="95">
        <v>765.15</v>
      </c>
      <c r="F27" s="17">
        <v>97.1</v>
      </c>
      <c r="G27" s="17">
        <v>7.88</v>
      </c>
      <c r="I27" t="s">
        <v>23</v>
      </c>
    </row>
    <row r="28" spans="1:11">
      <c r="A28" s="75" t="s">
        <v>10</v>
      </c>
      <c r="B28" s="79">
        <v>19519</v>
      </c>
      <c r="C28" s="79">
        <v>188808</v>
      </c>
      <c r="D28" s="88">
        <v>40192</v>
      </c>
      <c r="E28" s="95">
        <v>284.23</v>
      </c>
      <c r="F28" s="17">
        <v>36.07</v>
      </c>
      <c r="G28" s="17">
        <v>7.88</v>
      </c>
      <c r="I28" t="s">
        <v>24</v>
      </c>
    </row>
    <row r="29" spans="1:11">
      <c r="A29" s="75" t="s">
        <v>4</v>
      </c>
      <c r="B29" s="79">
        <v>19520</v>
      </c>
      <c r="C29" s="79">
        <v>188813</v>
      </c>
      <c r="D29" s="88">
        <v>40192</v>
      </c>
      <c r="E29" s="95">
        <v>182.26</v>
      </c>
      <c r="F29" s="17">
        <v>23.13</v>
      </c>
      <c r="G29" s="17">
        <v>7.88</v>
      </c>
      <c r="I29" t="s">
        <v>24</v>
      </c>
    </row>
    <row r="30" spans="1:11">
      <c r="A30" s="75" t="s">
        <v>11</v>
      </c>
      <c r="B30" s="79">
        <v>19521</v>
      </c>
      <c r="C30" s="79">
        <v>189000</v>
      </c>
      <c r="D30" s="88">
        <v>40192</v>
      </c>
      <c r="E30" s="95">
        <v>300.23</v>
      </c>
      <c r="F30" s="17">
        <v>38.1</v>
      </c>
      <c r="G30" s="17">
        <v>7.88</v>
      </c>
      <c r="I30" t="s">
        <v>26</v>
      </c>
    </row>
    <row r="31" spans="1:11">
      <c r="A31" s="75" t="s">
        <v>7</v>
      </c>
      <c r="B31" s="79">
        <v>19522</v>
      </c>
      <c r="C31" s="79">
        <v>189612</v>
      </c>
      <c r="D31" s="88">
        <v>40193</v>
      </c>
      <c r="E31" s="95">
        <v>300.23</v>
      </c>
      <c r="F31" s="17">
        <v>38.1</v>
      </c>
      <c r="G31" s="17">
        <v>7.88</v>
      </c>
      <c r="I31" t="s">
        <v>24</v>
      </c>
    </row>
    <row r="32" spans="1:11">
      <c r="A32" s="75" t="s">
        <v>4</v>
      </c>
      <c r="B32" s="79">
        <v>19523</v>
      </c>
      <c r="C32" s="79">
        <v>189615</v>
      </c>
      <c r="D32" s="88">
        <v>40193</v>
      </c>
      <c r="E32" s="95">
        <v>383.83</v>
      </c>
      <c r="F32" s="17">
        <v>48.71</v>
      </c>
      <c r="G32" s="17">
        <v>7.88</v>
      </c>
      <c r="I32" t="s">
        <v>24</v>
      </c>
    </row>
    <row r="33" spans="1:11">
      <c r="A33" s="75" t="s">
        <v>12</v>
      </c>
      <c r="B33" s="79">
        <v>19524</v>
      </c>
      <c r="C33" s="79">
        <v>189637</v>
      </c>
      <c r="D33" s="88">
        <v>40193</v>
      </c>
      <c r="E33" s="95">
        <v>909.43</v>
      </c>
      <c r="F33" s="17">
        <v>115.41</v>
      </c>
      <c r="G33" s="17">
        <v>7.88</v>
      </c>
      <c r="I33" t="s">
        <v>23</v>
      </c>
    </row>
    <row r="34" spans="1:11">
      <c r="A34" s="75" t="s">
        <v>14</v>
      </c>
      <c r="B34" s="79">
        <v>19525</v>
      </c>
      <c r="C34" s="79">
        <v>189666</v>
      </c>
      <c r="D34" s="88">
        <v>40193</v>
      </c>
      <c r="E34" s="95">
        <v>1127.48</v>
      </c>
      <c r="F34" s="17">
        <v>136.83000000000001</v>
      </c>
      <c r="G34" s="17">
        <v>8.24</v>
      </c>
      <c r="H34" t="s">
        <v>21</v>
      </c>
      <c r="I34" t="s">
        <v>27</v>
      </c>
      <c r="K34" t="s">
        <v>32</v>
      </c>
    </row>
    <row r="35" spans="1:11">
      <c r="A35" s="75" t="s">
        <v>14</v>
      </c>
      <c r="B35" s="79">
        <v>19525</v>
      </c>
      <c r="C35" s="79">
        <v>189672</v>
      </c>
      <c r="D35" s="88">
        <v>40193</v>
      </c>
      <c r="E35" s="95">
        <v>1036.02</v>
      </c>
      <c r="F35" s="17">
        <v>125.73</v>
      </c>
      <c r="G35" s="17">
        <v>8.24</v>
      </c>
      <c r="H35" t="s">
        <v>21</v>
      </c>
      <c r="I35" t="s">
        <v>27</v>
      </c>
      <c r="K35" t="s">
        <v>32</v>
      </c>
    </row>
    <row r="36" spans="1:11">
      <c r="A36" s="75" t="s">
        <v>9</v>
      </c>
      <c r="B36" s="79">
        <v>19526</v>
      </c>
      <c r="C36" s="79">
        <v>189815</v>
      </c>
      <c r="D36" s="88">
        <v>40193</v>
      </c>
      <c r="E36" s="95">
        <v>270.05</v>
      </c>
      <c r="F36" s="17">
        <v>34.270000000000003</v>
      </c>
      <c r="G36" s="17">
        <v>7.88</v>
      </c>
      <c r="I36" t="s">
        <v>25</v>
      </c>
    </row>
    <row r="37" spans="1:11">
      <c r="A37" s="75" t="s">
        <v>4</v>
      </c>
      <c r="B37" s="79">
        <v>19527</v>
      </c>
      <c r="C37" s="79">
        <v>190280</v>
      </c>
      <c r="D37" s="88">
        <v>40194</v>
      </c>
      <c r="E37" s="95">
        <v>330.33</v>
      </c>
      <c r="F37" s="17">
        <v>41.92</v>
      </c>
      <c r="G37" s="17">
        <v>7.88</v>
      </c>
      <c r="I37" t="s">
        <v>24</v>
      </c>
    </row>
    <row r="38" spans="1:11">
      <c r="A38" s="75" t="s">
        <v>8</v>
      </c>
      <c r="B38" s="79">
        <v>19528</v>
      </c>
      <c r="C38" s="79">
        <v>190306</v>
      </c>
      <c r="D38" s="88">
        <v>40194</v>
      </c>
      <c r="E38" s="95">
        <v>312.27999999999997</v>
      </c>
      <c r="F38" s="17">
        <v>39.630000000000003</v>
      </c>
      <c r="G38" s="17">
        <v>7.88</v>
      </c>
      <c r="I38" t="s">
        <v>24</v>
      </c>
    </row>
    <row r="39" spans="1:11">
      <c r="A39" s="75" t="s">
        <v>11</v>
      </c>
      <c r="B39" s="79">
        <v>19529</v>
      </c>
      <c r="C39" s="79">
        <v>190321</v>
      </c>
      <c r="D39" s="88">
        <v>40194</v>
      </c>
      <c r="E39" s="95">
        <v>210.24</v>
      </c>
      <c r="F39" s="17">
        <v>26.68</v>
      </c>
      <c r="G39" s="17">
        <v>7.88</v>
      </c>
      <c r="I39" t="s">
        <v>26</v>
      </c>
    </row>
    <row r="40" spans="1:11">
      <c r="A40" s="75" t="s">
        <v>4</v>
      </c>
      <c r="B40" s="79">
        <v>19530</v>
      </c>
      <c r="C40" s="79">
        <v>190770</v>
      </c>
      <c r="D40" s="88">
        <v>40194</v>
      </c>
      <c r="E40" s="95">
        <v>307.32</v>
      </c>
      <c r="F40" s="17">
        <v>39.01</v>
      </c>
      <c r="G40" s="17">
        <v>7.88</v>
      </c>
      <c r="I40" t="s">
        <v>24</v>
      </c>
    </row>
    <row r="41" spans="1:11">
      <c r="A41" s="75" t="s">
        <v>9</v>
      </c>
      <c r="B41" s="79">
        <v>19531</v>
      </c>
      <c r="C41" s="79">
        <v>190771</v>
      </c>
      <c r="D41" s="88">
        <v>40194</v>
      </c>
      <c r="E41" s="95">
        <v>233.01</v>
      </c>
      <c r="F41" s="17">
        <v>29.57</v>
      </c>
      <c r="G41" s="17">
        <v>7.88</v>
      </c>
      <c r="I41" t="s">
        <v>25</v>
      </c>
    </row>
    <row r="42" spans="1:11">
      <c r="A42" s="75" t="s">
        <v>4</v>
      </c>
      <c r="B42" s="79">
        <v>19532</v>
      </c>
      <c r="C42" s="79">
        <v>192186</v>
      </c>
      <c r="D42" s="88">
        <v>40196</v>
      </c>
      <c r="E42" s="95">
        <v>180.92</v>
      </c>
      <c r="F42" s="17">
        <v>22.96</v>
      </c>
      <c r="G42" s="17">
        <v>7.88</v>
      </c>
      <c r="I42" t="s">
        <v>24</v>
      </c>
    </row>
    <row r="43" spans="1:11">
      <c r="A43" s="75" t="s">
        <v>9</v>
      </c>
      <c r="B43" s="79">
        <v>19533</v>
      </c>
      <c r="C43" s="79">
        <v>192280</v>
      </c>
      <c r="D43" s="88">
        <v>40196</v>
      </c>
      <c r="E43" s="95">
        <v>140.11000000000001</v>
      </c>
      <c r="F43" s="17">
        <v>17.78</v>
      </c>
      <c r="G43" s="17">
        <v>7.88</v>
      </c>
      <c r="I43" t="s">
        <v>25</v>
      </c>
    </row>
    <row r="44" spans="1:11">
      <c r="A44" s="75" t="s">
        <v>13</v>
      </c>
      <c r="B44" s="79">
        <v>19534</v>
      </c>
      <c r="C44" s="79">
        <v>192747</v>
      </c>
      <c r="D44" s="88">
        <v>40197</v>
      </c>
      <c r="E44" s="95">
        <v>909.19</v>
      </c>
      <c r="F44" s="17">
        <v>115.38</v>
      </c>
      <c r="G44" s="17">
        <v>7.88</v>
      </c>
      <c r="I44" t="s">
        <v>24</v>
      </c>
    </row>
    <row r="45" spans="1:11">
      <c r="A45" s="75" t="s">
        <v>11</v>
      </c>
      <c r="B45" s="79">
        <v>19535</v>
      </c>
      <c r="C45" s="79">
        <v>192751</v>
      </c>
      <c r="D45" s="88">
        <v>40197</v>
      </c>
      <c r="E45" s="95">
        <v>462.95</v>
      </c>
      <c r="F45" s="17">
        <v>58.75</v>
      </c>
      <c r="G45" s="17">
        <v>7.88</v>
      </c>
      <c r="I45" t="s">
        <v>26</v>
      </c>
    </row>
    <row r="46" spans="1:11">
      <c r="A46" s="75" t="s">
        <v>4</v>
      </c>
      <c r="B46" s="79">
        <v>19536</v>
      </c>
      <c r="C46" s="79">
        <v>192756</v>
      </c>
      <c r="D46" s="88">
        <v>40197</v>
      </c>
      <c r="E46" s="95">
        <v>302.04000000000002</v>
      </c>
      <c r="F46" s="17">
        <v>38.33</v>
      </c>
      <c r="G46" s="17">
        <v>7.88</v>
      </c>
      <c r="I46" t="s">
        <v>24</v>
      </c>
    </row>
    <row r="47" spans="1:11">
      <c r="A47" s="75" t="s">
        <v>8</v>
      </c>
      <c r="B47" s="79">
        <v>19537</v>
      </c>
      <c r="C47" s="79">
        <v>192770</v>
      </c>
      <c r="D47" s="88">
        <v>40197</v>
      </c>
      <c r="E47" s="95">
        <v>475.24</v>
      </c>
      <c r="F47" s="17">
        <v>60.31</v>
      </c>
      <c r="G47" s="17">
        <v>7.88</v>
      </c>
      <c r="I47" t="s">
        <v>24</v>
      </c>
    </row>
    <row r="48" spans="1:11">
      <c r="A48" s="75" t="s">
        <v>4</v>
      </c>
      <c r="B48" s="79">
        <v>19538</v>
      </c>
      <c r="C48" s="79">
        <v>19223</v>
      </c>
      <c r="D48" s="88">
        <v>40198</v>
      </c>
      <c r="E48" s="95">
        <v>315.27999999999997</v>
      </c>
      <c r="F48" s="17">
        <v>40.21</v>
      </c>
      <c r="G48" s="17">
        <v>7.88</v>
      </c>
      <c r="I48" t="s">
        <v>24</v>
      </c>
    </row>
    <row r="49" spans="1:9">
      <c r="A49" s="75" t="s">
        <v>22</v>
      </c>
      <c r="B49" s="79">
        <v>19539</v>
      </c>
      <c r="C49" s="79">
        <v>19224</v>
      </c>
      <c r="D49" s="88">
        <v>40198</v>
      </c>
      <c r="E49" s="95">
        <v>300.18</v>
      </c>
      <c r="F49" s="17">
        <v>38.090000000000003</v>
      </c>
      <c r="G49" s="17">
        <v>7.88</v>
      </c>
      <c r="I49" t="s">
        <v>24</v>
      </c>
    </row>
    <row r="50" spans="1:9">
      <c r="A50" s="75" t="s">
        <v>8</v>
      </c>
      <c r="B50" s="79">
        <v>19540</v>
      </c>
      <c r="C50" s="79">
        <v>193680</v>
      </c>
      <c r="D50" s="88">
        <v>40198</v>
      </c>
      <c r="E50" s="95">
        <v>206.77</v>
      </c>
      <c r="F50" s="17">
        <v>26.24</v>
      </c>
      <c r="G50" s="17">
        <v>7.88</v>
      </c>
      <c r="I50" t="s">
        <v>24</v>
      </c>
    </row>
    <row r="51" spans="1:9">
      <c r="A51" s="75" t="s">
        <v>12</v>
      </c>
      <c r="B51" s="79">
        <v>19541</v>
      </c>
      <c r="C51" s="79">
        <v>193729</v>
      </c>
      <c r="D51" s="88">
        <v>40198</v>
      </c>
      <c r="E51" s="95">
        <v>940.24</v>
      </c>
      <c r="F51" s="17">
        <v>119.32</v>
      </c>
      <c r="G51" s="17">
        <v>7.88</v>
      </c>
      <c r="I51" t="s">
        <v>23</v>
      </c>
    </row>
    <row r="52" spans="1:9">
      <c r="A52" s="75" t="s">
        <v>9</v>
      </c>
      <c r="B52" s="79">
        <v>19542</v>
      </c>
      <c r="C52" s="79">
        <v>193779</v>
      </c>
      <c r="D52" s="88">
        <v>40198</v>
      </c>
      <c r="E52" s="95">
        <v>230.17</v>
      </c>
      <c r="F52" s="17">
        <v>29.21</v>
      </c>
      <c r="G52" s="17">
        <v>7.88</v>
      </c>
      <c r="I52" t="s">
        <v>25</v>
      </c>
    </row>
    <row r="53" spans="1:9">
      <c r="A53" s="75" t="s">
        <v>4</v>
      </c>
      <c r="B53" s="79">
        <v>19543</v>
      </c>
      <c r="C53" s="79">
        <v>194453</v>
      </c>
      <c r="D53" s="88">
        <v>40199</v>
      </c>
      <c r="E53" s="95">
        <v>304.39999999999998</v>
      </c>
      <c r="F53" s="17">
        <v>38.630000000000003</v>
      </c>
      <c r="G53" s="17">
        <v>7.88</v>
      </c>
      <c r="I53" t="s">
        <v>24</v>
      </c>
    </row>
    <row r="54" spans="1:9">
      <c r="A54" s="75" t="s">
        <v>9</v>
      </c>
      <c r="B54" s="79">
        <v>19544</v>
      </c>
      <c r="C54" s="79">
        <v>194676</v>
      </c>
      <c r="D54" s="88">
        <v>40199</v>
      </c>
      <c r="E54" s="95">
        <v>140.19</v>
      </c>
      <c r="F54" s="17">
        <v>17.79</v>
      </c>
      <c r="G54" s="17">
        <v>7.88</v>
      </c>
      <c r="I54" t="s">
        <v>25</v>
      </c>
    </row>
    <row r="55" spans="1:9">
      <c r="A55" s="75" t="s">
        <v>13</v>
      </c>
      <c r="B55" s="79">
        <v>19545</v>
      </c>
      <c r="C55" s="79">
        <v>195230</v>
      </c>
      <c r="D55" s="88">
        <v>40200</v>
      </c>
      <c r="E55" s="95">
        <v>1370.02</v>
      </c>
      <c r="F55" s="17">
        <v>173.06</v>
      </c>
      <c r="G55" s="17">
        <v>7.88</v>
      </c>
      <c r="I55" t="s">
        <v>24</v>
      </c>
    </row>
    <row r="56" spans="1:9">
      <c r="A56" s="75" t="s">
        <v>12</v>
      </c>
      <c r="B56" s="79">
        <v>19546</v>
      </c>
      <c r="C56" s="79">
        <v>195231</v>
      </c>
      <c r="D56" s="88">
        <v>40200</v>
      </c>
      <c r="E56" s="95">
        <v>1020.14</v>
      </c>
      <c r="F56" s="17">
        <v>129.46</v>
      </c>
      <c r="G56" s="17">
        <v>7.88</v>
      </c>
      <c r="I56" t="s">
        <v>23</v>
      </c>
    </row>
    <row r="57" spans="1:9">
      <c r="A57" s="75" t="s">
        <v>11</v>
      </c>
      <c r="B57" s="79">
        <v>19547</v>
      </c>
      <c r="C57" s="79">
        <v>195869</v>
      </c>
      <c r="D57" s="88">
        <v>40201</v>
      </c>
      <c r="E57" s="95">
        <v>363.19</v>
      </c>
      <c r="F57" s="17">
        <v>46.09</v>
      </c>
      <c r="G57" s="17">
        <v>7.88</v>
      </c>
      <c r="I57" t="s">
        <v>26</v>
      </c>
    </row>
    <row r="58" spans="1:9">
      <c r="A58" s="75" t="s">
        <v>9</v>
      </c>
      <c r="B58" s="79">
        <v>19548</v>
      </c>
      <c r="C58" s="79">
        <v>195872</v>
      </c>
      <c r="D58" s="88">
        <v>40201</v>
      </c>
      <c r="E58" s="95">
        <v>160.19999999999999</v>
      </c>
      <c r="F58" s="17">
        <v>20.329999999999998</v>
      </c>
      <c r="G58" s="17">
        <v>7.88</v>
      </c>
      <c r="I58" t="s">
        <v>25</v>
      </c>
    </row>
    <row r="59" spans="1:9">
      <c r="A59" s="75" t="s">
        <v>4</v>
      </c>
      <c r="B59" s="79">
        <v>19549</v>
      </c>
      <c r="C59" s="79">
        <v>195874</v>
      </c>
      <c r="D59" s="88">
        <v>40201</v>
      </c>
      <c r="E59" s="95">
        <v>293.61</v>
      </c>
      <c r="F59" s="17">
        <v>37.26</v>
      </c>
      <c r="G59" s="17">
        <v>7.88</v>
      </c>
      <c r="I59" t="s">
        <v>24</v>
      </c>
    </row>
    <row r="60" spans="1:9">
      <c r="A60" s="75" t="s">
        <v>8</v>
      </c>
      <c r="B60" s="79">
        <v>19550</v>
      </c>
      <c r="C60" s="79">
        <v>195877</v>
      </c>
      <c r="D60" s="88">
        <v>40201</v>
      </c>
      <c r="E60" s="95">
        <v>375.01</v>
      </c>
      <c r="F60" s="17">
        <v>47.59</v>
      </c>
      <c r="G60" s="17">
        <v>7.88</v>
      </c>
      <c r="I60" t="s">
        <v>24</v>
      </c>
    </row>
    <row r="61" spans="1:9">
      <c r="A61" s="75" t="s">
        <v>13</v>
      </c>
      <c r="B61" s="79">
        <v>19551</v>
      </c>
      <c r="C61" s="79">
        <v>195899</v>
      </c>
      <c r="D61" s="88">
        <v>40201</v>
      </c>
      <c r="E61" s="95">
        <v>652.46</v>
      </c>
      <c r="F61" s="17">
        <v>82.8</v>
      </c>
      <c r="G61" s="17">
        <v>7.88</v>
      </c>
      <c r="I61" t="s">
        <v>24</v>
      </c>
    </row>
    <row r="62" spans="1:9" ht="13.5" customHeight="1">
      <c r="A62" s="75" t="s">
        <v>9</v>
      </c>
      <c r="B62" s="79">
        <v>19552</v>
      </c>
      <c r="C62" s="79">
        <v>197119</v>
      </c>
      <c r="D62" s="88">
        <v>40202</v>
      </c>
      <c r="E62" s="95">
        <v>259.25</v>
      </c>
      <c r="F62" s="17">
        <v>32.9</v>
      </c>
      <c r="G62" s="17">
        <v>7.88</v>
      </c>
      <c r="I62" t="s">
        <v>25</v>
      </c>
    </row>
    <row r="63" spans="1:9" s="58" customFormat="1">
      <c r="A63" s="76" t="s">
        <v>4</v>
      </c>
      <c r="B63" s="81">
        <v>19553</v>
      </c>
      <c r="C63" s="81">
        <v>197716</v>
      </c>
      <c r="D63" s="89">
        <v>40203</v>
      </c>
      <c r="E63" s="96">
        <v>269.02</v>
      </c>
      <c r="F63" s="57">
        <v>34.14</v>
      </c>
      <c r="G63" s="57">
        <v>7.88</v>
      </c>
      <c r="I63" s="58" t="s">
        <v>24</v>
      </c>
    </row>
    <row r="64" spans="1:9" s="58" customFormat="1">
      <c r="A64" s="76" t="s">
        <v>9</v>
      </c>
      <c r="B64" s="81">
        <v>19554</v>
      </c>
      <c r="C64" s="81">
        <v>197764</v>
      </c>
      <c r="D64" s="89">
        <v>40203</v>
      </c>
      <c r="E64" s="96">
        <v>125.06</v>
      </c>
      <c r="F64" s="57">
        <v>15.87</v>
      </c>
      <c r="G64" s="57">
        <v>7.88</v>
      </c>
      <c r="I64" s="58" t="s">
        <v>25</v>
      </c>
    </row>
    <row r="65" spans="1:9" s="58" customFormat="1">
      <c r="A65" s="76" t="s">
        <v>12</v>
      </c>
      <c r="B65" s="81">
        <v>19555</v>
      </c>
      <c r="C65" s="81">
        <v>198240</v>
      </c>
      <c r="D65" s="89">
        <v>40204</v>
      </c>
      <c r="E65" s="96">
        <v>914.4</v>
      </c>
      <c r="F65" s="57">
        <v>116.04</v>
      </c>
      <c r="G65" s="57">
        <v>7.88</v>
      </c>
      <c r="I65" s="58" t="s">
        <v>23</v>
      </c>
    </row>
    <row r="66" spans="1:9" s="58" customFormat="1">
      <c r="A66" s="76" t="s">
        <v>8</v>
      </c>
      <c r="B66" s="81">
        <v>19556</v>
      </c>
      <c r="C66" s="81">
        <v>198249</v>
      </c>
      <c r="D66" s="89">
        <v>40204</v>
      </c>
      <c r="E66" s="96">
        <v>318.35000000000002</v>
      </c>
      <c r="F66" s="57">
        <v>40.4</v>
      </c>
      <c r="G66" s="57">
        <v>7.88</v>
      </c>
      <c r="I66" s="58" t="s">
        <v>24</v>
      </c>
    </row>
    <row r="67" spans="1:9" s="58" customFormat="1">
      <c r="A67" s="76" t="s">
        <v>13</v>
      </c>
      <c r="B67" s="81">
        <v>19557</v>
      </c>
      <c r="C67" s="81">
        <v>198258</v>
      </c>
      <c r="D67" s="89">
        <v>40204</v>
      </c>
      <c r="E67" s="96">
        <v>970.89</v>
      </c>
      <c r="F67" s="57">
        <v>123.21</v>
      </c>
      <c r="G67" s="57">
        <v>7.88</v>
      </c>
      <c r="I67" s="58" t="s">
        <v>24</v>
      </c>
    </row>
    <row r="68" spans="1:9" s="58" customFormat="1">
      <c r="A68" s="76" t="s">
        <v>13</v>
      </c>
      <c r="B68" s="81">
        <v>19558</v>
      </c>
      <c r="C68" s="81">
        <v>198262</v>
      </c>
      <c r="D68" s="89">
        <v>40204</v>
      </c>
      <c r="E68" s="96">
        <v>475.09</v>
      </c>
      <c r="F68" s="57">
        <v>60.29</v>
      </c>
      <c r="G68" s="57">
        <v>7.88</v>
      </c>
      <c r="I68" s="58" t="s">
        <v>24</v>
      </c>
    </row>
    <row r="69" spans="1:9" s="58" customFormat="1">
      <c r="A69" s="76" t="s">
        <v>9</v>
      </c>
      <c r="B69" s="81">
        <v>19559</v>
      </c>
      <c r="C69" s="81">
        <v>198489</v>
      </c>
      <c r="D69" s="89">
        <v>40204</v>
      </c>
      <c r="E69" s="96">
        <v>227.26</v>
      </c>
      <c r="F69" s="57">
        <v>28.84</v>
      </c>
      <c r="G69" s="57">
        <v>7.88</v>
      </c>
      <c r="I69" s="58" t="s">
        <v>25</v>
      </c>
    </row>
    <row r="70" spans="1:9" s="58" customFormat="1">
      <c r="A70" s="76" t="s">
        <v>4</v>
      </c>
      <c r="B70" s="81">
        <v>19560</v>
      </c>
      <c r="C70" s="81">
        <v>199072</v>
      </c>
      <c r="D70" s="89">
        <v>40205</v>
      </c>
      <c r="E70" s="96">
        <v>301.33</v>
      </c>
      <c r="F70" s="57">
        <v>38.24</v>
      </c>
      <c r="G70" s="57">
        <v>7.88</v>
      </c>
      <c r="I70" s="58" t="s">
        <v>24</v>
      </c>
    </row>
    <row r="71" spans="1:9" s="58" customFormat="1">
      <c r="A71" s="76" t="s">
        <v>9</v>
      </c>
      <c r="B71" s="81">
        <v>19561</v>
      </c>
      <c r="C71" s="81">
        <v>199209</v>
      </c>
      <c r="D71" s="89">
        <v>40205</v>
      </c>
      <c r="E71" s="96">
        <v>108.11</v>
      </c>
      <c r="F71" s="57">
        <v>13.72</v>
      </c>
      <c r="G71" s="57">
        <v>7.88</v>
      </c>
      <c r="I71" s="58" t="s">
        <v>25</v>
      </c>
    </row>
    <row r="72" spans="1:9" s="58" customFormat="1">
      <c r="A72" s="59" t="s">
        <v>13</v>
      </c>
      <c r="B72" s="82">
        <v>19562</v>
      </c>
      <c r="C72" s="82">
        <v>199775</v>
      </c>
      <c r="D72" s="90">
        <v>40206</v>
      </c>
      <c r="E72" s="97">
        <v>970.02</v>
      </c>
      <c r="F72" s="60">
        <v>123.2</v>
      </c>
      <c r="G72" s="57">
        <v>7.88</v>
      </c>
      <c r="I72" s="58" t="s">
        <v>24</v>
      </c>
    </row>
    <row r="73" spans="1:9" s="58" customFormat="1">
      <c r="A73" s="59" t="s">
        <v>12</v>
      </c>
      <c r="B73" s="82">
        <v>19563</v>
      </c>
      <c r="C73" s="82">
        <v>199774</v>
      </c>
      <c r="D73" s="90">
        <v>40206</v>
      </c>
      <c r="E73" s="97">
        <v>950.09</v>
      </c>
      <c r="F73" s="60">
        <v>120.57</v>
      </c>
      <c r="G73" s="60">
        <v>7.88</v>
      </c>
      <c r="I73" s="58" t="s">
        <v>23</v>
      </c>
    </row>
    <row r="74" spans="1:9" s="58" customFormat="1">
      <c r="A74" s="104" t="s">
        <v>29</v>
      </c>
      <c r="B74" s="79">
        <v>19564</v>
      </c>
      <c r="C74" s="83"/>
      <c r="D74" s="83"/>
      <c r="E74" s="103">
        <v>0</v>
      </c>
      <c r="F74" s="86"/>
      <c r="G74" s="62"/>
      <c r="I74" s="58" t="s">
        <v>29</v>
      </c>
    </row>
    <row r="75" spans="1:9" s="58" customFormat="1">
      <c r="A75" s="59" t="s">
        <v>9</v>
      </c>
      <c r="B75" s="84">
        <v>19565</v>
      </c>
      <c r="C75" s="80">
        <v>200009</v>
      </c>
      <c r="D75" s="91">
        <v>40206</v>
      </c>
      <c r="E75" s="98">
        <v>140.26</v>
      </c>
      <c r="F75" s="93">
        <v>17.8</v>
      </c>
      <c r="G75" s="61">
        <v>7.88</v>
      </c>
      <c r="I75" s="58" t="s">
        <v>25</v>
      </c>
    </row>
    <row r="76" spans="1:9">
      <c r="A76" s="53" t="s">
        <v>4</v>
      </c>
      <c r="B76" s="79">
        <v>19566</v>
      </c>
      <c r="C76" s="82">
        <v>200726</v>
      </c>
      <c r="D76" s="90">
        <v>40207</v>
      </c>
      <c r="E76" s="97">
        <v>260.2</v>
      </c>
      <c r="F76" s="63">
        <v>33.020000000000003</v>
      </c>
      <c r="G76" s="17">
        <v>7.88</v>
      </c>
      <c r="I76" t="s">
        <v>24</v>
      </c>
    </row>
    <row r="77" spans="1:9">
      <c r="A77" s="53" t="s">
        <v>9</v>
      </c>
      <c r="B77" s="79">
        <v>19567</v>
      </c>
      <c r="C77" s="82">
        <v>200847</v>
      </c>
      <c r="D77" s="90">
        <v>40207</v>
      </c>
      <c r="E77" s="97">
        <v>195.42</v>
      </c>
      <c r="F77" s="63">
        <v>24.8</v>
      </c>
      <c r="G77" s="17">
        <v>7.88</v>
      </c>
      <c r="I77" t="s">
        <v>25</v>
      </c>
    </row>
    <row r="78" spans="1:9">
      <c r="A78" s="53" t="s">
        <v>13</v>
      </c>
      <c r="B78" s="79">
        <v>19568</v>
      </c>
      <c r="C78" s="82">
        <v>200849</v>
      </c>
      <c r="D78" s="90">
        <v>40207</v>
      </c>
      <c r="E78" s="97">
        <v>890.05</v>
      </c>
      <c r="F78" s="63">
        <v>112.95</v>
      </c>
      <c r="G78" s="17">
        <v>7.88</v>
      </c>
      <c r="I78" t="s">
        <v>24</v>
      </c>
    </row>
    <row r="79" spans="1:9" ht="13.5" thickBot="1">
      <c r="A79" s="53" t="s">
        <v>4</v>
      </c>
      <c r="B79" s="85">
        <v>19569</v>
      </c>
      <c r="C79" s="85">
        <v>201555</v>
      </c>
      <c r="D79" s="92">
        <v>40208</v>
      </c>
      <c r="E79" s="99">
        <v>345.93</v>
      </c>
      <c r="F79" s="63">
        <v>43.9</v>
      </c>
      <c r="G79" s="63">
        <v>7.88</v>
      </c>
      <c r="I79" t="s">
        <v>24</v>
      </c>
    </row>
    <row r="80" spans="1:9" ht="13.5" thickBot="1">
      <c r="A80" s="53" t="s">
        <v>9</v>
      </c>
      <c r="B80" s="85">
        <v>19573</v>
      </c>
      <c r="C80" s="85">
        <v>203105</v>
      </c>
      <c r="D80" s="92">
        <v>40210</v>
      </c>
      <c r="E80" s="99">
        <v>230.02</v>
      </c>
      <c r="F80" s="63">
        <v>29.19</v>
      </c>
      <c r="G80" s="63">
        <v>7.88</v>
      </c>
      <c r="I80" t="s">
        <v>25</v>
      </c>
    </row>
    <row r="81" spans="1:10" ht="13.5" thickBot="1">
      <c r="A81" s="69"/>
      <c r="B81" s="70"/>
      <c r="C81" s="70"/>
      <c r="D81" s="71"/>
      <c r="E81" s="72"/>
      <c r="F81" s="73"/>
      <c r="G81" s="74"/>
    </row>
    <row r="82" spans="1:10" ht="13.5" thickBot="1">
      <c r="A82" s="64"/>
      <c r="B82" s="54"/>
      <c r="C82" s="65" t="s">
        <v>15</v>
      </c>
      <c r="D82" s="66"/>
      <c r="E82" s="67">
        <f>SUM(E9:E80)</f>
        <v>29991.86</v>
      </c>
      <c r="F82" s="68">
        <f>SUM(F9:F80)</f>
        <v>3793.5200000000009</v>
      </c>
    </row>
    <row r="83" spans="1:10" ht="13.5" thickBot="1">
      <c r="B83" s="44"/>
      <c r="C83" s="45"/>
      <c r="D83" s="45"/>
      <c r="E83" s="35"/>
    </row>
    <row r="84" spans="1:10" ht="13.5" thickBot="1">
      <c r="B84" s="42" t="s">
        <v>20</v>
      </c>
      <c r="C84" s="43"/>
      <c r="D84" s="51"/>
      <c r="E84" s="36">
        <f>30000-E82</f>
        <v>8.1399999999994179</v>
      </c>
    </row>
    <row r="85" spans="1:10">
      <c r="E85" s="3"/>
    </row>
    <row r="86" spans="1:10">
      <c r="B86" s="11"/>
      <c r="E86" s="5"/>
    </row>
    <row r="88" spans="1:10">
      <c r="A88" s="100" t="s">
        <v>30</v>
      </c>
      <c r="B88" s="101"/>
      <c r="C88" s="101"/>
      <c r="D88" s="101"/>
      <c r="E88" s="102"/>
      <c r="F88" s="100"/>
      <c r="G88" s="100"/>
      <c r="H88" s="100"/>
      <c r="I88" s="100"/>
      <c r="J88" s="100"/>
    </row>
    <row r="89" spans="1:10">
      <c r="A89" s="100" t="s">
        <v>31</v>
      </c>
      <c r="B89" s="101"/>
      <c r="C89" s="101"/>
      <c r="D89" s="101"/>
      <c r="E89" s="100"/>
      <c r="F89" s="100"/>
      <c r="G89" s="100"/>
      <c r="H89" s="100"/>
      <c r="I89" s="100"/>
      <c r="J89" s="100"/>
    </row>
    <row r="93" spans="1:10">
      <c r="B93" s="12"/>
      <c r="C93" s="12"/>
      <c r="D93" s="12"/>
      <c r="E93" s="7"/>
    </row>
    <row r="94" spans="1:10">
      <c r="B94" s="12"/>
      <c r="C94" s="12"/>
      <c r="D94" s="12"/>
      <c r="E94" s="7"/>
    </row>
    <row r="95" spans="1:10">
      <c r="B95" s="12"/>
      <c r="C95" s="12"/>
      <c r="D95" s="12"/>
      <c r="E95" s="7"/>
    </row>
    <row r="96" spans="1:10">
      <c r="B96" s="12"/>
      <c r="C96" s="12"/>
      <c r="D96" s="12"/>
      <c r="E96" s="7"/>
    </row>
    <row r="97" spans="2:5">
      <c r="B97" s="12"/>
      <c r="C97" s="12"/>
      <c r="D97" s="12"/>
      <c r="E97" s="7"/>
    </row>
    <row r="98" spans="2:5">
      <c r="B98" s="12"/>
      <c r="C98" s="12"/>
      <c r="D98" s="12"/>
      <c r="E98" s="7"/>
    </row>
    <row r="99" spans="2:5">
      <c r="B99" s="12"/>
      <c r="C99" s="12"/>
      <c r="D99" s="12"/>
      <c r="E99" s="7"/>
    </row>
  </sheetData>
  <phoneticPr fontId="3" type="noConversion"/>
  <pageMargins left="0.75" right="0.75" top="1" bottom="1" header="0" footer="0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5"/>
  <sheetViews>
    <sheetView tabSelected="1" workbookViewId="0">
      <selection activeCell="E2" sqref="E2"/>
    </sheetView>
  </sheetViews>
  <sheetFormatPr baseColWidth="10" defaultRowHeight="12.75"/>
  <cols>
    <col min="1" max="1" width="12.85546875" style="144" customWidth="1"/>
    <col min="2" max="2" width="9" style="150" customWidth="1"/>
    <col min="3" max="3" width="9.42578125" style="150" customWidth="1"/>
    <col min="4" max="4" width="10.28515625" style="150" customWidth="1"/>
    <col min="5" max="5" width="11.5703125" customWidth="1"/>
    <col min="6" max="6" width="10.42578125" style="106" customWidth="1"/>
    <col min="7" max="7" width="8" customWidth="1"/>
    <col min="8" max="8" width="3.7109375" customWidth="1"/>
    <col min="9" max="9" width="11.42578125" style="134"/>
    <col min="10" max="10" width="5.5703125" customWidth="1"/>
    <col min="11" max="11" width="16.28515625" customWidth="1"/>
    <col min="12" max="12" width="11.85546875" bestFit="1" customWidth="1"/>
  </cols>
  <sheetData>
    <row r="1" spans="1:12" ht="13.5" thickBot="1">
      <c r="A1" s="132"/>
      <c r="B1" s="135"/>
      <c r="C1" s="135"/>
      <c r="D1" s="135"/>
      <c r="I1" s="132"/>
    </row>
    <row r="2" spans="1:12" s="30" customFormat="1" ht="13.5" thickBot="1">
      <c r="A2" s="133"/>
      <c r="B2" s="133"/>
      <c r="C2" s="136"/>
      <c r="F2" s="203" t="s">
        <v>3</v>
      </c>
      <c r="G2" s="204"/>
      <c r="H2" s="202"/>
      <c r="I2" s="133"/>
      <c r="J2" s="156" t="s">
        <v>41</v>
      </c>
      <c r="K2" s="156"/>
      <c r="L2" s="161">
        <f>E8+E10+E11+E14+E16+E19+E20+E21+E22+E23+E27+E29+E30+E33+E34+E36+E37+E39+E44+E48+E50+E51+E53+E54+E56+E57+E60+E63+E65+E66+E68+E69+E72+E75</f>
        <v>15907.209999999997</v>
      </c>
    </row>
    <row r="3" spans="1:12" ht="13.5" thickTop="1">
      <c r="A3" s="137"/>
      <c r="B3" s="138" t="s">
        <v>43</v>
      </c>
      <c r="C3" s="139"/>
      <c r="D3" s="139"/>
      <c r="E3" s="1"/>
      <c r="F3" s="199"/>
      <c r="G3" s="1"/>
      <c r="H3" s="200"/>
      <c r="J3" s="157" t="s">
        <v>25</v>
      </c>
      <c r="K3" s="157"/>
      <c r="L3" s="162">
        <f>E15+E18+E26+E28+E31+E35+E41+E43+E47+E52+E62+E67+E73</f>
        <v>2382.2600000000002</v>
      </c>
    </row>
    <row r="4" spans="1:12" ht="13.5" thickBot="1">
      <c r="A4" s="137"/>
      <c r="B4" s="138" t="s">
        <v>19</v>
      </c>
      <c r="C4" s="139"/>
      <c r="D4" s="139"/>
      <c r="E4" s="1"/>
      <c r="F4" s="201">
        <v>40210</v>
      </c>
      <c r="G4" s="205">
        <v>30000</v>
      </c>
      <c r="H4" s="206"/>
      <c r="J4" s="158" t="s">
        <v>42</v>
      </c>
      <c r="K4" s="158"/>
      <c r="L4" s="162">
        <f>E13+E40+E58</f>
        <v>3886.4800000000005</v>
      </c>
    </row>
    <row r="5" spans="1:12" ht="13.5" thickBot="1">
      <c r="A5" s="137"/>
      <c r="B5" s="139"/>
      <c r="C5" s="139"/>
      <c r="D5" s="139"/>
      <c r="E5" s="1"/>
      <c r="J5" s="159" t="s">
        <v>26</v>
      </c>
      <c r="K5" s="159"/>
      <c r="L5" s="162">
        <f>E9+E12+E24+E25+E32+E45+E49+E61+E74</f>
        <v>3007.3</v>
      </c>
    </row>
    <row r="6" spans="1:12" ht="13.5" thickBot="1">
      <c r="A6" s="140" t="s">
        <v>18</v>
      </c>
      <c r="B6" s="141" t="s">
        <v>2</v>
      </c>
      <c r="C6" s="142" t="s">
        <v>2</v>
      </c>
      <c r="D6" s="143" t="s">
        <v>0</v>
      </c>
      <c r="E6" s="10" t="s">
        <v>1</v>
      </c>
      <c r="F6" s="108" t="s">
        <v>5</v>
      </c>
      <c r="G6" s="15" t="s">
        <v>6</v>
      </c>
      <c r="J6" s="160" t="s">
        <v>23</v>
      </c>
      <c r="K6" s="30"/>
      <c r="L6" s="163">
        <f>E17+E38+E42+E46+E55+E64+E71</f>
        <v>4813.3599999999988</v>
      </c>
    </row>
    <row r="7" spans="1:12" ht="13.5" thickBot="1">
      <c r="B7" s="145" t="s">
        <v>16</v>
      </c>
      <c r="C7" s="146" t="s">
        <v>17</v>
      </c>
      <c r="D7" s="146"/>
      <c r="E7" s="21"/>
      <c r="F7" s="109"/>
      <c r="G7" s="23"/>
      <c r="L7" s="164">
        <f>SUM(L2:L6)</f>
        <v>29996.609999999993</v>
      </c>
    </row>
    <row r="8" spans="1:12" s="58" customFormat="1">
      <c r="A8" s="165" t="s">
        <v>37</v>
      </c>
      <c r="B8" s="147">
        <v>19570</v>
      </c>
      <c r="C8" s="166">
        <v>201570</v>
      </c>
      <c r="D8" s="167">
        <v>40208</v>
      </c>
      <c r="E8" s="34">
        <v>501.56</v>
      </c>
      <c r="F8" s="168">
        <v>63.65</v>
      </c>
      <c r="G8" s="57">
        <v>7.88</v>
      </c>
      <c r="I8" s="169" t="s">
        <v>41</v>
      </c>
    </row>
    <row r="9" spans="1:12" s="58" customFormat="1">
      <c r="A9" s="170" t="s">
        <v>11</v>
      </c>
      <c r="B9" s="147">
        <v>19571</v>
      </c>
      <c r="C9" s="166">
        <v>201609</v>
      </c>
      <c r="D9" s="167">
        <v>40208</v>
      </c>
      <c r="E9" s="34">
        <v>437.89</v>
      </c>
      <c r="F9" s="168">
        <v>55.57</v>
      </c>
      <c r="G9" s="57">
        <v>7.88</v>
      </c>
      <c r="I9" s="169" t="s">
        <v>26</v>
      </c>
    </row>
    <row r="10" spans="1:12" s="58" customFormat="1">
      <c r="A10" s="170" t="s">
        <v>4</v>
      </c>
      <c r="B10" s="147">
        <v>19572</v>
      </c>
      <c r="C10" s="166">
        <v>202621</v>
      </c>
      <c r="D10" s="167">
        <v>40209</v>
      </c>
      <c r="E10" s="34">
        <v>146.1</v>
      </c>
      <c r="F10" s="168">
        <v>18.54</v>
      </c>
      <c r="G10" s="57">
        <v>7.88</v>
      </c>
      <c r="I10" s="169" t="s">
        <v>41</v>
      </c>
    </row>
    <row r="11" spans="1:12" s="58" customFormat="1">
      <c r="A11" s="170" t="s">
        <v>13</v>
      </c>
      <c r="B11" s="148">
        <v>19574</v>
      </c>
      <c r="C11" s="147">
        <v>203117</v>
      </c>
      <c r="D11" s="149">
        <v>40210</v>
      </c>
      <c r="E11" s="13">
        <v>1576</v>
      </c>
      <c r="F11" s="171">
        <v>200</v>
      </c>
      <c r="G11" s="57">
        <v>7.88</v>
      </c>
      <c r="I11" s="169" t="s">
        <v>41</v>
      </c>
    </row>
    <row r="12" spans="1:12" s="58" customFormat="1">
      <c r="A12" s="170" t="s">
        <v>11</v>
      </c>
      <c r="B12" s="148">
        <v>19575</v>
      </c>
      <c r="C12" s="147">
        <v>204030</v>
      </c>
      <c r="D12" s="149">
        <v>40211</v>
      </c>
      <c r="E12" s="13">
        <v>355.31</v>
      </c>
      <c r="F12" s="171">
        <v>45.09</v>
      </c>
      <c r="G12" s="57">
        <v>7.88</v>
      </c>
      <c r="I12" s="169" t="s">
        <v>26</v>
      </c>
    </row>
    <row r="13" spans="1:12" s="58" customFormat="1">
      <c r="A13" s="170" t="s">
        <v>12</v>
      </c>
      <c r="B13" s="148">
        <v>19576</v>
      </c>
      <c r="C13" s="147">
        <v>204043</v>
      </c>
      <c r="D13" s="149">
        <v>40211</v>
      </c>
      <c r="E13" s="13">
        <v>756.4</v>
      </c>
      <c r="F13" s="171">
        <v>95.99</v>
      </c>
      <c r="G13" s="57">
        <v>7.88</v>
      </c>
      <c r="I13" s="169" t="s">
        <v>40</v>
      </c>
    </row>
    <row r="14" spans="1:12" s="58" customFormat="1">
      <c r="A14" s="170" t="s">
        <v>7</v>
      </c>
      <c r="B14" s="148">
        <v>19577</v>
      </c>
      <c r="C14" s="147">
        <v>204045</v>
      </c>
      <c r="D14" s="149">
        <v>40211</v>
      </c>
      <c r="E14" s="13">
        <v>358.3</v>
      </c>
      <c r="F14" s="171">
        <v>45.47</v>
      </c>
      <c r="G14" s="57">
        <v>7.88</v>
      </c>
      <c r="I14" s="169" t="s">
        <v>41</v>
      </c>
    </row>
    <row r="15" spans="1:12" s="58" customFormat="1">
      <c r="A15" s="170" t="s">
        <v>9</v>
      </c>
      <c r="B15" s="148">
        <v>19578</v>
      </c>
      <c r="C15" s="147">
        <v>204071</v>
      </c>
      <c r="D15" s="149">
        <v>40211</v>
      </c>
      <c r="E15" s="13">
        <v>175.01</v>
      </c>
      <c r="F15" s="171">
        <v>22.21</v>
      </c>
      <c r="G15" s="57">
        <v>7.88</v>
      </c>
      <c r="I15" s="169" t="s">
        <v>25</v>
      </c>
    </row>
    <row r="16" spans="1:12" s="58" customFormat="1">
      <c r="A16" s="170" t="s">
        <v>4</v>
      </c>
      <c r="B16" s="148">
        <v>19579</v>
      </c>
      <c r="C16" s="147">
        <v>204075</v>
      </c>
      <c r="D16" s="149">
        <v>40211</v>
      </c>
      <c r="E16" s="13">
        <v>287.07</v>
      </c>
      <c r="F16" s="171">
        <v>36.43</v>
      </c>
      <c r="G16" s="57">
        <v>7.88</v>
      </c>
      <c r="I16" s="169" t="s">
        <v>41</v>
      </c>
    </row>
    <row r="17" spans="1:9" s="58" customFormat="1">
      <c r="A17" s="170" t="s">
        <v>12</v>
      </c>
      <c r="B17" s="148">
        <v>19580</v>
      </c>
      <c r="C17" s="147">
        <v>205411</v>
      </c>
      <c r="D17" s="149">
        <v>40213</v>
      </c>
      <c r="E17" s="13">
        <v>955.06</v>
      </c>
      <c r="F17" s="171">
        <v>121.2</v>
      </c>
      <c r="G17" s="57">
        <v>7.88</v>
      </c>
      <c r="I17" s="169" t="s">
        <v>23</v>
      </c>
    </row>
    <row r="18" spans="1:9" s="58" customFormat="1">
      <c r="A18" s="170" t="s">
        <v>9</v>
      </c>
      <c r="B18" s="172">
        <v>19581</v>
      </c>
      <c r="C18" s="147">
        <v>205418</v>
      </c>
      <c r="D18" s="149">
        <v>40213</v>
      </c>
      <c r="E18" s="13">
        <v>160.04</v>
      </c>
      <c r="F18" s="171">
        <v>20.309999999999999</v>
      </c>
      <c r="G18" s="57">
        <v>7.88</v>
      </c>
      <c r="I18" s="169" t="s">
        <v>25</v>
      </c>
    </row>
    <row r="19" spans="1:9" s="58" customFormat="1">
      <c r="A19" s="170" t="s">
        <v>4</v>
      </c>
      <c r="B19" s="148">
        <v>19582</v>
      </c>
      <c r="C19" s="147">
        <v>205630</v>
      </c>
      <c r="D19" s="149">
        <v>40213</v>
      </c>
      <c r="E19" s="13">
        <v>285.73</v>
      </c>
      <c r="F19" s="171">
        <v>36.26</v>
      </c>
      <c r="G19" s="57">
        <v>7.88</v>
      </c>
      <c r="I19" s="169" t="s">
        <v>41</v>
      </c>
    </row>
    <row r="20" spans="1:9" s="58" customFormat="1">
      <c r="A20" s="170" t="s">
        <v>13</v>
      </c>
      <c r="B20" s="148">
        <v>19583</v>
      </c>
      <c r="C20" s="147">
        <v>205730</v>
      </c>
      <c r="D20" s="149">
        <v>40213</v>
      </c>
      <c r="E20" s="13">
        <v>1518.4</v>
      </c>
      <c r="F20" s="171">
        <v>192.69</v>
      </c>
      <c r="G20" s="57">
        <v>7.88</v>
      </c>
      <c r="I20" s="169" t="s">
        <v>41</v>
      </c>
    </row>
    <row r="21" spans="1:9" s="58" customFormat="1">
      <c r="A21" s="170" t="s">
        <v>7</v>
      </c>
      <c r="B21" s="148">
        <v>19584</v>
      </c>
      <c r="C21" s="147">
        <v>205731</v>
      </c>
      <c r="D21" s="149">
        <v>40213</v>
      </c>
      <c r="E21" s="13">
        <v>160.28</v>
      </c>
      <c r="F21" s="171">
        <v>20.34</v>
      </c>
      <c r="G21" s="57">
        <v>7.88</v>
      </c>
      <c r="I21" s="169" t="s">
        <v>41</v>
      </c>
    </row>
    <row r="22" spans="1:9" s="58" customFormat="1">
      <c r="A22" s="170" t="s">
        <v>4</v>
      </c>
      <c r="B22" s="148">
        <v>19585</v>
      </c>
      <c r="C22" s="147">
        <v>206929</v>
      </c>
      <c r="D22" s="149">
        <v>40215</v>
      </c>
      <c r="E22" s="13">
        <v>301.37</v>
      </c>
      <c r="F22" s="171">
        <v>37.86</v>
      </c>
      <c r="G22" s="57">
        <v>7.96</v>
      </c>
      <c r="I22" s="169" t="s">
        <v>41</v>
      </c>
    </row>
    <row r="23" spans="1:9" s="58" customFormat="1">
      <c r="A23" s="170" t="s">
        <v>37</v>
      </c>
      <c r="B23" s="148">
        <v>19586</v>
      </c>
      <c r="C23" s="147">
        <v>206939</v>
      </c>
      <c r="D23" s="149">
        <v>40215</v>
      </c>
      <c r="E23" s="13">
        <v>485.88</v>
      </c>
      <c r="F23" s="171">
        <v>61.04</v>
      </c>
      <c r="G23" s="57">
        <v>7.96</v>
      </c>
      <c r="I23" s="169" t="s">
        <v>41</v>
      </c>
    </row>
    <row r="24" spans="1:9" s="58" customFormat="1">
      <c r="A24" s="170" t="s">
        <v>11</v>
      </c>
      <c r="B24" s="148">
        <v>19587</v>
      </c>
      <c r="C24" s="147">
        <v>206967</v>
      </c>
      <c r="D24" s="149">
        <v>40215</v>
      </c>
      <c r="E24" s="13">
        <v>397.6</v>
      </c>
      <c r="F24" s="171">
        <v>49.95</v>
      </c>
      <c r="G24" s="57">
        <v>7.96</v>
      </c>
      <c r="I24" s="169" t="s">
        <v>26</v>
      </c>
    </row>
    <row r="25" spans="1:9" s="58" customFormat="1">
      <c r="A25" s="170" t="s">
        <v>34</v>
      </c>
      <c r="B25" s="148">
        <v>19588</v>
      </c>
      <c r="C25" s="147">
        <v>206975</v>
      </c>
      <c r="D25" s="149">
        <v>40215</v>
      </c>
      <c r="E25" s="13">
        <v>17.14</v>
      </c>
      <c r="F25" s="171">
        <v>2.06</v>
      </c>
      <c r="G25" s="57">
        <v>8.32</v>
      </c>
      <c r="I25" s="169" t="s">
        <v>35</v>
      </c>
    </row>
    <row r="26" spans="1:9" s="58" customFormat="1">
      <c r="A26" s="170" t="s">
        <v>9</v>
      </c>
      <c r="B26" s="148">
        <v>19589</v>
      </c>
      <c r="C26" s="147">
        <v>207010</v>
      </c>
      <c r="D26" s="149">
        <v>40215</v>
      </c>
      <c r="E26" s="13">
        <v>216.11</v>
      </c>
      <c r="F26" s="171">
        <v>27.15</v>
      </c>
      <c r="G26" s="57">
        <v>7.96</v>
      </c>
      <c r="I26" s="169" t="s">
        <v>25</v>
      </c>
    </row>
    <row r="27" spans="1:9" s="58" customFormat="1">
      <c r="A27" s="170" t="s">
        <v>4</v>
      </c>
      <c r="B27" s="148">
        <v>19590</v>
      </c>
      <c r="C27" s="147">
        <v>207305</v>
      </c>
      <c r="D27" s="149">
        <v>40215</v>
      </c>
      <c r="E27" s="13">
        <v>313.94</v>
      </c>
      <c r="F27" s="171">
        <v>39.44</v>
      </c>
      <c r="G27" s="57">
        <v>7.96</v>
      </c>
      <c r="I27" s="169" t="s">
        <v>41</v>
      </c>
    </row>
    <row r="28" spans="1:9" s="58" customFormat="1">
      <c r="A28" s="170" t="s">
        <v>9</v>
      </c>
      <c r="B28" s="148">
        <v>19591</v>
      </c>
      <c r="C28" s="147">
        <v>208257</v>
      </c>
      <c r="D28" s="149">
        <v>40216</v>
      </c>
      <c r="E28" s="13">
        <v>214.2</v>
      </c>
      <c r="F28" s="171">
        <v>26.91</v>
      </c>
      <c r="G28" s="57">
        <v>7.96</v>
      </c>
      <c r="I28" s="169" t="s">
        <v>25</v>
      </c>
    </row>
    <row r="29" spans="1:9" s="58" customFormat="1">
      <c r="A29" s="170" t="s">
        <v>4</v>
      </c>
      <c r="B29" s="148">
        <v>19592</v>
      </c>
      <c r="C29" s="147">
        <v>208271</v>
      </c>
      <c r="D29" s="149">
        <v>40216</v>
      </c>
      <c r="E29" s="13">
        <v>279</v>
      </c>
      <c r="F29" s="171">
        <v>35.049999999999997</v>
      </c>
      <c r="G29" s="57">
        <v>7.96</v>
      </c>
      <c r="I29" s="169" t="s">
        <v>41</v>
      </c>
    </row>
    <row r="30" spans="1:9" s="58" customFormat="1">
      <c r="A30" s="170" t="s">
        <v>13</v>
      </c>
      <c r="B30" s="148">
        <v>19593</v>
      </c>
      <c r="C30" s="147">
        <v>208850</v>
      </c>
      <c r="D30" s="149">
        <v>40217</v>
      </c>
      <c r="E30" s="13">
        <v>949.79</v>
      </c>
      <c r="F30" s="171">
        <v>119.32</v>
      </c>
      <c r="G30" s="57">
        <v>7.96</v>
      </c>
      <c r="I30" s="169" t="s">
        <v>41</v>
      </c>
    </row>
    <row r="31" spans="1:9" s="58" customFormat="1">
      <c r="A31" s="170" t="s">
        <v>9</v>
      </c>
      <c r="B31" s="148">
        <v>19594</v>
      </c>
      <c r="C31" s="147">
        <v>209739</v>
      </c>
      <c r="D31" s="149">
        <v>40218</v>
      </c>
      <c r="E31" s="13">
        <v>270.16000000000003</v>
      </c>
      <c r="F31" s="171">
        <v>33.94</v>
      </c>
      <c r="G31" s="57">
        <v>7.96</v>
      </c>
      <c r="I31" s="169" t="s">
        <v>25</v>
      </c>
    </row>
    <row r="32" spans="1:9" s="58" customFormat="1">
      <c r="A32" s="170" t="s">
        <v>11</v>
      </c>
      <c r="B32" s="148">
        <v>19595</v>
      </c>
      <c r="C32" s="147">
        <v>209782</v>
      </c>
      <c r="D32" s="149">
        <v>40218</v>
      </c>
      <c r="E32" s="13">
        <v>372.45</v>
      </c>
      <c r="F32" s="171">
        <f t="shared" ref="F32:F67" si="0">E32/G32</f>
        <v>46.790201005025125</v>
      </c>
      <c r="G32" s="57">
        <v>7.96</v>
      </c>
      <c r="I32" s="169" t="s">
        <v>26</v>
      </c>
    </row>
    <row r="33" spans="1:9" s="58" customFormat="1">
      <c r="A33" s="170" t="s">
        <v>13</v>
      </c>
      <c r="B33" s="148">
        <v>19596</v>
      </c>
      <c r="C33" s="147">
        <v>209789</v>
      </c>
      <c r="D33" s="149">
        <v>40218</v>
      </c>
      <c r="E33" s="13">
        <v>809.13</v>
      </c>
      <c r="F33" s="171">
        <f t="shared" si="0"/>
        <v>101.64949748743719</v>
      </c>
      <c r="G33" s="57">
        <v>7.96</v>
      </c>
      <c r="I33" s="169" t="s">
        <v>41</v>
      </c>
    </row>
    <row r="34" spans="1:9" s="58" customFormat="1">
      <c r="A34" s="170" t="s">
        <v>4</v>
      </c>
      <c r="B34" s="148">
        <v>19597</v>
      </c>
      <c r="C34" s="147">
        <v>210512</v>
      </c>
      <c r="D34" s="149">
        <v>40219</v>
      </c>
      <c r="E34" s="13">
        <v>266.42</v>
      </c>
      <c r="F34" s="171">
        <f t="shared" si="0"/>
        <v>33.469849246231156</v>
      </c>
      <c r="G34" s="57">
        <v>7.96</v>
      </c>
      <c r="I34" s="169" t="s">
        <v>41</v>
      </c>
    </row>
    <row r="35" spans="1:9" s="58" customFormat="1">
      <c r="A35" s="170" t="s">
        <v>9</v>
      </c>
      <c r="B35" s="148">
        <v>19598</v>
      </c>
      <c r="C35" s="147">
        <v>210527</v>
      </c>
      <c r="D35" s="149">
        <v>40219</v>
      </c>
      <c r="E35" s="13">
        <v>85.25</v>
      </c>
      <c r="F35" s="171">
        <f t="shared" si="0"/>
        <v>10.709798994974875</v>
      </c>
      <c r="G35" s="57">
        <v>7.96</v>
      </c>
      <c r="I35" s="169" t="s">
        <v>25</v>
      </c>
    </row>
    <row r="36" spans="1:9" s="58" customFormat="1">
      <c r="A36" s="170" t="s">
        <v>37</v>
      </c>
      <c r="B36" s="148">
        <v>19599</v>
      </c>
      <c r="C36" s="147">
        <v>210585</v>
      </c>
      <c r="D36" s="149">
        <v>40219</v>
      </c>
      <c r="E36" s="13">
        <v>473.3</v>
      </c>
      <c r="F36" s="171">
        <f t="shared" si="0"/>
        <v>59.459798994974875</v>
      </c>
      <c r="G36" s="57">
        <v>7.96</v>
      </c>
      <c r="I36" s="169" t="s">
        <v>41</v>
      </c>
    </row>
    <row r="37" spans="1:9" s="58" customFormat="1">
      <c r="A37" s="170" t="s">
        <v>13</v>
      </c>
      <c r="B37" s="148">
        <v>19600</v>
      </c>
      <c r="C37" s="147">
        <v>210985</v>
      </c>
      <c r="D37" s="149">
        <v>40220</v>
      </c>
      <c r="E37" s="13">
        <v>888.1</v>
      </c>
      <c r="F37" s="171">
        <f t="shared" si="0"/>
        <v>111.57035175879398</v>
      </c>
      <c r="G37" s="57">
        <v>7.96</v>
      </c>
      <c r="I37" s="169" t="s">
        <v>41</v>
      </c>
    </row>
    <row r="38" spans="1:9" s="58" customFormat="1">
      <c r="A38" s="170" t="s">
        <v>12</v>
      </c>
      <c r="B38" s="148">
        <v>19601</v>
      </c>
      <c r="C38" s="147">
        <v>210982</v>
      </c>
      <c r="D38" s="149">
        <v>40220</v>
      </c>
      <c r="E38" s="13">
        <v>894.62</v>
      </c>
      <c r="F38" s="171">
        <f t="shared" si="0"/>
        <v>112.3894472361809</v>
      </c>
      <c r="G38" s="57">
        <v>7.96</v>
      </c>
      <c r="I38" s="169" t="s">
        <v>23</v>
      </c>
    </row>
    <row r="39" spans="1:9" s="58" customFormat="1">
      <c r="A39" s="170" t="s">
        <v>4</v>
      </c>
      <c r="B39" s="148">
        <v>19602</v>
      </c>
      <c r="C39" s="147">
        <v>210992</v>
      </c>
      <c r="D39" s="149">
        <v>40220</v>
      </c>
      <c r="E39" s="13">
        <v>107.14</v>
      </c>
      <c r="F39" s="171">
        <f t="shared" si="0"/>
        <v>13.459798994974875</v>
      </c>
      <c r="G39" s="57">
        <v>7.96</v>
      </c>
      <c r="I39" s="169" t="s">
        <v>41</v>
      </c>
    </row>
    <row r="40" spans="1:9" s="58" customFormat="1">
      <c r="A40" s="170" t="s">
        <v>14</v>
      </c>
      <c r="B40" s="148">
        <v>19603</v>
      </c>
      <c r="C40" s="147">
        <v>210997</v>
      </c>
      <c r="D40" s="149">
        <v>40220</v>
      </c>
      <c r="E40" s="13">
        <v>2400.0700000000002</v>
      </c>
      <c r="F40" s="171">
        <f t="shared" si="0"/>
        <v>288.46995192307691</v>
      </c>
      <c r="G40" s="57">
        <v>8.32</v>
      </c>
      <c r="I40" s="169" t="s">
        <v>40</v>
      </c>
    </row>
    <row r="41" spans="1:9" s="58" customFormat="1">
      <c r="A41" s="170" t="s">
        <v>9</v>
      </c>
      <c r="B41" s="148">
        <v>10604</v>
      </c>
      <c r="C41" s="147">
        <v>211270</v>
      </c>
      <c r="D41" s="149">
        <v>40220</v>
      </c>
      <c r="E41" s="13">
        <v>147.1</v>
      </c>
      <c r="F41" s="171">
        <f t="shared" si="0"/>
        <v>18.479899497487438</v>
      </c>
      <c r="G41" s="57">
        <v>7.96</v>
      </c>
      <c r="I41" s="169" t="s">
        <v>25</v>
      </c>
    </row>
    <row r="42" spans="1:9" s="58" customFormat="1">
      <c r="A42" s="170" t="s">
        <v>36</v>
      </c>
      <c r="B42" s="148">
        <v>10605</v>
      </c>
      <c r="C42" s="147">
        <v>211273</v>
      </c>
      <c r="D42" s="149">
        <v>40220</v>
      </c>
      <c r="E42" s="13">
        <v>410.18</v>
      </c>
      <c r="F42" s="171">
        <f t="shared" si="0"/>
        <v>51.530150753768844</v>
      </c>
      <c r="G42" s="57">
        <v>7.96</v>
      </c>
      <c r="I42" s="169" t="s">
        <v>23</v>
      </c>
    </row>
    <row r="43" spans="1:9" s="58" customFormat="1">
      <c r="A43" s="170" t="s">
        <v>9</v>
      </c>
      <c r="B43" s="148">
        <v>19606</v>
      </c>
      <c r="C43" s="147">
        <v>212044</v>
      </c>
      <c r="D43" s="149">
        <v>40221</v>
      </c>
      <c r="E43" s="13">
        <v>180.13</v>
      </c>
      <c r="F43" s="171">
        <f t="shared" si="0"/>
        <v>22.629396984924622</v>
      </c>
      <c r="G43" s="57">
        <v>7.96</v>
      </c>
      <c r="I43" s="169" t="s">
        <v>25</v>
      </c>
    </row>
    <row r="44" spans="1:9" s="58" customFormat="1">
      <c r="A44" s="170" t="s">
        <v>4</v>
      </c>
      <c r="B44" s="148">
        <v>19607</v>
      </c>
      <c r="C44" s="147">
        <v>212047</v>
      </c>
      <c r="D44" s="149">
        <v>40221</v>
      </c>
      <c r="E44" s="13">
        <v>306.06</v>
      </c>
      <c r="F44" s="171">
        <f t="shared" si="0"/>
        <v>38.449748743718594</v>
      </c>
      <c r="G44" s="57">
        <v>7.96</v>
      </c>
      <c r="I44" s="169" t="s">
        <v>41</v>
      </c>
    </row>
    <row r="45" spans="1:9" s="58" customFormat="1">
      <c r="A45" s="170" t="s">
        <v>11</v>
      </c>
      <c r="B45" s="148">
        <v>19608</v>
      </c>
      <c r="C45" s="147">
        <v>212182</v>
      </c>
      <c r="D45" s="149">
        <v>40221</v>
      </c>
      <c r="E45" s="13">
        <v>434.46</v>
      </c>
      <c r="F45" s="171">
        <f t="shared" si="0"/>
        <v>54.58040201005025</v>
      </c>
      <c r="G45" s="57">
        <v>7.96</v>
      </c>
      <c r="I45" s="169" t="s">
        <v>26</v>
      </c>
    </row>
    <row r="46" spans="1:9" s="58" customFormat="1">
      <c r="A46" s="170" t="s">
        <v>36</v>
      </c>
      <c r="B46" s="148">
        <v>19609</v>
      </c>
      <c r="C46" s="147">
        <v>212764</v>
      </c>
      <c r="D46" s="149">
        <v>40222</v>
      </c>
      <c r="E46" s="13">
        <v>119.96</v>
      </c>
      <c r="F46" s="171">
        <f t="shared" si="0"/>
        <v>15.070351758793969</v>
      </c>
      <c r="G46" s="57">
        <v>7.96</v>
      </c>
      <c r="I46" s="169" t="s">
        <v>23</v>
      </c>
    </row>
    <row r="47" spans="1:9" s="58" customFormat="1">
      <c r="A47" s="170" t="s">
        <v>9</v>
      </c>
      <c r="B47" s="148">
        <v>19610</v>
      </c>
      <c r="C47" s="147">
        <v>213781</v>
      </c>
      <c r="D47" s="149">
        <v>40223</v>
      </c>
      <c r="E47" s="13">
        <v>180.61</v>
      </c>
      <c r="F47" s="171">
        <f t="shared" si="0"/>
        <v>22.689698492462313</v>
      </c>
      <c r="G47" s="57">
        <v>7.96</v>
      </c>
      <c r="I47" s="169" t="s">
        <v>25</v>
      </c>
    </row>
    <row r="48" spans="1:9" s="58" customFormat="1">
      <c r="A48" s="170" t="s">
        <v>37</v>
      </c>
      <c r="B48" s="148">
        <v>19611</v>
      </c>
      <c r="C48" s="147">
        <v>214482</v>
      </c>
      <c r="D48" s="149">
        <v>40224</v>
      </c>
      <c r="E48" s="13">
        <v>376.91</v>
      </c>
      <c r="F48" s="171">
        <f t="shared" si="0"/>
        <v>47.350502512562819</v>
      </c>
      <c r="G48" s="57">
        <v>7.96</v>
      </c>
      <c r="I48" s="169" t="s">
        <v>41</v>
      </c>
    </row>
    <row r="49" spans="1:9" s="58" customFormat="1">
      <c r="A49" s="170" t="s">
        <v>11</v>
      </c>
      <c r="B49" s="148">
        <v>19612</v>
      </c>
      <c r="C49" s="147">
        <v>214489</v>
      </c>
      <c r="D49" s="149">
        <v>40224</v>
      </c>
      <c r="E49" s="13">
        <v>389.16</v>
      </c>
      <c r="F49" s="171">
        <f t="shared" si="0"/>
        <v>48.889447236180906</v>
      </c>
      <c r="G49" s="57">
        <v>7.96</v>
      </c>
      <c r="I49" s="169" t="s">
        <v>26</v>
      </c>
    </row>
    <row r="50" spans="1:9" s="58" customFormat="1">
      <c r="A50" s="170" t="s">
        <v>4</v>
      </c>
      <c r="B50" s="148">
        <v>19613</v>
      </c>
      <c r="C50" s="147">
        <v>214506</v>
      </c>
      <c r="D50" s="149">
        <v>40224</v>
      </c>
      <c r="E50" s="13">
        <v>347.06</v>
      </c>
      <c r="F50" s="171">
        <f t="shared" si="0"/>
        <v>43.600502512562812</v>
      </c>
      <c r="G50" s="57">
        <v>7.96</v>
      </c>
      <c r="I50" s="169" t="s">
        <v>41</v>
      </c>
    </row>
    <row r="51" spans="1:9" s="58" customFormat="1">
      <c r="A51" s="170" t="s">
        <v>12</v>
      </c>
      <c r="B51" s="148">
        <v>19614</v>
      </c>
      <c r="C51" s="147">
        <v>214513</v>
      </c>
      <c r="D51" s="149">
        <v>40224</v>
      </c>
      <c r="E51" s="13">
        <v>549</v>
      </c>
      <c r="F51" s="171">
        <f t="shared" si="0"/>
        <v>68.969849246231149</v>
      </c>
      <c r="G51" s="57">
        <v>7.96</v>
      </c>
      <c r="I51" s="169" t="s">
        <v>41</v>
      </c>
    </row>
    <row r="52" spans="1:9" s="58" customFormat="1">
      <c r="A52" s="170" t="s">
        <v>9</v>
      </c>
      <c r="B52" s="148">
        <v>19615</v>
      </c>
      <c r="C52" s="147">
        <v>214715</v>
      </c>
      <c r="D52" s="149">
        <v>40224</v>
      </c>
      <c r="E52" s="13">
        <v>200.19</v>
      </c>
      <c r="F52" s="171">
        <f t="shared" si="0"/>
        <v>25.149497487437184</v>
      </c>
      <c r="G52" s="57">
        <v>7.96</v>
      </c>
      <c r="I52" s="169" t="s">
        <v>25</v>
      </c>
    </row>
    <row r="53" spans="1:9" s="58" customFormat="1">
      <c r="A53" s="170" t="s">
        <v>4</v>
      </c>
      <c r="B53" s="148">
        <v>19616</v>
      </c>
      <c r="C53" s="147">
        <v>215155</v>
      </c>
      <c r="D53" s="149">
        <v>40225</v>
      </c>
      <c r="E53" s="13">
        <v>205.05</v>
      </c>
      <c r="F53" s="171">
        <f t="shared" si="0"/>
        <v>25.760050251256281</v>
      </c>
      <c r="G53" s="57">
        <v>7.96</v>
      </c>
      <c r="I53" s="169" t="s">
        <v>41</v>
      </c>
    </row>
    <row r="54" spans="1:9" s="58" customFormat="1">
      <c r="A54" s="170" t="s">
        <v>13</v>
      </c>
      <c r="B54" s="148">
        <v>19617</v>
      </c>
      <c r="C54" s="147">
        <v>215162</v>
      </c>
      <c r="D54" s="149">
        <v>40225</v>
      </c>
      <c r="E54" s="13">
        <v>1083.2</v>
      </c>
      <c r="F54" s="171">
        <f t="shared" si="0"/>
        <v>136.08040201005025</v>
      </c>
      <c r="G54" s="57">
        <v>7.96</v>
      </c>
      <c r="I54" s="169" t="s">
        <v>41</v>
      </c>
    </row>
    <row r="55" spans="1:9" s="58" customFormat="1">
      <c r="A55" s="170" t="s">
        <v>36</v>
      </c>
      <c r="B55" s="148">
        <v>19618</v>
      </c>
      <c r="C55" s="147">
        <v>215172</v>
      </c>
      <c r="D55" s="149">
        <v>40225</v>
      </c>
      <c r="E55" s="13">
        <v>163.18</v>
      </c>
      <c r="F55" s="171">
        <f t="shared" si="0"/>
        <v>20.5</v>
      </c>
      <c r="G55" s="57">
        <v>7.96</v>
      </c>
      <c r="I55" s="169" t="s">
        <v>23</v>
      </c>
    </row>
    <row r="56" spans="1:9" s="58" customFormat="1">
      <c r="A56" s="170" t="s">
        <v>4</v>
      </c>
      <c r="B56" s="148">
        <v>19619</v>
      </c>
      <c r="C56" s="147">
        <v>215481</v>
      </c>
      <c r="D56" s="149">
        <v>40225</v>
      </c>
      <c r="E56" s="13">
        <v>79.599999999999994</v>
      </c>
      <c r="F56" s="171">
        <f t="shared" si="0"/>
        <v>10</v>
      </c>
      <c r="G56" s="57">
        <v>7.96</v>
      </c>
      <c r="I56" s="169" t="s">
        <v>41</v>
      </c>
    </row>
    <row r="57" spans="1:9" s="58" customFormat="1">
      <c r="A57" s="170" t="s">
        <v>7</v>
      </c>
      <c r="B57" s="148">
        <v>19620</v>
      </c>
      <c r="C57" s="147">
        <v>215484</v>
      </c>
      <c r="D57" s="149">
        <v>40225</v>
      </c>
      <c r="E57" s="13">
        <v>150.21</v>
      </c>
      <c r="F57" s="171">
        <f>E57/G57</f>
        <v>18.870603015075378</v>
      </c>
      <c r="G57" s="57">
        <v>7.96</v>
      </c>
      <c r="I57" s="169" t="s">
        <v>41</v>
      </c>
    </row>
    <row r="58" spans="1:9" s="58" customFormat="1">
      <c r="A58" s="170" t="s">
        <v>12</v>
      </c>
      <c r="B58" s="148">
        <v>19621</v>
      </c>
      <c r="C58" s="147">
        <v>215512</v>
      </c>
      <c r="D58" s="149">
        <v>40225</v>
      </c>
      <c r="E58" s="13">
        <v>730.01</v>
      </c>
      <c r="F58" s="171">
        <f t="shared" si="0"/>
        <v>91.709798994974875</v>
      </c>
      <c r="G58" s="57">
        <v>7.96</v>
      </c>
      <c r="I58" s="169" t="s">
        <v>40</v>
      </c>
    </row>
    <row r="59" spans="1:9" s="58" customFormat="1">
      <c r="A59" s="170" t="s">
        <v>29</v>
      </c>
      <c r="B59" s="148">
        <v>19622</v>
      </c>
      <c r="C59" s="147"/>
      <c r="D59" s="149"/>
      <c r="E59" s="13">
        <v>0</v>
      </c>
      <c r="F59" s="171">
        <v>0</v>
      </c>
      <c r="G59" s="57">
        <v>0</v>
      </c>
      <c r="I59" s="169" t="s">
        <v>38</v>
      </c>
    </row>
    <row r="60" spans="1:9" s="58" customFormat="1">
      <c r="A60" s="170" t="s">
        <v>4</v>
      </c>
      <c r="B60" s="148">
        <v>19623</v>
      </c>
      <c r="C60" s="147">
        <v>216110</v>
      </c>
      <c r="D60" s="149">
        <v>40226</v>
      </c>
      <c r="E60" s="13">
        <v>299.22000000000003</v>
      </c>
      <c r="F60" s="171">
        <f t="shared" si="0"/>
        <v>37.590452261306538</v>
      </c>
      <c r="G60" s="57">
        <v>7.96</v>
      </c>
      <c r="I60" s="169" t="s">
        <v>41</v>
      </c>
    </row>
    <row r="61" spans="1:9" s="58" customFormat="1">
      <c r="A61" s="170" t="s">
        <v>11</v>
      </c>
      <c r="B61" s="148">
        <v>19624</v>
      </c>
      <c r="C61" s="147">
        <v>216160</v>
      </c>
      <c r="D61" s="149">
        <v>40226</v>
      </c>
      <c r="E61" s="13">
        <v>239.6</v>
      </c>
      <c r="F61" s="171">
        <f t="shared" si="0"/>
        <v>30.100502512562812</v>
      </c>
      <c r="G61" s="57">
        <v>7.96</v>
      </c>
      <c r="I61" s="169" t="s">
        <v>26</v>
      </c>
    </row>
    <row r="62" spans="1:9" s="58" customFormat="1">
      <c r="A62" s="170" t="s">
        <v>9</v>
      </c>
      <c r="B62" s="148">
        <v>19625</v>
      </c>
      <c r="C62" s="147">
        <v>19214</v>
      </c>
      <c r="D62" s="149">
        <v>40226</v>
      </c>
      <c r="E62" s="13">
        <v>190.01</v>
      </c>
      <c r="F62" s="171">
        <f t="shared" si="0"/>
        <v>23.870603015075375</v>
      </c>
      <c r="G62" s="57">
        <v>7.96</v>
      </c>
      <c r="I62" s="169" t="s">
        <v>25</v>
      </c>
    </row>
    <row r="63" spans="1:9" s="58" customFormat="1">
      <c r="A63" s="170" t="s">
        <v>4</v>
      </c>
      <c r="B63" s="148">
        <v>19626</v>
      </c>
      <c r="C63" s="147">
        <v>216753</v>
      </c>
      <c r="D63" s="149">
        <v>40227</v>
      </c>
      <c r="E63" s="13">
        <v>132.44999999999999</v>
      </c>
      <c r="F63" s="171">
        <f t="shared" si="0"/>
        <v>16.639447236180903</v>
      </c>
      <c r="G63" s="57">
        <v>7.96</v>
      </c>
      <c r="I63" s="169" t="s">
        <v>41</v>
      </c>
    </row>
    <row r="64" spans="1:9" s="58" customFormat="1">
      <c r="A64" s="170" t="s">
        <v>14</v>
      </c>
      <c r="B64" s="148">
        <v>19627</v>
      </c>
      <c r="C64" s="147">
        <v>216756</v>
      </c>
      <c r="D64" s="149">
        <v>40227</v>
      </c>
      <c r="E64" s="13">
        <v>2000.04</v>
      </c>
      <c r="F64" s="171">
        <f t="shared" si="0"/>
        <v>240.38942307692307</v>
      </c>
      <c r="G64" s="57">
        <v>8.32</v>
      </c>
      <c r="I64" s="169" t="s">
        <v>23</v>
      </c>
    </row>
    <row r="65" spans="1:9" s="58" customFormat="1">
      <c r="A65" s="170" t="s">
        <v>37</v>
      </c>
      <c r="B65" s="148">
        <v>19628</v>
      </c>
      <c r="C65" s="147">
        <v>216759</v>
      </c>
      <c r="D65" s="149">
        <v>40227</v>
      </c>
      <c r="E65" s="13">
        <v>367.04</v>
      </c>
      <c r="F65" s="171">
        <f t="shared" si="0"/>
        <v>46.110552763819101</v>
      </c>
      <c r="G65" s="57">
        <v>7.96</v>
      </c>
      <c r="I65" s="169" t="s">
        <v>41</v>
      </c>
    </row>
    <row r="66" spans="1:9" s="175" customFormat="1">
      <c r="A66" s="170" t="s">
        <v>13</v>
      </c>
      <c r="B66" s="148">
        <v>19629</v>
      </c>
      <c r="C66" s="147">
        <v>216787</v>
      </c>
      <c r="D66" s="149">
        <v>40227</v>
      </c>
      <c r="E66" s="13">
        <v>667.84</v>
      </c>
      <c r="F66" s="173">
        <f t="shared" si="0"/>
        <v>83.899497487437188</v>
      </c>
      <c r="G66" s="174">
        <v>7.96</v>
      </c>
      <c r="I66" s="169" t="s">
        <v>41</v>
      </c>
    </row>
    <row r="67" spans="1:9" s="175" customFormat="1">
      <c r="A67" s="176" t="s">
        <v>9</v>
      </c>
      <c r="B67" s="177">
        <v>19630</v>
      </c>
      <c r="C67" s="177">
        <v>217124</v>
      </c>
      <c r="D67" s="178">
        <v>40227</v>
      </c>
      <c r="E67" s="112">
        <v>153.31</v>
      </c>
      <c r="F67" s="179">
        <f t="shared" si="0"/>
        <v>19.260050251256281</v>
      </c>
      <c r="G67" s="122">
        <v>7.96</v>
      </c>
      <c r="I67" s="169" t="s">
        <v>25</v>
      </c>
    </row>
    <row r="68" spans="1:9" s="58" customFormat="1">
      <c r="A68" s="170" t="s">
        <v>4</v>
      </c>
      <c r="B68" s="148">
        <v>19631</v>
      </c>
      <c r="C68" s="147">
        <v>217159</v>
      </c>
      <c r="D68" s="149">
        <v>40227</v>
      </c>
      <c r="E68" s="13">
        <v>279.87</v>
      </c>
      <c r="F68" s="171">
        <f>E68/G68</f>
        <v>35.159547738693469</v>
      </c>
      <c r="G68" s="57">
        <v>7.96</v>
      </c>
      <c r="I68" s="169" t="s">
        <v>41</v>
      </c>
    </row>
    <row r="69" spans="1:9" s="58" customFormat="1">
      <c r="A69" s="170" t="s">
        <v>7</v>
      </c>
      <c r="B69" s="148">
        <v>19632</v>
      </c>
      <c r="C69" s="147">
        <v>217722</v>
      </c>
      <c r="D69" s="149">
        <v>40228</v>
      </c>
      <c r="E69" s="13">
        <v>150.05000000000001</v>
      </c>
      <c r="F69" s="171">
        <f>E69/G69</f>
        <v>18.850502512562816</v>
      </c>
      <c r="G69" s="57">
        <v>7.96</v>
      </c>
      <c r="I69" s="169" t="s">
        <v>41</v>
      </c>
    </row>
    <row r="70" spans="1:9" s="58" customFormat="1">
      <c r="A70" s="170" t="s">
        <v>29</v>
      </c>
      <c r="B70" s="148">
        <v>19633</v>
      </c>
      <c r="C70" s="147"/>
      <c r="D70" s="149"/>
      <c r="E70" s="13">
        <v>0</v>
      </c>
      <c r="F70" s="171">
        <v>0</v>
      </c>
      <c r="G70" s="57">
        <v>0</v>
      </c>
      <c r="I70" s="169" t="s">
        <v>39</v>
      </c>
    </row>
    <row r="71" spans="1:9" s="58" customFormat="1">
      <c r="A71" s="170" t="s">
        <v>36</v>
      </c>
      <c r="B71" s="148">
        <v>19634</v>
      </c>
      <c r="C71" s="147">
        <v>218547</v>
      </c>
      <c r="D71" s="149">
        <v>40229</v>
      </c>
      <c r="E71" s="13">
        <v>270.32</v>
      </c>
      <c r="F71" s="171">
        <f>E71/G71</f>
        <v>33.959798994974875</v>
      </c>
      <c r="G71" s="57">
        <v>7.96</v>
      </c>
      <c r="I71" s="169" t="s">
        <v>23</v>
      </c>
    </row>
    <row r="72" spans="1:9" s="58" customFormat="1">
      <c r="A72" s="170" t="s">
        <v>12</v>
      </c>
      <c r="B72" s="148">
        <v>19635</v>
      </c>
      <c r="C72" s="147">
        <v>218558</v>
      </c>
      <c r="D72" s="149">
        <v>40229</v>
      </c>
      <c r="E72" s="13">
        <v>880.14</v>
      </c>
      <c r="F72" s="171">
        <f>E72/G72</f>
        <v>110.57035175879398</v>
      </c>
      <c r="G72" s="57">
        <v>7.96</v>
      </c>
      <c r="I72" s="169" t="s">
        <v>41</v>
      </c>
    </row>
    <row r="73" spans="1:9" s="58" customFormat="1">
      <c r="A73" s="180" t="s">
        <v>9</v>
      </c>
      <c r="B73" s="181">
        <v>19636</v>
      </c>
      <c r="C73" s="166">
        <v>218586</v>
      </c>
      <c r="D73" s="167">
        <v>40229</v>
      </c>
      <c r="E73" s="34">
        <v>210.14</v>
      </c>
      <c r="F73" s="171">
        <f>E73/G73</f>
        <v>26.399497487437184</v>
      </c>
      <c r="G73" s="57">
        <v>7.96</v>
      </c>
      <c r="I73" s="169" t="s">
        <v>25</v>
      </c>
    </row>
    <row r="74" spans="1:9" s="175" customFormat="1" ht="13.5" thickBot="1">
      <c r="A74" s="182" t="s">
        <v>11</v>
      </c>
      <c r="B74" s="147">
        <v>19637</v>
      </c>
      <c r="C74" s="166">
        <v>218590</v>
      </c>
      <c r="D74" s="167">
        <v>40229</v>
      </c>
      <c r="E74" s="34">
        <v>363.69</v>
      </c>
      <c r="F74" s="173">
        <f>E74/G74</f>
        <v>45.689698492462313</v>
      </c>
      <c r="G74" s="183">
        <v>7.96</v>
      </c>
      <c r="I74" s="169" t="s">
        <v>26</v>
      </c>
    </row>
    <row r="75" spans="1:9" s="175" customFormat="1" ht="13.5" thickBot="1">
      <c r="A75" s="184" t="s">
        <v>37</v>
      </c>
      <c r="B75" s="155">
        <v>19638</v>
      </c>
      <c r="C75" s="172">
        <v>220023</v>
      </c>
      <c r="D75" s="185">
        <v>40231</v>
      </c>
      <c r="E75" s="125">
        <v>326</v>
      </c>
      <c r="F75" s="186">
        <v>40.950000000000003</v>
      </c>
      <c r="G75" s="187">
        <v>7.96</v>
      </c>
      <c r="I75" s="169" t="s">
        <v>41</v>
      </c>
    </row>
    <row r="76" spans="1:9" s="58" customFormat="1" ht="13.5" thickBot="1">
      <c r="A76" s="188"/>
      <c r="B76" s="151"/>
      <c r="C76" s="152" t="s">
        <v>45</v>
      </c>
      <c r="D76" s="153"/>
      <c r="E76" s="131">
        <f>SUM(E8:E75)</f>
        <v>29996.609999999993</v>
      </c>
      <c r="F76" s="189">
        <f>SUM(F8:F74)</f>
        <v>3713.2389227386939</v>
      </c>
      <c r="I76" s="169"/>
    </row>
    <row r="77" spans="1:9" s="58" customFormat="1" ht="13.5" thickBot="1">
      <c r="A77" s="190"/>
      <c r="B77" s="154"/>
      <c r="C77" s="191"/>
      <c r="D77" s="191"/>
      <c r="E77" s="67"/>
      <c r="F77" s="192"/>
      <c r="G77" s="198" t="s">
        <v>33</v>
      </c>
      <c r="I77" s="169"/>
    </row>
    <row r="78" spans="1:9" s="58" customFormat="1" ht="13.5" thickBot="1">
      <c r="A78" s="190"/>
      <c r="B78" s="193" t="s">
        <v>20</v>
      </c>
      <c r="C78" s="194"/>
      <c r="D78" s="153"/>
      <c r="E78" s="195">
        <f>30000-E76</f>
        <v>3.3900000000066939</v>
      </c>
      <c r="F78" s="192"/>
      <c r="I78" s="169"/>
    </row>
    <row r="79" spans="1:9" s="58" customFormat="1">
      <c r="A79" s="190"/>
      <c r="B79" s="177"/>
      <c r="C79" s="177"/>
      <c r="D79" s="177"/>
      <c r="E79" s="196"/>
      <c r="F79" s="192"/>
      <c r="I79" s="169"/>
    </row>
    <row r="80" spans="1:9" s="58" customFormat="1">
      <c r="A80" s="190"/>
      <c r="B80" s="177"/>
      <c r="C80" s="177"/>
      <c r="D80" s="177"/>
      <c r="E80" s="175"/>
      <c r="F80" s="192"/>
      <c r="I80" s="169"/>
    </row>
    <row r="81" spans="1:9" s="58" customFormat="1">
      <c r="B81" s="177"/>
      <c r="C81" s="177"/>
      <c r="D81" s="177"/>
      <c r="F81" s="192"/>
      <c r="I81" s="169"/>
    </row>
    <row r="82" spans="1:9" s="58" customFormat="1">
      <c r="A82" s="190"/>
      <c r="B82" s="177"/>
      <c r="C82" s="177"/>
      <c r="D82" s="177"/>
      <c r="E82" s="197"/>
      <c r="F82" s="192"/>
      <c r="I82" s="169"/>
    </row>
    <row r="83" spans="1:9" s="58" customFormat="1">
      <c r="A83" s="190"/>
      <c r="B83" s="177"/>
      <c r="C83" s="177"/>
      <c r="D83" s="177"/>
      <c r="F83" s="192"/>
      <c r="I83" s="169"/>
    </row>
    <row r="84" spans="1:9" s="58" customFormat="1">
      <c r="A84" s="190"/>
      <c r="B84" s="177"/>
      <c r="C84" s="177"/>
      <c r="D84" s="177"/>
      <c r="F84" s="192"/>
      <c r="I84" s="169"/>
    </row>
    <row r="85" spans="1:9" s="58" customFormat="1">
      <c r="A85" s="190"/>
      <c r="B85" s="177"/>
      <c r="C85" s="177"/>
      <c r="D85" s="177"/>
      <c r="F85" s="192"/>
      <c r="I85" s="169"/>
    </row>
    <row r="86" spans="1:9" s="58" customFormat="1">
      <c r="A86" s="190"/>
      <c r="B86" s="177"/>
      <c r="C86" s="177"/>
      <c r="D86" s="177"/>
      <c r="F86" s="192"/>
      <c r="I86" s="169"/>
    </row>
    <row r="87" spans="1:9" s="58" customFormat="1">
      <c r="A87" s="190"/>
      <c r="B87" s="155"/>
      <c r="C87" s="155"/>
      <c r="D87" s="155"/>
      <c r="E87" s="7"/>
      <c r="F87" s="192"/>
      <c r="I87" s="169"/>
    </row>
    <row r="88" spans="1:9" s="58" customFormat="1">
      <c r="A88" s="190"/>
      <c r="B88" s="155"/>
      <c r="C88" s="155"/>
      <c r="D88" s="155"/>
      <c r="E88" s="7"/>
      <c r="F88" s="192"/>
      <c r="I88" s="169"/>
    </row>
    <row r="89" spans="1:9" s="58" customFormat="1">
      <c r="A89" s="190"/>
      <c r="B89" s="155"/>
      <c r="C89" s="155"/>
      <c r="D89" s="155"/>
      <c r="E89" s="7"/>
      <c r="F89" s="192"/>
      <c r="I89" s="169"/>
    </row>
    <row r="90" spans="1:9" s="58" customFormat="1">
      <c r="A90" s="190"/>
      <c r="B90" s="155"/>
      <c r="C90" s="155"/>
      <c r="D90" s="155"/>
      <c r="E90" s="7"/>
      <c r="F90" s="192"/>
      <c r="I90" s="169"/>
    </row>
    <row r="91" spans="1:9" s="58" customFormat="1">
      <c r="A91" s="190"/>
      <c r="B91" s="155"/>
      <c r="C91" s="155"/>
      <c r="D91" s="155"/>
      <c r="E91" s="7"/>
      <c r="F91" s="192"/>
      <c r="I91" s="169"/>
    </row>
    <row r="92" spans="1:9" s="58" customFormat="1">
      <c r="A92" s="190"/>
      <c r="B92" s="155"/>
      <c r="C92" s="155"/>
      <c r="D92" s="155"/>
      <c r="E92" s="7"/>
      <c r="F92" s="192"/>
      <c r="I92" s="169"/>
    </row>
    <row r="93" spans="1:9" s="58" customFormat="1">
      <c r="A93" s="190"/>
      <c r="B93" s="155"/>
      <c r="C93" s="155"/>
      <c r="D93" s="155"/>
      <c r="E93" s="7"/>
      <c r="F93" s="192"/>
      <c r="I93" s="169"/>
    </row>
    <row r="94" spans="1:9" s="58" customFormat="1">
      <c r="A94" s="190"/>
      <c r="B94" s="177"/>
      <c r="C94" s="177"/>
      <c r="D94" s="177"/>
      <c r="F94" s="192"/>
      <c r="I94" s="169"/>
    </row>
    <row r="95" spans="1:9" s="58" customFormat="1">
      <c r="A95" s="190"/>
      <c r="B95" s="177"/>
      <c r="C95" s="177"/>
      <c r="D95" s="177"/>
      <c r="F95" s="192"/>
      <c r="I95" s="169"/>
    </row>
    <row r="96" spans="1:9" s="58" customFormat="1">
      <c r="A96" s="190"/>
      <c r="B96" s="177"/>
      <c r="C96" s="177"/>
      <c r="D96" s="177"/>
      <c r="F96" s="192"/>
      <c r="I96" s="169"/>
    </row>
    <row r="97" spans="1:9" s="58" customFormat="1">
      <c r="A97" s="190"/>
      <c r="B97" s="177"/>
      <c r="C97" s="177"/>
      <c r="D97" s="177"/>
      <c r="F97" s="192"/>
      <c r="I97" s="169"/>
    </row>
    <row r="98" spans="1:9" s="58" customFormat="1">
      <c r="A98" s="190"/>
      <c r="B98" s="177"/>
      <c r="C98" s="177"/>
      <c r="D98" s="177"/>
      <c r="F98" s="192"/>
      <c r="I98" s="169"/>
    </row>
    <row r="99" spans="1:9" s="58" customFormat="1">
      <c r="A99" s="190"/>
      <c r="B99" s="177"/>
      <c r="C99" s="177"/>
      <c r="D99" s="177"/>
      <c r="F99" s="192"/>
      <c r="I99" s="169"/>
    </row>
    <row r="100" spans="1:9" s="58" customFormat="1">
      <c r="A100" s="190"/>
      <c r="B100" s="177"/>
      <c r="C100" s="177"/>
      <c r="D100" s="177"/>
      <c r="F100" s="192"/>
      <c r="I100" s="169"/>
    </row>
    <row r="101" spans="1:9" s="58" customFormat="1">
      <c r="A101" s="190"/>
      <c r="B101" s="177"/>
      <c r="C101" s="177"/>
      <c r="D101" s="177"/>
      <c r="F101" s="192"/>
      <c r="I101" s="169"/>
    </row>
    <row r="102" spans="1:9" s="58" customFormat="1">
      <c r="A102" s="190"/>
      <c r="B102" s="177"/>
      <c r="C102" s="177"/>
      <c r="D102" s="177"/>
      <c r="F102" s="192"/>
      <c r="I102" s="169"/>
    </row>
    <row r="103" spans="1:9" s="58" customFormat="1">
      <c r="A103" s="190"/>
      <c r="B103" s="177"/>
      <c r="C103" s="177"/>
      <c r="D103" s="177"/>
      <c r="F103" s="192"/>
      <c r="I103" s="169"/>
    </row>
    <row r="104" spans="1:9" s="58" customFormat="1">
      <c r="A104" s="190"/>
      <c r="B104" s="177"/>
      <c r="C104" s="177"/>
      <c r="D104" s="177"/>
      <c r="F104" s="192"/>
      <c r="I104" s="169"/>
    </row>
    <row r="105" spans="1:9" s="58" customFormat="1">
      <c r="A105" s="190"/>
      <c r="B105" s="177"/>
      <c r="C105" s="177"/>
      <c r="D105" s="177"/>
      <c r="F105" s="192"/>
      <c r="I105" s="169"/>
    </row>
    <row r="106" spans="1:9" s="58" customFormat="1">
      <c r="A106" s="190"/>
      <c r="B106" s="177"/>
      <c r="C106" s="177"/>
      <c r="D106" s="177"/>
      <c r="F106" s="192"/>
      <c r="I106" s="169"/>
    </row>
    <row r="107" spans="1:9" s="58" customFormat="1">
      <c r="A107" s="190"/>
      <c r="B107" s="177"/>
      <c r="C107" s="177"/>
      <c r="D107" s="177"/>
      <c r="F107" s="192"/>
      <c r="I107" s="169"/>
    </row>
    <row r="108" spans="1:9" s="58" customFormat="1">
      <c r="A108" s="190"/>
      <c r="B108" s="177"/>
      <c r="C108" s="177"/>
      <c r="D108" s="177"/>
      <c r="F108" s="192"/>
      <c r="I108" s="169"/>
    </row>
    <row r="109" spans="1:9" s="58" customFormat="1">
      <c r="A109" s="190"/>
      <c r="B109" s="177"/>
      <c r="C109" s="177"/>
      <c r="D109" s="177"/>
      <c r="F109" s="192"/>
      <c r="I109" s="169"/>
    </row>
    <row r="110" spans="1:9" s="58" customFormat="1">
      <c r="A110" s="190"/>
      <c r="B110" s="177"/>
      <c r="C110" s="177"/>
      <c r="D110" s="177"/>
      <c r="F110" s="192"/>
      <c r="I110" s="169"/>
    </row>
    <row r="111" spans="1:9" s="58" customFormat="1">
      <c r="A111" s="190"/>
      <c r="B111" s="177"/>
      <c r="C111" s="177"/>
      <c r="D111" s="177"/>
      <c r="F111" s="192"/>
      <c r="I111" s="169"/>
    </row>
    <row r="112" spans="1:9" s="58" customFormat="1">
      <c r="A112" s="190"/>
      <c r="B112" s="177"/>
      <c r="C112" s="177"/>
      <c r="D112" s="177"/>
      <c r="F112" s="192"/>
      <c r="I112" s="169"/>
    </row>
    <row r="113" spans="1:9" s="58" customFormat="1">
      <c r="A113" s="190"/>
      <c r="B113" s="177"/>
      <c r="C113" s="177"/>
      <c r="D113" s="177"/>
      <c r="F113" s="192"/>
      <c r="I113" s="169"/>
    </row>
    <row r="114" spans="1:9" s="58" customFormat="1">
      <c r="A114" s="190"/>
      <c r="B114" s="177"/>
      <c r="C114" s="177"/>
      <c r="D114" s="177"/>
      <c r="F114" s="192"/>
      <c r="I114" s="169"/>
    </row>
    <row r="115" spans="1:9" s="58" customFormat="1">
      <c r="A115" s="190"/>
      <c r="B115" s="177"/>
      <c r="C115" s="177"/>
      <c r="D115" s="177"/>
      <c r="F115" s="192"/>
      <c r="I115" s="169"/>
    </row>
    <row r="116" spans="1:9" s="58" customFormat="1">
      <c r="A116" s="190"/>
      <c r="B116" s="177"/>
      <c r="C116" s="177"/>
      <c r="D116" s="177"/>
      <c r="F116" s="192"/>
      <c r="I116" s="169"/>
    </row>
    <row r="117" spans="1:9" s="58" customFormat="1">
      <c r="A117" s="190"/>
      <c r="B117" s="177"/>
      <c r="C117" s="177"/>
      <c r="D117" s="177"/>
      <c r="F117" s="192"/>
      <c r="I117" s="169"/>
    </row>
    <row r="118" spans="1:9" s="58" customFormat="1">
      <c r="A118" s="190"/>
      <c r="B118" s="177"/>
      <c r="C118" s="177"/>
      <c r="D118" s="177"/>
      <c r="F118" s="192"/>
      <c r="I118" s="169"/>
    </row>
    <row r="119" spans="1:9" s="58" customFormat="1">
      <c r="A119" s="190"/>
      <c r="B119" s="177"/>
      <c r="C119" s="177"/>
      <c r="D119" s="177"/>
      <c r="F119" s="192"/>
      <c r="I119" s="169"/>
    </row>
    <row r="120" spans="1:9" s="58" customFormat="1">
      <c r="A120" s="190"/>
      <c r="B120" s="177"/>
      <c r="C120" s="177"/>
      <c r="D120" s="177"/>
      <c r="F120" s="192"/>
      <c r="I120" s="169"/>
    </row>
    <row r="121" spans="1:9" s="58" customFormat="1">
      <c r="A121" s="190"/>
      <c r="B121" s="177"/>
      <c r="C121" s="177"/>
      <c r="D121" s="177"/>
      <c r="F121" s="192"/>
      <c r="I121" s="169"/>
    </row>
    <row r="122" spans="1:9" s="58" customFormat="1">
      <c r="A122" s="190"/>
      <c r="B122" s="177"/>
      <c r="C122" s="177"/>
      <c r="D122" s="177"/>
      <c r="F122" s="192"/>
      <c r="I122" s="169"/>
    </row>
    <row r="123" spans="1:9" s="58" customFormat="1">
      <c r="A123" s="190"/>
      <c r="B123" s="177"/>
      <c r="C123" s="177"/>
      <c r="D123" s="177"/>
      <c r="F123" s="192"/>
      <c r="I123" s="169"/>
    </row>
    <row r="124" spans="1:9" s="58" customFormat="1">
      <c r="A124" s="190"/>
      <c r="B124" s="177"/>
      <c r="C124" s="177"/>
      <c r="D124" s="177"/>
      <c r="F124" s="192"/>
      <c r="I124" s="169"/>
    </row>
    <row r="125" spans="1:9" s="58" customFormat="1">
      <c r="A125" s="190"/>
      <c r="B125" s="177"/>
      <c r="C125" s="177"/>
      <c r="D125" s="177"/>
      <c r="F125" s="192"/>
      <c r="I125" s="169"/>
    </row>
    <row r="126" spans="1:9" s="58" customFormat="1">
      <c r="A126" s="190"/>
      <c r="B126" s="177"/>
      <c r="C126" s="177"/>
      <c r="D126" s="177"/>
      <c r="F126" s="192"/>
      <c r="I126" s="169"/>
    </row>
    <row r="127" spans="1:9" s="58" customFormat="1">
      <c r="A127" s="190"/>
      <c r="B127" s="177"/>
      <c r="C127" s="177"/>
      <c r="D127" s="177"/>
      <c r="F127" s="192"/>
      <c r="I127" s="169"/>
    </row>
    <row r="128" spans="1:9" s="58" customFormat="1">
      <c r="A128" s="190"/>
      <c r="B128" s="177"/>
      <c r="C128" s="177"/>
      <c r="D128" s="177"/>
      <c r="F128" s="192"/>
      <c r="I128" s="169"/>
    </row>
    <row r="129" spans="1:9" s="58" customFormat="1">
      <c r="A129" s="190"/>
      <c r="B129" s="177"/>
      <c r="C129" s="177"/>
      <c r="D129" s="177"/>
      <c r="F129" s="192"/>
      <c r="I129" s="169"/>
    </row>
    <row r="130" spans="1:9" s="58" customFormat="1">
      <c r="A130" s="190"/>
      <c r="B130" s="177"/>
      <c r="C130" s="177"/>
      <c r="D130" s="177"/>
      <c r="F130" s="192"/>
      <c r="I130" s="169"/>
    </row>
    <row r="131" spans="1:9" s="58" customFormat="1">
      <c r="A131" s="190"/>
      <c r="B131" s="177"/>
      <c r="C131" s="177"/>
      <c r="D131" s="177"/>
      <c r="F131" s="192"/>
      <c r="I131" s="169"/>
    </row>
    <row r="132" spans="1:9" s="58" customFormat="1">
      <c r="A132" s="190"/>
      <c r="B132" s="177"/>
      <c r="C132" s="177"/>
      <c r="D132" s="177"/>
      <c r="F132" s="192"/>
      <c r="I132" s="169"/>
    </row>
    <row r="133" spans="1:9" s="58" customFormat="1">
      <c r="A133" s="190"/>
      <c r="B133" s="177"/>
      <c r="C133" s="177"/>
      <c r="D133" s="177"/>
      <c r="F133" s="192"/>
      <c r="I133" s="169"/>
    </row>
    <row r="134" spans="1:9" s="58" customFormat="1">
      <c r="A134" s="190"/>
      <c r="B134" s="177"/>
      <c r="C134" s="177"/>
      <c r="D134" s="177"/>
      <c r="F134" s="192"/>
      <c r="I134" s="169"/>
    </row>
    <row r="135" spans="1:9" s="58" customFormat="1">
      <c r="A135" s="190"/>
      <c r="B135" s="177"/>
      <c r="C135" s="177"/>
      <c r="D135" s="177"/>
      <c r="F135" s="192"/>
      <c r="I135" s="169"/>
    </row>
    <row r="136" spans="1:9" s="58" customFormat="1">
      <c r="A136" s="190"/>
      <c r="B136" s="177"/>
      <c r="C136" s="177"/>
      <c r="D136" s="177"/>
      <c r="F136" s="192"/>
      <c r="I136" s="169"/>
    </row>
    <row r="137" spans="1:9" s="58" customFormat="1">
      <c r="A137" s="190"/>
      <c r="B137" s="177"/>
      <c r="C137" s="177"/>
      <c r="D137" s="177"/>
      <c r="F137" s="192"/>
      <c r="I137" s="169"/>
    </row>
    <row r="138" spans="1:9" s="58" customFormat="1">
      <c r="A138" s="190"/>
      <c r="B138" s="177"/>
      <c r="C138" s="177"/>
      <c r="D138" s="177"/>
      <c r="F138" s="192"/>
      <c r="I138" s="169"/>
    </row>
    <row r="139" spans="1:9" s="58" customFormat="1">
      <c r="A139" s="190"/>
      <c r="B139" s="177"/>
      <c r="C139" s="177"/>
      <c r="D139" s="177"/>
      <c r="F139" s="192"/>
      <c r="I139" s="169"/>
    </row>
    <row r="140" spans="1:9" s="58" customFormat="1">
      <c r="A140" s="190"/>
      <c r="B140" s="177"/>
      <c r="C140" s="177"/>
      <c r="D140" s="177"/>
      <c r="F140" s="192"/>
      <c r="I140" s="169"/>
    </row>
    <row r="141" spans="1:9" s="58" customFormat="1">
      <c r="A141" s="190"/>
      <c r="B141" s="177"/>
      <c r="C141" s="177"/>
      <c r="D141" s="177"/>
      <c r="F141" s="192"/>
      <c r="I141" s="169"/>
    </row>
    <row r="142" spans="1:9" s="58" customFormat="1">
      <c r="A142" s="190"/>
      <c r="B142" s="177"/>
      <c r="C142" s="177"/>
      <c r="D142" s="177"/>
      <c r="F142" s="192"/>
      <c r="I142" s="169"/>
    </row>
    <row r="143" spans="1:9" s="58" customFormat="1">
      <c r="A143" s="190"/>
      <c r="B143" s="177"/>
      <c r="C143" s="177"/>
      <c r="D143" s="177"/>
      <c r="F143" s="192"/>
      <c r="I143" s="169"/>
    </row>
    <row r="144" spans="1:9" s="58" customFormat="1">
      <c r="A144" s="190"/>
      <c r="B144" s="177"/>
      <c r="C144" s="177"/>
      <c r="D144" s="177"/>
      <c r="F144" s="192"/>
      <c r="I144" s="169"/>
    </row>
    <row r="145" spans="1:9" s="58" customFormat="1">
      <c r="A145" s="190"/>
      <c r="B145" s="177"/>
      <c r="C145" s="177"/>
      <c r="D145" s="177"/>
      <c r="F145" s="192"/>
      <c r="I145" s="169"/>
    </row>
    <row r="146" spans="1:9" s="58" customFormat="1">
      <c r="A146" s="190"/>
      <c r="B146" s="177"/>
      <c r="C146" s="177"/>
      <c r="D146" s="177"/>
      <c r="F146" s="192"/>
      <c r="I146" s="169"/>
    </row>
    <row r="147" spans="1:9" s="58" customFormat="1">
      <c r="A147" s="190"/>
      <c r="B147" s="177"/>
      <c r="C147" s="177"/>
      <c r="D147" s="177"/>
      <c r="F147" s="192"/>
      <c r="I147" s="169"/>
    </row>
    <row r="148" spans="1:9" s="58" customFormat="1">
      <c r="A148" s="190"/>
      <c r="B148" s="177"/>
      <c r="C148" s="177"/>
      <c r="D148" s="177"/>
      <c r="F148" s="192"/>
      <c r="I148" s="169"/>
    </row>
    <row r="149" spans="1:9" s="58" customFormat="1">
      <c r="A149" s="190"/>
      <c r="B149" s="177"/>
      <c r="C149" s="177"/>
      <c r="D149" s="177"/>
      <c r="F149" s="192"/>
      <c r="I149" s="169"/>
    </row>
    <row r="150" spans="1:9" s="58" customFormat="1">
      <c r="A150" s="190"/>
      <c r="B150" s="177"/>
      <c r="C150" s="177"/>
      <c r="D150" s="177"/>
      <c r="F150" s="192"/>
      <c r="I150" s="169"/>
    </row>
    <row r="151" spans="1:9" s="58" customFormat="1">
      <c r="A151" s="190"/>
      <c r="B151" s="177"/>
      <c r="C151" s="177"/>
      <c r="D151" s="177"/>
      <c r="F151" s="192"/>
      <c r="I151" s="169"/>
    </row>
    <row r="152" spans="1:9" s="58" customFormat="1">
      <c r="A152" s="190"/>
      <c r="B152" s="177"/>
      <c r="C152" s="177"/>
      <c r="D152" s="177"/>
      <c r="F152" s="192"/>
      <c r="I152" s="169"/>
    </row>
    <row r="153" spans="1:9" s="58" customFormat="1">
      <c r="A153" s="190"/>
      <c r="B153" s="177"/>
      <c r="C153" s="177"/>
      <c r="D153" s="177"/>
      <c r="F153" s="192"/>
      <c r="I153" s="169"/>
    </row>
    <row r="154" spans="1:9" s="58" customFormat="1">
      <c r="A154" s="190"/>
      <c r="B154" s="177"/>
      <c r="C154" s="177"/>
      <c r="D154" s="177"/>
      <c r="F154" s="192"/>
      <c r="I154" s="169"/>
    </row>
    <row r="155" spans="1:9" s="58" customFormat="1">
      <c r="A155" s="190"/>
      <c r="B155" s="177"/>
      <c r="C155" s="177"/>
      <c r="D155" s="177"/>
      <c r="F155" s="192"/>
      <c r="I155" s="169"/>
    </row>
    <row r="156" spans="1:9" s="58" customFormat="1">
      <c r="A156" s="190"/>
      <c r="B156" s="177"/>
      <c r="C156" s="177"/>
      <c r="D156" s="177"/>
      <c r="F156" s="192"/>
      <c r="I156" s="169"/>
    </row>
    <row r="157" spans="1:9" s="58" customFormat="1">
      <c r="A157" s="190"/>
      <c r="B157" s="177"/>
      <c r="C157" s="177"/>
      <c r="D157" s="177"/>
      <c r="F157" s="192"/>
      <c r="I157" s="169"/>
    </row>
    <row r="158" spans="1:9" s="58" customFormat="1">
      <c r="A158" s="190"/>
      <c r="B158" s="177"/>
      <c r="C158" s="177"/>
      <c r="D158" s="177"/>
      <c r="F158" s="192"/>
      <c r="I158" s="169"/>
    </row>
    <row r="159" spans="1:9" s="58" customFormat="1">
      <c r="A159" s="190"/>
      <c r="B159" s="177"/>
      <c r="C159" s="177"/>
      <c r="D159" s="177"/>
      <c r="F159" s="192"/>
      <c r="I159" s="169"/>
    </row>
    <row r="160" spans="1:9" s="58" customFormat="1">
      <c r="A160" s="190"/>
      <c r="B160" s="177"/>
      <c r="C160" s="177"/>
      <c r="D160" s="177"/>
      <c r="F160" s="192"/>
      <c r="I160" s="169"/>
    </row>
    <row r="161" spans="1:9" s="58" customFormat="1">
      <c r="A161" s="190"/>
      <c r="B161" s="177"/>
      <c r="C161" s="177"/>
      <c r="D161" s="177"/>
      <c r="F161" s="192"/>
      <c r="I161" s="169"/>
    </row>
    <row r="162" spans="1:9" s="58" customFormat="1">
      <c r="A162" s="190"/>
      <c r="B162" s="177"/>
      <c r="C162" s="177"/>
      <c r="D162" s="177"/>
      <c r="F162" s="192"/>
      <c r="I162" s="169"/>
    </row>
    <row r="163" spans="1:9" s="58" customFormat="1">
      <c r="A163" s="190"/>
      <c r="B163" s="177"/>
      <c r="C163" s="177"/>
      <c r="D163" s="177"/>
      <c r="F163" s="192"/>
      <c r="I163" s="169"/>
    </row>
    <row r="164" spans="1:9" s="58" customFormat="1">
      <c r="A164" s="190"/>
      <c r="B164" s="177"/>
      <c r="C164" s="177"/>
      <c r="D164" s="177"/>
      <c r="F164" s="192"/>
      <c r="I164" s="169"/>
    </row>
    <row r="165" spans="1:9" s="58" customFormat="1">
      <c r="A165" s="190"/>
      <c r="B165" s="177"/>
      <c r="C165" s="177"/>
      <c r="D165" s="177"/>
      <c r="F165" s="192"/>
      <c r="I165" s="169"/>
    </row>
    <row r="166" spans="1:9" s="58" customFormat="1">
      <c r="A166" s="190"/>
      <c r="B166" s="177"/>
      <c r="C166" s="177"/>
      <c r="D166" s="177"/>
      <c r="F166" s="192"/>
      <c r="I166" s="169"/>
    </row>
    <row r="167" spans="1:9" s="58" customFormat="1">
      <c r="A167" s="190"/>
      <c r="B167" s="177"/>
      <c r="C167" s="177"/>
      <c r="D167" s="177"/>
      <c r="F167" s="192"/>
      <c r="I167" s="169"/>
    </row>
    <row r="168" spans="1:9" s="58" customFormat="1">
      <c r="A168" s="190"/>
      <c r="B168" s="177"/>
      <c r="C168" s="177"/>
      <c r="D168" s="177"/>
      <c r="F168" s="192"/>
      <c r="I168" s="169"/>
    </row>
    <row r="169" spans="1:9" s="58" customFormat="1">
      <c r="A169" s="190"/>
      <c r="B169" s="177"/>
      <c r="C169" s="177"/>
      <c r="D169" s="177"/>
      <c r="F169" s="192"/>
      <c r="I169" s="169"/>
    </row>
    <row r="170" spans="1:9" s="58" customFormat="1">
      <c r="A170" s="190"/>
      <c r="B170" s="177"/>
      <c r="C170" s="177"/>
      <c r="D170" s="177"/>
      <c r="F170" s="192"/>
      <c r="I170" s="169"/>
    </row>
    <row r="171" spans="1:9" s="58" customFormat="1">
      <c r="A171" s="190"/>
      <c r="B171" s="177"/>
      <c r="C171" s="177"/>
      <c r="D171" s="177"/>
      <c r="F171" s="192"/>
      <c r="I171" s="169"/>
    </row>
    <row r="172" spans="1:9" s="58" customFormat="1">
      <c r="A172" s="190"/>
      <c r="B172" s="177"/>
      <c r="C172" s="177"/>
      <c r="D172" s="177"/>
      <c r="F172" s="192"/>
      <c r="I172" s="169"/>
    </row>
    <row r="173" spans="1:9" s="58" customFormat="1">
      <c r="A173" s="190"/>
      <c r="B173" s="177"/>
      <c r="C173" s="177"/>
      <c r="D173" s="177"/>
      <c r="F173" s="192"/>
      <c r="I173" s="169"/>
    </row>
    <row r="174" spans="1:9" s="58" customFormat="1">
      <c r="A174" s="190"/>
      <c r="B174" s="177"/>
      <c r="C174" s="177"/>
      <c r="D174" s="177"/>
      <c r="F174" s="192"/>
      <c r="I174" s="169"/>
    </row>
    <row r="175" spans="1:9" s="58" customFormat="1">
      <c r="A175" s="190"/>
      <c r="B175" s="177"/>
      <c r="C175" s="177"/>
      <c r="D175" s="177"/>
      <c r="F175" s="192"/>
      <c r="I175" s="169"/>
    </row>
    <row r="176" spans="1:9" s="58" customFormat="1">
      <c r="A176" s="190"/>
      <c r="B176" s="177"/>
      <c r="C176" s="177"/>
      <c r="D176" s="177"/>
      <c r="F176" s="192"/>
      <c r="I176" s="169"/>
    </row>
    <row r="177" spans="1:9" s="58" customFormat="1">
      <c r="A177" s="190"/>
      <c r="B177" s="177"/>
      <c r="C177" s="177"/>
      <c r="D177" s="177"/>
      <c r="F177" s="192"/>
      <c r="I177" s="169"/>
    </row>
    <row r="178" spans="1:9" s="58" customFormat="1">
      <c r="A178" s="190"/>
      <c r="B178" s="177"/>
      <c r="C178" s="177"/>
      <c r="D178" s="177"/>
      <c r="F178" s="192"/>
      <c r="I178" s="169"/>
    </row>
    <row r="179" spans="1:9" s="58" customFormat="1">
      <c r="A179" s="190"/>
      <c r="B179" s="177"/>
      <c r="C179" s="177"/>
      <c r="D179" s="177"/>
      <c r="F179" s="192"/>
      <c r="I179" s="169"/>
    </row>
    <row r="180" spans="1:9" s="58" customFormat="1">
      <c r="A180" s="190"/>
      <c r="B180" s="177"/>
      <c r="C180" s="177"/>
      <c r="D180" s="177"/>
      <c r="F180" s="192"/>
      <c r="I180" s="169"/>
    </row>
    <row r="181" spans="1:9" s="58" customFormat="1">
      <c r="A181" s="190"/>
      <c r="B181" s="177"/>
      <c r="C181" s="177"/>
      <c r="D181" s="177"/>
      <c r="F181" s="192"/>
      <c r="I181" s="169"/>
    </row>
    <row r="182" spans="1:9" s="58" customFormat="1">
      <c r="A182" s="190"/>
      <c r="B182" s="177"/>
      <c r="C182" s="177"/>
      <c r="D182" s="177"/>
      <c r="F182" s="192"/>
      <c r="I182" s="169"/>
    </row>
    <row r="183" spans="1:9" s="58" customFormat="1">
      <c r="A183" s="190"/>
      <c r="B183" s="177"/>
      <c r="C183" s="177"/>
      <c r="D183" s="177"/>
      <c r="F183" s="192"/>
      <c r="I183" s="169"/>
    </row>
    <row r="184" spans="1:9" s="58" customFormat="1">
      <c r="A184" s="190"/>
      <c r="B184" s="177"/>
      <c r="C184" s="177"/>
      <c r="D184" s="177"/>
      <c r="F184" s="192"/>
      <c r="I184" s="169"/>
    </row>
    <row r="185" spans="1:9" s="58" customFormat="1">
      <c r="A185" s="190"/>
      <c r="B185" s="177"/>
      <c r="C185" s="177"/>
      <c r="D185" s="177"/>
      <c r="F185" s="192"/>
      <c r="I185" s="169"/>
    </row>
    <row r="186" spans="1:9" s="58" customFormat="1">
      <c r="A186" s="190"/>
      <c r="B186" s="177"/>
      <c r="C186" s="177"/>
      <c r="D186" s="177"/>
      <c r="F186" s="192"/>
      <c r="I186" s="169"/>
    </row>
    <row r="187" spans="1:9" s="58" customFormat="1">
      <c r="A187" s="190"/>
      <c r="B187" s="177"/>
      <c r="C187" s="177"/>
      <c r="D187" s="177"/>
      <c r="F187" s="192"/>
      <c r="I187" s="169"/>
    </row>
    <row r="188" spans="1:9" s="58" customFormat="1">
      <c r="A188" s="190"/>
      <c r="B188" s="177"/>
      <c r="C188" s="177"/>
      <c r="D188" s="177"/>
      <c r="F188" s="192"/>
      <c r="I188" s="169"/>
    </row>
    <row r="189" spans="1:9" s="58" customFormat="1">
      <c r="A189" s="190"/>
      <c r="B189" s="177"/>
      <c r="C189" s="177"/>
      <c r="D189" s="177"/>
      <c r="F189" s="192"/>
      <c r="I189" s="169"/>
    </row>
    <row r="190" spans="1:9" s="58" customFormat="1">
      <c r="A190" s="190"/>
      <c r="B190" s="177"/>
      <c r="C190" s="177"/>
      <c r="D190" s="177"/>
      <c r="F190" s="192"/>
      <c r="I190" s="169"/>
    </row>
    <row r="191" spans="1:9" s="58" customFormat="1">
      <c r="A191" s="190"/>
      <c r="B191" s="177"/>
      <c r="C191" s="177"/>
      <c r="D191" s="177"/>
      <c r="F191" s="192"/>
      <c r="I191" s="169"/>
    </row>
    <row r="192" spans="1:9" s="58" customFormat="1">
      <c r="A192" s="190"/>
      <c r="B192" s="177"/>
      <c r="C192" s="177"/>
      <c r="D192" s="177"/>
      <c r="F192" s="192"/>
      <c r="I192" s="169"/>
    </row>
    <row r="193" spans="1:9" s="58" customFormat="1">
      <c r="A193" s="190"/>
      <c r="B193" s="177"/>
      <c r="C193" s="177"/>
      <c r="D193" s="177"/>
      <c r="F193" s="192"/>
      <c r="I193" s="169"/>
    </row>
    <row r="194" spans="1:9" s="58" customFormat="1">
      <c r="A194" s="190"/>
      <c r="B194" s="177"/>
      <c r="C194" s="177"/>
      <c r="D194" s="177"/>
      <c r="F194" s="192"/>
      <c r="I194" s="169"/>
    </row>
    <row r="195" spans="1:9" s="58" customFormat="1">
      <c r="A195" s="190"/>
      <c r="B195" s="177"/>
      <c r="C195" s="177"/>
      <c r="D195" s="177"/>
      <c r="F195" s="192"/>
      <c r="I195" s="169"/>
    </row>
  </sheetData>
  <mergeCells count="2">
    <mergeCell ref="F2:G2"/>
    <mergeCell ref="G4:H4"/>
  </mergeCells>
  <phoneticPr fontId="3" type="noConversion"/>
  <pageMargins left="0.39370078740157483" right="0.15748031496062992" top="0.23622047244094491" bottom="0.15748031496062992" header="0" footer="0.27559055118110237"/>
  <pageSetup paperSize="9" scale="77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selection activeCell="H20" sqref="H20"/>
    </sheetView>
  </sheetViews>
  <sheetFormatPr baseColWidth="10" defaultRowHeight="12.75"/>
  <cols>
    <col min="1" max="1" width="12.85546875" customWidth="1"/>
    <col min="2" max="2" width="9" style="4" customWidth="1"/>
    <col min="3" max="3" width="9.42578125" style="4" customWidth="1"/>
    <col min="4" max="4" width="10.28515625" style="4" customWidth="1"/>
    <col min="5" max="5" width="11.5703125" customWidth="1"/>
    <col min="6" max="6" width="7.5703125" style="106" customWidth="1"/>
    <col min="7" max="7" width="6.85546875" customWidth="1"/>
    <col min="8" max="8" width="7.140625" customWidth="1"/>
  </cols>
  <sheetData>
    <row r="1" spans="1:9" ht="15">
      <c r="B1" s="8"/>
      <c r="C1" s="9"/>
      <c r="D1" s="9"/>
      <c r="E1" s="31" t="s">
        <v>3</v>
      </c>
    </row>
    <row r="2" spans="1:9" s="30" customFormat="1">
      <c r="C2" s="56"/>
      <c r="D2" s="48">
        <v>40232</v>
      </c>
      <c r="E2" s="32">
        <v>35000</v>
      </c>
      <c r="F2" s="107"/>
    </row>
    <row r="3" spans="1:9">
      <c r="B3" s="26" t="s">
        <v>44</v>
      </c>
      <c r="C3" s="9"/>
      <c r="D3" s="9"/>
      <c r="E3" s="1"/>
    </row>
    <row r="4" spans="1:9">
      <c r="B4" s="26" t="s">
        <v>19</v>
      </c>
      <c r="C4" s="9"/>
      <c r="D4" s="9"/>
      <c r="E4" s="1"/>
    </row>
    <row r="5" spans="1:9" ht="13.5" thickBot="1">
      <c r="B5" s="9"/>
      <c r="C5" s="9"/>
      <c r="D5" s="9"/>
      <c r="E5" s="1"/>
    </row>
    <row r="6" spans="1:9" ht="13.5" thickBot="1">
      <c r="A6" s="25" t="s">
        <v>18</v>
      </c>
      <c r="B6" s="24" t="s">
        <v>2</v>
      </c>
      <c r="C6" s="39" t="s">
        <v>2</v>
      </c>
      <c r="D6" s="37" t="s">
        <v>0</v>
      </c>
      <c r="E6" s="10" t="s">
        <v>1</v>
      </c>
      <c r="F6" s="108" t="s">
        <v>5</v>
      </c>
      <c r="G6" s="15" t="s">
        <v>6</v>
      </c>
    </row>
    <row r="7" spans="1:9" ht="13.5" thickBot="1">
      <c r="B7" s="20" t="s">
        <v>16</v>
      </c>
      <c r="C7" s="40" t="s">
        <v>17</v>
      </c>
      <c r="D7" s="40"/>
      <c r="E7" s="21"/>
      <c r="F7" s="109"/>
      <c r="G7" s="23"/>
    </row>
    <row r="8" spans="1:9">
      <c r="A8" s="29" t="s">
        <v>13</v>
      </c>
      <c r="B8" s="2">
        <v>19639</v>
      </c>
      <c r="C8" s="41">
        <v>219541</v>
      </c>
      <c r="D8" s="55">
        <v>40230</v>
      </c>
      <c r="E8" s="34">
        <f t="shared" ref="E8:E15" si="0">F8*G8</f>
        <v>810.16880000000003</v>
      </c>
      <c r="F8" s="110">
        <v>101.78</v>
      </c>
      <c r="G8" s="17">
        <v>7.96</v>
      </c>
      <c r="I8" t="s">
        <v>41</v>
      </c>
    </row>
    <row r="9" spans="1:9">
      <c r="A9" s="19" t="s">
        <v>11</v>
      </c>
      <c r="B9" s="2">
        <v>19640</v>
      </c>
      <c r="C9" s="41">
        <v>220907</v>
      </c>
      <c r="D9" s="55">
        <v>40232</v>
      </c>
      <c r="E9" s="34">
        <f t="shared" si="0"/>
        <v>429.12359999999995</v>
      </c>
      <c r="F9" s="110">
        <v>53.91</v>
      </c>
      <c r="G9" s="17">
        <v>7.96</v>
      </c>
      <c r="I9" t="s">
        <v>26</v>
      </c>
    </row>
    <row r="10" spans="1:9">
      <c r="A10" s="19" t="s">
        <v>36</v>
      </c>
      <c r="B10" s="2">
        <v>19641</v>
      </c>
      <c r="C10" s="41">
        <v>220928</v>
      </c>
      <c r="D10" s="55">
        <v>40232</v>
      </c>
      <c r="E10" s="34">
        <f t="shared" si="0"/>
        <v>310.44</v>
      </c>
      <c r="F10" s="110">
        <v>39</v>
      </c>
      <c r="G10" s="17">
        <v>7.96</v>
      </c>
      <c r="I10" t="s">
        <v>23</v>
      </c>
    </row>
    <row r="11" spans="1:9">
      <c r="A11" s="19" t="s">
        <v>12</v>
      </c>
      <c r="B11" s="27">
        <v>19642</v>
      </c>
      <c r="C11" s="2">
        <v>220952</v>
      </c>
      <c r="D11" s="49">
        <v>40232</v>
      </c>
      <c r="E11" s="34">
        <f t="shared" si="0"/>
        <v>780.79640000000006</v>
      </c>
      <c r="F11" s="105">
        <v>98.09</v>
      </c>
      <c r="G11" s="17">
        <v>7.96</v>
      </c>
      <c r="I11" t="s">
        <v>23</v>
      </c>
    </row>
    <row r="12" spans="1:9">
      <c r="A12" s="19" t="s">
        <v>13</v>
      </c>
      <c r="B12" s="27">
        <v>19643</v>
      </c>
      <c r="C12" s="2">
        <v>220960</v>
      </c>
      <c r="D12" s="49">
        <v>40232</v>
      </c>
      <c r="E12" s="13">
        <f t="shared" si="0"/>
        <v>907.83799999999997</v>
      </c>
      <c r="F12" s="105">
        <v>114.05</v>
      </c>
      <c r="G12" s="17">
        <v>7.96</v>
      </c>
      <c r="I12" t="s">
        <v>41</v>
      </c>
    </row>
    <row r="13" spans="1:9">
      <c r="A13" s="19" t="s">
        <v>37</v>
      </c>
      <c r="B13" s="27">
        <v>19644</v>
      </c>
      <c r="C13" s="2">
        <v>220972</v>
      </c>
      <c r="D13" s="49">
        <v>40232</v>
      </c>
      <c r="E13" s="13">
        <f t="shared" si="0"/>
        <v>291.57480000000004</v>
      </c>
      <c r="F13" s="105">
        <v>36.630000000000003</v>
      </c>
      <c r="G13" s="17">
        <v>7.96</v>
      </c>
      <c r="I13" t="s">
        <v>41</v>
      </c>
    </row>
    <row r="14" spans="1:9">
      <c r="A14" s="19" t="s">
        <v>4</v>
      </c>
      <c r="B14" s="27">
        <v>19645</v>
      </c>
      <c r="C14" s="2">
        <v>221009</v>
      </c>
      <c r="D14" s="49">
        <v>40232</v>
      </c>
      <c r="E14" s="13">
        <f t="shared" si="0"/>
        <v>213.328</v>
      </c>
      <c r="F14" s="105">
        <v>26.8</v>
      </c>
      <c r="G14" s="17">
        <v>7.96</v>
      </c>
      <c r="I14" t="s">
        <v>41</v>
      </c>
    </row>
    <row r="15" spans="1:9">
      <c r="A15" s="19" t="s">
        <v>9</v>
      </c>
      <c r="B15" s="27">
        <v>19646</v>
      </c>
      <c r="C15" s="2">
        <v>221040</v>
      </c>
      <c r="D15" s="49">
        <v>40232</v>
      </c>
      <c r="E15" s="13">
        <f t="shared" si="0"/>
        <v>270.16239999999999</v>
      </c>
      <c r="F15" s="105">
        <v>33.94</v>
      </c>
      <c r="G15" s="17">
        <v>7.96</v>
      </c>
      <c r="I15" t="s">
        <v>25</v>
      </c>
    </row>
    <row r="16" spans="1:9">
      <c r="A16" s="19"/>
      <c r="B16" s="27"/>
      <c r="C16" s="2"/>
      <c r="D16" s="49"/>
      <c r="E16" s="13"/>
      <c r="F16" s="105"/>
      <c r="G16" s="17"/>
    </row>
    <row r="17" spans="1:7">
      <c r="A17" s="19"/>
      <c r="B17" s="27"/>
      <c r="C17" s="2"/>
      <c r="D17" s="49"/>
      <c r="E17" s="13"/>
      <c r="F17" s="105"/>
      <c r="G17" s="17"/>
    </row>
    <row r="18" spans="1:7">
      <c r="A18" s="19"/>
      <c r="B18" s="28"/>
      <c r="C18" s="2"/>
      <c r="D18" s="49"/>
      <c r="E18" s="13"/>
      <c r="F18" s="105"/>
      <c r="G18" s="17"/>
    </row>
    <row r="19" spans="1:7">
      <c r="A19" s="19"/>
      <c r="B19" s="27"/>
      <c r="C19" s="2"/>
      <c r="D19" s="49"/>
      <c r="E19" s="13"/>
      <c r="F19" s="105"/>
      <c r="G19" s="17"/>
    </row>
    <row r="20" spans="1:7">
      <c r="A20" s="19"/>
      <c r="B20" s="27"/>
      <c r="C20" s="2"/>
      <c r="D20" s="49"/>
      <c r="E20" s="13"/>
      <c r="F20" s="105"/>
      <c r="G20" s="17"/>
    </row>
    <row r="21" spans="1:7">
      <c r="A21" s="19"/>
      <c r="B21" s="27"/>
      <c r="C21" s="2"/>
      <c r="D21" s="49"/>
      <c r="E21" s="13"/>
      <c r="F21" s="105"/>
      <c r="G21" s="17"/>
    </row>
    <row r="22" spans="1:7">
      <c r="A22" s="19"/>
      <c r="B22" s="27"/>
      <c r="C22" s="2"/>
      <c r="D22" s="49"/>
      <c r="E22" s="13"/>
      <c r="F22" s="105"/>
      <c r="G22" s="17"/>
    </row>
    <row r="23" spans="1:7">
      <c r="A23" s="19"/>
      <c r="B23" s="27"/>
      <c r="C23" s="2"/>
      <c r="D23" s="49"/>
      <c r="E23" s="13"/>
      <c r="F23" s="105"/>
      <c r="G23" s="17"/>
    </row>
    <row r="24" spans="1:7">
      <c r="A24" s="19"/>
      <c r="B24" s="27"/>
      <c r="C24" s="2"/>
      <c r="D24" s="49"/>
      <c r="E24" s="13"/>
      <c r="F24" s="105"/>
      <c r="G24" s="17"/>
    </row>
    <row r="25" spans="1:7">
      <c r="A25" s="19"/>
      <c r="B25" s="27"/>
      <c r="C25" s="2"/>
      <c r="D25" s="49"/>
      <c r="E25" s="13"/>
      <c r="F25" s="105"/>
      <c r="G25" s="17"/>
    </row>
    <row r="26" spans="1:7">
      <c r="A26" s="19"/>
      <c r="B26" s="27"/>
      <c r="C26" s="2"/>
      <c r="D26" s="49"/>
      <c r="E26" s="13"/>
      <c r="F26" s="105"/>
      <c r="G26" s="17"/>
    </row>
    <row r="27" spans="1:7" s="5" customFormat="1" ht="12">
      <c r="A27" s="113"/>
      <c r="B27" s="27"/>
      <c r="C27" s="2"/>
      <c r="D27" s="49"/>
      <c r="E27" s="13"/>
      <c r="F27" s="114"/>
      <c r="G27" s="115"/>
    </row>
    <row r="28" spans="1:7" s="5" customFormat="1" ht="12">
      <c r="A28" s="119"/>
      <c r="B28" s="11"/>
      <c r="C28" s="11"/>
      <c r="D28" s="120"/>
      <c r="E28" s="112"/>
      <c r="F28" s="121"/>
      <c r="G28" s="122"/>
    </row>
    <row r="29" spans="1:7">
      <c r="A29" s="19"/>
      <c r="B29" s="27"/>
      <c r="C29" s="2"/>
      <c r="D29" s="49"/>
      <c r="E29" s="13"/>
      <c r="F29" s="105"/>
      <c r="G29" s="17"/>
    </row>
    <row r="30" spans="1:7">
      <c r="A30" s="19"/>
      <c r="B30" s="27"/>
      <c r="C30" s="2"/>
      <c r="D30" s="49"/>
      <c r="E30" s="13"/>
      <c r="F30" s="105"/>
      <c r="G30" s="17"/>
    </row>
    <row r="31" spans="1:7">
      <c r="A31" s="19"/>
      <c r="B31" s="27"/>
      <c r="C31" s="2"/>
      <c r="D31" s="49"/>
      <c r="E31" s="13"/>
      <c r="F31" s="105"/>
      <c r="G31" s="17"/>
    </row>
    <row r="32" spans="1:7">
      <c r="A32" s="19"/>
      <c r="B32" s="27"/>
      <c r="C32" s="2"/>
      <c r="D32" s="49"/>
      <c r="E32" s="13"/>
      <c r="F32" s="105"/>
      <c r="G32" s="17"/>
    </row>
    <row r="33" spans="1:7">
      <c r="A33" s="19"/>
      <c r="B33" s="27"/>
      <c r="C33" s="2"/>
      <c r="D33" s="49"/>
      <c r="E33" s="13"/>
      <c r="F33" s="105"/>
      <c r="G33" s="17"/>
    </row>
    <row r="34" spans="1:7">
      <c r="A34" s="52"/>
      <c r="B34" s="33"/>
      <c r="C34" s="41"/>
      <c r="D34" s="55"/>
      <c r="E34" s="34"/>
      <c r="F34" s="105"/>
      <c r="G34" s="17"/>
    </row>
    <row r="35" spans="1:7" s="5" customFormat="1" thickBot="1">
      <c r="A35" s="116"/>
      <c r="B35" s="117"/>
      <c r="C35" s="41"/>
      <c r="D35" s="55"/>
      <c r="E35" s="34"/>
      <c r="F35" s="114"/>
      <c r="G35" s="118"/>
    </row>
    <row r="36" spans="1:7" s="5" customFormat="1" thickBot="1">
      <c r="A36" s="128"/>
      <c r="B36" s="123"/>
      <c r="C36" s="28"/>
      <c r="D36" s="124"/>
      <c r="E36" s="125"/>
      <c r="F36" s="126"/>
      <c r="G36" s="127"/>
    </row>
    <row r="37" spans="1:7" ht="13.5" thickBot="1">
      <c r="A37" s="46"/>
      <c r="B37" s="130"/>
      <c r="C37" s="47" t="s">
        <v>15</v>
      </c>
      <c r="D37" s="50"/>
      <c r="E37" s="131">
        <f>SUM(E8:E36)</f>
        <v>4013.4319999999998</v>
      </c>
      <c r="F37" s="111">
        <f>SUM(F8:F35)</f>
        <v>504.2</v>
      </c>
    </row>
    <row r="38" spans="1:7" ht="13.5" thickBot="1">
      <c r="B38" s="44"/>
      <c r="C38" s="45"/>
      <c r="D38" s="45"/>
      <c r="E38" s="129"/>
    </row>
    <row r="39" spans="1:7" ht="13.5" thickBot="1">
      <c r="B39" s="42" t="s">
        <v>20</v>
      </c>
      <c r="C39" s="43"/>
      <c r="D39" s="51"/>
      <c r="E39" s="36">
        <f>35000-E37</f>
        <v>30986.567999999999</v>
      </c>
    </row>
    <row r="40" spans="1:7">
      <c r="E40" s="3"/>
    </row>
    <row r="41" spans="1:7">
      <c r="B41" s="11"/>
      <c r="E41" s="5"/>
    </row>
    <row r="43" spans="1:7">
      <c r="E43" s="6"/>
    </row>
    <row r="48" spans="1:7">
      <c r="B48" s="12"/>
      <c r="C48" s="12"/>
      <c r="D48" s="12"/>
      <c r="E48" s="7"/>
    </row>
    <row r="49" spans="2:5">
      <c r="B49" s="12"/>
      <c r="C49" s="12"/>
      <c r="D49" s="12"/>
      <c r="E49" s="7"/>
    </row>
    <row r="50" spans="2:5">
      <c r="B50" s="12"/>
      <c r="C50" s="12"/>
      <c r="D50" s="12"/>
      <c r="E50" s="7"/>
    </row>
    <row r="51" spans="2:5">
      <c r="B51" s="12"/>
      <c r="C51" s="12"/>
      <c r="D51" s="12"/>
      <c r="E51" s="7"/>
    </row>
    <row r="52" spans="2:5">
      <c r="B52" s="12"/>
      <c r="C52" s="12"/>
      <c r="D52" s="12"/>
      <c r="E52" s="7"/>
    </row>
    <row r="53" spans="2:5">
      <c r="B53" s="12"/>
      <c r="C53" s="12"/>
      <c r="D53" s="12"/>
      <c r="E53" s="7"/>
    </row>
    <row r="54" spans="2:5">
      <c r="B54" s="12"/>
      <c r="C54" s="12"/>
      <c r="D54" s="12"/>
      <c r="E54" s="7"/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 2010</vt:lpstr>
      <vt:lpstr>FEB 2010</vt:lpstr>
      <vt:lpstr>MZO 2010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Alefra</dc:creator>
  <cp:lastModifiedBy>cic</cp:lastModifiedBy>
  <cp:lastPrinted>2010-02-24T14:32:01Z</cp:lastPrinted>
  <dcterms:created xsi:type="dcterms:W3CDTF">2009-08-26T23:02:32Z</dcterms:created>
  <dcterms:modified xsi:type="dcterms:W3CDTF">2010-02-24T14:32:02Z</dcterms:modified>
</cp:coreProperties>
</file>