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7755" firstSheet="2" activeTab="6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OBRADOR 2" sheetId="7" r:id="rId7"/>
    <sheet name="Hoja3" sheetId="8" r:id="rId8"/>
  </sheets>
  <calcPr calcId="124519"/>
</workbook>
</file>

<file path=xl/calcChain.xml><?xml version="1.0" encoding="utf-8"?>
<calcChain xmlns="http://schemas.openxmlformats.org/spreadsheetml/2006/main">
  <c r="K38" i="7"/>
  <c r="I38"/>
  <c r="J40" s="1"/>
  <c r="F38"/>
  <c r="N33" s="1"/>
  <c r="N36" s="1"/>
  <c r="N39" s="1"/>
  <c r="C38"/>
  <c r="N35" s="1"/>
  <c r="E9" i="6"/>
  <c r="K39" i="4" l="1"/>
  <c r="I39"/>
  <c r="J41" s="1"/>
  <c r="F39"/>
  <c r="F42" s="1"/>
  <c r="C39"/>
  <c r="F43" s="1"/>
  <c r="E17" i="6"/>
  <c r="E19"/>
  <c r="E26" s="1"/>
  <c r="F44" i="4" l="1"/>
  <c r="F46" s="1"/>
  <c r="W39"/>
  <c r="U39"/>
  <c r="V41" s="1"/>
  <c r="R39"/>
  <c r="R42" s="1"/>
  <c r="O39"/>
  <c r="R43" s="1"/>
  <c r="R44" l="1"/>
  <c r="R46" s="1"/>
  <c r="F38" i="3" l="1"/>
  <c r="K38" i="5" l="1"/>
  <c r="F38"/>
  <c r="C38"/>
  <c r="F42" l="1"/>
  <c r="F37" i="1" l="1"/>
  <c r="C40"/>
  <c r="I38" i="5" l="1"/>
  <c r="J40" s="1"/>
  <c r="F41"/>
  <c r="F43" l="1"/>
  <c r="F45" s="1"/>
  <c r="F42" i="1" l="1"/>
  <c r="I37" l="1"/>
  <c r="K37"/>
  <c r="K38" i="3"/>
  <c r="K37" i="2" l="1"/>
  <c r="C38" i="3"/>
  <c r="F42" s="1"/>
  <c r="I38"/>
  <c r="J40" s="1"/>
  <c r="F41"/>
  <c r="F43" s="1"/>
  <c r="F45" s="1"/>
  <c r="K45" s="1"/>
  <c r="C37" i="2"/>
  <c r="F41" s="1"/>
  <c r="I37"/>
  <c r="F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<sst xmlns="http://schemas.openxmlformats.org/spreadsheetml/2006/main" count="246" uniqueCount="82">
  <si>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</si>
  <si>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</si>
  <si>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</si>
  <si>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</si>
  <si>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</si>
  <si>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</si>
  <si>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</si>
  <si>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</si>
  <si>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</si>
  <si>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</si>
  <si>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</si>
  <si>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</si>
  <si>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</si>
  <si>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</si>
  <si>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</si>
  <si>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</si>
  <si>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</si>
  <si>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</si>
  <si>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</si>
  <si>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</si>
  <si>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</si>
  <si>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</si>
  <si>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</si>
  <si>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</si>
  <si>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COMPRAS PROLEDO</t>
  </si>
  <si>
    <t>MAS CREDITOS</t>
  </si>
  <si>
    <t>Sub Total 1</t>
  </si>
  <si>
    <t xml:space="preserve">SUB Total 2 </t>
  </si>
  <si>
    <t>Sub Total 2</t>
  </si>
  <si>
    <t xml:space="preserve">Sub Total 2 </t>
  </si>
  <si>
    <t>COMPRAS ALBICIA</t>
  </si>
  <si>
    <t>+</t>
  </si>
  <si>
    <t xml:space="preserve"> INVENTARIO FINAL</t>
  </si>
  <si>
    <t>COMPRAS GERARDO P</t>
  </si>
  <si>
    <t xml:space="preserve"> </t>
  </si>
  <si>
    <t>GANANCIA</t>
  </si>
  <si>
    <t>VENTAS  2009</t>
  </si>
  <si>
    <t>NOMINA  6</t>
  </si>
  <si>
    <t>NOMINA 6</t>
  </si>
  <si>
    <t>.01</t>
  </si>
  <si>
    <t>NOMINA  7</t>
  </si>
  <si>
    <t>NOMINA  8</t>
  </si>
  <si>
    <t>NOMINA 7</t>
  </si>
  <si>
    <t>VENTAS  2010</t>
  </si>
  <si>
    <t>NOMINA 8</t>
  </si>
  <si>
    <t xml:space="preserve">BALANCE    DE  M A R ZO     2010       C E N T R A L </t>
  </si>
  <si>
    <t xml:space="preserve">BALANCE    DE   M A R Z O    2010      C O M E R C I O </t>
  </si>
  <si>
    <t>TELMEX</t>
  </si>
  <si>
    <t>longaniza</t>
  </si>
  <si>
    <t>sancocho</t>
  </si>
  <si>
    <t>NOMINA  9</t>
  </si>
  <si>
    <t>NOMINA  10</t>
  </si>
  <si>
    <t>COMPRAS A OBRADOR</t>
  </si>
  <si>
    <t xml:space="preserve">VENTAS  </t>
  </si>
  <si>
    <t>ENTRADAS   RES</t>
  </si>
  <si>
    <t>ENTRADAS   CANALES</t>
  </si>
  <si>
    <t>SALIDAS EN REMISIONES</t>
  </si>
  <si>
    <t>TOTAL DE COMPRAS</t>
  </si>
  <si>
    <t>SALIDAS  EN TRASPASOS</t>
  </si>
  <si>
    <t>TOTAL EN SALIDAS</t>
  </si>
  <si>
    <t>EXISTENCIA</t>
  </si>
  <si>
    <t>MENOS INVENTARIO</t>
  </si>
  <si>
    <t>S A L I D A S</t>
  </si>
  <si>
    <t xml:space="preserve">BALANCE       DE   M A Y O      2010      HERRADURA </t>
  </si>
  <si>
    <t xml:space="preserve">BALANCE     DE   M A Y O             2010      11     S U R </t>
  </si>
  <si>
    <t>BALANCE   MENSUAL DE   M A Y O       2010  11 SUR</t>
  </si>
  <si>
    <t>VENTAS    2010</t>
  </si>
  <si>
    <t>sal . Vinagre</t>
  </si>
  <si>
    <t>manteca</t>
  </si>
  <si>
    <t>salchicha</t>
  </si>
  <si>
    <t>pozole /salch</t>
  </si>
  <si>
    <t>tripas</t>
  </si>
  <si>
    <t>.02</t>
  </si>
  <si>
    <t>tortillas</t>
  </si>
  <si>
    <t>chuleta y pozole</t>
  </si>
  <si>
    <t>COMPRAS OBRADOR</t>
  </si>
  <si>
    <t>ENTRADAS DE ALMACEN</t>
  </si>
  <si>
    <t>SALIDAS EN FACTURAS</t>
  </si>
  <si>
    <t>BALANCE OBRADOR  MAYO   2010</t>
  </si>
  <si>
    <t>BALANCE   MENSUAL DE   M A Y O       2010   OBRADOR</t>
  </si>
  <si>
    <t xml:space="preserve"> PROVEEDORES</t>
  </si>
  <si>
    <t>SALIDAS A TIENDAS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</si>
</sst>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12" fillId="0" borderId="22" xfId="0" applyFont="1" applyBorder="1" applyAlignment="1">
      <alignment horizontal="center" wrapText="1"/>
    </xf>
    <xf numFmtId="0" fontId="11" fillId="0" borderId="31" xfId="0" applyFont="1" applyFill="1" applyBorder="1"/>
    <xf numFmtId="0" fontId="0" fillId="0" borderId="31" xfId="0" applyBorder="1"/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17" fillId="0" borderId="36" xfId="0" applyFont="1" applyBorder="1" applyAlignment="1">
      <alignment horizontal="center"/>
    </xf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15" xfId="0" applyNumberFormat="1" applyBorder="1"/>
    <xf numFmtId="16" fontId="0" fillId="0" borderId="2" xfId="0" applyNumberFormat="1" applyFill="1" applyBorder="1"/>
    <xf numFmtId="164" fontId="0" fillId="0" borderId="9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5" xfId="0" applyFill="1" applyBorder="1"/>
    <xf numFmtId="165" fontId="0" fillId="0" borderId="0" xfId="0" applyNumberFormat="1"/>
    <xf numFmtId="165" fontId="20" fillId="0" borderId="32" xfId="0" applyNumberFormat="1" applyFont="1" applyBorder="1" applyAlignment="1">
      <alignment vertical="center"/>
    </xf>
    <xf numFmtId="165" fontId="21" fillId="0" borderId="0" xfId="0" applyNumberFormat="1" applyFont="1"/>
    <xf numFmtId="0" fontId="22" fillId="0" borderId="0" xfId="0" applyFont="1"/>
    <xf numFmtId="165" fontId="20" fillId="0" borderId="27" xfId="0" applyNumberFormat="1" applyFont="1" applyBorder="1"/>
    <xf numFmtId="165" fontId="1" fillId="0" borderId="0" xfId="0" applyNumberFormat="1" applyFont="1"/>
    <xf numFmtId="165" fontId="24" fillId="0" borderId="0" xfId="0" applyNumberFormat="1" applyFont="1"/>
    <xf numFmtId="165" fontId="0" fillId="0" borderId="27" xfId="0" applyNumberFormat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Border="1"/>
    <xf numFmtId="165" fontId="0" fillId="2" borderId="0" xfId="0" applyNumberFormat="1" applyFill="1"/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8" fillId="0" borderId="0" xfId="0" applyFont="1" applyAlignment="1"/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34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0" borderId="28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8" xfId="0" applyBorder="1" applyAlignment="1">
      <alignment horizontal="right"/>
    </xf>
    <xf numFmtId="0" fontId="0" fillId="0" borderId="30" xfId="0" applyBorder="1" applyAlignment="1">
      <alignment horizontal="right"/>
    </xf>
    <xf numFmtId="0" fontId="23" fillId="0" borderId="0" xfId="0" applyFont="1" applyBorder="1" applyAlignment="1">
      <alignment horizontal="right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25" fillId="2" borderId="10" xfId="0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38</xdr:row>
      <xdr:rowOff>180975</xdr:rowOff>
    </xdr:from>
    <xdr:to>
      <xdr:col>19</xdr:col>
      <xdr:colOff>0</xdr:colOff>
      <xdr:row>39</xdr:row>
      <xdr:rowOff>171450</xdr:rowOff>
    </xdr:to>
    <xdr:cxnSp macro="">
      <xdr:nvCxnSpPr>
        <xdr:cNvPr id="8" name="7 Conector recto de flecha"/>
        <xdr:cNvCxnSpPr/>
      </xdr:nvCxnSpPr>
      <xdr:spPr>
        <a:xfrm>
          <a:off x="14058900" y="75628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19051</xdr:colOff>
      <xdr:row>40</xdr:row>
      <xdr:rowOff>133349</xdr:rowOff>
    </xdr:from>
    <xdr:to>
      <xdr:col>18</xdr:col>
      <xdr:colOff>552451</xdr:colOff>
      <xdr:row>41</xdr:row>
      <xdr:rowOff>38099</xdr:rowOff>
    </xdr:to>
    <xdr:cxnSp macro="">
      <xdr:nvCxnSpPr>
        <xdr:cNvPr id="9" name="8 Conector recto de flecha"/>
        <xdr:cNvCxnSpPr/>
      </xdr:nvCxnSpPr>
      <xdr:spPr>
        <a:xfrm rot="10800000" flipV="1">
          <a:off x="14039851" y="79057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4" name="3 Conector recto de flecha"/>
        <xdr:cNvCxnSpPr/>
      </xdr:nvCxnSpPr>
      <xdr:spPr>
        <a:xfrm>
          <a:off x="1434465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5" name="4 Conector recto de flecha"/>
        <xdr:cNvCxnSpPr/>
      </xdr:nvCxnSpPr>
      <xdr:spPr>
        <a:xfrm rot="10800000" flipV="1">
          <a:off x="1432560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6" name="5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11" name="10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workbookViewId="0">
      <pane ySplit="4" topLeftCell="A5" activePane="bottomLeft" state="frozen"/>
      <selection pane="bottomLeft" activeCell="C2" sqref="C2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3.42578125" bestFit="1" customWidth="1"/>
  </cols>
  <sheetData>
    <row r="1" spans="1:11" ht="23.25">
      <c r="C1" s="132" t="s">
        <v>45</v>
      </c>
      <c r="D1" s="132"/>
      <c r="E1" s="132"/>
      <c r="F1" s="132"/>
      <c r="G1" s="132"/>
      <c r="H1" s="132"/>
      <c r="I1" s="132"/>
      <c r="J1" s="132"/>
    </row>
    <row r="2" spans="1:11" ht="15.75" thickBot="1">
      <c r="E2" s="1"/>
      <c r="F2" s="1"/>
    </row>
    <row r="3" spans="1:11" ht="20.25" thickTop="1" thickBot="1">
      <c r="C3" s="29" t="s">
        <v>0</v>
      </c>
      <c r="D3" s="3"/>
      <c r="E3" s="142" t="s">
        <v>43</v>
      </c>
      <c r="F3" s="143"/>
      <c r="I3" s="144" t="s">
        <v>5</v>
      </c>
      <c r="J3" s="145"/>
      <c r="K3" s="146"/>
    </row>
    <row r="4" spans="1:11" ht="16.5" thickTop="1" thickBot="1">
      <c r="A4" s="27" t="s">
        <v>2</v>
      </c>
      <c r="B4" s="28"/>
      <c r="C4" s="30"/>
      <c r="D4" s="2"/>
      <c r="E4" s="12"/>
      <c r="F4" s="14"/>
      <c r="H4" s="18"/>
      <c r="I4" s="20"/>
      <c r="J4" s="37"/>
      <c r="K4" s="38"/>
    </row>
    <row r="5" spans="1:11">
      <c r="B5" s="8"/>
      <c r="C5" s="9"/>
      <c r="D5" s="2"/>
      <c r="E5" s="13"/>
      <c r="F5" s="14"/>
      <c r="H5" s="19"/>
      <c r="I5" s="20"/>
      <c r="J5" s="21" t="s">
        <v>6</v>
      </c>
      <c r="K5" s="14">
        <v>0</v>
      </c>
    </row>
    <row r="6" spans="1:11">
      <c r="B6" s="8"/>
      <c r="C6" s="9"/>
      <c r="D6" s="2"/>
      <c r="E6" s="13"/>
      <c r="F6" s="14"/>
      <c r="H6" s="19"/>
      <c r="I6" s="20"/>
      <c r="J6" s="21" t="s">
        <v>4</v>
      </c>
      <c r="K6" s="14">
        <v>0</v>
      </c>
    </row>
    <row r="7" spans="1:11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>
      <c r="B8" s="8"/>
      <c r="C8" s="9"/>
      <c r="D8" s="2"/>
      <c r="E8" s="13"/>
      <c r="F8" s="14"/>
      <c r="H8" s="19"/>
      <c r="I8" s="20"/>
      <c r="J8" s="21" t="s">
        <v>8</v>
      </c>
      <c r="K8" s="14">
        <v>0</v>
      </c>
    </row>
    <row r="9" spans="1:11">
      <c r="B9" s="8"/>
      <c r="C9" s="9"/>
      <c r="D9" s="2"/>
      <c r="E9" s="13"/>
      <c r="F9" s="14"/>
      <c r="H9" s="19"/>
      <c r="I9" s="20"/>
      <c r="J9" s="21" t="s">
        <v>9</v>
      </c>
      <c r="K9" s="14">
        <v>0</v>
      </c>
    </row>
    <row r="10" spans="1:11">
      <c r="B10" s="8"/>
      <c r="C10" s="9"/>
      <c r="D10" s="2"/>
      <c r="E10" s="13"/>
      <c r="F10" s="14"/>
      <c r="H10" s="19"/>
      <c r="I10" s="20"/>
      <c r="J10" s="21" t="s">
        <v>19</v>
      </c>
      <c r="K10" s="53">
        <v>0</v>
      </c>
    </row>
    <row r="11" spans="1:11">
      <c r="B11" s="8"/>
      <c r="C11" s="9"/>
      <c r="D11" s="2"/>
      <c r="E11" s="13"/>
      <c r="F11" s="14"/>
      <c r="H11" s="19"/>
      <c r="I11" s="20"/>
      <c r="J11" s="21" t="s">
        <v>20</v>
      </c>
      <c r="K11" s="53">
        <v>0</v>
      </c>
    </row>
    <row r="12" spans="1:11">
      <c r="B12" s="8"/>
      <c r="C12" s="9"/>
      <c r="D12" s="2"/>
      <c r="E12" s="13"/>
      <c r="F12" s="14"/>
      <c r="H12" s="19"/>
      <c r="I12" s="20"/>
      <c r="J12" s="21" t="s">
        <v>21</v>
      </c>
      <c r="K12" s="53">
        <v>0</v>
      </c>
    </row>
    <row r="13" spans="1:11">
      <c r="B13" s="8"/>
      <c r="C13" s="9"/>
      <c r="D13" s="2"/>
      <c r="E13" s="13"/>
      <c r="F13" s="14"/>
      <c r="H13" s="19"/>
      <c r="I13" s="20"/>
      <c r="J13" s="21" t="s">
        <v>22</v>
      </c>
      <c r="K13" s="53">
        <v>0</v>
      </c>
    </row>
    <row r="14" spans="1:11">
      <c r="B14" s="8"/>
      <c r="C14" s="9"/>
      <c r="D14" s="2"/>
      <c r="E14" s="13"/>
      <c r="F14" s="14"/>
      <c r="H14" s="19"/>
      <c r="I14" s="20"/>
      <c r="J14" s="21" t="s">
        <v>23</v>
      </c>
      <c r="K14" s="53">
        <v>0</v>
      </c>
    </row>
    <row r="15" spans="1:11">
      <c r="B15" s="8"/>
      <c r="C15" s="9"/>
      <c r="D15" s="2"/>
      <c r="E15" s="13"/>
      <c r="F15" s="14"/>
      <c r="H15" s="19"/>
      <c r="I15" s="20"/>
      <c r="J15" s="21"/>
      <c r="K15" s="14"/>
    </row>
    <row r="16" spans="1:11">
      <c r="B16" s="8"/>
      <c r="C16" s="9"/>
      <c r="D16" s="2"/>
      <c r="E16" s="13"/>
      <c r="F16" s="14"/>
      <c r="H16" s="19"/>
      <c r="I16" s="20"/>
      <c r="J16" s="21"/>
      <c r="K16" s="14"/>
    </row>
    <row r="17" spans="2:11">
      <c r="B17" s="8"/>
      <c r="C17" s="9"/>
      <c r="D17" s="2"/>
      <c r="E17" s="13"/>
      <c r="F17" s="14"/>
      <c r="H17" s="19"/>
      <c r="I17" s="20"/>
      <c r="J17" s="21"/>
      <c r="K17" s="14"/>
    </row>
    <row r="18" spans="2:11">
      <c r="B18" s="8"/>
      <c r="C18" s="9"/>
      <c r="D18" s="2"/>
      <c r="E18" s="13"/>
      <c r="F18" s="14"/>
      <c r="H18" s="19"/>
      <c r="I18" s="20"/>
      <c r="J18" s="21"/>
      <c r="K18" s="14"/>
    </row>
    <row r="19" spans="2:11">
      <c r="B19" s="8"/>
      <c r="C19" s="9"/>
      <c r="D19" s="2"/>
      <c r="E19" s="13"/>
      <c r="F19" s="14"/>
      <c r="H19" s="19"/>
      <c r="I19" s="20"/>
      <c r="J19" s="21"/>
      <c r="K19" s="14"/>
    </row>
    <row r="20" spans="2:11">
      <c r="B20" s="8"/>
      <c r="C20" s="9"/>
      <c r="D20" s="2"/>
      <c r="E20" s="13"/>
      <c r="F20" s="14"/>
      <c r="H20" s="19"/>
      <c r="I20" s="20"/>
      <c r="J20" s="21"/>
      <c r="K20" s="14"/>
    </row>
    <row r="21" spans="2:11">
      <c r="B21" s="8"/>
      <c r="C21" s="9"/>
      <c r="D21" s="2"/>
      <c r="E21" s="13"/>
      <c r="F21" s="14"/>
      <c r="H21" s="19"/>
      <c r="I21" s="20"/>
      <c r="J21" s="21"/>
      <c r="K21" s="14"/>
    </row>
    <row r="22" spans="2:11">
      <c r="B22" s="8"/>
      <c r="C22" s="9"/>
      <c r="D22" s="2"/>
      <c r="E22" s="13"/>
      <c r="F22" s="14"/>
      <c r="H22" s="19"/>
      <c r="I22" s="20"/>
      <c r="J22" s="21"/>
      <c r="K22" s="14"/>
    </row>
    <row r="23" spans="2:11">
      <c r="B23" s="8"/>
      <c r="C23" s="9"/>
      <c r="D23" s="2"/>
      <c r="E23" s="13"/>
      <c r="F23" s="14"/>
      <c r="H23" s="19"/>
      <c r="I23" s="20"/>
      <c r="J23" s="21"/>
      <c r="K23" s="14"/>
    </row>
    <row r="24" spans="2:11">
      <c r="B24" s="8"/>
      <c r="C24" s="9"/>
      <c r="D24" s="2"/>
      <c r="E24" s="13"/>
      <c r="F24" s="14"/>
      <c r="H24" s="19"/>
      <c r="I24" s="20"/>
      <c r="J24" s="21"/>
      <c r="K24" s="14"/>
    </row>
    <row r="25" spans="2:11">
      <c r="B25" s="8"/>
      <c r="C25" s="9"/>
      <c r="D25" s="2"/>
      <c r="E25" s="13"/>
      <c r="F25" s="14"/>
      <c r="H25" s="19"/>
      <c r="I25" s="20"/>
      <c r="J25" s="21"/>
      <c r="K25" s="14"/>
    </row>
    <row r="26" spans="2:11">
      <c r="B26" s="8"/>
      <c r="C26" s="9"/>
      <c r="D26" s="2"/>
      <c r="E26" s="13"/>
      <c r="F26" s="14"/>
      <c r="H26" s="19"/>
      <c r="I26" s="20"/>
      <c r="J26" s="21"/>
      <c r="K26" s="14"/>
    </row>
    <row r="27" spans="2:11">
      <c r="B27" s="8"/>
      <c r="C27" s="9"/>
      <c r="D27" s="2"/>
      <c r="E27" s="13"/>
      <c r="F27" s="14"/>
      <c r="H27" s="19"/>
      <c r="I27" s="20"/>
      <c r="J27" s="21"/>
      <c r="K27" s="14"/>
    </row>
    <row r="28" spans="2:11">
      <c r="B28" s="8"/>
      <c r="C28" s="9"/>
      <c r="D28" s="2"/>
      <c r="E28" s="13"/>
      <c r="F28" s="14"/>
      <c r="H28" s="19"/>
      <c r="I28" s="20"/>
      <c r="J28" s="21"/>
      <c r="K28" s="14"/>
    </row>
    <row r="29" spans="2:11">
      <c r="B29" s="8"/>
      <c r="C29" s="9"/>
      <c r="D29" s="2"/>
      <c r="E29" s="13"/>
      <c r="F29" s="14"/>
      <c r="H29" s="19"/>
      <c r="I29" s="20"/>
      <c r="J29" s="21"/>
      <c r="K29" s="14"/>
    </row>
    <row r="30" spans="2:11">
      <c r="B30" s="8"/>
      <c r="C30" s="9"/>
      <c r="D30" s="2"/>
      <c r="E30" s="13"/>
      <c r="F30" s="14"/>
      <c r="H30" s="19"/>
      <c r="I30" s="20"/>
      <c r="J30" s="21"/>
      <c r="K30" s="14"/>
    </row>
    <row r="31" spans="2:11">
      <c r="B31" s="8"/>
      <c r="C31" s="9"/>
      <c r="D31" s="2"/>
      <c r="E31" s="13"/>
      <c r="F31" s="14"/>
      <c r="H31" s="19"/>
      <c r="I31" s="20"/>
      <c r="J31" s="21"/>
      <c r="K31" s="14"/>
    </row>
    <row r="32" spans="2:11">
      <c r="B32" s="8"/>
      <c r="C32" s="9"/>
      <c r="D32" s="2"/>
      <c r="E32" s="13"/>
      <c r="F32" s="14"/>
      <c r="H32" s="19"/>
      <c r="I32" s="20"/>
      <c r="J32" s="21"/>
      <c r="K32" s="14"/>
    </row>
    <row r="33" spans="1:11">
      <c r="B33" s="8"/>
      <c r="C33" s="9"/>
      <c r="D33" s="2"/>
      <c r="E33" s="13"/>
      <c r="F33" s="14"/>
      <c r="H33" s="19"/>
      <c r="I33" s="20"/>
      <c r="J33" s="21"/>
      <c r="K33" s="14"/>
    </row>
    <row r="34" spans="1:11">
      <c r="B34" s="8"/>
      <c r="C34" s="9"/>
      <c r="D34" s="2"/>
      <c r="E34" s="13"/>
      <c r="F34" s="14"/>
      <c r="H34" s="19"/>
      <c r="I34" s="20"/>
      <c r="J34" s="21"/>
      <c r="K34" s="14"/>
    </row>
    <row r="35" spans="1:11" ht="15.75" thickBot="1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>
      <c r="A36" s="33" t="s">
        <v>3</v>
      </c>
      <c r="B36" s="26"/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5.75" thickBot="1">
      <c r="A37" s="50" t="s">
        <v>24</v>
      </c>
      <c r="B37" s="10"/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>
      <c r="A38" s="45" t="s">
        <v>30</v>
      </c>
      <c r="B38" s="45"/>
      <c r="C38" s="9"/>
      <c r="I38" s="2"/>
      <c r="K38" s="2"/>
    </row>
    <row r="39" spans="1:11" ht="16.5" thickTop="1" thickBot="1">
      <c r="A39" s="60" t="s">
        <v>33</v>
      </c>
      <c r="B39" s="61"/>
      <c r="C39" s="11"/>
      <c r="H39" s="133" t="s">
        <v>16</v>
      </c>
      <c r="I39" s="134"/>
      <c r="J39" s="135">
        <f>K37+I37</f>
        <v>28750</v>
      </c>
      <c r="K39" s="136"/>
    </row>
    <row r="40" spans="1:11">
      <c r="A40" s="5"/>
      <c r="B40" s="6" t="s">
        <v>1</v>
      </c>
      <c r="C40" s="7">
        <f>SUM(C4:C39)</f>
        <v>0</v>
      </c>
    </row>
    <row r="41" spans="1:11">
      <c r="D41" s="141" t="s">
        <v>15</v>
      </c>
      <c r="E41" s="141"/>
      <c r="F41" s="44">
        <f>F37-J39</f>
        <v>-28750</v>
      </c>
      <c r="G41" s="25"/>
    </row>
    <row r="42" spans="1:11" ht="15.75" thickBot="1">
      <c r="D42" s="45"/>
      <c r="E42" s="45" t="s">
        <v>0</v>
      </c>
      <c r="F42" s="41">
        <f>-C40</f>
        <v>0</v>
      </c>
    </row>
    <row r="43" spans="1:11" ht="15.75" thickTop="1">
      <c r="E43" s="1" t="s">
        <v>26</v>
      </c>
      <c r="F43" s="4">
        <f>SUM(F41:F42)</f>
        <v>-28750</v>
      </c>
      <c r="H43" s="58" t="s">
        <v>31</v>
      </c>
      <c r="I43" s="138" t="s">
        <v>32</v>
      </c>
    </row>
    <row r="44" spans="1:11" ht="15.75" customHeight="1" thickBot="1">
      <c r="D44" s="140" t="s">
        <v>25</v>
      </c>
      <c r="E44" s="140"/>
      <c r="F44" s="51"/>
      <c r="I44" s="139"/>
      <c r="J44" s="47"/>
    </row>
    <row r="45" spans="1:11" ht="16.5" thickTop="1" thickBot="1">
      <c r="B45" t="s">
        <v>34</v>
      </c>
      <c r="E45" s="6" t="s">
        <v>28</v>
      </c>
      <c r="F45" s="44">
        <f>F44+F43</f>
        <v>-28750</v>
      </c>
      <c r="I45" s="59" t="s">
        <v>35</v>
      </c>
      <c r="J45" s="67">
        <f>F45+J44</f>
        <v>-28750</v>
      </c>
    </row>
    <row r="46" spans="1:11" ht="15.75" thickTop="1">
      <c r="D46" s="137"/>
      <c r="E46" s="137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workbookViewId="0">
      <pane ySplit="3" topLeftCell="A4" activePane="bottomLeft" state="frozen"/>
      <selection pane="bottomLeft" activeCell="C2" sqref="C2"/>
    </sheetView>
  </sheetViews>
  <sheetFormatPr baseColWidth="10" defaultRowHeight="15"/>
  <cols>
    <col min="1" max="1" width="15.28515625" customWidth="1"/>
    <col min="2" max="2" width="10.7109375" customWidth="1"/>
    <col min="3" max="3" width="16.28515625" customWidth="1"/>
    <col min="4" max="4" width="5.140625" customWidth="1"/>
    <col min="6" max="6" width="16" customWidth="1"/>
    <col min="7" max="7" width="4.85546875" customWidth="1"/>
    <col min="9" max="9" width="14.140625" customWidth="1"/>
    <col min="11" max="11" width="13.5703125" customWidth="1"/>
  </cols>
  <sheetData>
    <row r="1" spans="1:11" ht="24" thickBot="1">
      <c r="C1" s="147" t="s">
        <v>46</v>
      </c>
      <c r="D1" s="147"/>
      <c r="E1" s="147"/>
      <c r="F1" s="147"/>
      <c r="G1" s="147"/>
      <c r="H1" s="147"/>
      <c r="I1" s="147"/>
      <c r="J1" s="147"/>
    </row>
    <row r="2" spans="1:11" ht="15.75" thickBot="1">
      <c r="C2" s="34" t="s">
        <v>0</v>
      </c>
      <c r="E2" s="1"/>
      <c r="F2" s="1"/>
    </row>
    <row r="3" spans="1:11" ht="20.25" thickTop="1" thickBot="1">
      <c r="A3" s="27" t="s">
        <v>2</v>
      </c>
      <c r="B3" s="28"/>
      <c r="C3" s="35">
        <v>680159.27</v>
      </c>
      <c r="D3" s="3"/>
      <c r="E3" s="142" t="s">
        <v>36</v>
      </c>
      <c r="F3" s="143"/>
      <c r="I3" s="144" t="s">
        <v>5</v>
      </c>
      <c r="J3" s="145"/>
      <c r="K3" s="146"/>
    </row>
    <row r="4" spans="1:11" ht="15.75" thickTop="1">
      <c r="B4" s="105"/>
      <c r="C4" s="90"/>
      <c r="D4" s="99"/>
      <c r="E4" s="109"/>
      <c r="F4" s="88"/>
      <c r="G4" s="100"/>
      <c r="H4" s="101"/>
      <c r="I4" s="102"/>
      <c r="J4" s="37"/>
      <c r="K4" s="38"/>
    </row>
    <row r="5" spans="1:11">
      <c r="B5" s="105"/>
      <c r="C5" s="90"/>
      <c r="D5" s="99"/>
      <c r="E5" s="109"/>
      <c r="F5" s="88"/>
      <c r="G5" s="55"/>
      <c r="H5" s="108"/>
      <c r="I5" s="102"/>
      <c r="J5" s="21" t="s">
        <v>6</v>
      </c>
      <c r="K5" s="14">
        <v>2581</v>
      </c>
    </row>
    <row r="6" spans="1:11">
      <c r="B6" s="105"/>
      <c r="C6" s="90"/>
      <c r="D6" s="99"/>
      <c r="E6" s="109"/>
      <c r="F6" s="88"/>
      <c r="G6" s="100"/>
      <c r="H6" s="108"/>
      <c r="I6" s="102"/>
      <c r="J6" s="21" t="s">
        <v>4</v>
      </c>
      <c r="K6" s="14">
        <v>21353</v>
      </c>
    </row>
    <row r="7" spans="1:11">
      <c r="B7" s="105"/>
      <c r="C7" s="90"/>
      <c r="D7" s="99"/>
      <c r="E7" s="109"/>
      <c r="F7" s="88"/>
      <c r="G7" s="100"/>
      <c r="H7" s="108"/>
      <c r="I7" s="102"/>
      <c r="J7" s="21" t="s">
        <v>7</v>
      </c>
      <c r="K7" s="14">
        <v>28750</v>
      </c>
    </row>
    <row r="8" spans="1:11">
      <c r="B8" s="105"/>
      <c r="C8" s="90"/>
      <c r="D8" s="99"/>
      <c r="E8" s="109"/>
      <c r="F8" s="88"/>
      <c r="G8" s="100"/>
      <c r="H8" s="108"/>
      <c r="I8" s="102"/>
      <c r="J8" s="21" t="s">
        <v>10</v>
      </c>
      <c r="K8" s="14">
        <v>10274.49</v>
      </c>
    </row>
    <row r="9" spans="1:11">
      <c r="B9" s="105"/>
      <c r="C9" s="90"/>
      <c r="D9" s="99"/>
      <c r="E9" s="109"/>
      <c r="F9" s="88"/>
      <c r="G9" s="100"/>
      <c r="H9" s="108"/>
      <c r="I9" s="102"/>
      <c r="J9" s="21" t="s">
        <v>11</v>
      </c>
      <c r="K9" s="14">
        <v>10274.49</v>
      </c>
    </row>
    <row r="10" spans="1:11">
      <c r="A10" s="62"/>
      <c r="B10" s="105"/>
      <c r="C10" s="90"/>
      <c r="D10" s="99"/>
      <c r="E10" s="109"/>
      <c r="F10" s="88"/>
      <c r="G10" s="100"/>
      <c r="H10" s="108"/>
      <c r="I10" s="102"/>
      <c r="J10" s="21" t="s">
        <v>21</v>
      </c>
      <c r="K10" s="14">
        <v>14386.72</v>
      </c>
    </row>
    <row r="11" spans="1:11">
      <c r="B11" s="105"/>
      <c r="C11" s="90"/>
      <c r="D11" s="99"/>
      <c r="E11" s="109"/>
      <c r="F11" s="88"/>
      <c r="G11" s="100"/>
      <c r="H11" s="108"/>
      <c r="I11" s="102"/>
      <c r="J11" s="21" t="s">
        <v>22</v>
      </c>
      <c r="K11" s="14">
        <v>14545.92</v>
      </c>
    </row>
    <row r="12" spans="1:11">
      <c r="A12" s="36"/>
      <c r="B12" s="105"/>
      <c r="C12" s="90"/>
      <c r="D12" s="99"/>
      <c r="E12" s="109"/>
      <c r="F12" s="88"/>
      <c r="G12" s="100"/>
      <c r="H12" s="108"/>
      <c r="I12" s="102"/>
      <c r="J12" s="21" t="s">
        <v>23</v>
      </c>
      <c r="K12" s="14">
        <v>0</v>
      </c>
    </row>
    <row r="13" spans="1:11">
      <c r="A13" s="36"/>
      <c r="B13" s="105"/>
      <c r="C13" s="90"/>
      <c r="D13" s="99"/>
      <c r="E13" s="109"/>
      <c r="F13" s="88"/>
      <c r="G13" s="100"/>
      <c r="H13" s="108"/>
      <c r="I13" s="102"/>
      <c r="J13" s="21"/>
      <c r="K13" s="14"/>
    </row>
    <row r="14" spans="1:11">
      <c r="B14" s="105"/>
      <c r="C14" s="90"/>
      <c r="D14" s="99"/>
      <c r="E14" s="109"/>
      <c r="F14" s="88"/>
      <c r="G14" s="100"/>
      <c r="H14" s="108"/>
      <c r="I14" s="102"/>
      <c r="J14" s="21"/>
      <c r="K14" s="14"/>
    </row>
    <row r="15" spans="1:11">
      <c r="A15" s="36"/>
      <c r="B15" s="105"/>
      <c r="C15" s="90"/>
      <c r="D15" s="99"/>
      <c r="E15" s="109"/>
      <c r="F15" s="88"/>
      <c r="G15" s="100"/>
      <c r="H15" s="108"/>
      <c r="I15" s="102"/>
      <c r="J15" s="21"/>
      <c r="K15" s="14"/>
    </row>
    <row r="16" spans="1:11">
      <c r="A16" s="36"/>
      <c r="B16" s="105"/>
      <c r="C16" s="90"/>
      <c r="D16" s="99"/>
      <c r="E16" s="109"/>
      <c r="F16" s="88"/>
      <c r="G16" s="100"/>
      <c r="H16" s="108"/>
      <c r="I16" s="102"/>
      <c r="J16" s="21"/>
      <c r="K16" s="14"/>
    </row>
    <row r="17" spans="1:11">
      <c r="A17" s="36"/>
      <c r="B17" s="105"/>
      <c r="C17" s="90"/>
      <c r="D17" s="99"/>
      <c r="E17" s="109"/>
      <c r="F17" s="88"/>
      <c r="G17" s="100"/>
      <c r="H17" s="108"/>
      <c r="I17" s="102"/>
      <c r="J17" s="21"/>
      <c r="K17" s="14"/>
    </row>
    <row r="18" spans="1:11">
      <c r="B18" s="105"/>
      <c r="C18" s="90"/>
      <c r="D18" s="99"/>
      <c r="E18" s="109"/>
      <c r="F18" s="88"/>
      <c r="G18" s="100"/>
      <c r="H18" s="108"/>
      <c r="I18" s="102"/>
      <c r="J18" s="21"/>
      <c r="K18" s="14"/>
    </row>
    <row r="19" spans="1:11">
      <c r="A19" s="36"/>
      <c r="B19" s="105"/>
      <c r="C19" s="90"/>
      <c r="D19" s="99"/>
      <c r="E19" s="109"/>
      <c r="F19" s="88"/>
      <c r="G19" s="100"/>
      <c r="H19" s="108"/>
      <c r="I19" s="102"/>
      <c r="J19" s="21"/>
      <c r="K19" s="14"/>
    </row>
    <row r="20" spans="1:11">
      <c r="B20" s="105"/>
      <c r="C20" s="90"/>
      <c r="D20" s="99"/>
      <c r="E20" s="109"/>
      <c r="F20" s="88"/>
      <c r="G20" s="100"/>
      <c r="H20" s="108"/>
      <c r="I20" s="102"/>
      <c r="J20" s="21"/>
      <c r="K20" s="14"/>
    </row>
    <row r="21" spans="1:11">
      <c r="B21" s="105"/>
      <c r="C21" s="90"/>
      <c r="D21" s="99"/>
      <c r="E21" s="109"/>
      <c r="F21" s="88"/>
      <c r="G21" s="100"/>
      <c r="H21" s="108"/>
      <c r="I21" s="102"/>
      <c r="J21" s="21"/>
      <c r="K21" s="14"/>
    </row>
    <row r="22" spans="1:11">
      <c r="B22" s="105"/>
      <c r="C22" s="90"/>
      <c r="D22" s="99"/>
      <c r="E22" s="109"/>
      <c r="F22" s="88"/>
      <c r="G22" s="100"/>
      <c r="H22" s="108"/>
      <c r="I22" s="102"/>
      <c r="J22" s="21"/>
      <c r="K22" s="14"/>
    </row>
    <row r="23" spans="1:11">
      <c r="A23" s="36"/>
      <c r="B23" s="105"/>
      <c r="C23" s="90"/>
      <c r="D23" s="99"/>
      <c r="E23" s="109"/>
      <c r="F23" s="88"/>
      <c r="G23" s="100"/>
      <c r="H23" s="108"/>
      <c r="I23" s="102"/>
      <c r="J23" s="21"/>
      <c r="K23" s="14"/>
    </row>
    <row r="24" spans="1:11">
      <c r="A24" s="36"/>
      <c r="B24" s="105"/>
      <c r="C24" s="90"/>
      <c r="D24" s="99"/>
      <c r="E24" s="109"/>
      <c r="F24" s="88"/>
      <c r="G24" s="100"/>
      <c r="H24" s="108"/>
      <c r="I24" s="102"/>
      <c r="J24" s="21"/>
      <c r="K24" s="14"/>
    </row>
    <row r="25" spans="1:11">
      <c r="B25" s="105"/>
      <c r="C25" s="90"/>
      <c r="D25" s="99"/>
      <c r="E25" s="109"/>
      <c r="F25" s="88"/>
      <c r="G25" s="100"/>
      <c r="H25" s="108"/>
      <c r="I25" s="102"/>
      <c r="J25" s="21"/>
      <c r="K25" s="14"/>
    </row>
    <row r="26" spans="1:11">
      <c r="B26" s="105"/>
      <c r="C26" s="90"/>
      <c r="D26" s="99"/>
      <c r="E26" s="109"/>
      <c r="F26" s="88"/>
      <c r="G26" s="100"/>
      <c r="H26" s="108"/>
      <c r="I26" s="102"/>
      <c r="J26" s="21"/>
      <c r="K26" s="14"/>
    </row>
    <row r="27" spans="1:11">
      <c r="B27" s="105"/>
      <c r="C27" s="90"/>
      <c r="D27" s="99"/>
      <c r="E27" s="109"/>
      <c r="F27" s="88"/>
      <c r="G27" s="100"/>
      <c r="H27" s="108"/>
      <c r="I27" s="102"/>
      <c r="J27" s="21"/>
      <c r="K27" s="14"/>
    </row>
    <row r="28" spans="1:11">
      <c r="B28" s="105"/>
      <c r="C28" s="90"/>
      <c r="D28" s="99"/>
      <c r="E28" s="109"/>
      <c r="F28" s="88"/>
      <c r="G28" s="100"/>
      <c r="H28" s="108"/>
      <c r="I28" s="102"/>
      <c r="J28" s="21"/>
      <c r="K28" s="14"/>
    </row>
    <row r="29" spans="1:11">
      <c r="B29" s="105"/>
      <c r="C29" s="90"/>
      <c r="D29" s="99"/>
      <c r="E29" s="109"/>
      <c r="F29" s="88"/>
      <c r="G29" s="100"/>
      <c r="H29" s="108"/>
      <c r="I29" s="102"/>
      <c r="J29" s="21"/>
      <c r="K29" s="14"/>
    </row>
    <row r="30" spans="1:11">
      <c r="B30" s="105"/>
      <c r="C30" s="90"/>
      <c r="D30" s="99"/>
      <c r="E30" s="109"/>
      <c r="F30" s="88"/>
      <c r="G30" s="100"/>
      <c r="H30" s="108"/>
      <c r="I30" s="102"/>
      <c r="J30" s="21"/>
      <c r="K30" s="14"/>
    </row>
    <row r="31" spans="1:11">
      <c r="B31" s="105"/>
      <c r="C31" s="90"/>
      <c r="D31" s="99"/>
      <c r="E31" s="109"/>
      <c r="F31" s="88"/>
      <c r="G31" s="100"/>
      <c r="H31" s="108"/>
      <c r="I31" s="102"/>
      <c r="J31" s="21"/>
      <c r="K31" s="14"/>
    </row>
    <row r="32" spans="1:11">
      <c r="B32" s="105"/>
      <c r="C32" s="90"/>
      <c r="D32" s="99"/>
      <c r="E32" s="109"/>
      <c r="F32" s="88"/>
      <c r="G32" s="100"/>
      <c r="H32" s="108"/>
      <c r="I32" s="102"/>
      <c r="J32" s="21"/>
      <c r="K32" s="14"/>
    </row>
    <row r="33" spans="1:11">
      <c r="B33" s="105"/>
      <c r="C33" s="90"/>
      <c r="D33" s="99"/>
      <c r="E33" s="109"/>
      <c r="F33" s="88"/>
      <c r="G33" s="100"/>
      <c r="H33" s="108"/>
      <c r="I33" s="102"/>
      <c r="J33" s="21"/>
      <c r="K33" s="14"/>
    </row>
    <row r="34" spans="1:11" ht="15.75" thickBot="1">
      <c r="A34" s="36"/>
      <c r="B34" s="105"/>
      <c r="C34" s="90"/>
      <c r="D34" s="99"/>
      <c r="E34" s="109"/>
      <c r="F34" s="88"/>
      <c r="G34" s="100"/>
      <c r="H34" s="108"/>
      <c r="I34" s="102"/>
      <c r="J34" s="21"/>
      <c r="K34" s="14"/>
    </row>
    <row r="35" spans="1:11" ht="15.75" thickBot="1">
      <c r="A35" s="33" t="s">
        <v>3</v>
      </c>
      <c r="B35" s="26"/>
      <c r="C35" s="9">
        <v>12624067.529999999</v>
      </c>
      <c r="D35" s="2"/>
      <c r="E35" s="15"/>
      <c r="F35" s="14"/>
      <c r="H35" s="31"/>
      <c r="I35" s="20"/>
      <c r="J35" s="21"/>
      <c r="K35" s="14"/>
    </row>
    <row r="36" spans="1:11" ht="15.75" thickBot="1">
      <c r="B36" s="10"/>
      <c r="C36" s="11"/>
      <c r="D36" s="2"/>
      <c r="E36" s="16"/>
      <c r="F36" s="17">
        <v>0</v>
      </c>
      <c r="H36" s="32"/>
      <c r="I36" s="22">
        <v>0</v>
      </c>
      <c r="J36" s="39"/>
      <c r="K36" s="17"/>
    </row>
    <row r="37" spans="1:11">
      <c r="B37" s="6" t="s">
        <v>1</v>
      </c>
      <c r="C37" s="7">
        <f>SUM(C3:C36)</f>
        <v>13304226.799999999</v>
      </c>
      <c r="D37" s="2"/>
      <c r="E37" s="23" t="s">
        <v>1</v>
      </c>
      <c r="F37" s="24">
        <f>SUM(F4:F36)</f>
        <v>0</v>
      </c>
      <c r="H37" s="5" t="s">
        <v>1</v>
      </c>
      <c r="I37" s="4">
        <f>SUM(I4:I36)</f>
        <v>0</v>
      </c>
      <c r="J37" s="4"/>
      <c r="K37" s="4">
        <f t="shared" ref="K37" si="0">SUM(K4:K36)</f>
        <v>102165.62</v>
      </c>
    </row>
    <row r="38" spans="1:11">
      <c r="I38" s="2"/>
      <c r="K38" s="2"/>
    </row>
    <row r="39" spans="1:11" ht="15.75" customHeight="1">
      <c r="A39" s="5"/>
      <c r="D39" s="25"/>
      <c r="E39" s="25"/>
      <c r="F39" s="25"/>
      <c r="H39" s="150" t="s">
        <v>14</v>
      </c>
      <c r="I39" s="151"/>
      <c r="J39" s="148">
        <f>I37+K37</f>
        <v>102165.62</v>
      </c>
      <c r="K39" s="149"/>
    </row>
    <row r="40" spans="1:11" ht="15" customHeight="1">
      <c r="D40" s="154" t="s">
        <v>15</v>
      </c>
      <c r="E40" s="154"/>
      <c r="F40" s="46">
        <f>F37-J39</f>
        <v>-102165.62</v>
      </c>
      <c r="I40" s="40"/>
    </row>
    <row r="41" spans="1:11" ht="15.75" thickBot="1">
      <c r="D41" s="45"/>
      <c r="E41" s="45" t="s">
        <v>0</v>
      </c>
      <c r="F41" s="47">
        <f>-C37</f>
        <v>-13304226.799999999</v>
      </c>
    </row>
    <row r="42" spans="1:11" ht="15.75" thickTop="1">
      <c r="E42" t="s">
        <v>26</v>
      </c>
      <c r="F42" s="4">
        <f>SUM(F40:F41)</f>
        <v>-13406392.419999998</v>
      </c>
    </row>
    <row r="43" spans="1:11" ht="15.75" thickBot="1">
      <c r="D43" s="140" t="s">
        <v>25</v>
      </c>
      <c r="E43" s="140"/>
      <c r="F43" s="51">
        <v>3067863.77</v>
      </c>
    </row>
    <row r="44" spans="1:11">
      <c r="E44" s="6" t="s">
        <v>27</v>
      </c>
      <c r="F44" s="7">
        <f>F43+F42</f>
        <v>-10338528.649999999</v>
      </c>
    </row>
    <row r="45" spans="1:11" ht="15.75" thickBot="1">
      <c r="D45" s="54" t="s">
        <v>17</v>
      </c>
      <c r="F45" s="56">
        <v>511449.48</v>
      </c>
    </row>
    <row r="46" spans="1:11" ht="16.5" thickTop="1" thickBot="1">
      <c r="D46" s="152" t="s">
        <v>35</v>
      </c>
      <c r="E46" s="153"/>
      <c r="F46" s="57">
        <f>F45+F44</f>
        <v>-9827079.1699999981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1.9685039370078741" top="0.47244094488188981" bottom="0.23622047244094491" header="0.31496062992125984" footer="0.31496062992125984"/>
  <pageSetup scale="80" orientation="landscape" verticalDpi="0" r:id="rId1"/>
  <headerFooter>
    <oddHeader>&amp;C&amp;"Arial,Negrita"&amp;14BALANCE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6"/>
  <sheetViews>
    <sheetView workbookViewId="0">
      <pane xSplit="1" ySplit="4" topLeftCell="C35" activePane="bottomRight" state="frozen"/>
      <selection pane="topRight" activeCell="B1" sqref="B1"/>
      <selection pane="bottomLeft" activeCell="A5" sqref="A5"/>
      <selection pane="bottomRight" activeCell="F46" sqref="F46"/>
    </sheetView>
  </sheetViews>
  <sheetFormatPr baseColWidth="10" defaultRowHeight="15"/>
  <cols>
    <col min="2" max="2" width="12.42578125" customWidth="1"/>
    <col min="3" max="3" width="16.42578125" customWidth="1"/>
    <col min="4" max="4" width="7.28515625" customWidth="1"/>
    <col min="6" max="6" width="17.85546875" customWidth="1"/>
    <col min="7" max="7" width="4.85546875" customWidth="1"/>
    <col min="9" max="9" width="13.7109375" customWidth="1"/>
    <col min="11" max="11" width="17" customWidth="1"/>
  </cols>
  <sheetData>
    <row r="1" spans="1:13" ht="23.25">
      <c r="C1" s="147" t="s">
        <v>63</v>
      </c>
      <c r="D1" s="147"/>
      <c r="E1" s="147"/>
      <c r="F1" s="147"/>
      <c r="G1" s="147"/>
      <c r="H1" s="147"/>
      <c r="I1" s="147"/>
      <c r="J1" s="147"/>
    </row>
    <row r="2" spans="1:13" ht="15.75" thickBot="1">
      <c r="E2" s="1"/>
      <c r="F2" s="1"/>
    </row>
    <row r="3" spans="1:13" ht="15.75" thickBot="1">
      <c r="C3" s="29" t="s">
        <v>0</v>
      </c>
      <c r="D3" s="3"/>
    </row>
    <row r="4" spans="1:13" ht="20.25" thickTop="1" thickBot="1">
      <c r="A4" s="27" t="s">
        <v>2</v>
      </c>
      <c r="B4" s="28"/>
      <c r="C4" s="30">
        <v>142812.42000000001</v>
      </c>
      <c r="D4" s="2"/>
      <c r="E4" s="156" t="s">
        <v>53</v>
      </c>
      <c r="F4" s="157"/>
      <c r="I4" s="144" t="s">
        <v>5</v>
      </c>
      <c r="J4" s="145"/>
      <c r="K4" s="146"/>
    </row>
    <row r="5" spans="1:13" ht="15.75" thickTop="1">
      <c r="A5" s="84"/>
      <c r="B5" s="105">
        <v>40299</v>
      </c>
      <c r="C5" s="90">
        <v>0</v>
      </c>
      <c r="D5" s="99"/>
      <c r="E5" s="107">
        <v>40299</v>
      </c>
      <c r="F5" s="106">
        <v>67412</v>
      </c>
      <c r="G5" s="100"/>
      <c r="H5" s="101">
        <v>40299</v>
      </c>
      <c r="I5" s="102">
        <v>0</v>
      </c>
      <c r="J5" s="37"/>
      <c r="K5" s="38"/>
    </row>
    <row r="6" spans="1:13">
      <c r="A6" s="84"/>
      <c r="B6" s="105">
        <v>40300</v>
      </c>
      <c r="C6" s="90">
        <v>0</v>
      </c>
      <c r="D6" s="99"/>
      <c r="E6" s="107">
        <v>40300</v>
      </c>
      <c r="F6" s="88">
        <v>70084.28</v>
      </c>
      <c r="G6" s="100"/>
      <c r="H6" s="108">
        <v>40300</v>
      </c>
      <c r="I6" s="102">
        <v>75</v>
      </c>
      <c r="J6" s="21" t="s">
        <v>6</v>
      </c>
      <c r="K6" s="14">
        <v>749</v>
      </c>
    </row>
    <row r="7" spans="1:13">
      <c r="A7" s="84"/>
      <c r="B7" s="105">
        <v>40301</v>
      </c>
      <c r="C7" s="90">
        <v>0</v>
      </c>
      <c r="D7" s="99"/>
      <c r="E7" s="107">
        <v>40301</v>
      </c>
      <c r="F7" s="88">
        <v>39875</v>
      </c>
      <c r="G7" s="100"/>
      <c r="H7" s="108">
        <v>40301</v>
      </c>
      <c r="I7" s="102">
        <v>918.26</v>
      </c>
      <c r="J7" s="21" t="s">
        <v>4</v>
      </c>
      <c r="K7" s="14">
        <v>15185</v>
      </c>
    </row>
    <row r="8" spans="1:13">
      <c r="A8" s="84"/>
      <c r="B8" s="105">
        <v>40302</v>
      </c>
      <c r="C8" s="90">
        <v>0</v>
      </c>
      <c r="D8" s="99"/>
      <c r="E8" s="107">
        <v>40302</v>
      </c>
      <c r="F8" s="88">
        <v>46864</v>
      </c>
      <c r="G8" s="100"/>
      <c r="H8" s="108">
        <v>40302</v>
      </c>
      <c r="I8" s="102">
        <v>0</v>
      </c>
      <c r="J8" s="21" t="s">
        <v>7</v>
      </c>
      <c r="K8" s="14">
        <v>28750</v>
      </c>
    </row>
    <row r="9" spans="1:13">
      <c r="A9" s="84"/>
      <c r="B9" s="105">
        <v>40303</v>
      </c>
      <c r="C9" s="90">
        <v>0</v>
      </c>
      <c r="D9" s="99"/>
      <c r="E9" s="107">
        <v>40303</v>
      </c>
      <c r="F9" s="88">
        <v>28372</v>
      </c>
      <c r="G9" s="100"/>
      <c r="H9" s="108">
        <v>40303</v>
      </c>
      <c r="I9" s="102">
        <v>0</v>
      </c>
      <c r="J9" s="21" t="s">
        <v>10</v>
      </c>
      <c r="K9" s="14">
        <v>8613</v>
      </c>
    </row>
    <row r="10" spans="1:13">
      <c r="A10" s="84"/>
      <c r="B10" s="105">
        <v>40304</v>
      </c>
      <c r="C10" s="90">
        <v>0</v>
      </c>
      <c r="D10" s="99"/>
      <c r="E10" s="107">
        <v>40304</v>
      </c>
      <c r="F10" s="88">
        <v>46506.5</v>
      </c>
      <c r="G10" s="100"/>
      <c r="H10" s="108">
        <v>40304</v>
      </c>
      <c r="I10" s="102">
        <v>0</v>
      </c>
      <c r="J10" s="21" t="s">
        <v>11</v>
      </c>
      <c r="K10" s="14">
        <v>7814.5</v>
      </c>
    </row>
    <row r="11" spans="1:13">
      <c r="A11" s="84"/>
      <c r="B11" s="105">
        <v>40305</v>
      </c>
      <c r="C11" s="90">
        <v>0</v>
      </c>
      <c r="D11" s="99"/>
      <c r="E11" s="107">
        <v>40305</v>
      </c>
      <c r="F11" s="88">
        <v>61398</v>
      </c>
      <c r="G11" s="100"/>
      <c r="H11" s="108">
        <v>40305</v>
      </c>
      <c r="I11" s="102">
        <v>0</v>
      </c>
      <c r="J11" s="21" t="s">
        <v>12</v>
      </c>
      <c r="K11" s="14">
        <v>7437</v>
      </c>
    </row>
    <row r="12" spans="1:13">
      <c r="A12" s="84"/>
      <c r="B12" s="105">
        <v>40306</v>
      </c>
      <c r="C12" s="90">
        <v>2564.5500000000002</v>
      </c>
      <c r="D12" s="99"/>
      <c r="E12" s="107">
        <v>40306</v>
      </c>
      <c r="F12" s="88">
        <v>61782.5</v>
      </c>
      <c r="G12" s="100"/>
      <c r="H12" s="108">
        <v>40306</v>
      </c>
      <c r="I12" s="102">
        <v>26</v>
      </c>
      <c r="J12" s="21" t="s">
        <v>18</v>
      </c>
      <c r="K12" s="14">
        <v>7198</v>
      </c>
    </row>
    <row r="13" spans="1:13">
      <c r="A13" s="84"/>
      <c r="B13" s="105">
        <v>40307</v>
      </c>
      <c r="C13" s="90">
        <v>0</v>
      </c>
      <c r="D13" s="99"/>
      <c r="E13" s="107">
        <v>40307</v>
      </c>
      <c r="F13" s="88">
        <v>69663</v>
      </c>
      <c r="G13" s="100"/>
      <c r="H13" s="108">
        <v>40307</v>
      </c>
      <c r="I13" s="102">
        <v>0</v>
      </c>
      <c r="J13" s="21" t="s">
        <v>13</v>
      </c>
      <c r="K13" s="14">
        <v>7198</v>
      </c>
    </row>
    <row r="14" spans="1:13">
      <c r="A14" s="84"/>
      <c r="B14" s="105">
        <v>40308</v>
      </c>
      <c r="C14" s="90">
        <v>0</v>
      </c>
      <c r="D14" s="99"/>
      <c r="E14" s="107">
        <v>40308</v>
      </c>
      <c r="F14" s="88">
        <v>21643.5</v>
      </c>
      <c r="G14" s="100"/>
      <c r="H14" s="108">
        <v>40308</v>
      </c>
      <c r="I14" s="102">
        <v>20</v>
      </c>
      <c r="J14" s="21"/>
      <c r="K14" s="14"/>
    </row>
    <row r="15" spans="1:13">
      <c r="A15" s="84"/>
      <c r="B15" s="105">
        <v>40309</v>
      </c>
      <c r="C15" s="90">
        <v>90</v>
      </c>
      <c r="D15" s="99"/>
      <c r="E15" s="107">
        <v>40309</v>
      </c>
      <c r="F15" s="88">
        <v>22519</v>
      </c>
      <c r="G15" s="100"/>
      <c r="H15" s="108">
        <v>40309</v>
      </c>
      <c r="I15" s="102">
        <v>2105.5</v>
      </c>
      <c r="J15" s="21"/>
      <c r="K15" s="14"/>
    </row>
    <row r="16" spans="1:13">
      <c r="A16" s="84"/>
      <c r="B16" s="105">
        <v>40310</v>
      </c>
      <c r="C16" s="90">
        <v>0</v>
      </c>
      <c r="D16" s="99"/>
      <c r="E16" s="107">
        <v>40310</v>
      </c>
      <c r="F16" s="88">
        <v>29168.5</v>
      </c>
      <c r="G16" s="100"/>
      <c r="H16" s="108">
        <v>40310</v>
      </c>
      <c r="I16" s="102">
        <v>0</v>
      </c>
      <c r="J16" s="21"/>
      <c r="K16" s="86"/>
      <c r="L16" s="85"/>
      <c r="M16" s="55"/>
    </row>
    <row r="17" spans="1:13">
      <c r="A17" s="84"/>
      <c r="B17" s="105">
        <v>40311</v>
      </c>
      <c r="C17" s="90">
        <v>0</v>
      </c>
      <c r="D17" s="99"/>
      <c r="E17" s="107">
        <v>40311</v>
      </c>
      <c r="F17" s="88">
        <v>36232</v>
      </c>
      <c r="G17" s="100"/>
      <c r="H17" s="108">
        <v>40311</v>
      </c>
      <c r="I17" s="102">
        <v>0</v>
      </c>
      <c r="J17" s="21"/>
      <c r="K17" s="86"/>
      <c r="L17" s="85"/>
      <c r="M17" s="55"/>
    </row>
    <row r="18" spans="1:13">
      <c r="A18" s="84"/>
      <c r="B18" s="105">
        <v>40312</v>
      </c>
      <c r="C18" s="90">
        <v>0</v>
      </c>
      <c r="D18" s="99"/>
      <c r="E18" s="107">
        <v>40312</v>
      </c>
      <c r="F18" s="88">
        <v>38036.5</v>
      </c>
      <c r="G18" s="100"/>
      <c r="H18" s="108">
        <v>40312</v>
      </c>
      <c r="I18" s="102">
        <v>522</v>
      </c>
      <c r="J18" s="21"/>
      <c r="K18" s="89"/>
      <c r="L18" s="85"/>
      <c r="M18" s="55"/>
    </row>
    <row r="19" spans="1:13">
      <c r="A19" s="84"/>
      <c r="B19" s="105">
        <v>40313</v>
      </c>
      <c r="C19" s="90">
        <v>0</v>
      </c>
      <c r="D19" s="99"/>
      <c r="E19" s="107">
        <v>40313</v>
      </c>
      <c r="F19" s="88">
        <v>40099</v>
      </c>
      <c r="G19" s="100"/>
      <c r="H19" s="108">
        <v>40313</v>
      </c>
      <c r="I19" s="102">
        <v>0</v>
      </c>
      <c r="J19" s="21"/>
      <c r="K19" s="89"/>
      <c r="L19" s="85"/>
      <c r="M19" s="55"/>
    </row>
    <row r="20" spans="1:13">
      <c r="A20" s="84"/>
      <c r="B20" s="105">
        <v>40314</v>
      </c>
      <c r="C20" s="90">
        <v>0</v>
      </c>
      <c r="D20" s="99"/>
      <c r="E20" s="107">
        <v>40314</v>
      </c>
      <c r="F20" s="88">
        <v>40455.5</v>
      </c>
      <c r="G20" s="100"/>
      <c r="H20" s="108">
        <v>40314</v>
      </c>
      <c r="I20" s="102">
        <v>0</v>
      </c>
      <c r="J20" s="104"/>
      <c r="K20" s="14"/>
    </row>
    <row r="21" spans="1:13">
      <c r="A21" s="84"/>
      <c r="B21" s="105">
        <v>40315</v>
      </c>
      <c r="C21" s="90">
        <v>2269.5</v>
      </c>
      <c r="D21" s="99"/>
      <c r="E21" s="107">
        <v>40315</v>
      </c>
      <c r="F21" s="88">
        <v>22811</v>
      </c>
      <c r="G21" s="100"/>
      <c r="H21" s="108">
        <v>40315</v>
      </c>
      <c r="I21" s="102">
        <v>370.37</v>
      </c>
      <c r="J21" s="104"/>
      <c r="K21" s="14"/>
    </row>
    <row r="22" spans="1:13">
      <c r="A22" s="84"/>
      <c r="B22" s="105">
        <v>40316</v>
      </c>
      <c r="C22" s="90">
        <v>0</v>
      </c>
      <c r="D22" s="99"/>
      <c r="E22" s="107">
        <v>40316</v>
      </c>
      <c r="F22" s="88">
        <v>11218.5</v>
      </c>
      <c r="G22" s="100"/>
      <c r="H22" s="108">
        <v>40316</v>
      </c>
      <c r="I22" s="102">
        <v>0</v>
      </c>
      <c r="J22" s="21"/>
      <c r="K22" s="14"/>
    </row>
    <row r="23" spans="1:13">
      <c r="A23" s="84"/>
      <c r="B23" s="105">
        <v>40317</v>
      </c>
      <c r="C23" s="90">
        <v>2105.5</v>
      </c>
      <c r="D23" s="99"/>
      <c r="E23" s="107">
        <v>40317</v>
      </c>
      <c r="F23" s="88">
        <v>16385</v>
      </c>
      <c r="G23" s="100"/>
      <c r="H23" s="108">
        <v>40317</v>
      </c>
      <c r="I23" s="102">
        <v>0</v>
      </c>
      <c r="J23" s="21"/>
      <c r="K23" s="14"/>
    </row>
    <row r="24" spans="1:13">
      <c r="A24" s="84"/>
      <c r="B24" s="105">
        <v>40318</v>
      </c>
      <c r="C24" s="90">
        <v>844.5</v>
      </c>
      <c r="D24" s="99"/>
      <c r="E24" s="107">
        <v>40318</v>
      </c>
      <c r="F24" s="88">
        <v>24145.5</v>
      </c>
      <c r="G24" s="100"/>
      <c r="H24" s="108">
        <v>40318</v>
      </c>
      <c r="I24" s="102">
        <v>0</v>
      </c>
      <c r="J24" s="21"/>
      <c r="K24" s="14"/>
    </row>
    <row r="25" spans="1:13">
      <c r="A25" s="84"/>
      <c r="B25" s="105">
        <v>40319</v>
      </c>
      <c r="C25" s="90">
        <v>0</v>
      </c>
      <c r="D25" s="99"/>
      <c r="E25" s="107">
        <v>40319</v>
      </c>
      <c r="F25" s="88">
        <v>33346</v>
      </c>
      <c r="G25" s="100"/>
      <c r="H25" s="108">
        <v>40319</v>
      </c>
      <c r="I25" s="102">
        <v>0</v>
      </c>
      <c r="J25" s="21"/>
      <c r="K25" s="14"/>
    </row>
    <row r="26" spans="1:13">
      <c r="A26" s="84"/>
      <c r="B26" s="105">
        <v>40320</v>
      </c>
      <c r="C26" s="90">
        <v>0</v>
      </c>
      <c r="D26" s="99"/>
      <c r="E26" s="107">
        <v>40320</v>
      </c>
      <c r="F26" s="88">
        <v>39659</v>
      </c>
      <c r="G26" s="100"/>
      <c r="H26" s="108">
        <v>40320</v>
      </c>
      <c r="I26" s="102">
        <v>0</v>
      </c>
      <c r="J26" s="21"/>
      <c r="K26" s="14"/>
    </row>
    <row r="27" spans="1:13">
      <c r="A27" s="84"/>
      <c r="B27" s="105">
        <v>40321</v>
      </c>
      <c r="C27" s="90">
        <v>0</v>
      </c>
      <c r="D27" s="99"/>
      <c r="E27" s="107">
        <v>40321</v>
      </c>
      <c r="F27" s="88">
        <v>37117.5</v>
      </c>
      <c r="G27" s="100"/>
      <c r="H27" s="108">
        <v>40321</v>
      </c>
      <c r="I27" s="102">
        <v>0</v>
      </c>
      <c r="J27" s="21"/>
      <c r="K27" s="14"/>
    </row>
    <row r="28" spans="1:13">
      <c r="A28" s="84"/>
      <c r="B28" s="105">
        <v>40322</v>
      </c>
      <c r="C28" s="90">
        <v>0</v>
      </c>
      <c r="D28" s="99"/>
      <c r="E28" s="107">
        <v>40322</v>
      </c>
      <c r="F28" s="88">
        <v>28777</v>
      </c>
      <c r="G28" s="100"/>
      <c r="H28" s="108">
        <v>40322</v>
      </c>
      <c r="I28" s="102">
        <v>0</v>
      </c>
      <c r="J28" s="21"/>
      <c r="K28" s="14"/>
    </row>
    <row r="29" spans="1:13">
      <c r="A29" s="84"/>
      <c r="B29" s="105">
        <v>40323</v>
      </c>
      <c r="C29" s="90">
        <v>0</v>
      </c>
      <c r="D29" s="99"/>
      <c r="E29" s="107">
        <v>40323</v>
      </c>
      <c r="F29" s="88">
        <v>14040</v>
      </c>
      <c r="G29" s="100"/>
      <c r="H29" s="108">
        <v>40323</v>
      </c>
      <c r="I29" s="102">
        <v>0</v>
      </c>
      <c r="J29" s="21"/>
      <c r="K29" s="14"/>
    </row>
    <row r="30" spans="1:13">
      <c r="A30" s="84"/>
      <c r="B30" s="105">
        <v>40324</v>
      </c>
      <c r="C30" s="90">
        <v>0</v>
      </c>
      <c r="D30" s="99"/>
      <c r="E30" s="107">
        <v>40324</v>
      </c>
      <c r="F30" s="88">
        <v>27062</v>
      </c>
      <c r="G30" s="100"/>
      <c r="H30" s="108">
        <v>40324</v>
      </c>
      <c r="I30" s="102">
        <v>24</v>
      </c>
      <c r="J30" s="21"/>
      <c r="K30" s="14"/>
    </row>
    <row r="31" spans="1:13">
      <c r="A31" s="84"/>
      <c r="B31" s="105">
        <v>40325</v>
      </c>
      <c r="C31" s="90">
        <v>2489.8000000000002</v>
      </c>
      <c r="D31" s="99"/>
      <c r="E31" s="107">
        <v>40325</v>
      </c>
      <c r="F31" s="88">
        <v>23893</v>
      </c>
      <c r="G31" s="100"/>
      <c r="H31" s="108">
        <v>40325</v>
      </c>
      <c r="I31" s="102">
        <v>0</v>
      </c>
      <c r="J31" s="21"/>
      <c r="K31" s="14"/>
    </row>
    <row r="32" spans="1:13">
      <c r="A32" s="84"/>
      <c r="B32" s="105">
        <v>40326</v>
      </c>
      <c r="C32" s="90">
        <v>0</v>
      </c>
      <c r="D32" s="99"/>
      <c r="E32" s="107">
        <v>40326</v>
      </c>
      <c r="F32" s="88">
        <v>38675.5</v>
      </c>
      <c r="G32" s="100"/>
      <c r="H32" s="108">
        <v>40326</v>
      </c>
      <c r="I32" s="102">
        <v>50</v>
      </c>
      <c r="J32" s="21"/>
      <c r="K32" s="14"/>
    </row>
    <row r="33" spans="1:11">
      <c r="A33" s="84"/>
      <c r="B33" s="105">
        <v>40327</v>
      </c>
      <c r="C33" s="90">
        <v>0</v>
      </c>
      <c r="D33" s="99"/>
      <c r="E33" s="107">
        <v>40327</v>
      </c>
      <c r="F33" s="88">
        <v>39952</v>
      </c>
      <c r="G33" s="100"/>
      <c r="H33" s="108">
        <v>40327</v>
      </c>
      <c r="I33" s="102">
        <v>2000</v>
      </c>
      <c r="J33" s="21"/>
      <c r="K33" s="14"/>
    </row>
    <row r="34" spans="1:11">
      <c r="A34" s="84"/>
      <c r="B34" s="105">
        <v>40328</v>
      </c>
      <c r="C34" s="90">
        <v>0</v>
      </c>
      <c r="D34" s="99"/>
      <c r="E34" s="107">
        <v>40328</v>
      </c>
      <c r="F34" s="88">
        <v>60858</v>
      </c>
      <c r="G34" s="100"/>
      <c r="H34" s="108">
        <v>40328</v>
      </c>
      <c r="I34" s="102">
        <v>50</v>
      </c>
      <c r="J34" s="21"/>
      <c r="K34" s="14"/>
    </row>
    <row r="35" spans="1:11" ht="15.75" thickBot="1">
      <c r="A35" s="84"/>
      <c r="B35" s="105">
        <v>40329</v>
      </c>
      <c r="C35" s="90">
        <v>0</v>
      </c>
      <c r="D35" s="99"/>
      <c r="E35" s="107">
        <v>40329</v>
      </c>
      <c r="F35" s="88">
        <v>25966.5</v>
      </c>
      <c r="G35" s="100"/>
      <c r="H35" s="108">
        <v>40329</v>
      </c>
      <c r="I35" s="102">
        <v>0</v>
      </c>
      <c r="J35" s="21"/>
      <c r="K35" s="14"/>
    </row>
    <row r="36" spans="1:11" ht="15.75" thickBot="1">
      <c r="A36" s="33" t="s">
        <v>3</v>
      </c>
      <c r="B36" s="26"/>
      <c r="C36" s="9">
        <v>517364.21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 t="s">
        <v>52</v>
      </c>
      <c r="B37" s="52"/>
      <c r="C37" s="11">
        <v>485970.19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1156510.67</v>
      </c>
      <c r="E38" s="23" t="s">
        <v>1</v>
      </c>
      <c r="F38" s="24">
        <f>SUM(F5:F37)</f>
        <v>1164017.78</v>
      </c>
      <c r="H38" s="1" t="s">
        <v>1</v>
      </c>
      <c r="I38" s="4">
        <f>SUM(I5:I37)</f>
        <v>6161.13</v>
      </c>
      <c r="J38" s="42" t="s">
        <v>1</v>
      </c>
      <c r="K38" s="4">
        <f t="shared" ref="K38" si="0">SUM(K5:K37)</f>
        <v>82944.5</v>
      </c>
    </row>
    <row r="39" spans="1:11">
      <c r="I39" s="2"/>
    </row>
    <row r="40" spans="1:11" ht="15.75">
      <c r="A40" s="5"/>
      <c r="C40" s="55">
        <v>0</v>
      </c>
      <c r="D40" s="25"/>
      <c r="E40" s="25"/>
      <c r="F40" s="25"/>
      <c r="H40" s="150" t="s">
        <v>14</v>
      </c>
      <c r="I40" s="151"/>
      <c r="J40" s="148">
        <f>I38+K38</f>
        <v>89105.63</v>
      </c>
      <c r="K40" s="149"/>
    </row>
    <row r="41" spans="1:11" ht="15.75">
      <c r="D41" s="154" t="s">
        <v>15</v>
      </c>
      <c r="E41" s="154"/>
      <c r="F41" s="46">
        <f>F38-J40</f>
        <v>1074912.1499999999</v>
      </c>
      <c r="I41" s="40"/>
    </row>
    <row r="42" spans="1:11" ht="15.75" thickBot="1">
      <c r="D42" s="45"/>
      <c r="E42" s="45" t="s">
        <v>0</v>
      </c>
      <c r="F42" s="47">
        <f>-C38</f>
        <v>-1156510.67</v>
      </c>
    </row>
    <row r="43" spans="1:11" ht="15.75" thickTop="1">
      <c r="C43" t="s">
        <v>34</v>
      </c>
      <c r="E43" s="5" t="s">
        <v>26</v>
      </c>
      <c r="F43" s="4">
        <f>SUM(F41:F42)</f>
        <v>-81598.520000000019</v>
      </c>
      <c r="I43" s="158"/>
      <c r="J43" s="158"/>
      <c r="K43" s="2"/>
    </row>
    <row r="44" spans="1:11" ht="15.75" thickBot="1">
      <c r="D44" s="140" t="s">
        <v>25</v>
      </c>
      <c r="E44" s="140"/>
      <c r="F44" s="51">
        <v>26006.5</v>
      </c>
      <c r="I44" s="159" t="s">
        <v>17</v>
      </c>
      <c r="J44" s="159"/>
      <c r="K44" s="2">
        <v>59015.49</v>
      </c>
    </row>
    <row r="45" spans="1:11" ht="16.5" thickTop="1" thickBot="1">
      <c r="E45" s="6" t="s">
        <v>29</v>
      </c>
      <c r="F45" s="7">
        <f>F44+F43</f>
        <v>-55592.020000000019</v>
      </c>
      <c r="I45" s="152" t="s">
        <v>35</v>
      </c>
      <c r="J45" s="153"/>
      <c r="K45" s="66">
        <f>F45+K44</f>
        <v>3423.4699999999793</v>
      </c>
    </row>
    <row r="46" spans="1:11" ht="15.75" thickTop="1">
      <c r="D46" s="155"/>
      <c r="E46" s="155"/>
      <c r="F46" s="56"/>
    </row>
  </sheetData>
  <mergeCells count="11">
    <mergeCell ref="D46:E46"/>
    <mergeCell ref="D44:E44"/>
    <mergeCell ref="D41:E41"/>
    <mergeCell ref="C1:J1"/>
    <mergeCell ref="E4:F4"/>
    <mergeCell ref="I4:K4"/>
    <mergeCell ref="H40:I40"/>
    <mergeCell ref="J40:K40"/>
    <mergeCell ref="I45:J45"/>
    <mergeCell ref="I43:J43"/>
    <mergeCell ref="I44:J44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W46"/>
  <sheetViews>
    <sheetView topLeftCell="M1" workbookViewId="0">
      <pane ySplit="4" topLeftCell="A26" activePane="bottomLeft" state="frozen"/>
      <selection pane="bottomLeft" activeCell="W11" sqref="W11"/>
    </sheetView>
  </sheetViews>
  <sheetFormatPr baseColWidth="10" defaultRowHeight="15"/>
  <cols>
    <col min="6" max="6" width="17.140625" customWidth="1"/>
    <col min="15" max="15" width="15.140625" customWidth="1"/>
    <col min="16" max="16" width="11.85546875" bestFit="1" customWidth="1"/>
    <col min="18" max="18" width="16.140625" customWidth="1"/>
  </cols>
  <sheetData>
    <row r="1" spans="1:23" ht="31.5">
      <c r="C1" s="163" t="s">
        <v>64</v>
      </c>
      <c r="D1" s="163"/>
      <c r="E1" s="163"/>
      <c r="F1" s="163"/>
      <c r="G1" s="163"/>
      <c r="H1" s="163"/>
      <c r="I1" s="163"/>
      <c r="J1" s="163"/>
      <c r="K1" s="69" t="s">
        <v>72</v>
      </c>
      <c r="O1" s="163" t="s">
        <v>64</v>
      </c>
      <c r="P1" s="163"/>
      <c r="Q1" s="163"/>
      <c r="R1" s="163"/>
      <c r="S1" s="163"/>
      <c r="T1" s="163"/>
      <c r="U1" s="163"/>
      <c r="V1" s="163"/>
      <c r="W1" s="69" t="s">
        <v>39</v>
      </c>
    </row>
    <row r="2" spans="1:23" ht="15.75" thickBot="1">
      <c r="E2" s="126"/>
      <c r="F2" s="126"/>
      <c r="K2" s="70"/>
      <c r="Q2" s="111"/>
      <c r="R2" s="111"/>
      <c r="W2" s="70"/>
    </row>
    <row r="3" spans="1:23" ht="15.75" thickBot="1">
      <c r="C3" s="29" t="s">
        <v>0</v>
      </c>
      <c r="D3" s="3"/>
      <c r="K3" s="71"/>
      <c r="O3" s="29" t="s">
        <v>0</v>
      </c>
      <c r="P3" s="3"/>
      <c r="W3" s="71"/>
    </row>
    <row r="4" spans="1:23" ht="20.25" thickTop="1" thickBot="1">
      <c r="A4" s="27" t="s">
        <v>2</v>
      </c>
      <c r="B4" s="28"/>
      <c r="C4" s="30">
        <v>142003.56</v>
      </c>
      <c r="D4" s="2"/>
      <c r="E4" s="142" t="s">
        <v>66</v>
      </c>
      <c r="F4" s="143"/>
      <c r="I4" s="144" t="s">
        <v>5</v>
      </c>
      <c r="J4" s="145"/>
      <c r="K4" s="146"/>
      <c r="M4" s="27" t="s">
        <v>2</v>
      </c>
      <c r="N4" s="28"/>
      <c r="O4" s="30">
        <v>90299.53</v>
      </c>
      <c r="P4" s="2"/>
      <c r="Q4" s="142" t="s">
        <v>66</v>
      </c>
      <c r="R4" s="143"/>
      <c r="U4" s="144" t="s">
        <v>5</v>
      </c>
      <c r="V4" s="145"/>
      <c r="W4" s="146"/>
    </row>
    <row r="5" spans="1:23" ht="15.75" thickTop="1">
      <c r="B5" s="105">
        <v>40299</v>
      </c>
      <c r="C5" s="90">
        <v>0</v>
      </c>
      <c r="D5" s="99"/>
      <c r="E5" s="107">
        <v>40299</v>
      </c>
      <c r="F5" s="88">
        <v>0</v>
      </c>
      <c r="G5" s="100"/>
      <c r="H5" s="108">
        <v>40299</v>
      </c>
      <c r="I5" s="102">
        <v>0</v>
      </c>
      <c r="J5" s="37"/>
      <c r="K5" s="38"/>
      <c r="N5" s="105">
        <v>40299</v>
      </c>
      <c r="O5" s="90">
        <v>450</v>
      </c>
      <c r="P5" s="99" t="s">
        <v>48</v>
      </c>
      <c r="Q5" s="107">
        <v>40299</v>
      </c>
      <c r="R5" s="88">
        <v>59692.12</v>
      </c>
      <c r="S5" s="100"/>
      <c r="T5" s="108">
        <v>40299</v>
      </c>
      <c r="U5" s="102">
        <v>107</v>
      </c>
      <c r="V5" s="37"/>
      <c r="W5" s="38"/>
    </row>
    <row r="6" spans="1:23">
      <c r="B6" s="105">
        <v>40300</v>
      </c>
      <c r="C6" s="90">
        <v>0</v>
      </c>
      <c r="D6" s="99"/>
      <c r="E6" s="107">
        <v>40300</v>
      </c>
      <c r="F6" s="88">
        <v>0</v>
      </c>
      <c r="G6" s="100"/>
      <c r="H6" s="108">
        <v>40300</v>
      </c>
      <c r="I6" s="102">
        <v>0</v>
      </c>
      <c r="J6" s="21"/>
      <c r="K6" s="14"/>
      <c r="N6" s="105">
        <v>40300</v>
      </c>
      <c r="O6" s="90">
        <v>1085.5</v>
      </c>
      <c r="P6" s="99"/>
      <c r="Q6" s="107">
        <v>40300</v>
      </c>
      <c r="R6" s="88">
        <v>50320</v>
      </c>
      <c r="S6" s="100"/>
      <c r="T6" s="108">
        <v>40300</v>
      </c>
      <c r="U6" s="102">
        <v>0</v>
      </c>
      <c r="V6" s="21"/>
      <c r="W6" s="14"/>
    </row>
    <row r="7" spans="1:23">
      <c r="B7" s="105">
        <v>40301</v>
      </c>
      <c r="C7" s="90">
        <v>0</v>
      </c>
      <c r="D7" s="99"/>
      <c r="E7" s="107">
        <v>40301</v>
      </c>
      <c r="F7" s="88">
        <v>0</v>
      </c>
      <c r="G7" s="100"/>
      <c r="H7" s="108">
        <v>40301</v>
      </c>
      <c r="I7" s="102">
        <v>0</v>
      </c>
      <c r="J7" s="21" t="s">
        <v>4</v>
      </c>
      <c r="K7" s="14">
        <v>0</v>
      </c>
      <c r="N7" s="105">
        <v>40301</v>
      </c>
      <c r="O7" s="90">
        <v>732</v>
      </c>
      <c r="P7" s="99"/>
      <c r="Q7" s="107">
        <v>40301</v>
      </c>
      <c r="R7" s="88">
        <v>35515</v>
      </c>
      <c r="S7" s="100"/>
      <c r="T7" s="108">
        <v>40301</v>
      </c>
      <c r="U7" s="102">
        <v>0</v>
      </c>
      <c r="V7" s="21" t="s">
        <v>4</v>
      </c>
      <c r="W7" s="14">
        <v>4908</v>
      </c>
    </row>
    <row r="8" spans="1:23">
      <c r="B8" s="105">
        <v>40302</v>
      </c>
      <c r="C8" s="90">
        <v>0</v>
      </c>
      <c r="D8" s="99"/>
      <c r="E8" s="107">
        <v>40302</v>
      </c>
      <c r="F8" s="88">
        <v>0</v>
      </c>
      <c r="G8" s="100"/>
      <c r="H8" s="108">
        <v>40302</v>
      </c>
      <c r="I8" s="102">
        <v>0</v>
      </c>
      <c r="J8" s="112" t="s">
        <v>7</v>
      </c>
      <c r="K8" s="88">
        <v>7000</v>
      </c>
      <c r="N8" s="105">
        <v>40302</v>
      </c>
      <c r="O8" s="90">
        <v>1703</v>
      </c>
      <c r="P8" s="99"/>
      <c r="Q8" s="107">
        <v>40302</v>
      </c>
      <c r="R8" s="88">
        <v>18220</v>
      </c>
      <c r="S8" s="100"/>
      <c r="T8" s="108">
        <v>40302</v>
      </c>
      <c r="U8" s="102">
        <v>0</v>
      </c>
      <c r="V8" s="112" t="s">
        <v>7</v>
      </c>
      <c r="W8" s="88">
        <v>23000</v>
      </c>
    </row>
    <row r="9" spans="1:23">
      <c r="B9" s="105">
        <v>40303</v>
      </c>
      <c r="C9" s="90">
        <v>0</v>
      </c>
      <c r="D9" s="99"/>
      <c r="E9" s="107">
        <v>40303</v>
      </c>
      <c r="F9" s="88">
        <v>0</v>
      </c>
      <c r="G9" s="100"/>
      <c r="H9" s="108">
        <v>40303</v>
      </c>
      <c r="I9" s="102">
        <v>0</v>
      </c>
      <c r="J9" s="112" t="s">
        <v>47</v>
      </c>
      <c r="K9" s="88">
        <v>0</v>
      </c>
      <c r="N9" s="105">
        <v>40303</v>
      </c>
      <c r="O9" s="90">
        <v>1840</v>
      </c>
      <c r="P9" s="99" t="s">
        <v>49</v>
      </c>
      <c r="Q9" s="107">
        <v>40303</v>
      </c>
      <c r="R9" s="88">
        <v>24265.200000000001</v>
      </c>
      <c r="S9" s="100"/>
      <c r="T9" s="108">
        <v>40303</v>
      </c>
      <c r="U9" s="102">
        <v>0</v>
      </c>
      <c r="V9" s="112" t="s">
        <v>47</v>
      </c>
      <c r="W9" s="88">
        <v>758</v>
      </c>
    </row>
    <row r="10" spans="1:23">
      <c r="B10" s="105">
        <v>40304</v>
      </c>
      <c r="C10" s="90">
        <v>0</v>
      </c>
      <c r="D10" s="99"/>
      <c r="E10" s="107">
        <v>40304</v>
      </c>
      <c r="F10" s="88">
        <v>0</v>
      </c>
      <c r="G10" s="100"/>
      <c r="H10" s="108">
        <v>40304</v>
      </c>
      <c r="I10" s="102">
        <v>0</v>
      </c>
      <c r="J10" s="112" t="s">
        <v>19</v>
      </c>
      <c r="K10" s="88">
        <v>0</v>
      </c>
      <c r="N10" s="105">
        <v>40304</v>
      </c>
      <c r="O10" s="90">
        <v>522</v>
      </c>
      <c r="P10" s="99" t="s">
        <v>48</v>
      </c>
      <c r="Q10" s="107">
        <v>40304</v>
      </c>
      <c r="R10" s="88">
        <v>28326</v>
      </c>
      <c r="S10" s="100"/>
      <c r="T10" s="108">
        <v>40304</v>
      </c>
      <c r="U10" s="102">
        <v>287</v>
      </c>
      <c r="V10" s="112" t="s">
        <v>19</v>
      </c>
      <c r="W10" s="88">
        <v>2488</v>
      </c>
    </row>
    <row r="11" spans="1:23">
      <c r="B11" s="105">
        <v>40305</v>
      </c>
      <c r="C11" s="90">
        <v>0</v>
      </c>
      <c r="D11" s="99"/>
      <c r="E11" s="107">
        <v>40305</v>
      </c>
      <c r="F11" s="88">
        <v>0</v>
      </c>
      <c r="G11" s="100"/>
      <c r="H11" s="108">
        <v>40305</v>
      </c>
      <c r="I11" s="102">
        <v>0</v>
      </c>
      <c r="J11" s="112" t="s">
        <v>20</v>
      </c>
      <c r="K11" s="88">
        <v>0</v>
      </c>
      <c r="N11" s="105">
        <v>40305</v>
      </c>
      <c r="O11" s="90">
        <v>0</v>
      </c>
      <c r="P11" s="99"/>
      <c r="Q11" s="107">
        <v>40305</v>
      </c>
      <c r="R11" s="88">
        <v>47041</v>
      </c>
      <c r="S11" s="100"/>
      <c r="T11" s="108">
        <v>40305</v>
      </c>
      <c r="U11" s="102">
        <v>0</v>
      </c>
      <c r="V11" s="112" t="s">
        <v>20</v>
      </c>
      <c r="W11" s="88">
        <v>5664.5</v>
      </c>
    </row>
    <row r="12" spans="1:23">
      <c r="B12" s="105">
        <v>40306</v>
      </c>
      <c r="C12" s="90">
        <v>0</v>
      </c>
      <c r="D12" s="99"/>
      <c r="E12" s="107">
        <v>40306</v>
      </c>
      <c r="F12" s="88">
        <v>0</v>
      </c>
      <c r="G12" s="100"/>
      <c r="H12" s="108">
        <v>40306</v>
      </c>
      <c r="I12" s="102">
        <v>0</v>
      </c>
      <c r="J12" s="112" t="s">
        <v>21</v>
      </c>
      <c r="K12" s="88">
        <v>0</v>
      </c>
      <c r="N12" s="105">
        <v>40306</v>
      </c>
      <c r="O12" s="90">
        <v>0</v>
      </c>
      <c r="P12" s="99"/>
      <c r="Q12" s="107">
        <v>40306</v>
      </c>
      <c r="R12" s="88">
        <v>42539</v>
      </c>
      <c r="S12" s="100"/>
      <c r="T12" s="108">
        <v>40306</v>
      </c>
      <c r="U12" s="102">
        <v>30</v>
      </c>
      <c r="V12" s="112" t="s">
        <v>21</v>
      </c>
      <c r="W12" s="88">
        <v>6375</v>
      </c>
    </row>
    <row r="13" spans="1:23">
      <c r="B13" s="105">
        <v>40307</v>
      </c>
      <c r="C13" s="90">
        <v>0</v>
      </c>
      <c r="D13" s="99"/>
      <c r="E13" s="107">
        <v>40307</v>
      </c>
      <c r="F13" s="88">
        <v>0</v>
      </c>
      <c r="G13" s="100"/>
      <c r="H13" s="108">
        <v>40307</v>
      </c>
      <c r="I13" s="102">
        <v>0</v>
      </c>
      <c r="J13" s="112" t="s">
        <v>22</v>
      </c>
      <c r="K13" s="88">
        <v>0</v>
      </c>
      <c r="N13" s="105">
        <v>40307</v>
      </c>
      <c r="O13" s="90">
        <v>1893</v>
      </c>
      <c r="P13" s="99"/>
      <c r="Q13" s="107">
        <v>40307</v>
      </c>
      <c r="R13" s="88">
        <v>42330.720000000001</v>
      </c>
      <c r="S13" s="100"/>
      <c r="T13" s="108">
        <v>40307</v>
      </c>
      <c r="U13" s="102">
        <v>0</v>
      </c>
      <c r="V13" s="112" t="s">
        <v>22</v>
      </c>
      <c r="W13" s="88">
        <v>6600</v>
      </c>
    </row>
    <row r="14" spans="1:23">
      <c r="B14" s="105">
        <v>40308</v>
      </c>
      <c r="C14" s="90">
        <v>0</v>
      </c>
      <c r="D14" s="99"/>
      <c r="E14" s="107">
        <v>40308</v>
      </c>
      <c r="F14" s="88">
        <v>0</v>
      </c>
      <c r="G14" s="100"/>
      <c r="H14" s="108">
        <v>40308</v>
      </c>
      <c r="I14" s="102">
        <v>0</v>
      </c>
      <c r="J14" s="112" t="s">
        <v>23</v>
      </c>
      <c r="K14" s="88">
        <v>0</v>
      </c>
      <c r="N14" s="105">
        <v>40308</v>
      </c>
      <c r="O14" s="90">
        <v>0</v>
      </c>
      <c r="P14" s="99"/>
      <c r="Q14" s="107">
        <v>40308</v>
      </c>
      <c r="R14" s="88">
        <v>50899.5</v>
      </c>
      <c r="S14" s="100"/>
      <c r="T14" s="108">
        <v>40308</v>
      </c>
      <c r="U14" s="102">
        <v>367</v>
      </c>
      <c r="V14" s="112" t="s">
        <v>23</v>
      </c>
      <c r="W14" s="88">
        <v>6600</v>
      </c>
    </row>
    <row r="15" spans="1:23">
      <c r="B15" s="105">
        <v>40309</v>
      </c>
      <c r="C15" s="90">
        <v>0</v>
      </c>
      <c r="D15" s="99"/>
      <c r="E15" s="107">
        <v>40309</v>
      </c>
      <c r="F15" s="88">
        <v>0</v>
      </c>
      <c r="G15" s="100"/>
      <c r="H15" s="108">
        <v>40309</v>
      </c>
      <c r="I15" s="102">
        <v>0</v>
      </c>
      <c r="J15" s="112" t="s">
        <v>37</v>
      </c>
      <c r="K15" s="88">
        <v>6375</v>
      </c>
      <c r="N15" s="105">
        <v>40309</v>
      </c>
      <c r="O15" s="90">
        <v>180</v>
      </c>
      <c r="P15" s="99"/>
      <c r="Q15" s="107">
        <v>40309</v>
      </c>
      <c r="R15" s="88">
        <v>21916.5</v>
      </c>
      <c r="S15" s="100"/>
      <c r="T15" s="108">
        <v>40309</v>
      </c>
      <c r="U15" s="102">
        <v>10</v>
      </c>
      <c r="V15" s="112" t="s">
        <v>37</v>
      </c>
      <c r="W15" s="88"/>
    </row>
    <row r="16" spans="1:23">
      <c r="B16" s="105">
        <v>40310</v>
      </c>
      <c r="C16" s="90">
        <v>0</v>
      </c>
      <c r="D16" s="99"/>
      <c r="E16" s="107">
        <v>40310</v>
      </c>
      <c r="F16" s="88">
        <v>0</v>
      </c>
      <c r="G16" s="121"/>
      <c r="H16" s="108">
        <v>40310</v>
      </c>
      <c r="I16" s="102">
        <v>0</v>
      </c>
      <c r="J16" s="112" t="s">
        <v>40</v>
      </c>
      <c r="K16" s="88"/>
      <c r="N16" s="105">
        <v>40310</v>
      </c>
      <c r="O16" s="90">
        <v>291</v>
      </c>
      <c r="P16" s="99" t="s">
        <v>48</v>
      </c>
      <c r="Q16" s="107">
        <v>40310</v>
      </c>
      <c r="R16" s="88">
        <v>37605.5</v>
      </c>
      <c r="S16" s="121"/>
      <c r="T16" s="108">
        <v>40310</v>
      </c>
      <c r="U16" s="102">
        <v>10</v>
      </c>
      <c r="V16" s="112" t="s">
        <v>40</v>
      </c>
      <c r="W16" s="88"/>
    </row>
    <row r="17" spans="1:23">
      <c r="B17" s="105">
        <v>40311</v>
      </c>
      <c r="C17" s="122">
        <v>0</v>
      </c>
      <c r="D17" s="88"/>
      <c r="E17" s="107">
        <v>40311</v>
      </c>
      <c r="F17" s="123">
        <v>0</v>
      </c>
      <c r="G17" s="121"/>
      <c r="H17" s="108">
        <v>40311</v>
      </c>
      <c r="I17" s="102">
        <v>0</v>
      </c>
      <c r="J17" s="21" t="s">
        <v>41</v>
      </c>
      <c r="K17" s="14"/>
      <c r="N17" s="105">
        <v>40311</v>
      </c>
      <c r="O17" s="122">
        <v>92.5</v>
      </c>
      <c r="P17" s="88" t="s">
        <v>67</v>
      </c>
      <c r="Q17" s="107">
        <v>40311</v>
      </c>
      <c r="R17" s="123">
        <v>20448.240000000002</v>
      </c>
      <c r="S17" s="121"/>
      <c r="T17" s="108">
        <v>40311</v>
      </c>
      <c r="U17" s="102">
        <v>190.9</v>
      </c>
      <c r="V17" s="21" t="s">
        <v>41</v>
      </c>
      <c r="W17" s="14"/>
    </row>
    <row r="18" spans="1:23">
      <c r="A18" s="87"/>
      <c r="B18" s="105">
        <v>40312</v>
      </c>
      <c r="C18" s="90">
        <v>0</v>
      </c>
      <c r="D18" s="88"/>
      <c r="E18" s="107">
        <v>40312</v>
      </c>
      <c r="F18" s="123">
        <v>0</v>
      </c>
      <c r="G18" s="124"/>
      <c r="H18" s="108">
        <v>40312</v>
      </c>
      <c r="I18" s="102">
        <v>0</v>
      </c>
      <c r="J18" s="112" t="s">
        <v>50</v>
      </c>
      <c r="K18" s="14"/>
      <c r="M18" s="87"/>
      <c r="N18" s="105">
        <v>40312</v>
      </c>
      <c r="O18" s="90">
        <v>521.5</v>
      </c>
      <c r="P18" s="88"/>
      <c r="Q18" s="107">
        <v>40312</v>
      </c>
      <c r="R18" s="123">
        <v>47080</v>
      </c>
      <c r="S18" s="124"/>
      <c r="T18" s="108">
        <v>40312</v>
      </c>
      <c r="U18" s="102">
        <v>0</v>
      </c>
      <c r="V18" s="112" t="s">
        <v>50</v>
      </c>
      <c r="W18" s="14"/>
    </row>
    <row r="19" spans="1:23">
      <c r="A19" s="87"/>
      <c r="B19" s="105">
        <v>40313</v>
      </c>
      <c r="C19" s="90">
        <v>0</v>
      </c>
      <c r="D19" s="88"/>
      <c r="E19" s="107">
        <v>40313</v>
      </c>
      <c r="F19" s="123">
        <v>0</v>
      </c>
      <c r="G19" s="100"/>
      <c r="H19" s="108">
        <v>40313</v>
      </c>
      <c r="I19" s="102">
        <v>0</v>
      </c>
      <c r="J19" s="21" t="s">
        <v>51</v>
      </c>
      <c r="K19" s="14"/>
      <c r="M19" s="87"/>
      <c r="N19" s="105">
        <v>40313</v>
      </c>
      <c r="O19" s="90">
        <v>300</v>
      </c>
      <c r="P19" s="88"/>
      <c r="Q19" s="107">
        <v>40313</v>
      </c>
      <c r="R19" s="123">
        <v>62739.35</v>
      </c>
      <c r="S19" s="100"/>
      <c r="T19" s="108">
        <v>40313</v>
      </c>
      <c r="U19" s="102">
        <v>804.11</v>
      </c>
      <c r="V19" s="21" t="s">
        <v>51</v>
      </c>
      <c r="W19" s="14"/>
    </row>
    <row r="20" spans="1:23">
      <c r="A20" s="87"/>
      <c r="B20" s="105">
        <v>40314</v>
      </c>
      <c r="C20" s="90">
        <v>0</v>
      </c>
      <c r="D20" s="88"/>
      <c r="E20" s="107">
        <v>40314</v>
      </c>
      <c r="F20" s="123">
        <v>0</v>
      </c>
      <c r="G20" s="100"/>
      <c r="H20" s="108">
        <v>40314</v>
      </c>
      <c r="I20" s="102">
        <v>0</v>
      </c>
      <c r="J20" s="21"/>
      <c r="K20" s="14"/>
      <c r="M20" s="87"/>
      <c r="N20" s="105">
        <v>40314</v>
      </c>
      <c r="O20" s="90">
        <v>2472</v>
      </c>
      <c r="P20" s="88"/>
      <c r="Q20" s="107">
        <v>40314</v>
      </c>
      <c r="R20" s="123">
        <v>26154</v>
      </c>
      <c r="S20" s="100"/>
      <c r="T20" s="108">
        <v>40314</v>
      </c>
      <c r="U20" s="102">
        <v>0</v>
      </c>
      <c r="V20" s="21"/>
      <c r="W20" s="14"/>
    </row>
    <row r="21" spans="1:23">
      <c r="A21" s="87"/>
      <c r="B21" s="105">
        <v>40315</v>
      </c>
      <c r="C21" s="90">
        <v>0</v>
      </c>
      <c r="D21" s="88"/>
      <c r="E21" s="107">
        <v>40315</v>
      </c>
      <c r="F21" s="123">
        <v>0</v>
      </c>
      <c r="G21" s="100"/>
      <c r="H21" s="108">
        <v>40315</v>
      </c>
      <c r="I21" s="102">
        <v>0</v>
      </c>
      <c r="J21" s="21"/>
      <c r="K21" s="14"/>
      <c r="M21" s="87"/>
      <c r="N21" s="105">
        <v>40315</v>
      </c>
      <c r="O21" s="90">
        <v>373</v>
      </c>
      <c r="P21" s="88" t="s">
        <v>68</v>
      </c>
      <c r="Q21" s="107">
        <v>40315</v>
      </c>
      <c r="R21" s="123">
        <v>39739</v>
      </c>
      <c r="S21" s="100"/>
      <c r="T21" s="108">
        <v>40315</v>
      </c>
      <c r="U21" s="102">
        <v>0</v>
      </c>
      <c r="V21" s="21"/>
      <c r="W21" s="14"/>
    </row>
    <row r="22" spans="1:23">
      <c r="A22" s="103"/>
      <c r="B22" s="105">
        <v>40316</v>
      </c>
      <c r="C22" s="90">
        <v>0</v>
      </c>
      <c r="D22" s="88"/>
      <c r="E22" s="107">
        <v>40316</v>
      </c>
      <c r="F22" s="123">
        <v>0</v>
      </c>
      <c r="G22" s="100"/>
      <c r="H22" s="108">
        <v>40316</v>
      </c>
      <c r="I22" s="102">
        <v>0</v>
      </c>
      <c r="J22" s="21"/>
      <c r="K22" s="14"/>
      <c r="M22" s="103"/>
      <c r="N22" s="105">
        <v>40316</v>
      </c>
      <c r="O22" s="90">
        <v>1161</v>
      </c>
      <c r="P22" s="88"/>
      <c r="Q22" s="107">
        <v>40316</v>
      </c>
      <c r="R22" s="123">
        <v>25001.7</v>
      </c>
      <c r="S22" s="100"/>
      <c r="T22" s="108">
        <v>40316</v>
      </c>
      <c r="U22" s="102">
        <v>0</v>
      </c>
      <c r="V22" s="21"/>
      <c r="W22" s="14"/>
    </row>
    <row r="23" spans="1:23">
      <c r="A23" s="103"/>
      <c r="B23" s="105">
        <v>40317</v>
      </c>
      <c r="C23" s="90">
        <v>0</v>
      </c>
      <c r="D23" s="88"/>
      <c r="E23" s="107">
        <v>40317</v>
      </c>
      <c r="F23" s="94">
        <v>0</v>
      </c>
      <c r="G23" s="92"/>
      <c r="H23" s="108">
        <v>40317</v>
      </c>
      <c r="I23" s="102">
        <v>0</v>
      </c>
      <c r="J23" s="21"/>
      <c r="K23" s="14"/>
      <c r="M23" s="103"/>
      <c r="N23" s="105">
        <v>40317</v>
      </c>
      <c r="O23" s="90">
        <v>684</v>
      </c>
      <c r="P23" s="88" t="s">
        <v>69</v>
      </c>
      <c r="Q23" s="107">
        <v>40317</v>
      </c>
      <c r="R23" s="94">
        <v>15025.92</v>
      </c>
      <c r="S23" s="92"/>
      <c r="T23" s="108">
        <v>40317</v>
      </c>
      <c r="U23" s="102">
        <v>159.6</v>
      </c>
      <c r="V23" s="21"/>
      <c r="W23" s="14"/>
    </row>
    <row r="24" spans="1:23">
      <c r="A24" s="103"/>
      <c r="B24" s="105">
        <v>40318</v>
      </c>
      <c r="C24" s="90">
        <v>0</v>
      </c>
      <c r="D24" s="99"/>
      <c r="E24" s="107">
        <v>40318</v>
      </c>
      <c r="F24" s="94">
        <v>0</v>
      </c>
      <c r="G24" s="93"/>
      <c r="H24" s="108">
        <v>40318</v>
      </c>
      <c r="I24" s="102">
        <v>0</v>
      </c>
      <c r="J24" s="21"/>
      <c r="K24" s="14"/>
      <c r="M24" s="103"/>
      <c r="N24" s="105">
        <v>40318</v>
      </c>
      <c r="O24" s="90">
        <v>297</v>
      </c>
      <c r="P24" s="99"/>
      <c r="Q24" s="107">
        <v>40318</v>
      </c>
      <c r="R24" s="94">
        <v>33511</v>
      </c>
      <c r="S24" s="93"/>
      <c r="T24" s="108">
        <v>40318</v>
      </c>
      <c r="U24" s="102">
        <v>0</v>
      </c>
      <c r="V24" s="21"/>
      <c r="W24" s="14"/>
    </row>
    <row r="25" spans="1:23">
      <c r="A25" s="103"/>
      <c r="B25" s="105">
        <v>40319</v>
      </c>
      <c r="C25" s="90">
        <v>0</v>
      </c>
      <c r="D25" s="99"/>
      <c r="E25" s="107">
        <v>40319</v>
      </c>
      <c r="F25" s="94">
        <v>0</v>
      </c>
      <c r="G25" s="92"/>
      <c r="H25" s="108">
        <v>40319</v>
      </c>
      <c r="I25" s="102">
        <v>0</v>
      </c>
      <c r="J25" s="21"/>
      <c r="K25" s="14"/>
      <c r="M25" s="103"/>
      <c r="N25" s="105">
        <v>40319</v>
      </c>
      <c r="O25" s="90">
        <v>1968</v>
      </c>
      <c r="P25" s="99" t="s">
        <v>49</v>
      </c>
      <c r="Q25" s="107">
        <v>40319</v>
      </c>
      <c r="R25" s="94">
        <v>34134</v>
      </c>
      <c r="S25" s="92"/>
      <c r="T25" s="108">
        <v>40319</v>
      </c>
      <c r="U25" s="102">
        <v>48</v>
      </c>
      <c r="V25" s="21"/>
      <c r="W25" s="14"/>
    </row>
    <row r="26" spans="1:23">
      <c r="A26" s="103"/>
      <c r="B26" s="105">
        <v>40320</v>
      </c>
      <c r="C26" s="90">
        <v>0</v>
      </c>
      <c r="D26" s="99"/>
      <c r="E26" s="107">
        <v>40320</v>
      </c>
      <c r="F26" s="94">
        <v>0</v>
      </c>
      <c r="G26" s="92"/>
      <c r="H26" s="108">
        <v>40320</v>
      </c>
      <c r="I26" s="102">
        <v>0</v>
      </c>
      <c r="J26" s="21"/>
      <c r="K26" s="14"/>
      <c r="M26" s="103"/>
      <c r="N26" s="105">
        <v>40320</v>
      </c>
      <c r="O26" s="90">
        <v>484.5</v>
      </c>
      <c r="P26" s="99" t="s">
        <v>70</v>
      </c>
      <c r="Q26" s="107">
        <v>40320</v>
      </c>
      <c r="R26" s="94">
        <v>56234</v>
      </c>
      <c r="S26" s="92"/>
      <c r="T26" s="108">
        <v>40320</v>
      </c>
      <c r="U26" s="102">
        <v>0</v>
      </c>
      <c r="V26" s="21"/>
      <c r="W26" s="14"/>
    </row>
    <row r="27" spans="1:23">
      <c r="A27" s="103"/>
      <c r="B27" s="105">
        <v>40321</v>
      </c>
      <c r="C27" s="90">
        <v>0</v>
      </c>
      <c r="D27" s="99"/>
      <c r="E27" s="107">
        <v>40321</v>
      </c>
      <c r="F27" s="94">
        <v>0</v>
      </c>
      <c r="G27" s="92"/>
      <c r="H27" s="108">
        <v>40321</v>
      </c>
      <c r="I27" s="102">
        <v>0</v>
      </c>
      <c r="J27" s="21"/>
      <c r="K27" s="14"/>
      <c r="M27" s="103"/>
      <c r="N27" s="105">
        <v>40321</v>
      </c>
      <c r="O27" s="90">
        <v>120</v>
      </c>
      <c r="P27" s="99" t="s">
        <v>69</v>
      </c>
      <c r="Q27" s="107">
        <v>40321</v>
      </c>
      <c r="R27" s="94">
        <v>25518.2</v>
      </c>
      <c r="S27" s="92"/>
      <c r="T27" s="108">
        <v>40321</v>
      </c>
      <c r="U27" s="102">
        <v>15</v>
      </c>
      <c r="V27" s="21"/>
      <c r="W27" s="14"/>
    </row>
    <row r="28" spans="1:23">
      <c r="A28" s="103"/>
      <c r="B28" s="105">
        <v>40322</v>
      </c>
      <c r="C28" s="90">
        <v>0</v>
      </c>
      <c r="D28" s="99"/>
      <c r="E28" s="107">
        <v>40322</v>
      </c>
      <c r="F28" s="94">
        <v>0</v>
      </c>
      <c r="G28" s="92"/>
      <c r="H28" s="108">
        <v>40322</v>
      </c>
      <c r="I28" s="102">
        <v>0</v>
      </c>
      <c r="J28" s="21"/>
      <c r="K28" s="14"/>
      <c r="M28" s="103"/>
      <c r="N28" s="105">
        <v>40322</v>
      </c>
      <c r="O28" s="90">
        <v>2065</v>
      </c>
      <c r="P28" s="99" t="s">
        <v>71</v>
      </c>
      <c r="Q28" s="107">
        <v>40322</v>
      </c>
      <c r="R28" s="94">
        <v>28384.5</v>
      </c>
      <c r="S28" s="92"/>
      <c r="T28" s="108">
        <v>40322</v>
      </c>
      <c r="U28" s="102">
        <v>171.68</v>
      </c>
      <c r="V28" s="21"/>
      <c r="W28" s="14"/>
    </row>
    <row r="29" spans="1:23">
      <c r="B29" s="105">
        <v>40323</v>
      </c>
      <c r="C29" s="90">
        <v>54</v>
      </c>
      <c r="D29" s="99" t="s">
        <v>73</v>
      </c>
      <c r="E29" s="107">
        <v>40323</v>
      </c>
      <c r="F29" s="94">
        <v>32861</v>
      </c>
      <c r="G29" s="92"/>
      <c r="H29" s="108">
        <v>40323</v>
      </c>
      <c r="I29" s="102">
        <v>0</v>
      </c>
      <c r="J29" s="21"/>
      <c r="K29" s="14"/>
      <c r="N29" s="105"/>
      <c r="O29" s="90"/>
      <c r="P29" s="99"/>
      <c r="Q29" s="107"/>
      <c r="R29" s="94"/>
      <c r="S29" s="92"/>
      <c r="T29" s="108"/>
      <c r="U29" s="102"/>
      <c r="V29" s="21"/>
      <c r="W29" s="14"/>
    </row>
    <row r="30" spans="1:23">
      <c r="B30" s="105">
        <v>40324</v>
      </c>
      <c r="C30" s="90">
        <v>1442.4</v>
      </c>
      <c r="D30" s="99"/>
      <c r="E30" s="107">
        <v>40324</v>
      </c>
      <c r="F30" s="98">
        <v>14698</v>
      </c>
      <c r="G30" s="92"/>
      <c r="H30" s="108">
        <v>40324</v>
      </c>
      <c r="I30" s="102">
        <v>0</v>
      </c>
      <c r="J30" s="21"/>
      <c r="K30" s="14"/>
      <c r="N30" s="105"/>
      <c r="O30" s="90"/>
      <c r="P30" s="99"/>
      <c r="Q30" s="107"/>
      <c r="R30" s="98"/>
      <c r="S30" s="92"/>
      <c r="T30" s="108"/>
      <c r="U30" s="102"/>
      <c r="V30" s="21"/>
      <c r="W30" s="14"/>
    </row>
    <row r="31" spans="1:23">
      <c r="B31" s="105">
        <v>40325</v>
      </c>
      <c r="C31" s="90">
        <v>0</v>
      </c>
      <c r="D31" s="99"/>
      <c r="E31" s="107">
        <v>40325</v>
      </c>
      <c r="F31" s="94">
        <v>20943</v>
      </c>
      <c r="G31" s="92"/>
      <c r="H31" s="108">
        <v>40325</v>
      </c>
      <c r="I31" s="102">
        <v>0</v>
      </c>
      <c r="J31" s="21"/>
      <c r="K31" s="14"/>
      <c r="N31" s="105"/>
      <c r="O31" s="90"/>
      <c r="P31" s="99"/>
      <c r="Q31" s="107"/>
      <c r="R31" s="94"/>
      <c r="S31" s="92"/>
      <c r="T31" s="108"/>
      <c r="U31" s="102"/>
      <c r="V31" s="21"/>
      <c r="W31" s="14"/>
    </row>
    <row r="32" spans="1:23">
      <c r="B32" s="105">
        <v>40326</v>
      </c>
      <c r="C32" s="90">
        <v>0</v>
      </c>
      <c r="D32" s="99"/>
      <c r="E32" s="107">
        <v>40326</v>
      </c>
      <c r="F32" s="94">
        <v>80601</v>
      </c>
      <c r="G32" s="92"/>
      <c r="H32" s="108">
        <v>40326</v>
      </c>
      <c r="I32" s="102">
        <v>0</v>
      </c>
      <c r="J32" s="21"/>
      <c r="K32" s="14"/>
      <c r="N32" s="105"/>
      <c r="O32" s="90"/>
      <c r="P32" s="99"/>
      <c r="Q32" s="107"/>
      <c r="R32" s="94"/>
      <c r="S32" s="92"/>
      <c r="T32" s="108"/>
      <c r="U32" s="102"/>
      <c r="V32" s="21"/>
      <c r="W32" s="14"/>
    </row>
    <row r="33" spans="1:23">
      <c r="B33" s="105">
        <v>40327</v>
      </c>
      <c r="C33" s="90">
        <v>1262</v>
      </c>
      <c r="D33" s="127" t="s">
        <v>74</v>
      </c>
      <c r="E33" s="107">
        <v>40327</v>
      </c>
      <c r="F33" s="96">
        <v>74760.2</v>
      </c>
      <c r="G33" s="100"/>
      <c r="H33" s="108">
        <v>40327</v>
      </c>
      <c r="I33" s="102">
        <v>1457</v>
      </c>
      <c r="J33" s="21"/>
      <c r="K33" s="14"/>
      <c r="N33" s="105"/>
      <c r="O33" s="90"/>
      <c r="P33" s="99"/>
      <c r="Q33" s="107"/>
      <c r="R33" s="96"/>
      <c r="S33" s="100"/>
      <c r="T33" s="108"/>
      <c r="U33" s="102"/>
      <c r="V33" s="21"/>
      <c r="W33" s="14"/>
    </row>
    <row r="34" spans="1:23">
      <c r="B34" s="105">
        <v>40328</v>
      </c>
      <c r="C34" s="90">
        <v>0</v>
      </c>
      <c r="D34" s="99"/>
      <c r="E34" s="107">
        <v>40328</v>
      </c>
      <c r="F34" s="96">
        <v>42101</v>
      </c>
      <c r="G34" s="100"/>
      <c r="H34" s="108">
        <v>40328</v>
      </c>
      <c r="I34" s="102">
        <v>158</v>
      </c>
      <c r="J34" s="21"/>
      <c r="K34" s="14"/>
      <c r="N34" s="105"/>
      <c r="O34" s="90"/>
      <c r="P34" s="99"/>
      <c r="Q34" s="107"/>
      <c r="R34" s="96"/>
      <c r="S34" s="100"/>
      <c r="T34" s="108"/>
      <c r="U34" s="102"/>
      <c r="V34" s="21"/>
      <c r="W34" s="14"/>
    </row>
    <row r="35" spans="1:23">
      <c r="B35" s="105">
        <v>40329</v>
      </c>
      <c r="C35" s="9">
        <v>11913</v>
      </c>
      <c r="D35" s="2"/>
      <c r="E35" s="107">
        <v>40329</v>
      </c>
      <c r="F35" s="96">
        <v>40599.5</v>
      </c>
      <c r="H35" s="108">
        <v>40329</v>
      </c>
      <c r="I35" s="20">
        <v>15</v>
      </c>
      <c r="J35" s="21"/>
      <c r="K35" s="14"/>
      <c r="N35" s="8"/>
      <c r="O35" s="9"/>
      <c r="P35" s="2"/>
      <c r="Q35" s="13"/>
      <c r="R35" s="96"/>
      <c r="T35" s="19"/>
      <c r="U35" s="20"/>
      <c r="V35" s="21"/>
      <c r="W35" s="14"/>
    </row>
    <row r="36" spans="1:23" ht="15.75" thickBot="1">
      <c r="B36" s="8"/>
      <c r="C36" s="9"/>
      <c r="D36" s="2"/>
      <c r="E36" s="13"/>
      <c r="F36" s="95"/>
      <c r="H36" s="19"/>
      <c r="I36" s="20"/>
      <c r="J36" s="21"/>
      <c r="K36" s="14"/>
      <c r="N36" s="8"/>
      <c r="O36" s="9"/>
      <c r="P36" s="2"/>
      <c r="Q36" s="13"/>
      <c r="R36" s="95"/>
      <c r="T36" s="19"/>
      <c r="U36" s="20"/>
      <c r="V36" s="21"/>
      <c r="W36" s="14"/>
    </row>
    <row r="37" spans="1:23" ht="15.75" thickBot="1">
      <c r="A37" s="33" t="s">
        <v>3</v>
      </c>
      <c r="B37" s="26"/>
      <c r="C37" s="9">
        <v>42921.38</v>
      </c>
      <c r="D37" s="2"/>
      <c r="E37" s="13"/>
      <c r="F37" s="95">
        <v>0</v>
      </c>
      <c r="H37" s="31"/>
      <c r="I37" s="20">
        <v>0</v>
      </c>
      <c r="J37" s="21"/>
      <c r="K37" s="14"/>
      <c r="M37" s="33" t="s">
        <v>3</v>
      </c>
      <c r="N37" s="26"/>
      <c r="O37" s="9">
        <v>396685.24</v>
      </c>
      <c r="P37" s="2"/>
      <c r="Q37" s="13"/>
      <c r="R37" s="95">
        <v>0</v>
      </c>
      <c r="T37" s="31"/>
      <c r="U37" s="20">
        <v>0</v>
      </c>
      <c r="V37" s="21"/>
      <c r="W37" s="14"/>
    </row>
    <row r="38" spans="1:23" ht="15.75" thickBot="1">
      <c r="A38" t="s">
        <v>52</v>
      </c>
      <c r="B38" s="10"/>
      <c r="C38" s="11">
        <v>233185.97</v>
      </c>
      <c r="D38" s="2"/>
      <c r="E38" s="64"/>
      <c r="F38" s="97">
        <v>0</v>
      </c>
      <c r="H38" s="32"/>
      <c r="I38" s="22">
        <v>0</v>
      </c>
      <c r="J38" s="39"/>
      <c r="K38" s="17"/>
      <c r="M38" t="s">
        <v>52</v>
      </c>
      <c r="N38" s="10"/>
      <c r="O38" s="11">
        <v>434275</v>
      </c>
      <c r="P38" s="2"/>
      <c r="Q38" s="64"/>
      <c r="R38" s="97">
        <v>0</v>
      </c>
      <c r="T38" s="32"/>
      <c r="U38" s="22">
        <v>0</v>
      </c>
      <c r="V38" s="39"/>
      <c r="W38" s="17"/>
    </row>
    <row r="39" spans="1:23" ht="15.75" thickTop="1">
      <c r="B39" s="6" t="s">
        <v>1</v>
      </c>
      <c r="C39" s="7">
        <f>SUM(C4:C38)</f>
        <v>432782.31</v>
      </c>
      <c r="E39" s="125" t="s">
        <v>1</v>
      </c>
      <c r="F39" s="81">
        <f>SUM(F5:F38)</f>
        <v>306563.7</v>
      </c>
      <c r="H39" s="126" t="s">
        <v>1</v>
      </c>
      <c r="I39" s="4">
        <f>SUM(I5:I38)</f>
        <v>1630</v>
      </c>
      <c r="J39" s="72" t="s">
        <v>1</v>
      </c>
      <c r="K39" s="73">
        <f t="shared" ref="K39" si="0">SUM(K5:K38)</f>
        <v>13375</v>
      </c>
      <c r="N39" s="6" t="s">
        <v>1</v>
      </c>
      <c r="O39" s="7">
        <f>SUM(O4:O38)</f>
        <v>940494.77</v>
      </c>
      <c r="Q39" s="110" t="s">
        <v>1</v>
      </c>
      <c r="R39" s="81">
        <f>SUM(R5:R38)</f>
        <v>872640.45</v>
      </c>
      <c r="T39" s="111" t="s">
        <v>1</v>
      </c>
      <c r="U39" s="4">
        <f>SUM(U5:U38)</f>
        <v>2200.29</v>
      </c>
      <c r="V39" s="72" t="s">
        <v>1</v>
      </c>
      <c r="W39" s="73">
        <f t="shared" ref="W39" si="1">SUM(W5:W38)</f>
        <v>56393.5</v>
      </c>
    </row>
    <row r="40" spans="1:23">
      <c r="F40" s="70"/>
      <c r="I40" s="2"/>
      <c r="J40" s="25"/>
      <c r="K40" s="70"/>
      <c r="R40" s="70"/>
      <c r="U40" s="2"/>
      <c r="V40" s="25"/>
      <c r="W40" s="70"/>
    </row>
    <row r="41" spans="1:23" ht="15.75" customHeight="1">
      <c r="A41" s="5"/>
      <c r="B41" s="5"/>
      <c r="C41" s="48"/>
      <c r="D41" s="25"/>
      <c r="E41" s="25"/>
      <c r="F41" s="70"/>
      <c r="H41" s="150" t="s">
        <v>14</v>
      </c>
      <c r="I41" s="151"/>
      <c r="J41" s="148">
        <f>I39+K39</f>
        <v>15005</v>
      </c>
      <c r="K41" s="149"/>
      <c r="M41" s="5"/>
      <c r="N41" s="5"/>
      <c r="O41" s="48"/>
      <c r="P41" s="25"/>
      <c r="Q41" s="25"/>
      <c r="R41" s="70"/>
      <c r="T41" s="150" t="s">
        <v>14</v>
      </c>
      <c r="U41" s="151"/>
      <c r="V41" s="148">
        <f>U39+W39</f>
        <v>58593.79</v>
      </c>
      <c r="W41" s="149"/>
    </row>
    <row r="42" spans="1:23" ht="15.75" customHeight="1">
      <c r="B42" t="s">
        <v>34</v>
      </c>
      <c r="D42" s="154" t="s">
        <v>15</v>
      </c>
      <c r="E42" s="154"/>
      <c r="F42" s="82">
        <f>F39-J41</f>
        <v>291558.7</v>
      </c>
      <c r="G42" s="63"/>
      <c r="H42" s="63"/>
      <c r="I42" s="76"/>
      <c r="J42" s="68"/>
      <c r="K42" s="77"/>
      <c r="N42" t="s">
        <v>34</v>
      </c>
      <c r="P42" s="154" t="s">
        <v>15</v>
      </c>
      <c r="Q42" s="154"/>
      <c r="R42" s="82">
        <f>R39-V41</f>
        <v>814046.65999999992</v>
      </c>
      <c r="S42" s="63"/>
      <c r="T42" s="63"/>
      <c r="U42" s="76"/>
      <c r="V42" s="68"/>
      <c r="W42" s="77"/>
    </row>
    <row r="43" spans="1:23" ht="15.75" thickBot="1">
      <c r="D43" s="45"/>
      <c r="E43" s="45" t="s">
        <v>0</v>
      </c>
      <c r="F43" s="83">
        <f>-C39</f>
        <v>-432782.31</v>
      </c>
      <c r="G43" s="63"/>
      <c r="H43" s="63"/>
      <c r="I43" s="63"/>
      <c r="J43" s="68"/>
      <c r="K43" s="77"/>
      <c r="P43" s="45"/>
      <c r="Q43" s="45" t="s">
        <v>0</v>
      </c>
      <c r="R43" s="83">
        <f>-O39</f>
        <v>-940494.77</v>
      </c>
      <c r="S43" s="63"/>
      <c r="T43" s="63"/>
      <c r="U43" s="63"/>
      <c r="V43" s="68"/>
      <c r="W43" s="77"/>
    </row>
    <row r="44" spans="1:23" ht="15.75" thickTop="1">
      <c r="F44" s="82">
        <f>SUM(F42:F43)</f>
        <v>-141223.60999999999</v>
      </c>
      <c r="G44" s="63"/>
      <c r="H44" s="63"/>
      <c r="I44" s="63"/>
      <c r="J44" s="68"/>
      <c r="K44" s="77"/>
      <c r="R44" s="82">
        <f>SUM(R42:R43)</f>
        <v>-126448.1100000001</v>
      </c>
      <c r="S44" s="63"/>
      <c r="T44" s="63"/>
      <c r="U44" s="63"/>
      <c r="V44" s="68"/>
      <c r="W44" s="77"/>
    </row>
    <row r="45" spans="1:23" ht="15.75" thickBot="1">
      <c r="D45" s="160" t="s">
        <v>17</v>
      </c>
      <c r="E45" s="160"/>
      <c r="F45" s="83">
        <v>116474.03</v>
      </c>
      <c r="G45" s="63"/>
      <c r="H45" s="63"/>
      <c r="I45" s="63"/>
      <c r="J45" s="68"/>
      <c r="K45" s="77"/>
      <c r="P45" s="160" t="s">
        <v>17</v>
      </c>
      <c r="Q45" s="160"/>
      <c r="R45" s="83">
        <v>142003.56</v>
      </c>
      <c r="S45" s="63"/>
      <c r="T45" s="63"/>
      <c r="U45" s="63"/>
      <c r="V45" s="68"/>
      <c r="W45" s="77"/>
    </row>
    <row r="46" spans="1:23" ht="17.25" thickTop="1" thickBot="1">
      <c r="A46" s="74"/>
      <c r="B46" s="74"/>
      <c r="C46" s="75"/>
      <c r="D46" s="161" t="s">
        <v>35</v>
      </c>
      <c r="E46" s="162"/>
      <c r="F46" s="91">
        <f>F45+F44</f>
        <v>-24749.579999999987</v>
      </c>
      <c r="G46" s="80"/>
      <c r="H46" s="78"/>
      <c r="I46" s="78"/>
      <c r="J46" s="78"/>
      <c r="K46" s="79"/>
      <c r="M46" s="74"/>
      <c r="N46" s="74"/>
      <c r="O46" s="75"/>
      <c r="P46" s="161" t="s">
        <v>35</v>
      </c>
      <c r="Q46" s="162"/>
      <c r="R46" s="91">
        <f>R45+R44</f>
        <v>15555.449999999895</v>
      </c>
      <c r="S46" s="80"/>
      <c r="T46" s="78"/>
      <c r="U46" s="78"/>
      <c r="V46" s="78"/>
      <c r="W46" s="79"/>
    </row>
  </sheetData>
  <mergeCells count="16">
    <mergeCell ref="P42:Q42"/>
    <mergeCell ref="P45:Q45"/>
    <mergeCell ref="P46:Q46"/>
    <mergeCell ref="O1:V1"/>
    <mergeCell ref="Q4:R4"/>
    <mergeCell ref="U4:W4"/>
    <mergeCell ref="T41:U41"/>
    <mergeCell ref="V41:W41"/>
    <mergeCell ref="D42:E42"/>
    <mergeCell ref="D45:E45"/>
    <mergeCell ref="D46:E46"/>
    <mergeCell ref="C1:J1"/>
    <mergeCell ref="E4:F4"/>
    <mergeCell ref="I4:K4"/>
    <mergeCell ref="H41:I41"/>
    <mergeCell ref="J41:K41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5" activePane="bottomLeft" state="frozen"/>
      <selection pane="bottomLeft" sqref="A1:XFD1048576"/>
    </sheetView>
  </sheetViews>
  <sheetFormatPr baseColWidth="10" defaultRowHeight="1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3"/>
  </cols>
  <sheetData>
    <row r="1" spans="1:11" ht="23.25">
      <c r="C1" s="163" t="s">
        <v>65</v>
      </c>
      <c r="D1" s="163"/>
      <c r="E1" s="163"/>
      <c r="F1" s="163"/>
      <c r="G1" s="163"/>
      <c r="H1" s="163"/>
      <c r="I1" s="163"/>
      <c r="J1" s="163"/>
    </row>
    <row r="2" spans="1:11" ht="15.75" thickBot="1">
      <c r="E2" s="1"/>
      <c r="F2" s="1"/>
    </row>
    <row r="3" spans="1:11" ht="15.75" thickBot="1">
      <c r="C3" s="29" t="s">
        <v>0</v>
      </c>
      <c r="D3" s="3"/>
    </row>
    <row r="4" spans="1:11" ht="20.25" thickTop="1" thickBot="1">
      <c r="A4" s="27" t="s">
        <v>2</v>
      </c>
      <c r="B4" s="28"/>
      <c r="C4" s="30">
        <v>90299.53</v>
      </c>
      <c r="D4" s="2"/>
      <c r="E4" s="166" t="s">
        <v>53</v>
      </c>
      <c r="F4" s="167"/>
      <c r="I4" s="144" t="s">
        <v>5</v>
      </c>
      <c r="J4" s="145"/>
      <c r="K4" s="146"/>
    </row>
    <row r="5" spans="1:11" ht="15.75" thickTop="1">
      <c r="B5" s="105">
        <v>40299</v>
      </c>
      <c r="C5" s="90">
        <v>450</v>
      </c>
      <c r="D5" s="99" t="s">
        <v>48</v>
      </c>
      <c r="E5" s="107">
        <v>40299</v>
      </c>
      <c r="F5" s="88">
        <v>59692.12</v>
      </c>
      <c r="G5" s="100"/>
      <c r="H5" s="108">
        <v>40299</v>
      </c>
      <c r="I5" s="102">
        <v>107</v>
      </c>
      <c r="J5" s="37"/>
      <c r="K5" s="38"/>
    </row>
    <row r="6" spans="1:11">
      <c r="B6" s="105">
        <v>40300</v>
      </c>
      <c r="C6" s="90">
        <v>1085.5</v>
      </c>
      <c r="D6" s="99"/>
      <c r="E6" s="107">
        <v>40300</v>
      </c>
      <c r="F6" s="88">
        <v>50320</v>
      </c>
      <c r="G6" s="100"/>
      <c r="H6" s="108">
        <v>40300</v>
      </c>
      <c r="I6" s="102">
        <v>0</v>
      </c>
      <c r="J6" s="21" t="s">
        <v>47</v>
      </c>
      <c r="K6" s="14">
        <v>758</v>
      </c>
    </row>
    <row r="7" spans="1:11">
      <c r="B7" s="105">
        <v>40301</v>
      </c>
      <c r="C7" s="90">
        <v>732</v>
      </c>
      <c r="D7" s="99"/>
      <c r="E7" s="107">
        <v>40301</v>
      </c>
      <c r="F7" s="88">
        <v>35515</v>
      </c>
      <c r="G7" s="100"/>
      <c r="H7" s="108">
        <v>40301</v>
      </c>
      <c r="I7" s="102">
        <v>0</v>
      </c>
      <c r="J7" s="21" t="s">
        <v>4</v>
      </c>
      <c r="K7" s="14">
        <v>4908</v>
      </c>
    </row>
    <row r="8" spans="1:11">
      <c r="B8" s="105">
        <v>40302</v>
      </c>
      <c r="C8" s="90">
        <v>1703</v>
      </c>
      <c r="D8" s="99"/>
      <c r="E8" s="107">
        <v>40302</v>
      </c>
      <c r="F8" s="88">
        <v>18220</v>
      </c>
      <c r="G8" s="100"/>
      <c r="H8" s="108">
        <v>40302</v>
      </c>
      <c r="I8" s="102">
        <v>0</v>
      </c>
      <c r="J8" s="21" t="s">
        <v>7</v>
      </c>
      <c r="K8" s="14">
        <v>30000</v>
      </c>
    </row>
    <row r="9" spans="1:11">
      <c r="B9" s="105">
        <v>40303</v>
      </c>
      <c r="C9" s="90">
        <v>1840</v>
      </c>
      <c r="D9" s="99" t="s">
        <v>49</v>
      </c>
      <c r="E9" s="107">
        <v>40303</v>
      </c>
      <c r="F9" s="88">
        <v>24265.200000000001</v>
      </c>
      <c r="G9" s="100"/>
      <c r="H9" s="108">
        <v>40303</v>
      </c>
      <c r="I9" s="102">
        <v>0</v>
      </c>
      <c r="J9" s="21" t="s">
        <v>10</v>
      </c>
      <c r="K9" s="88">
        <v>0</v>
      </c>
    </row>
    <row r="10" spans="1:11">
      <c r="B10" s="105">
        <v>40304</v>
      </c>
      <c r="C10" s="90">
        <v>522</v>
      </c>
      <c r="D10" s="99" t="s">
        <v>48</v>
      </c>
      <c r="E10" s="107">
        <v>40304</v>
      </c>
      <c r="F10" s="88">
        <v>28326</v>
      </c>
      <c r="G10" s="100"/>
      <c r="H10" s="108">
        <v>40304</v>
      </c>
      <c r="I10" s="102">
        <v>287</v>
      </c>
      <c r="J10" s="21" t="s">
        <v>11</v>
      </c>
      <c r="K10" s="88">
        <v>3900</v>
      </c>
    </row>
    <row r="11" spans="1:11">
      <c r="B11" s="105">
        <v>40305</v>
      </c>
      <c r="C11" s="90">
        <v>0</v>
      </c>
      <c r="D11" s="99"/>
      <c r="E11" s="107">
        <v>40305</v>
      </c>
      <c r="F11" s="88">
        <v>47041</v>
      </c>
      <c r="G11" s="100"/>
      <c r="H11" s="108">
        <v>40305</v>
      </c>
      <c r="I11" s="102">
        <v>0</v>
      </c>
      <c r="J11" s="21" t="s">
        <v>12</v>
      </c>
      <c r="K11" s="88">
        <v>6375</v>
      </c>
    </row>
    <row r="12" spans="1:11">
      <c r="B12" s="105">
        <v>40306</v>
      </c>
      <c r="C12" s="90">
        <v>0</v>
      </c>
      <c r="D12" s="99"/>
      <c r="E12" s="107">
        <v>40306</v>
      </c>
      <c r="F12" s="88">
        <v>42539</v>
      </c>
      <c r="G12" s="100"/>
      <c r="H12" s="108">
        <v>40306</v>
      </c>
      <c r="I12" s="102">
        <v>30</v>
      </c>
      <c r="J12" s="21" t="s">
        <v>18</v>
      </c>
      <c r="K12" s="88">
        <v>6600</v>
      </c>
    </row>
    <row r="13" spans="1:11">
      <c r="B13" s="105">
        <v>40307</v>
      </c>
      <c r="C13" s="90">
        <v>1893</v>
      </c>
      <c r="D13" s="99"/>
      <c r="E13" s="107">
        <v>40307</v>
      </c>
      <c r="F13" s="88">
        <v>42330.720000000001</v>
      </c>
      <c r="G13" s="100"/>
      <c r="H13" s="108">
        <v>40307</v>
      </c>
      <c r="I13" s="102">
        <v>0</v>
      </c>
      <c r="J13" s="21" t="s">
        <v>13</v>
      </c>
      <c r="K13" s="88">
        <v>6600</v>
      </c>
    </row>
    <row r="14" spans="1:11">
      <c r="B14" s="105">
        <v>40308</v>
      </c>
      <c r="C14" s="90">
        <v>0</v>
      </c>
      <c r="D14" s="99"/>
      <c r="E14" s="107">
        <v>40308</v>
      </c>
      <c r="F14" s="88">
        <v>50899.5</v>
      </c>
      <c r="G14" s="100"/>
      <c r="H14" s="108">
        <v>40308</v>
      </c>
      <c r="I14" s="102">
        <v>367</v>
      </c>
      <c r="J14" s="21" t="s">
        <v>38</v>
      </c>
      <c r="K14" s="14"/>
    </row>
    <row r="15" spans="1:11">
      <c r="B15" s="105">
        <v>40309</v>
      </c>
      <c r="C15" s="90">
        <v>180</v>
      </c>
      <c r="D15" s="99"/>
      <c r="E15" s="107">
        <v>40309</v>
      </c>
      <c r="F15" s="88">
        <v>21916.5</v>
      </c>
      <c r="G15" s="100"/>
      <c r="H15" s="108">
        <v>40309</v>
      </c>
      <c r="I15" s="102">
        <v>10</v>
      </c>
      <c r="J15" s="21" t="s">
        <v>42</v>
      </c>
      <c r="K15" s="14"/>
    </row>
    <row r="16" spans="1:11">
      <c r="B16" s="105">
        <v>40310</v>
      </c>
      <c r="C16" s="90">
        <v>291</v>
      </c>
      <c r="D16" s="99" t="s">
        <v>48</v>
      </c>
      <c r="E16" s="107">
        <v>40310</v>
      </c>
      <c r="F16" s="88">
        <v>37605.5</v>
      </c>
      <c r="G16" s="121"/>
      <c r="H16" s="108">
        <v>40310</v>
      </c>
      <c r="I16" s="102">
        <v>10</v>
      </c>
      <c r="J16" s="21" t="s">
        <v>44</v>
      </c>
      <c r="K16" s="14"/>
    </row>
    <row r="17" spans="2:11">
      <c r="B17" s="105">
        <v>40311</v>
      </c>
      <c r="C17" s="122">
        <v>92.5</v>
      </c>
      <c r="D17" s="88" t="s">
        <v>67</v>
      </c>
      <c r="E17" s="107">
        <v>40311</v>
      </c>
      <c r="F17" s="123">
        <v>20448.240000000002</v>
      </c>
      <c r="G17" s="121"/>
      <c r="H17" s="108">
        <v>40311</v>
      </c>
      <c r="I17" s="102">
        <v>190.9</v>
      </c>
      <c r="J17" s="21"/>
      <c r="K17" s="14"/>
    </row>
    <row r="18" spans="2:11">
      <c r="B18" s="105">
        <v>40312</v>
      </c>
      <c r="C18" s="90">
        <v>521.5</v>
      </c>
      <c r="D18" s="88"/>
      <c r="E18" s="107">
        <v>40312</v>
      </c>
      <c r="F18" s="123">
        <v>47080</v>
      </c>
      <c r="G18" s="124"/>
      <c r="H18" s="108">
        <v>40312</v>
      </c>
      <c r="I18" s="102">
        <v>0</v>
      </c>
      <c r="J18" s="21"/>
      <c r="K18" s="14"/>
    </row>
    <row r="19" spans="2:11">
      <c r="B19" s="105">
        <v>40313</v>
      </c>
      <c r="C19" s="90">
        <v>300</v>
      </c>
      <c r="D19" s="88"/>
      <c r="E19" s="107">
        <v>40313</v>
      </c>
      <c r="F19" s="123">
        <v>62739.35</v>
      </c>
      <c r="G19" s="100"/>
      <c r="H19" s="108">
        <v>40313</v>
      </c>
      <c r="I19" s="102">
        <v>804.11</v>
      </c>
      <c r="J19" s="21"/>
      <c r="K19" s="14"/>
    </row>
    <row r="20" spans="2:11">
      <c r="B20" s="105">
        <v>40314</v>
      </c>
      <c r="C20" s="90">
        <v>2472</v>
      </c>
      <c r="D20" s="88"/>
      <c r="E20" s="107">
        <v>40314</v>
      </c>
      <c r="F20" s="123">
        <v>26154</v>
      </c>
      <c r="G20" s="100"/>
      <c r="H20" s="108">
        <v>40314</v>
      </c>
      <c r="I20" s="102">
        <v>0</v>
      </c>
      <c r="J20" s="21"/>
      <c r="K20" s="14"/>
    </row>
    <row r="21" spans="2:11">
      <c r="B21" s="105">
        <v>40315</v>
      </c>
      <c r="C21" s="90">
        <v>373</v>
      </c>
      <c r="D21" s="88" t="s">
        <v>68</v>
      </c>
      <c r="E21" s="107">
        <v>40315</v>
      </c>
      <c r="F21" s="123">
        <v>39739</v>
      </c>
      <c r="G21" s="100"/>
      <c r="H21" s="108">
        <v>40315</v>
      </c>
      <c r="I21" s="102">
        <v>0</v>
      </c>
      <c r="J21" s="21"/>
      <c r="K21" s="14"/>
    </row>
    <row r="22" spans="2:11">
      <c r="B22" s="105">
        <v>40316</v>
      </c>
      <c r="C22" s="90">
        <v>1161</v>
      </c>
      <c r="D22" s="88"/>
      <c r="E22" s="107">
        <v>40316</v>
      </c>
      <c r="F22" s="123">
        <v>25001.7</v>
      </c>
      <c r="G22" s="100"/>
      <c r="H22" s="108">
        <v>40316</v>
      </c>
      <c r="I22" s="102">
        <v>0</v>
      </c>
      <c r="J22" s="21"/>
      <c r="K22" s="14"/>
    </row>
    <row r="23" spans="2:11">
      <c r="B23" s="105">
        <v>40317</v>
      </c>
      <c r="C23" s="90">
        <v>684</v>
      </c>
      <c r="D23" s="88" t="s">
        <v>69</v>
      </c>
      <c r="E23" s="107">
        <v>40317</v>
      </c>
      <c r="F23" s="94">
        <v>15025.92</v>
      </c>
      <c r="G23" s="92"/>
      <c r="H23" s="108">
        <v>40317</v>
      </c>
      <c r="I23" s="102">
        <v>159.6</v>
      </c>
      <c r="J23" s="21"/>
      <c r="K23" s="14"/>
    </row>
    <row r="24" spans="2:11">
      <c r="B24" s="105">
        <v>40318</v>
      </c>
      <c r="C24" s="90">
        <v>297</v>
      </c>
      <c r="D24" s="99"/>
      <c r="E24" s="107">
        <v>40318</v>
      </c>
      <c r="F24" s="94">
        <v>33511</v>
      </c>
      <c r="G24" s="93"/>
      <c r="H24" s="108">
        <v>40318</v>
      </c>
      <c r="I24" s="102">
        <v>0</v>
      </c>
      <c r="J24" s="21"/>
      <c r="K24" s="14"/>
    </row>
    <row r="25" spans="2:11">
      <c r="B25" s="105">
        <v>40319</v>
      </c>
      <c r="C25" s="90">
        <v>1968</v>
      </c>
      <c r="D25" s="99" t="s">
        <v>49</v>
      </c>
      <c r="E25" s="107">
        <v>40319</v>
      </c>
      <c r="F25" s="94">
        <v>34134</v>
      </c>
      <c r="G25" s="92"/>
      <c r="H25" s="108">
        <v>40319</v>
      </c>
      <c r="I25" s="102">
        <v>48</v>
      </c>
      <c r="J25" s="21"/>
      <c r="K25" s="14"/>
    </row>
    <row r="26" spans="2:11">
      <c r="B26" s="105">
        <v>40320</v>
      </c>
      <c r="C26" s="90">
        <v>484.5</v>
      </c>
      <c r="D26" s="99" t="s">
        <v>70</v>
      </c>
      <c r="E26" s="107">
        <v>40320</v>
      </c>
      <c r="F26" s="94">
        <v>56234</v>
      </c>
      <c r="G26" s="92"/>
      <c r="H26" s="108">
        <v>40320</v>
      </c>
      <c r="I26" s="102">
        <v>0</v>
      </c>
      <c r="J26" s="21"/>
      <c r="K26" s="14"/>
    </row>
    <row r="27" spans="2:11">
      <c r="B27" s="105">
        <v>40321</v>
      </c>
      <c r="C27" s="90">
        <v>120</v>
      </c>
      <c r="D27" s="99" t="s">
        <v>69</v>
      </c>
      <c r="E27" s="107">
        <v>40321</v>
      </c>
      <c r="F27" s="94">
        <v>25518.2</v>
      </c>
      <c r="G27" s="92"/>
      <c r="H27" s="108">
        <v>40321</v>
      </c>
      <c r="I27" s="102">
        <v>15</v>
      </c>
      <c r="J27" s="21"/>
      <c r="K27" s="14"/>
    </row>
    <row r="28" spans="2:11">
      <c r="B28" s="105">
        <v>40322</v>
      </c>
      <c r="C28" s="90">
        <v>2065</v>
      </c>
      <c r="D28" s="99" t="s">
        <v>71</v>
      </c>
      <c r="E28" s="107">
        <v>40322</v>
      </c>
      <c r="F28" s="94">
        <v>28384.5</v>
      </c>
      <c r="G28" s="92"/>
      <c r="H28" s="108">
        <v>40322</v>
      </c>
      <c r="I28" s="102">
        <v>171.68</v>
      </c>
      <c r="J28" s="21"/>
      <c r="K28" s="14"/>
    </row>
    <row r="29" spans="2:11">
      <c r="B29" s="105">
        <v>40323</v>
      </c>
      <c r="C29" s="90">
        <v>54</v>
      </c>
      <c r="D29" s="99" t="s">
        <v>73</v>
      </c>
      <c r="E29" s="107">
        <v>40323</v>
      </c>
      <c r="F29" s="94">
        <v>32861</v>
      </c>
      <c r="G29" s="92"/>
      <c r="H29" s="108">
        <v>40323</v>
      </c>
      <c r="I29" s="102">
        <v>0</v>
      </c>
      <c r="J29" s="21"/>
      <c r="K29" s="14"/>
    </row>
    <row r="30" spans="2:11">
      <c r="B30" s="105">
        <v>40324</v>
      </c>
      <c r="C30" s="90">
        <v>1442.4</v>
      </c>
      <c r="D30" s="99"/>
      <c r="E30" s="107">
        <v>40324</v>
      </c>
      <c r="F30" s="98">
        <v>14698</v>
      </c>
      <c r="G30" s="92"/>
      <c r="H30" s="108">
        <v>40324</v>
      </c>
      <c r="I30" s="102">
        <v>0</v>
      </c>
      <c r="J30" s="21"/>
      <c r="K30" s="14"/>
    </row>
    <row r="31" spans="2:11">
      <c r="B31" s="105">
        <v>40325</v>
      </c>
      <c r="C31" s="90">
        <v>0</v>
      </c>
      <c r="D31" s="99"/>
      <c r="E31" s="107">
        <v>40325</v>
      </c>
      <c r="F31" s="94">
        <v>20943</v>
      </c>
      <c r="G31" s="92"/>
      <c r="H31" s="108">
        <v>40325</v>
      </c>
      <c r="I31" s="102">
        <v>0</v>
      </c>
      <c r="J31" s="21"/>
      <c r="K31" s="14"/>
    </row>
    <row r="32" spans="2:11">
      <c r="B32" s="105">
        <v>40326</v>
      </c>
      <c r="C32" s="90">
        <v>0</v>
      </c>
      <c r="D32" s="99"/>
      <c r="E32" s="107">
        <v>40326</v>
      </c>
      <c r="F32" s="94">
        <v>80601</v>
      </c>
      <c r="G32" s="92"/>
      <c r="H32" s="108">
        <v>40326</v>
      </c>
      <c r="I32" s="102">
        <v>0</v>
      </c>
      <c r="J32" s="21"/>
      <c r="K32" s="14"/>
    </row>
    <row r="33" spans="1:11">
      <c r="B33" s="105">
        <v>40327</v>
      </c>
      <c r="C33" s="90">
        <v>1262</v>
      </c>
      <c r="D33" s="127" t="s">
        <v>74</v>
      </c>
      <c r="E33" s="107">
        <v>40327</v>
      </c>
      <c r="F33" s="96">
        <v>74760.2</v>
      </c>
      <c r="G33" s="100"/>
      <c r="H33" s="108">
        <v>40327</v>
      </c>
      <c r="I33" s="102">
        <v>1457</v>
      </c>
      <c r="J33" s="21"/>
      <c r="K33" s="14"/>
    </row>
    <row r="34" spans="1:11">
      <c r="B34" s="105">
        <v>40328</v>
      </c>
      <c r="C34" s="90">
        <v>0</v>
      </c>
      <c r="D34" s="99"/>
      <c r="E34" s="107">
        <v>40328</v>
      </c>
      <c r="F34" s="96">
        <v>42101</v>
      </c>
      <c r="G34" s="100"/>
      <c r="H34" s="108">
        <v>40328</v>
      </c>
      <c r="I34" s="102">
        <v>158</v>
      </c>
      <c r="J34" s="21"/>
      <c r="K34" s="14"/>
    </row>
    <row r="35" spans="1:11" ht="15.75" thickBot="1">
      <c r="B35" s="105">
        <v>40329</v>
      </c>
      <c r="C35" s="9">
        <v>11913</v>
      </c>
      <c r="D35" s="2"/>
      <c r="E35" s="107">
        <v>40329</v>
      </c>
      <c r="F35" s="96">
        <v>40599.5</v>
      </c>
      <c r="H35" s="108">
        <v>40329</v>
      </c>
      <c r="I35" s="20">
        <v>15</v>
      </c>
      <c r="J35" s="21"/>
      <c r="K35" s="14"/>
    </row>
    <row r="36" spans="1:11" ht="15.75" thickBot="1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 t="s">
        <v>75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1209287.52</v>
      </c>
      <c r="E38" s="65" t="s">
        <v>1</v>
      </c>
      <c r="F38" s="24">
        <f>SUM(F5:F37)</f>
        <v>1179204.1499999999</v>
      </c>
      <c r="H38" s="1" t="s">
        <v>1</v>
      </c>
      <c r="I38" s="4">
        <f>SUM(I5:I37)</f>
        <v>3830.29</v>
      </c>
      <c r="J38" s="42" t="s">
        <v>1</v>
      </c>
      <c r="K38" s="4">
        <f>SUM(K6:K37)</f>
        <v>59141</v>
      </c>
    </row>
    <row r="39" spans="1:11">
      <c r="I39" s="2"/>
    </row>
    <row r="40" spans="1:11" ht="15.75">
      <c r="A40" s="5"/>
      <c r="C40" s="55"/>
      <c r="D40" s="25"/>
      <c r="E40" s="25"/>
      <c r="F40" s="25"/>
      <c r="H40" s="150" t="s">
        <v>14</v>
      </c>
      <c r="I40" s="151"/>
      <c r="J40" s="148">
        <f>I38+K38</f>
        <v>62971.29</v>
      </c>
      <c r="K40" s="149"/>
    </row>
    <row r="41" spans="1:11" ht="15.75">
      <c r="D41" s="154" t="s">
        <v>15</v>
      </c>
      <c r="E41" s="154"/>
      <c r="F41" s="46">
        <f>F38-J40</f>
        <v>1116232.8599999999</v>
      </c>
      <c r="I41" s="40"/>
    </row>
    <row r="42" spans="1:11" ht="15.75" thickBot="1">
      <c r="D42" s="45"/>
      <c r="E42" s="45" t="s">
        <v>0</v>
      </c>
      <c r="F42" s="47">
        <f>-C38</f>
        <v>-1209287.52</v>
      </c>
    </row>
    <row r="43" spans="1:11" ht="15.75" thickTop="1">
      <c r="E43" s="5" t="s">
        <v>26</v>
      </c>
      <c r="F43" s="4">
        <f>SUM(F41:F42)</f>
        <v>-93054.660000000149</v>
      </c>
    </row>
    <row r="44" spans="1:11" ht="15.75" thickBot="1">
      <c r="D44" s="155" t="s">
        <v>17</v>
      </c>
      <c r="E44" s="155"/>
      <c r="F44" s="56">
        <v>116474.03</v>
      </c>
    </row>
    <row r="45" spans="1:11" ht="17.25" thickTop="1" thickBot="1">
      <c r="D45" s="164" t="s">
        <v>35</v>
      </c>
      <c r="E45" s="165"/>
      <c r="F45" s="57">
        <f>F43+F44</f>
        <v>23419.36999999985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2:G27"/>
  <sheetViews>
    <sheetView topLeftCell="A7" workbookViewId="0">
      <selection activeCell="C26" sqref="C26:D26"/>
    </sheetView>
  </sheetViews>
  <sheetFormatPr baseColWidth="10" defaultRowHeight="15"/>
  <cols>
    <col min="3" max="3" width="24.42578125" customWidth="1"/>
    <col min="5" max="5" width="18.85546875" style="113" customWidth="1"/>
  </cols>
  <sheetData>
    <row r="2" spans="3:7" ht="28.5">
      <c r="C2" s="168" t="s">
        <v>78</v>
      </c>
      <c r="D2" s="168"/>
      <c r="E2" s="168"/>
      <c r="F2" s="168"/>
      <c r="G2" s="168"/>
    </row>
    <row r="3" spans="3:7">
      <c r="C3" s="116" t="s">
        <v>0</v>
      </c>
    </row>
    <row r="4" spans="3:7">
      <c r="C4" t="s">
        <v>2</v>
      </c>
      <c r="E4" s="113">
        <v>249742.9</v>
      </c>
    </row>
    <row r="5" spans="3:7">
      <c r="C5" t="s">
        <v>55</v>
      </c>
      <c r="E5" s="113">
        <v>3393022.48</v>
      </c>
    </row>
    <row r="6" spans="3:7">
      <c r="C6" t="s">
        <v>76</v>
      </c>
      <c r="E6" s="113">
        <v>4565826.42</v>
      </c>
    </row>
    <row r="7" spans="3:7">
      <c r="C7" t="s">
        <v>54</v>
      </c>
      <c r="E7" s="113">
        <v>601559.80000000005</v>
      </c>
    </row>
    <row r="8" spans="3:7" ht="15.75" thickBot="1">
      <c r="E8" s="113">
        <v>0</v>
      </c>
    </row>
    <row r="9" spans="3:7" ht="30" customHeight="1" thickBot="1">
      <c r="C9" s="169" t="s">
        <v>57</v>
      </c>
      <c r="D9" s="170"/>
      <c r="E9" s="114">
        <f>SUM(E4:E8)</f>
        <v>8810151.5999999996</v>
      </c>
    </row>
    <row r="11" spans="3:7">
      <c r="C11" s="116" t="s">
        <v>62</v>
      </c>
    </row>
    <row r="12" spans="3:7">
      <c r="C12" t="s">
        <v>56</v>
      </c>
      <c r="E12" s="113">
        <v>-2657162.91</v>
      </c>
    </row>
    <row r="13" spans="3:7">
      <c r="C13" t="s">
        <v>58</v>
      </c>
      <c r="E13" s="113">
        <v>-4322140.5</v>
      </c>
    </row>
    <row r="14" spans="3:7">
      <c r="C14" t="s">
        <v>77</v>
      </c>
      <c r="E14" s="113">
        <v>-894638.21</v>
      </c>
    </row>
    <row r="16" spans="3:7" ht="15.75" thickBot="1">
      <c r="E16" s="120"/>
    </row>
    <row r="17" spans="3:5" ht="15.75" thickTop="1">
      <c r="C17" s="171" t="s">
        <v>59</v>
      </c>
      <c r="D17" s="172"/>
      <c r="E17" s="115">
        <f>SUM(E12:E16)</f>
        <v>-7873941.6200000001</v>
      </c>
    </row>
    <row r="19" spans="3:5" ht="15.75">
      <c r="D19" s="5" t="s">
        <v>60</v>
      </c>
      <c r="E19" s="119">
        <f>E9+E17</f>
        <v>936209.97999999952</v>
      </c>
    </row>
    <row r="20" spans="3:5">
      <c r="D20" s="5"/>
      <c r="E20" s="118"/>
    </row>
    <row r="23" spans="3:5">
      <c r="C23" s="173" t="s">
        <v>61</v>
      </c>
      <c r="D23" s="174"/>
      <c r="E23" s="113">
        <v>1157670.93</v>
      </c>
    </row>
    <row r="26" spans="3:5" ht="19.5" thickBot="1">
      <c r="C26" s="175" t="s">
        <v>35</v>
      </c>
      <c r="D26" s="175"/>
      <c r="E26" s="117">
        <f>E23-E19</f>
        <v>221460.95000000042</v>
      </c>
    </row>
    <row r="27" spans="3:5" ht="15.75" thickTop="1"/>
  </sheetData>
  <mergeCells count="5">
    <mergeCell ref="C2:G2"/>
    <mergeCell ref="C9:D9"/>
    <mergeCell ref="C17:D17"/>
    <mergeCell ref="C23:D23"/>
    <mergeCell ref="C26:D26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41"/>
  <sheetViews>
    <sheetView tabSelected="1" workbookViewId="0">
      <selection activeCell="A40" sqref="A40"/>
    </sheetView>
  </sheetViews>
  <sheetFormatPr baseColWidth="10" defaultRowHeight="15"/>
  <cols>
    <col min="2" max="2" width="8.42578125" customWidth="1"/>
    <col min="3" max="3" width="15.42578125" customWidth="1"/>
    <col min="4" max="4" width="4.85546875" customWidth="1"/>
    <col min="6" max="6" width="21.5703125" customWidth="1"/>
    <col min="7" max="7" width="4.85546875" customWidth="1"/>
    <col min="11" max="11" width="12.7109375" bestFit="1" customWidth="1"/>
    <col min="13" max="13" width="11.42578125" style="63"/>
    <col min="14" max="14" width="15.28515625" style="63" customWidth="1"/>
    <col min="15" max="16" width="11.42578125" style="63"/>
  </cols>
  <sheetData>
    <row r="1" spans="1:11" ht="23.25">
      <c r="C1" s="163" t="s">
        <v>79</v>
      </c>
      <c r="D1" s="163"/>
      <c r="E1" s="163"/>
      <c r="F1" s="163"/>
      <c r="G1" s="163"/>
      <c r="H1" s="163"/>
      <c r="I1" s="163"/>
      <c r="J1" s="163"/>
    </row>
    <row r="2" spans="1:11" ht="5.25" customHeight="1" thickBot="1">
      <c r="E2" s="129"/>
      <c r="F2" s="129"/>
    </row>
    <row r="3" spans="1:11" ht="15.75" thickBot="1">
      <c r="C3" s="29" t="s">
        <v>0</v>
      </c>
      <c r="D3" s="3"/>
    </row>
    <row r="4" spans="1:11" ht="20.25" thickTop="1" thickBot="1">
      <c r="A4" s="27" t="s">
        <v>2</v>
      </c>
      <c r="B4" s="28"/>
      <c r="C4" s="30">
        <v>249742.9</v>
      </c>
      <c r="D4" s="2"/>
      <c r="E4" s="166" t="s">
        <v>53</v>
      </c>
      <c r="F4" s="167"/>
      <c r="I4" s="144" t="s">
        <v>5</v>
      </c>
      <c r="J4" s="145"/>
      <c r="K4" s="146"/>
    </row>
    <row r="5" spans="1:11" ht="15.75" thickTop="1">
      <c r="B5" s="105">
        <v>40299</v>
      </c>
      <c r="C5" s="90"/>
      <c r="D5" s="99"/>
      <c r="E5" s="107">
        <v>40299</v>
      </c>
      <c r="F5" s="88">
        <v>12071.5</v>
      </c>
      <c r="G5" s="100"/>
      <c r="H5" s="108">
        <v>40299</v>
      </c>
      <c r="I5" s="102">
        <v>851</v>
      </c>
      <c r="J5" s="37"/>
      <c r="K5" s="38"/>
    </row>
    <row r="6" spans="1:11">
      <c r="B6" s="105">
        <v>40300</v>
      </c>
      <c r="C6" s="90"/>
      <c r="D6" s="99"/>
      <c r="E6" s="107">
        <v>40300</v>
      </c>
      <c r="F6" s="88">
        <v>0</v>
      </c>
      <c r="G6" s="100"/>
      <c r="H6" s="108">
        <v>40300</v>
      </c>
      <c r="I6" s="102">
        <v>0</v>
      </c>
      <c r="J6" s="21" t="s">
        <v>47</v>
      </c>
      <c r="K6" s="14">
        <v>0</v>
      </c>
    </row>
    <row r="7" spans="1:11">
      <c r="B7" s="105">
        <v>40301</v>
      </c>
      <c r="C7" s="90"/>
      <c r="D7" s="99"/>
      <c r="E7" s="107">
        <v>40301</v>
      </c>
      <c r="F7" s="88">
        <v>26029.5</v>
      </c>
      <c r="G7" s="100"/>
      <c r="H7" s="108">
        <v>40301</v>
      </c>
      <c r="I7" s="102">
        <v>3019</v>
      </c>
      <c r="J7" s="21" t="s">
        <v>4</v>
      </c>
      <c r="K7" s="14">
        <v>16726</v>
      </c>
    </row>
    <row r="8" spans="1:11">
      <c r="B8" s="105">
        <v>40302</v>
      </c>
      <c r="C8" s="90"/>
      <c r="D8" s="99"/>
      <c r="E8" s="107">
        <v>40302</v>
      </c>
      <c r="F8" s="88">
        <v>38175.5</v>
      </c>
      <c r="G8" s="100"/>
      <c r="H8" s="108">
        <v>40302</v>
      </c>
      <c r="I8" s="102">
        <v>1982</v>
      </c>
      <c r="J8" s="21" t="s">
        <v>7</v>
      </c>
      <c r="K8" s="14">
        <v>50000</v>
      </c>
    </row>
    <row r="9" spans="1:11">
      <c r="B9" s="105">
        <v>40303</v>
      </c>
      <c r="C9" s="90"/>
      <c r="D9" s="99"/>
      <c r="E9" s="107">
        <v>40303</v>
      </c>
      <c r="F9" s="88">
        <v>18450</v>
      </c>
      <c r="G9" s="100"/>
      <c r="H9" s="108">
        <v>40303</v>
      </c>
      <c r="I9" s="102">
        <v>792</v>
      </c>
      <c r="J9" s="21" t="s">
        <v>10</v>
      </c>
      <c r="K9" s="88">
        <v>7162.51</v>
      </c>
    </row>
    <row r="10" spans="1:11">
      <c r="B10" s="105">
        <v>40304</v>
      </c>
      <c r="C10" s="90"/>
      <c r="D10" s="99"/>
      <c r="E10" s="107">
        <v>40304</v>
      </c>
      <c r="F10" s="88">
        <v>115234.95</v>
      </c>
      <c r="G10" s="100"/>
      <c r="H10" s="108">
        <v>40304</v>
      </c>
      <c r="I10" s="102">
        <v>3134</v>
      </c>
      <c r="J10" s="21" t="s">
        <v>11</v>
      </c>
      <c r="K10" s="88">
        <v>9493.7099999999991</v>
      </c>
    </row>
    <row r="11" spans="1:11">
      <c r="B11" s="105">
        <v>40305</v>
      </c>
      <c r="C11" s="90"/>
      <c r="D11" s="99"/>
      <c r="E11" s="107">
        <v>40305</v>
      </c>
      <c r="F11" s="88">
        <v>46847</v>
      </c>
      <c r="G11" s="100"/>
      <c r="H11" s="108">
        <v>40305</v>
      </c>
      <c r="I11" s="102">
        <v>2354</v>
      </c>
      <c r="J11" s="21" t="s">
        <v>12</v>
      </c>
      <c r="K11" s="88">
        <v>8375.89</v>
      </c>
    </row>
    <row r="12" spans="1:11">
      <c r="B12" s="105">
        <v>40306</v>
      </c>
      <c r="C12" s="90"/>
      <c r="D12" s="99"/>
      <c r="E12" s="107">
        <v>40306</v>
      </c>
      <c r="F12" s="88">
        <v>31648</v>
      </c>
      <c r="G12" s="100"/>
      <c r="H12" s="108">
        <v>40306</v>
      </c>
      <c r="I12" s="102">
        <v>2888.5</v>
      </c>
      <c r="J12" s="21" t="s">
        <v>18</v>
      </c>
      <c r="K12" s="88">
        <v>10068.719999999999</v>
      </c>
    </row>
    <row r="13" spans="1:11">
      <c r="B13" s="105">
        <v>40307</v>
      </c>
      <c r="C13" s="90"/>
      <c r="D13" s="99"/>
      <c r="E13" s="107">
        <v>40307</v>
      </c>
      <c r="F13" s="88">
        <v>0</v>
      </c>
      <c r="G13" s="100"/>
      <c r="H13" s="108">
        <v>40307</v>
      </c>
      <c r="I13" s="102">
        <v>0</v>
      </c>
      <c r="J13" s="21" t="s">
        <v>13</v>
      </c>
      <c r="K13" s="88"/>
    </row>
    <row r="14" spans="1:11">
      <c r="B14" s="105">
        <v>40308</v>
      </c>
      <c r="C14" s="90"/>
      <c r="D14" s="99"/>
      <c r="E14" s="107">
        <v>40308</v>
      </c>
      <c r="F14" s="88">
        <v>133227.6</v>
      </c>
      <c r="G14" s="100"/>
      <c r="H14" s="108">
        <v>40308</v>
      </c>
      <c r="I14" s="102">
        <v>4409.6000000000004</v>
      </c>
      <c r="J14" s="21" t="s">
        <v>38</v>
      </c>
      <c r="K14" s="14"/>
    </row>
    <row r="15" spans="1:11">
      <c r="B15" s="105">
        <v>40309</v>
      </c>
      <c r="C15" s="90"/>
      <c r="D15" s="99"/>
      <c r="E15" s="107">
        <v>40309</v>
      </c>
      <c r="F15" s="88">
        <v>93302</v>
      </c>
      <c r="G15" s="100"/>
      <c r="H15" s="108">
        <v>40309</v>
      </c>
      <c r="I15" s="102">
        <v>1815</v>
      </c>
      <c r="J15" s="21" t="s">
        <v>42</v>
      </c>
      <c r="K15" s="14"/>
    </row>
    <row r="16" spans="1:11">
      <c r="B16" s="105">
        <v>40310</v>
      </c>
      <c r="C16" s="90"/>
      <c r="D16" s="99"/>
      <c r="E16" s="107">
        <v>40310</v>
      </c>
      <c r="F16" s="88">
        <v>36721</v>
      </c>
      <c r="G16" s="121"/>
      <c r="H16" s="108">
        <v>40310</v>
      </c>
      <c r="I16" s="102">
        <v>1753.04</v>
      </c>
      <c r="J16" s="21" t="s">
        <v>44</v>
      </c>
      <c r="K16" s="14"/>
    </row>
    <row r="17" spans="2:11">
      <c r="B17" s="105">
        <v>40311</v>
      </c>
      <c r="C17" s="122"/>
      <c r="D17" s="88"/>
      <c r="E17" s="107">
        <v>40311</v>
      </c>
      <c r="F17" s="123">
        <v>66085.100000000006</v>
      </c>
      <c r="G17" s="121"/>
      <c r="H17" s="108">
        <v>40311</v>
      </c>
      <c r="I17" s="102">
        <v>3099</v>
      </c>
      <c r="J17" s="21"/>
      <c r="K17" s="14"/>
    </row>
    <row r="18" spans="2:11">
      <c r="B18" s="105">
        <v>40312</v>
      </c>
      <c r="C18" s="90"/>
      <c r="D18" s="88"/>
      <c r="E18" s="107">
        <v>40312</v>
      </c>
      <c r="F18" s="123">
        <v>68008.5</v>
      </c>
      <c r="G18" s="124"/>
      <c r="H18" s="108">
        <v>40312</v>
      </c>
      <c r="I18" s="102">
        <v>2804.5</v>
      </c>
      <c r="J18" s="21"/>
      <c r="K18" s="14"/>
    </row>
    <row r="19" spans="2:11">
      <c r="B19" s="105">
        <v>40313</v>
      </c>
      <c r="C19" s="90"/>
      <c r="D19" s="88"/>
      <c r="E19" s="107">
        <v>40313</v>
      </c>
      <c r="F19" s="123">
        <v>269299.84999999998</v>
      </c>
      <c r="G19" s="100"/>
      <c r="H19" s="108">
        <v>40313</v>
      </c>
      <c r="I19" s="102">
        <v>3529.5</v>
      </c>
      <c r="J19" s="21"/>
      <c r="K19" s="14"/>
    </row>
    <row r="20" spans="2:11">
      <c r="B20" s="105">
        <v>40314</v>
      </c>
      <c r="C20" s="90"/>
      <c r="D20" s="88"/>
      <c r="E20" s="107">
        <v>40314</v>
      </c>
      <c r="F20" s="123">
        <v>7288</v>
      </c>
      <c r="G20" s="100"/>
      <c r="H20" s="108">
        <v>40314</v>
      </c>
      <c r="I20" s="102">
        <v>500</v>
      </c>
      <c r="J20" s="21"/>
      <c r="K20" s="14"/>
    </row>
    <row r="21" spans="2:11">
      <c r="B21" s="105">
        <v>40315</v>
      </c>
      <c r="C21" s="90"/>
      <c r="D21" s="88"/>
      <c r="E21" s="107">
        <v>40315</v>
      </c>
      <c r="F21" s="123">
        <v>132281</v>
      </c>
      <c r="G21" s="100"/>
      <c r="H21" s="108">
        <v>40315</v>
      </c>
      <c r="I21" s="102">
        <v>3956.5</v>
      </c>
      <c r="J21" s="21"/>
      <c r="K21" s="14"/>
    </row>
    <row r="22" spans="2:11">
      <c r="B22" s="105">
        <v>40316</v>
      </c>
      <c r="C22" s="90"/>
      <c r="D22" s="88"/>
      <c r="E22" s="107">
        <v>40316</v>
      </c>
      <c r="F22" s="123">
        <v>42595.5</v>
      </c>
      <c r="G22" s="100"/>
      <c r="H22" s="108">
        <v>40316</v>
      </c>
      <c r="I22" s="102">
        <v>2528</v>
      </c>
      <c r="J22" s="21"/>
      <c r="K22" s="14"/>
    </row>
    <row r="23" spans="2:11">
      <c r="B23" s="105">
        <v>40317</v>
      </c>
      <c r="C23" s="90"/>
      <c r="D23" s="88"/>
      <c r="E23" s="107">
        <v>40317</v>
      </c>
      <c r="F23" s="94">
        <v>81530.5</v>
      </c>
      <c r="G23" s="92"/>
      <c r="H23" s="108">
        <v>40317</v>
      </c>
      <c r="I23" s="102">
        <v>1970</v>
      </c>
      <c r="J23" s="21"/>
      <c r="K23" s="14"/>
    </row>
    <row r="24" spans="2:11">
      <c r="B24" s="105">
        <v>40318</v>
      </c>
      <c r="C24" s="90"/>
      <c r="D24" s="99"/>
      <c r="E24" s="107">
        <v>40318</v>
      </c>
      <c r="F24" s="94">
        <v>198589.98</v>
      </c>
      <c r="G24" s="93"/>
      <c r="H24" s="108">
        <v>40318</v>
      </c>
      <c r="I24" s="102">
        <v>36904.5</v>
      </c>
      <c r="J24" s="21"/>
      <c r="K24" s="14"/>
    </row>
    <row r="25" spans="2:11">
      <c r="B25" s="105">
        <v>40319</v>
      </c>
      <c r="C25" s="90"/>
      <c r="D25" s="99"/>
      <c r="E25" s="107">
        <v>40319</v>
      </c>
      <c r="F25" s="94">
        <v>170256</v>
      </c>
      <c r="G25" s="92"/>
      <c r="H25" s="108">
        <v>40319</v>
      </c>
      <c r="I25" s="102">
        <v>3727</v>
      </c>
      <c r="J25" s="21"/>
      <c r="K25" s="14"/>
    </row>
    <row r="26" spans="2:11">
      <c r="B26" s="105">
        <v>40320</v>
      </c>
      <c r="C26" s="90"/>
      <c r="D26" s="99"/>
      <c r="E26" s="107">
        <v>40320</v>
      </c>
      <c r="F26" s="94">
        <v>252014.5</v>
      </c>
      <c r="G26" s="92"/>
      <c r="H26" s="108">
        <v>40320</v>
      </c>
      <c r="I26" s="102">
        <v>1808</v>
      </c>
      <c r="J26" s="21"/>
      <c r="K26" s="14"/>
    </row>
    <row r="27" spans="2:11">
      <c r="B27" s="105">
        <v>40321</v>
      </c>
      <c r="C27" s="90"/>
      <c r="D27" s="99"/>
      <c r="E27" s="107">
        <v>40321</v>
      </c>
      <c r="F27" s="94">
        <v>18243.5</v>
      </c>
      <c r="G27" s="92"/>
      <c r="H27" s="108">
        <v>40321</v>
      </c>
      <c r="I27" s="102">
        <v>500</v>
      </c>
      <c r="J27" s="21"/>
      <c r="K27" s="14"/>
    </row>
    <row r="28" spans="2:11">
      <c r="B28" s="105">
        <v>40322</v>
      </c>
      <c r="C28" s="90"/>
      <c r="D28" s="99"/>
      <c r="E28" s="107">
        <v>40322</v>
      </c>
      <c r="F28" s="94">
        <v>58985.5</v>
      </c>
      <c r="G28" s="92"/>
      <c r="H28" s="108">
        <v>40322</v>
      </c>
      <c r="I28" s="102">
        <v>4207</v>
      </c>
      <c r="J28" s="21"/>
      <c r="K28" s="14"/>
    </row>
    <row r="29" spans="2:11">
      <c r="B29" s="105">
        <v>40323</v>
      </c>
      <c r="C29" s="90"/>
      <c r="D29" s="99"/>
      <c r="E29" s="107">
        <v>40323</v>
      </c>
      <c r="F29" s="94">
        <v>76984.5</v>
      </c>
      <c r="G29" s="92"/>
      <c r="H29" s="108">
        <v>40323</v>
      </c>
      <c r="I29" s="102">
        <v>1346</v>
      </c>
      <c r="J29" s="21"/>
      <c r="K29" s="14"/>
    </row>
    <row r="30" spans="2:11">
      <c r="B30" s="105">
        <v>40324</v>
      </c>
      <c r="C30" s="90"/>
      <c r="D30" s="99"/>
      <c r="E30" s="107">
        <v>40324</v>
      </c>
      <c r="F30" s="98">
        <v>182107.26</v>
      </c>
      <c r="G30" s="92"/>
      <c r="H30" s="108">
        <v>40324</v>
      </c>
      <c r="I30" s="102">
        <v>2120</v>
      </c>
      <c r="J30" s="21"/>
      <c r="K30" s="14"/>
    </row>
    <row r="31" spans="2:11">
      <c r="B31" s="105">
        <v>40325</v>
      </c>
      <c r="C31" s="90"/>
      <c r="D31" s="99"/>
      <c r="E31" s="107">
        <v>40325</v>
      </c>
      <c r="F31" s="94">
        <v>135046</v>
      </c>
      <c r="G31" s="92"/>
      <c r="H31" s="108">
        <v>40325</v>
      </c>
      <c r="I31" s="102">
        <v>2248</v>
      </c>
      <c r="J31" s="21"/>
      <c r="K31" s="14"/>
    </row>
    <row r="32" spans="2:11">
      <c r="B32" s="105">
        <v>40326</v>
      </c>
      <c r="C32" s="90"/>
      <c r="D32" s="99"/>
      <c r="E32" s="107">
        <v>40326</v>
      </c>
      <c r="F32" s="94">
        <v>161706</v>
      </c>
      <c r="G32" s="92"/>
      <c r="H32" s="108">
        <v>40326</v>
      </c>
      <c r="I32" s="102">
        <v>2040</v>
      </c>
      <c r="J32" s="21"/>
      <c r="K32" s="14"/>
    </row>
    <row r="33" spans="1:14" ht="15.75">
      <c r="B33" s="105">
        <v>40327</v>
      </c>
      <c r="C33" s="90"/>
      <c r="D33" s="127"/>
      <c r="E33" s="107">
        <v>40327</v>
      </c>
      <c r="F33" s="96">
        <v>188757</v>
      </c>
      <c r="G33" s="100"/>
      <c r="H33" s="108">
        <v>40327</v>
      </c>
      <c r="I33" s="102">
        <v>1590</v>
      </c>
      <c r="J33" s="21"/>
      <c r="K33" s="14"/>
      <c r="L33" s="154" t="s">
        <v>15</v>
      </c>
      <c r="M33" s="154"/>
      <c r="N33" s="130">
        <f>F38-J40</f>
        <v>2564935.27</v>
      </c>
    </row>
    <row r="34" spans="1:14">
      <c r="B34" s="105">
        <v>40328</v>
      </c>
      <c r="C34" s="90"/>
      <c r="D34" s="99"/>
      <c r="E34" s="107">
        <v>40328</v>
      </c>
      <c r="F34" s="96">
        <v>7592</v>
      </c>
      <c r="G34" s="100"/>
      <c r="H34" s="108">
        <v>40328</v>
      </c>
      <c r="I34" s="102">
        <v>0</v>
      </c>
      <c r="J34" s="21"/>
      <c r="K34" s="14"/>
      <c r="L34" t="s">
        <v>81</v>
      </c>
      <c r="M34"/>
      <c r="N34" s="113">
        <v>4322140.5</v>
      </c>
    </row>
    <row r="35" spans="1:14" ht="15.75" thickBot="1">
      <c r="B35" s="105">
        <v>40329</v>
      </c>
      <c r="C35" s="9"/>
      <c r="D35" s="2"/>
      <c r="E35" s="107">
        <v>40329</v>
      </c>
      <c r="F35" s="96">
        <v>100073.5</v>
      </c>
      <c r="H35" s="108">
        <v>40329</v>
      </c>
      <c r="I35" s="20">
        <v>4513</v>
      </c>
      <c r="J35" s="21"/>
      <c r="K35" s="14"/>
      <c r="L35" s="45"/>
      <c r="M35" s="45" t="s">
        <v>0</v>
      </c>
      <c r="N35" s="47">
        <f>-C38</f>
        <v>-8810151.5999999996</v>
      </c>
    </row>
    <row r="36" spans="1:14" ht="16.5" thickTop="1" thickBot="1">
      <c r="A36" s="33" t="s">
        <v>3</v>
      </c>
      <c r="B36" s="26"/>
      <c r="C36" s="9">
        <v>4565826.42</v>
      </c>
      <c r="D36" s="2"/>
      <c r="E36" s="15"/>
      <c r="F36" s="14">
        <v>0</v>
      </c>
      <c r="H36" s="31"/>
      <c r="I36" s="20">
        <v>0</v>
      </c>
      <c r="J36" s="21"/>
      <c r="K36" s="14"/>
      <c r="M36" s="5" t="s">
        <v>26</v>
      </c>
      <c r="N36" s="4">
        <f>SUM(N33:N35)</f>
        <v>-1923075.83</v>
      </c>
    </row>
    <row r="37" spans="1:14" ht="15.75" thickBot="1">
      <c r="A37" s="49" t="s">
        <v>80</v>
      </c>
      <c r="B37" s="52"/>
      <c r="C37" s="11">
        <v>3994582.28</v>
      </c>
      <c r="D37" s="2"/>
      <c r="E37" s="16"/>
      <c r="F37" s="17">
        <v>0</v>
      </c>
      <c r="H37" s="32"/>
      <c r="I37" s="22">
        <v>0</v>
      </c>
      <c r="J37" s="39"/>
      <c r="K37" s="17"/>
      <c r="L37" s="178" t="s">
        <v>25</v>
      </c>
      <c r="M37" s="179"/>
      <c r="N37" s="131">
        <v>651828.62</v>
      </c>
    </row>
    <row r="38" spans="1:14" ht="15.75" thickBot="1">
      <c r="B38" s="6" t="s">
        <v>1</v>
      </c>
      <c r="C38" s="7">
        <f>SUM(C4:C37)</f>
        <v>8810151.5999999996</v>
      </c>
      <c r="E38" s="128" t="s">
        <v>1</v>
      </c>
      <c r="F38" s="24">
        <f>SUM(F5:F37)</f>
        <v>2769151.24</v>
      </c>
      <c r="H38" s="129" t="s">
        <v>1</v>
      </c>
      <c r="I38" s="4">
        <f>SUM(I5:I37)</f>
        <v>102389.14</v>
      </c>
      <c r="J38" s="42" t="s">
        <v>1</v>
      </c>
      <c r="K38" s="4">
        <f>SUM(K6:K37)</f>
        <v>101826.83</v>
      </c>
      <c r="L38" s="155" t="s">
        <v>17</v>
      </c>
      <c r="M38" s="155"/>
      <c r="N38" s="56">
        <v>1157670.93</v>
      </c>
    </row>
    <row r="39" spans="1:14" ht="17.25" thickTop="1" thickBot="1">
      <c r="I39" s="2"/>
      <c r="L39" s="176"/>
      <c r="M39" s="177"/>
      <c r="N39" s="57">
        <f>N38+N37+N36</f>
        <v>-113576.28000000026</v>
      </c>
    </row>
    <row r="40" spans="1:14" ht="16.5" thickTop="1">
      <c r="A40" s="5"/>
      <c r="C40" s="55"/>
      <c r="H40" s="150" t="s">
        <v>14</v>
      </c>
      <c r="I40" s="151"/>
      <c r="J40" s="148">
        <f>I38+K38</f>
        <v>204215.97</v>
      </c>
      <c r="K40" s="149"/>
    </row>
    <row r="41" spans="1:14" ht="15.75">
      <c r="I41" s="40"/>
    </row>
  </sheetData>
  <mergeCells count="9">
    <mergeCell ref="L33:M33"/>
    <mergeCell ref="L38:M38"/>
    <mergeCell ref="L39:M39"/>
    <mergeCell ref="L37:M37"/>
    <mergeCell ref="C1:J1"/>
    <mergeCell ref="E4:F4"/>
    <mergeCell ref="I4:K4"/>
    <mergeCell ref="H40:I40"/>
    <mergeCell ref="J40:K40"/>
  </mergeCells>
  <printOptions gridLines="1"/>
  <pageMargins left="1.05" right="0.19685039370078741" top="0.35433070866141736" bottom="0.39370078740157483" header="0.31496062992125984" footer="0.31496062992125984"/>
  <pageSetup paperSize="9" scale="80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OBRADOR 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2010-07-12T21:36:20Z</cp:lastPrinted>
  <dcterms:created xsi:type="dcterms:W3CDTF">2009-02-04T18:28:43Z</dcterms:created>
  <dcterms:modified xsi:type="dcterms:W3CDTF">2010-07-12T21:36:53Z</dcterms:modified>
</cp:coreProperties>
</file>