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PROLEDO" sheetId="1" r:id="rId1"/>
    <sheet name="FOLIOS P-MAQ" sheetId="2" r:id="rId2"/>
    <sheet name="C O M P R A S  " sheetId="3" r:id="rId3"/>
    <sheet name="COMP A ALBICIA" sheetId="4" r:id="rId4"/>
    <sheet name="Hoja2" sheetId="5" r:id="rId5"/>
  </sheets>
  <calcPr calcId="124519"/>
</workbook>
</file>

<file path=xl/calcChain.xml><?xml version="1.0" encoding="utf-8"?>
<calcChain xmlns="http://schemas.openxmlformats.org/spreadsheetml/2006/main">
  <c r="K17" i="1"/>
  <c r="E17" i="3" l="1"/>
  <c r="F35" i="4"/>
  <c r="D35"/>
  <c r="D39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K31" i="3"/>
  <c r="D30" i="2"/>
  <c r="D38" i="1"/>
  <c r="E24" l="1"/>
  <c r="E28" l="1"/>
  <c r="F28" i="2"/>
  <c r="D28"/>
  <c r="D36" s="1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W17" i="1" l="1"/>
  <c r="Q28" l="1"/>
  <c r="Q36" l="1"/>
  <c r="E27" l="1"/>
  <c r="E30" s="1"/>
  <c r="Q30" l="1"/>
  <c r="Q24"/>
  <c r="Q27"/>
</calcChain>
</file>

<file path=xl/sharedStrings.xml><?xml version="1.0" encoding="utf-8"?>
<sst xmlns="http://schemas.openxmlformats.org/spreadsheetml/2006/main" count="315" uniqueCount="169">
  <si>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</si>
  <si>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</si>
  <si>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</si>
  <si>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</si>
  <si>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</si>
  <si>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</si>
  <si>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t>HERRADURA</t>
  </si>
  <si>
    <t xml:space="preserve">GRAN TOTAL </t>
  </si>
  <si>
    <t>,01</t>
  </si>
  <si>
    <t>,02</t>
  </si>
  <si>
    <t>*rtr    05   FEBRERO  2009</t>
  </si>
  <si>
    <t xml:space="preserve">CENTRAL </t>
  </si>
  <si>
    <t>TOTAL</t>
  </si>
  <si>
    <t>FEBRERO ,.2009</t>
  </si>
  <si>
    <t>,0194</t>
  </si>
  <si>
    <t>2180.00kg CANAL</t>
  </si>
  <si>
    <t>,0209</t>
  </si>
  <si>
    <t>,0220</t>
  </si>
  <si>
    <t>,0235</t>
  </si>
  <si>
    <t>2450.00 kg  CANAL</t>
  </si>
  <si>
    <t>1630.00 kg CANAL</t>
  </si>
  <si>
    <t>2490.00 kg CANAL</t>
  </si>
  <si>
    <t>,0249</t>
  </si>
  <si>
    <t xml:space="preserve">2320.00 kg CANAL </t>
  </si>
  <si>
    <t>,0269</t>
  </si>
  <si>
    <t>1740.00 KG  CANAL</t>
  </si>
  <si>
    <t>123.80 kg CUERO</t>
  </si>
  <si>
    <t>,0280</t>
  </si>
  <si>
    <t>230.14 kg CODILLO</t>
  </si>
  <si>
    <t>,0282</t>
  </si>
  <si>
    <t>910.00 kg CANAL</t>
  </si>
  <si>
    <t>,0294</t>
  </si>
  <si>
    <t>1560.00kg CANAL</t>
  </si>
  <si>
    <t>,0306</t>
  </si>
  <si>
    <t>2200.00kg  CANAL</t>
  </si>
  <si>
    <t>,0316</t>
  </si>
  <si>
    <t>2220.00kg  CANAL</t>
  </si>
  <si>
    <t>,0349</t>
  </si>
  <si>
    <t>2700.00 kg CANAL</t>
  </si>
  <si>
    <t>,0360</t>
  </si>
  <si>
    <t>1600.00 kg CANAL</t>
  </si>
  <si>
    <t>,0370</t>
  </si>
  <si>
    <t>1460.00 kg CANAL</t>
  </si>
  <si>
    <t>,0224</t>
  </si>
  <si>
    <t>505.50 KG CANAL</t>
  </si>
  <si>
    <t>43.78kg  CUERO</t>
  </si>
  <si>
    <t>,0256</t>
  </si>
  <si>
    <t>572.80 kg CANAL</t>
  </si>
  <si>
    <t>,0305</t>
  </si>
  <si>
    <t>579.48 kg CANAL</t>
  </si>
  <si>
    <t>,0359</t>
  </si>
  <si>
    <t>609.02 kg CANAL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</si>
  <si>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</si>
  <si>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</si>
  <si>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</si>
  <si>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</si>
  <si>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</si>
  <si>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</si>
  <si>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</si>
  <si>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</si>
  <si>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</si>
  <si>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</si>
  <si>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</si>
  <si>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</si>
  <si>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</si>
  <si>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</si>
  <si>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</si>
  <si>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</si>
  <si>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</si>
  <si>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</si>
  <si>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</si>
  <si>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</si>
  <si>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</si>
  <si>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</si>
  <si>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</si>
  <si>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</si>
  <si>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GERARDO PULIDO</t>
  </si>
  <si>
    <t>Importe Vendido</t>
  </si>
  <si>
    <t>Importe Cobrado</t>
  </si>
  <si>
    <t>FOLIOS</t>
  </si>
  <si>
    <t xml:space="preserve"> RECEPCION DE PRODUCTO Y MAQUILAS        DE   FEBRERO   2009</t>
  </si>
  <si>
    <t>IMPORTE POR PAGAR</t>
  </si>
  <si>
    <t>RES 500 kg</t>
  </si>
  <si>
    <t xml:space="preserve">ARRACHERA 99.30 kg </t>
  </si>
  <si>
    <t>RES 1020 kg</t>
  </si>
  <si>
    <t xml:space="preserve">ARRACHERA 110.30 kg </t>
  </si>
  <si>
    <t>RES 940 kg</t>
  </si>
  <si>
    <t>RES 1420 KG</t>
  </si>
  <si>
    <t>MAQUILA CODILLO 64.10 CHELETA 121.30 KG</t>
  </si>
  <si>
    <t>RES 1230 KG</t>
  </si>
  <si>
    <t>MAQUILA CHULETA , CODILLO</t>
  </si>
  <si>
    <t>*rtr    24   FEBRERO  2009</t>
  </si>
  <si>
    <t>PAGO CH-2371</t>
  </si>
  <si>
    <t>SALDO A PAGAR</t>
  </si>
  <si>
    <t>PAGO CH-2372</t>
  </si>
  <si>
    <t>PAGO CH-2373</t>
  </si>
  <si>
    <t>PAGO CH-2378</t>
  </si>
  <si>
    <t>PAGO SALDO CH--00137 BBVA</t>
  </si>
  <si>
    <t>,03</t>
  </si>
  <si>
    <t>,04</t>
  </si>
  <si>
    <t>RES 950 kg</t>
  </si>
  <si>
    <t>1560.00 kg CANAL</t>
  </si>
  <si>
    <t>,0391</t>
  </si>
  <si>
    <t>,0382</t>
  </si>
  <si>
    <t>2270.00 kg CANAL</t>
  </si>
  <si>
    <t>,0405</t>
  </si>
  <si>
    <t>2620.00 kg CANAL</t>
  </si>
  <si>
    <t>,0421</t>
  </si>
  <si>
    <t>1800.00 kg  CANAL</t>
  </si>
  <si>
    <t>,0438</t>
  </si>
  <si>
    <t>1820.00 kg CANAL</t>
  </si>
  <si>
    <t>,0392</t>
  </si>
  <si>
    <t>597.20 kg CANAL</t>
  </si>
  <si>
    <t>*rtr    27   FEBRERO  2009</t>
  </si>
  <si>
    <t xml:space="preserve">CODILLO 740.7kg </t>
  </si>
  <si>
    <t>RES 910 kg</t>
  </si>
  <si>
    <t>,0454</t>
  </si>
  <si>
    <t>642.50 kg CANAL</t>
  </si>
  <si>
    <t>,0453</t>
  </si>
  <si>
    <t>1170.00 kg  CANAL</t>
  </si>
  <si>
    <t>,0465</t>
  </si>
  <si>
    <t>1730.00 kg  CANAL</t>
  </si>
  <si>
    <t>,0482</t>
  </si>
  <si>
    <t>2280.00 kg  CANAL</t>
  </si>
  <si>
    <t xml:space="preserve"> </t>
  </si>
  <si>
    <t>*rtr    04 MARZO   2009</t>
  </si>
  <si>
    <t>*rtr    04 MARZO  2009</t>
  </si>
  <si>
    <t>CH-2403</t>
  </si>
  <si>
    <t>CH-2401</t>
  </si>
  <si>
    <t>CH-2402</t>
  </si>
  <si>
    <t>CH-2385</t>
  </si>
  <si>
    <t xml:space="preserve"> CH-0154</t>
  </si>
  <si>
    <t>*RTR  19 MARZO 2009</t>
  </si>
  <si>
    <t xml:space="preserve">GERARDO PULIDO TOTAL DEL MES </t>
  </si>
  <si>
    <t>,0175</t>
  </si>
  <si>
    <t>1986.20 kg CANAL</t>
  </si>
  <si>
    <t>,0176</t>
  </si>
  <si>
    <t>465.62 kg CUERO</t>
  </si>
  <si>
    <t>,0184</t>
  </si>
  <si>
    <t>759.90 kg CODILLO</t>
  </si>
  <si>
    <t>,0885</t>
  </si>
  <si>
    <t>,0890</t>
  </si>
  <si>
    <t>,0918</t>
  </si>
  <si>
    <t>,0933</t>
  </si>
  <si>
    <t>,0011 A</t>
  </si>
  <si>
    <t>,0066 A</t>
  </si>
  <si>
    <t>,0083 A</t>
  </si>
  <si>
    <t>,0109 A</t>
  </si>
  <si>
    <t>,0126 A</t>
  </si>
  <si>
    <t>,0152 A</t>
  </si>
  <si>
    <t>,0181 A</t>
  </si>
  <si>
    <t>,0195 A</t>
  </si>
  <si>
    <t>,0231 A</t>
  </si>
  <si>
    <t>,0067</t>
  </si>
  <si>
    <t>combo</t>
  </si>
  <si>
    <t>,0085</t>
  </si>
  <si>
    <t>sesos</t>
  </si>
  <si>
    <t>,0024</t>
  </si>
  <si>
    <t>,0051</t>
  </si>
  <si>
    <t>,0069</t>
  </si>
  <si>
    <t>pescado</t>
  </si>
  <si>
    <t>,0023</t>
  </si>
  <si>
    <t>res</t>
  </si>
  <si>
    <t>,0021</t>
  </si>
  <si>
    <t>COMPRAS A ALBICIA Y MAQUILA    FEBRERO 2009</t>
  </si>
  <si>
    <t xml:space="preserve">C E N T R A L </t>
  </si>
  <si>
    <t>,0173</t>
  </si>
  <si>
    <t>620.00 KG CANAL</t>
  </si>
  <si>
    <t xml:space="preserve">         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</si>
</sst>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 applyFill="1" applyBorder="1"/>
    <xf numFmtId="0" fontId="11" fillId="0" borderId="0" xfId="0" applyFont="1"/>
    <xf numFmtId="0" fontId="8" fillId="0" borderId="0" xfId="0" applyFont="1" applyBorder="1" applyAlignment="1">
      <alignment horizontal="right"/>
    </xf>
    <xf numFmtId="164" fontId="8" fillId="0" borderId="0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0" xfId="0" applyNumberFormat="1" applyBorder="1"/>
    <xf numFmtId="0" fontId="7" fillId="0" borderId="0" xfId="0" applyFont="1" applyBorder="1"/>
    <xf numFmtId="164" fontId="7" fillId="0" borderId="0" xfId="0" applyNumberFormat="1" applyFont="1" applyBorder="1"/>
    <xf numFmtId="0" fontId="0" fillId="0" borderId="0" xfId="0" applyAlignment="1">
      <alignment horizontal="right"/>
    </xf>
    <xf numFmtId="164" fontId="1" fillId="0" borderId="0" xfId="0" applyNumberFormat="1" applyFont="1"/>
    <xf numFmtId="0" fontId="8" fillId="0" borderId="0" xfId="0" applyFont="1" applyAlignment="1">
      <alignment horizontal="center"/>
    </xf>
    <xf numFmtId="164" fontId="0" fillId="0" borderId="0" xfId="0" applyNumberFormat="1" applyFill="1" applyBorder="1"/>
    <xf numFmtId="0" fontId="0" fillId="2" borderId="0" xfId="0" applyFill="1"/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/>
    <xf numFmtId="0" fontId="0" fillId="2" borderId="8" xfId="0" applyFill="1" applyBorder="1"/>
    <xf numFmtId="0" fontId="1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164" fontId="0" fillId="0" borderId="9" xfId="0" applyNumberFormat="1" applyFill="1" applyBorder="1"/>
    <xf numFmtId="16" fontId="0" fillId="0" borderId="9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5" fillId="2" borderId="0" xfId="0" applyNumberFormat="1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4" fontId="0" fillId="0" borderId="9" xfId="0" applyNumberFormat="1" applyBorder="1"/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0" fillId="0" borderId="4" xfId="0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64" fontId="20" fillId="0" borderId="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64" fontId="4" fillId="0" borderId="0" xfId="0" applyNumberFormat="1" applyFont="1" applyFill="1" applyBorder="1"/>
    <xf numFmtId="164" fontId="0" fillId="0" borderId="11" xfId="0" applyNumberFormat="1" applyBorder="1"/>
    <xf numFmtId="0" fontId="0" fillId="0" borderId="0" xfId="0" applyBorder="1" applyAlignment="1">
      <alignment horizontal="right"/>
    </xf>
    <xf numFmtId="16" fontId="21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16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17" fillId="0" borderId="0" xfId="0" applyNumberFormat="1" applyFont="1" applyBorder="1" applyAlignment="1">
      <alignment horizontal="right"/>
    </xf>
    <xf numFmtId="0" fontId="1" fillId="2" borderId="0" xfId="0" applyFont="1" applyFill="1"/>
    <xf numFmtId="0" fontId="0" fillId="0" borderId="12" xfId="0" applyBorder="1"/>
    <xf numFmtId="164" fontId="1" fillId="0" borderId="13" xfId="0" applyNumberFormat="1" applyFont="1" applyBorder="1"/>
    <xf numFmtId="0" fontId="22" fillId="0" borderId="0" xfId="0" applyFont="1" applyAlignment="1">
      <alignment horizontal="right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164" fontId="1" fillId="2" borderId="0" xfId="0" applyNumberFormat="1" applyFont="1" applyFill="1"/>
    <xf numFmtId="16" fontId="0" fillId="0" borderId="0" xfId="0" applyNumberFormat="1" applyAlignment="1"/>
    <xf numFmtId="0" fontId="15" fillId="0" borderId="0" xfId="0" applyFont="1" applyAlignment="1">
      <alignment horizontal="center"/>
    </xf>
    <xf numFmtId="164" fontId="0" fillId="0" borderId="14" xfId="0" applyNumberFormat="1" applyBorder="1"/>
    <xf numFmtId="0" fontId="0" fillId="0" borderId="0" xfId="0" applyFill="1" applyBorder="1" applyAlignment="1">
      <alignment horizontal="center"/>
    </xf>
    <xf numFmtId="16" fontId="23" fillId="0" borderId="0" xfId="0" applyNumberFormat="1" applyFont="1" applyAlignment="1">
      <alignment horizontal="center"/>
    </xf>
    <xf numFmtId="164" fontId="23" fillId="0" borderId="0" xfId="0" applyNumberFormat="1" applyFont="1" applyBorder="1"/>
    <xf numFmtId="0" fontId="0" fillId="5" borderId="0" xfId="0" applyFont="1" applyFill="1"/>
    <xf numFmtId="164" fontId="14" fillId="5" borderId="0" xfId="0" applyNumberFormat="1" applyFont="1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8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64" fontId="18" fillId="4" borderId="3" xfId="0" applyNumberFormat="1" applyFont="1" applyFill="1" applyBorder="1" applyAlignment="1">
      <alignment horizontal="center"/>
    </xf>
    <xf numFmtId="164" fontId="19" fillId="2" borderId="0" xfId="0" applyNumberFormat="1" applyFont="1" applyFill="1" applyAlignment="1">
      <alignment horizontal="center"/>
    </xf>
    <xf numFmtId="0" fontId="7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30</xdr:row>
      <xdr:rowOff>57943</xdr:rowOff>
    </xdr:from>
    <xdr:to>
      <xdr:col>3</xdr:col>
      <xdr:colOff>505620</xdr:colOff>
      <xdr:row>33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30</xdr:row>
      <xdr:rowOff>19050</xdr:rowOff>
    </xdr:from>
    <xdr:to>
      <xdr:col>5</xdr:col>
      <xdr:colOff>485777</xdr:colOff>
      <xdr:row>32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7"/>
  <sheetViews>
    <sheetView topLeftCell="K1" workbookViewId="0">
      <selection activeCell="M20" sqref="M20"/>
    </sheetView>
  </sheetViews>
  <sheetFormatPr baseColWidth="10" defaultRowHeight="15"/>
  <cols>
    <col min="4" max="4" width="24.28515625" bestFit="1" customWidth="1"/>
    <col min="5" max="5" width="17.85546875" bestFit="1" customWidth="1"/>
    <col min="10" max="10" width="23.28515625" customWidth="1"/>
    <col min="11" max="11" width="16.140625" bestFit="1" customWidth="1"/>
    <col min="13" max="13" width="5.85546875" customWidth="1"/>
    <col min="16" max="16" width="25.7109375" customWidth="1"/>
    <col min="17" max="17" width="19.28515625" bestFit="1" customWidth="1"/>
    <col min="19" max="19" width="9.5703125" style="1" customWidth="1"/>
    <col min="21" max="21" width="11.42578125" style="1"/>
    <col min="22" max="22" width="23.28515625" customWidth="1"/>
    <col min="23" max="23" width="15.42578125" customWidth="1"/>
    <col min="24" max="24" width="12.5703125" bestFit="1" customWidth="1"/>
  </cols>
  <sheetData>
    <row r="1" spans="1:24" ht="18.75" customHeight="1">
      <c r="A1" s="1"/>
      <c r="C1" s="1"/>
      <c r="F1" s="90" t="s">
        <v>98</v>
      </c>
      <c r="G1" s="1"/>
      <c r="I1" s="1"/>
      <c r="L1" s="90" t="s">
        <v>99</v>
      </c>
      <c r="M1" s="1"/>
      <c r="O1" s="1"/>
      <c r="R1" s="90" t="s">
        <v>8</v>
      </c>
      <c r="X1" s="90" t="s">
        <v>9</v>
      </c>
    </row>
    <row r="2" spans="1:24" ht="18.75" customHeight="1">
      <c r="A2" s="1"/>
      <c r="B2" s="91" t="s">
        <v>0</v>
      </c>
      <c r="C2" s="91"/>
      <c r="D2" s="91"/>
      <c r="E2" s="10" t="s">
        <v>13</v>
      </c>
      <c r="F2" s="90"/>
      <c r="G2" s="1"/>
      <c r="H2" s="91" t="s">
        <v>0</v>
      </c>
      <c r="I2" s="91"/>
      <c r="J2" s="91"/>
      <c r="K2" s="25" t="s">
        <v>13</v>
      </c>
      <c r="L2" s="90"/>
      <c r="M2" s="1"/>
      <c r="N2" s="91" t="s">
        <v>0</v>
      </c>
      <c r="O2" s="91"/>
      <c r="P2" s="91"/>
      <c r="Q2" s="10" t="s">
        <v>13</v>
      </c>
      <c r="R2" s="90"/>
      <c r="T2" s="91" t="s">
        <v>0</v>
      </c>
      <c r="U2" s="91"/>
      <c r="V2" s="91"/>
      <c r="W2" s="25" t="s">
        <v>13</v>
      </c>
      <c r="X2" s="90"/>
    </row>
    <row r="3" spans="1:24" ht="19.5" thickBot="1">
      <c r="A3" s="1"/>
      <c r="C3" s="1"/>
      <c r="D3" s="8" t="s">
        <v>5</v>
      </c>
      <c r="G3" s="1"/>
      <c r="I3" s="96" t="s">
        <v>6</v>
      </c>
      <c r="J3" s="96"/>
      <c r="M3" s="1"/>
      <c r="O3" s="1"/>
      <c r="P3" s="8" t="s">
        <v>5</v>
      </c>
      <c r="V3" s="18" t="s">
        <v>6</v>
      </c>
    </row>
    <row r="4" spans="1:24" ht="29.25" customHeight="1" thickBot="1">
      <c r="A4" s="9"/>
      <c r="B4" s="2" t="s">
        <v>1</v>
      </c>
      <c r="C4" s="3" t="s">
        <v>2</v>
      </c>
      <c r="D4" s="3" t="s">
        <v>3</v>
      </c>
      <c r="E4" s="4" t="s">
        <v>4</v>
      </c>
      <c r="G4" s="9"/>
      <c r="H4" s="2" t="s">
        <v>1</v>
      </c>
      <c r="I4" s="3" t="s">
        <v>2</v>
      </c>
      <c r="J4" s="3" t="s">
        <v>3</v>
      </c>
      <c r="K4" s="4" t="s">
        <v>4</v>
      </c>
      <c r="M4" s="9"/>
      <c r="N4" s="2" t="s">
        <v>1</v>
      </c>
      <c r="O4" s="3" t="s">
        <v>2</v>
      </c>
      <c r="P4" s="3" t="s">
        <v>3</v>
      </c>
      <c r="Q4" s="4" t="s">
        <v>4</v>
      </c>
      <c r="S4" s="9"/>
      <c r="T4" s="2" t="s">
        <v>1</v>
      </c>
      <c r="U4" s="3" t="s">
        <v>2</v>
      </c>
      <c r="V4" s="3" t="s">
        <v>3</v>
      </c>
      <c r="W4" s="4" t="s">
        <v>4</v>
      </c>
    </row>
    <row r="5" spans="1:24">
      <c r="A5" s="5"/>
      <c r="E5">
        <v>0</v>
      </c>
      <c r="G5" s="5"/>
      <c r="I5" s="1"/>
      <c r="M5" s="5"/>
      <c r="S5" s="5"/>
    </row>
    <row r="6" spans="1:24">
      <c r="A6" s="5">
        <v>1</v>
      </c>
      <c r="B6" s="6">
        <v>39861</v>
      </c>
      <c r="C6" s="11" t="s">
        <v>41</v>
      </c>
      <c r="D6" t="s">
        <v>42</v>
      </c>
      <c r="E6" s="7">
        <v>42340</v>
      </c>
      <c r="G6" s="5">
        <v>1</v>
      </c>
      <c r="H6" s="14">
        <v>39861</v>
      </c>
      <c r="I6" s="1" t="s">
        <v>50</v>
      </c>
      <c r="J6" t="s">
        <v>51</v>
      </c>
      <c r="K6" s="7">
        <v>18088</v>
      </c>
      <c r="M6" s="5">
        <v>1</v>
      </c>
      <c r="N6" s="6">
        <v>39847</v>
      </c>
      <c r="O6" s="11" t="s">
        <v>14</v>
      </c>
      <c r="P6" t="s">
        <v>15</v>
      </c>
      <c r="Q6" s="26">
        <v>64746</v>
      </c>
      <c r="S6" s="5">
        <v>1</v>
      </c>
      <c r="T6" s="6">
        <v>39850</v>
      </c>
      <c r="U6" s="1" t="s">
        <v>43</v>
      </c>
      <c r="V6" t="s">
        <v>44</v>
      </c>
      <c r="W6" s="7">
        <v>15013.35</v>
      </c>
    </row>
    <row r="7" spans="1:24">
      <c r="A7" s="5">
        <v>2</v>
      </c>
      <c r="B7" s="6">
        <v>39863</v>
      </c>
      <c r="C7" s="11" t="s">
        <v>103</v>
      </c>
      <c r="D7" t="s">
        <v>101</v>
      </c>
      <c r="E7" s="7">
        <v>45240</v>
      </c>
      <c r="G7" s="5">
        <v>2</v>
      </c>
      <c r="H7" s="6">
        <v>39864</v>
      </c>
      <c r="I7" s="1" t="s">
        <v>111</v>
      </c>
      <c r="J7" t="s">
        <v>112</v>
      </c>
      <c r="K7" s="7">
        <v>17318.8</v>
      </c>
      <c r="M7" s="5">
        <v>2</v>
      </c>
      <c r="N7" s="6">
        <v>39848</v>
      </c>
      <c r="O7" s="11" t="s">
        <v>16</v>
      </c>
      <c r="P7" t="s">
        <v>21</v>
      </c>
      <c r="Q7" s="7">
        <v>73953</v>
      </c>
      <c r="S7" s="5">
        <v>2</v>
      </c>
      <c r="T7" s="6"/>
      <c r="U7" s="1" t="s">
        <v>43</v>
      </c>
      <c r="V7" t="s">
        <v>45</v>
      </c>
      <c r="W7" s="7">
        <v>1300.26</v>
      </c>
    </row>
    <row r="8" spans="1:24">
      <c r="A8" s="5">
        <v>3</v>
      </c>
      <c r="B8" s="6">
        <v>39863</v>
      </c>
      <c r="C8" s="11" t="s">
        <v>102</v>
      </c>
      <c r="D8" t="s">
        <v>104</v>
      </c>
      <c r="E8" s="7">
        <v>65830</v>
      </c>
      <c r="G8" s="5">
        <v>3</v>
      </c>
      <c r="H8" s="6">
        <v>39870</v>
      </c>
      <c r="I8" s="1" t="s">
        <v>116</v>
      </c>
      <c r="J8" t="s">
        <v>117</v>
      </c>
      <c r="K8" s="7">
        <v>18953.75</v>
      </c>
      <c r="M8" s="5">
        <v>3</v>
      </c>
      <c r="N8" s="6">
        <v>39849</v>
      </c>
      <c r="O8" s="11" t="s">
        <v>17</v>
      </c>
      <c r="P8" t="s">
        <v>20</v>
      </c>
      <c r="Q8" s="7">
        <v>48085</v>
      </c>
      <c r="S8" s="5">
        <v>3</v>
      </c>
      <c r="T8" s="6">
        <v>39853</v>
      </c>
      <c r="U8" s="1" t="s">
        <v>46</v>
      </c>
      <c r="V8" t="s">
        <v>47</v>
      </c>
      <c r="W8" s="7">
        <v>17012.16</v>
      </c>
    </row>
    <row r="9" spans="1:24">
      <c r="A9" s="5">
        <v>4</v>
      </c>
      <c r="B9" s="6">
        <v>39864</v>
      </c>
      <c r="C9" s="11" t="s">
        <v>105</v>
      </c>
      <c r="D9" t="s">
        <v>106</v>
      </c>
      <c r="E9" s="7">
        <v>75980</v>
      </c>
      <c r="G9" s="5">
        <v>4</v>
      </c>
      <c r="H9" s="6"/>
      <c r="I9" s="1"/>
      <c r="K9" s="7">
        <v>0</v>
      </c>
      <c r="M9" s="5">
        <v>4</v>
      </c>
      <c r="N9" s="6">
        <v>39850</v>
      </c>
      <c r="O9" s="11" t="s">
        <v>18</v>
      </c>
      <c r="P9" t="s">
        <v>19</v>
      </c>
      <c r="Q9" s="7">
        <v>72765</v>
      </c>
      <c r="S9" s="5">
        <v>4</v>
      </c>
      <c r="T9" s="6">
        <v>39857</v>
      </c>
      <c r="U9" s="1" t="s">
        <v>48</v>
      </c>
      <c r="V9" t="s">
        <v>49</v>
      </c>
      <c r="W9" s="7">
        <v>17210.55</v>
      </c>
    </row>
    <row r="10" spans="1:24">
      <c r="A10" s="5">
        <v>5</v>
      </c>
      <c r="B10" s="6">
        <v>39866</v>
      </c>
      <c r="C10" s="11" t="s">
        <v>107</v>
      </c>
      <c r="D10" t="s">
        <v>108</v>
      </c>
      <c r="E10" s="7">
        <v>51840</v>
      </c>
      <c r="G10" s="5">
        <v>5</v>
      </c>
      <c r="I10" s="1"/>
      <c r="K10" s="7">
        <v>0</v>
      </c>
      <c r="M10" s="5">
        <v>5</v>
      </c>
      <c r="N10" s="6">
        <v>39851</v>
      </c>
      <c r="O10" s="11" t="s">
        <v>22</v>
      </c>
      <c r="P10" t="s">
        <v>23</v>
      </c>
      <c r="Q10" s="7">
        <v>68904</v>
      </c>
      <c r="S10" s="5">
        <v>5</v>
      </c>
      <c r="W10" s="7">
        <v>0</v>
      </c>
    </row>
    <row r="11" spans="1:24">
      <c r="A11" s="5">
        <v>6</v>
      </c>
      <c r="B11" s="6">
        <v>39868</v>
      </c>
      <c r="C11" s="11" t="s">
        <v>109</v>
      </c>
      <c r="D11" t="s">
        <v>110</v>
      </c>
      <c r="E11" s="7">
        <v>52780</v>
      </c>
      <c r="G11" s="5">
        <v>6</v>
      </c>
      <c r="I11" s="1"/>
      <c r="K11" s="7">
        <v>0</v>
      </c>
      <c r="M11" s="5">
        <v>6</v>
      </c>
      <c r="N11" s="6">
        <v>39854</v>
      </c>
      <c r="O11" s="11" t="s">
        <v>24</v>
      </c>
      <c r="P11" t="s">
        <v>25</v>
      </c>
      <c r="Q11" s="7">
        <v>51678</v>
      </c>
      <c r="S11" s="5">
        <v>6</v>
      </c>
      <c r="W11" s="7">
        <v>0</v>
      </c>
    </row>
    <row r="12" spans="1:24">
      <c r="A12" s="5">
        <v>7</v>
      </c>
      <c r="B12" s="6">
        <v>39869</v>
      </c>
      <c r="C12" s="11" t="s">
        <v>118</v>
      </c>
      <c r="D12" t="s">
        <v>119</v>
      </c>
      <c r="E12" s="7">
        <v>33930</v>
      </c>
      <c r="G12" s="5">
        <v>7</v>
      </c>
      <c r="H12" s="14"/>
      <c r="I12" s="1"/>
      <c r="K12" s="7">
        <v>0</v>
      </c>
      <c r="M12" s="5">
        <v>7</v>
      </c>
      <c r="N12" s="6"/>
      <c r="O12" s="11" t="s">
        <v>24</v>
      </c>
      <c r="P12" t="s">
        <v>26</v>
      </c>
      <c r="Q12" s="7">
        <v>2228.5</v>
      </c>
      <c r="S12" s="5">
        <v>7</v>
      </c>
      <c r="T12" s="14"/>
      <c r="W12" s="7">
        <v>0</v>
      </c>
    </row>
    <row r="13" spans="1:24">
      <c r="A13" s="5">
        <v>8</v>
      </c>
      <c r="B13" s="6">
        <v>39870</v>
      </c>
      <c r="C13" s="1" t="s">
        <v>120</v>
      </c>
      <c r="D13" t="s">
        <v>121</v>
      </c>
      <c r="E13" s="7">
        <v>50170</v>
      </c>
      <c r="G13" s="5">
        <v>8</v>
      </c>
      <c r="H13" s="6"/>
      <c r="I13" s="1"/>
      <c r="K13" s="7">
        <v>0</v>
      </c>
      <c r="M13" s="5">
        <v>8</v>
      </c>
      <c r="N13" s="6">
        <v>39854</v>
      </c>
      <c r="O13" s="1" t="s">
        <v>27</v>
      </c>
      <c r="P13" t="s">
        <v>28</v>
      </c>
      <c r="Q13" s="7">
        <v>4142.5200000000004</v>
      </c>
      <c r="S13" s="5">
        <v>8</v>
      </c>
      <c r="T13" s="6"/>
      <c r="W13" s="7">
        <v>0</v>
      </c>
    </row>
    <row r="14" spans="1:24">
      <c r="A14" s="5">
        <v>9</v>
      </c>
      <c r="B14" s="6">
        <v>39871</v>
      </c>
      <c r="C14" s="11" t="s">
        <v>122</v>
      </c>
      <c r="D14" t="s">
        <v>123</v>
      </c>
      <c r="E14" s="7">
        <v>66120</v>
      </c>
      <c r="G14" s="5"/>
      <c r="I14" s="1"/>
      <c r="K14" s="7">
        <v>0</v>
      </c>
      <c r="M14" s="5">
        <v>9</v>
      </c>
      <c r="N14" s="6">
        <v>39855</v>
      </c>
      <c r="O14" s="11" t="s">
        <v>29</v>
      </c>
      <c r="P14" t="s">
        <v>30</v>
      </c>
      <c r="Q14" s="7">
        <v>27755</v>
      </c>
      <c r="S14" s="5"/>
      <c r="W14" s="7">
        <v>0</v>
      </c>
    </row>
    <row r="15" spans="1:24">
      <c r="A15" s="5">
        <v>10</v>
      </c>
      <c r="B15" s="6"/>
      <c r="C15" s="11"/>
      <c r="E15" s="7">
        <v>0</v>
      </c>
      <c r="G15" s="5"/>
      <c r="H15" s="6"/>
      <c r="I15" s="1"/>
      <c r="K15" s="7">
        <v>0</v>
      </c>
      <c r="M15" s="5">
        <v>10</v>
      </c>
      <c r="N15" s="6">
        <v>39856</v>
      </c>
      <c r="O15" s="11" t="s">
        <v>31</v>
      </c>
      <c r="P15" t="s">
        <v>32</v>
      </c>
      <c r="Q15" s="7">
        <v>46332</v>
      </c>
      <c r="S15" s="5"/>
      <c r="T15" s="6"/>
      <c r="W15" s="7">
        <v>0</v>
      </c>
    </row>
    <row r="16" spans="1:24" ht="15.75" thickBot="1">
      <c r="A16" s="5">
        <v>11</v>
      </c>
      <c r="B16" s="6"/>
      <c r="C16" s="11"/>
      <c r="E16" s="7">
        <v>0</v>
      </c>
      <c r="G16" s="5"/>
      <c r="H16" s="6"/>
      <c r="I16" s="1"/>
      <c r="K16" s="7">
        <v>0</v>
      </c>
      <c r="M16" s="5">
        <v>11</v>
      </c>
      <c r="N16" s="6">
        <v>39857</v>
      </c>
      <c r="O16" s="11" t="s">
        <v>33</v>
      </c>
      <c r="P16" t="s">
        <v>34</v>
      </c>
      <c r="Q16" s="7">
        <v>65340</v>
      </c>
      <c r="S16" s="5"/>
      <c r="T16" s="6"/>
      <c r="W16" s="7">
        <v>0</v>
      </c>
    </row>
    <row r="17" spans="1:23">
      <c r="A17" s="5">
        <v>12</v>
      </c>
      <c r="B17" s="6"/>
      <c r="C17" s="11"/>
      <c r="E17" s="7">
        <v>0</v>
      </c>
      <c r="G17" s="5"/>
      <c r="I17" s="1"/>
      <c r="J17" s="92" t="s">
        <v>7</v>
      </c>
      <c r="K17" s="94">
        <f t="shared" ref="K17" si="0">SUM(K6:K16)</f>
        <v>54360.55</v>
      </c>
      <c r="M17" s="5">
        <v>12</v>
      </c>
      <c r="N17" s="6">
        <v>39857</v>
      </c>
      <c r="O17" s="11" t="s">
        <v>35</v>
      </c>
      <c r="P17" t="s">
        <v>36</v>
      </c>
      <c r="Q17" s="7">
        <v>65490</v>
      </c>
      <c r="S17" s="5"/>
      <c r="V17" s="92" t="s">
        <v>7</v>
      </c>
      <c r="W17" s="94">
        <f t="shared" ref="W17" si="1">SUM(W6:W16)</f>
        <v>50536.320000000007</v>
      </c>
    </row>
    <row r="18" spans="1:23" ht="15.75" thickBot="1">
      <c r="A18" s="5">
        <v>13</v>
      </c>
      <c r="B18" s="6"/>
      <c r="C18" s="11"/>
      <c r="E18" s="7">
        <v>0</v>
      </c>
      <c r="G18" s="5"/>
      <c r="I18" s="1"/>
      <c r="J18" s="93"/>
      <c r="K18" s="95"/>
      <c r="M18" s="5">
        <v>13</v>
      </c>
      <c r="N18" s="6">
        <v>39860</v>
      </c>
      <c r="O18" s="11" t="s">
        <v>37</v>
      </c>
      <c r="P18" t="s">
        <v>38</v>
      </c>
      <c r="Q18" s="7">
        <v>80190</v>
      </c>
      <c r="S18" s="5"/>
      <c r="V18" s="93"/>
      <c r="W18" s="95"/>
    </row>
    <row r="19" spans="1:23" ht="15.75">
      <c r="A19" s="5">
        <v>14</v>
      </c>
      <c r="B19" s="6"/>
      <c r="C19" s="11"/>
      <c r="E19" s="7">
        <v>0</v>
      </c>
      <c r="G19" s="5"/>
      <c r="I19" s="1"/>
      <c r="J19" s="16"/>
      <c r="K19" s="17"/>
      <c r="M19" s="5">
        <v>14</v>
      </c>
      <c r="N19" s="6">
        <v>39861</v>
      </c>
      <c r="O19" s="11" t="s">
        <v>39</v>
      </c>
      <c r="P19" t="s">
        <v>40</v>
      </c>
      <c r="Q19" s="7">
        <v>47520</v>
      </c>
      <c r="S19" s="5"/>
      <c r="V19" s="16"/>
      <c r="W19" s="17"/>
    </row>
    <row r="20" spans="1:23">
      <c r="A20" s="5">
        <v>15</v>
      </c>
      <c r="E20" s="7">
        <v>0</v>
      </c>
      <c r="G20" s="1"/>
      <c r="I20" s="1"/>
      <c r="M20" s="5">
        <v>15</v>
      </c>
      <c r="Q20" s="7">
        <v>0</v>
      </c>
    </row>
    <row r="21" spans="1:23">
      <c r="A21" s="5">
        <v>16</v>
      </c>
      <c r="E21" s="7">
        <v>0</v>
      </c>
      <c r="G21" s="1"/>
      <c r="I21" s="1"/>
      <c r="M21" s="5">
        <v>16</v>
      </c>
      <c r="Q21" s="7">
        <v>0</v>
      </c>
    </row>
    <row r="22" spans="1:23" ht="18.75">
      <c r="A22" s="5">
        <v>17</v>
      </c>
      <c r="E22" s="7">
        <v>0</v>
      </c>
      <c r="G22" s="1"/>
      <c r="H22" s="13"/>
      <c r="I22" s="12"/>
      <c r="J22" s="19"/>
      <c r="K22" s="13"/>
      <c r="M22" s="5">
        <v>17</v>
      </c>
      <c r="Q22" s="7">
        <v>0</v>
      </c>
      <c r="T22" s="13"/>
      <c r="U22" s="12"/>
      <c r="V22" s="19"/>
      <c r="W22" s="13"/>
    </row>
    <row r="23" spans="1:23" ht="15.75" thickBot="1">
      <c r="A23" s="5">
        <v>18</v>
      </c>
      <c r="B23" s="6"/>
      <c r="C23" s="11"/>
      <c r="E23" s="7">
        <v>0</v>
      </c>
      <c r="G23" s="1"/>
      <c r="I23" s="1"/>
      <c r="J23" t="s">
        <v>124</v>
      </c>
      <c r="M23" s="5">
        <v>18</v>
      </c>
      <c r="N23" s="6"/>
      <c r="O23" s="11"/>
      <c r="Q23" s="7">
        <v>0</v>
      </c>
    </row>
    <row r="24" spans="1:23" ht="15.75">
      <c r="A24" s="5"/>
      <c r="D24" s="59" t="s">
        <v>7</v>
      </c>
      <c r="E24" s="60">
        <f>SUM(E5:E23)</f>
        <v>484230</v>
      </c>
      <c r="G24" s="1"/>
      <c r="I24" s="1"/>
      <c r="M24" s="5"/>
      <c r="P24" s="59" t="s">
        <v>7</v>
      </c>
      <c r="Q24" s="60">
        <f ca="1">SUM(Q6:Q32)</f>
        <v>719129.02</v>
      </c>
    </row>
    <row r="25" spans="1:23" ht="16.5" thickBot="1">
      <c r="A25" s="5"/>
      <c r="D25" s="61"/>
      <c r="E25" s="62"/>
      <c r="G25" s="1"/>
      <c r="I25" s="1"/>
      <c r="M25" s="5"/>
      <c r="P25" s="61"/>
      <c r="Q25" s="62"/>
    </row>
    <row r="26" spans="1:23">
      <c r="A26" s="5"/>
      <c r="G26" s="1"/>
      <c r="I26" s="1"/>
      <c r="K26" s="7"/>
      <c r="M26" s="5"/>
      <c r="W26" s="7"/>
    </row>
    <row r="27" spans="1:23">
      <c r="A27" s="5"/>
      <c r="D27" t="s">
        <v>11</v>
      </c>
      <c r="E27" s="7">
        <f>E24</f>
        <v>484230</v>
      </c>
      <c r="G27" s="1"/>
      <c r="I27" s="1"/>
      <c r="J27" s="13"/>
      <c r="K27" s="20"/>
      <c r="M27" s="5"/>
      <c r="P27" t="s">
        <v>11</v>
      </c>
      <c r="Q27" s="7">
        <f ca="1">Q24</f>
        <v>719129.02</v>
      </c>
      <c r="V27" s="13"/>
      <c r="W27" s="20"/>
    </row>
    <row r="28" spans="1:23" ht="19.5" thickBot="1">
      <c r="A28" s="5"/>
      <c r="D28" t="s">
        <v>6</v>
      </c>
      <c r="E28" s="7">
        <f>K17</f>
        <v>54360.55</v>
      </c>
      <c r="G28" s="1"/>
      <c r="H28" s="15" t="s">
        <v>113</v>
      </c>
      <c r="I28" s="1"/>
      <c r="J28" s="21"/>
      <c r="K28" s="22"/>
      <c r="M28" s="5"/>
      <c r="P28" t="s">
        <v>6</v>
      </c>
      <c r="Q28" s="7">
        <f>W17</f>
        <v>50536.320000000007</v>
      </c>
      <c r="T28" s="15" t="s">
        <v>10</v>
      </c>
      <c r="V28" s="21"/>
      <c r="W28" s="22"/>
    </row>
    <row r="29" spans="1:23" ht="15.75" thickBot="1">
      <c r="A29" s="5"/>
      <c r="E29" s="66">
        <v>0</v>
      </c>
      <c r="G29" s="1"/>
      <c r="I29" s="1"/>
      <c r="K29" s="7"/>
      <c r="M29" s="5"/>
      <c r="Q29" s="7">
        <v>0</v>
      </c>
      <c r="W29" s="7"/>
    </row>
    <row r="30" spans="1:23">
      <c r="A30" s="5"/>
      <c r="C30" s="1"/>
      <c r="D30" s="23" t="s">
        <v>12</v>
      </c>
      <c r="E30" s="24">
        <f>SUM(E27:E29)</f>
        <v>538590.55000000005</v>
      </c>
      <c r="G30" s="1"/>
      <c r="I30" s="1"/>
      <c r="K30" s="7"/>
      <c r="M30" s="5"/>
      <c r="O30" s="1"/>
      <c r="P30" s="23" t="s">
        <v>12</v>
      </c>
      <c r="Q30" s="24">
        <f ca="1">SUM(Q27:Q29)</f>
        <v>769665.34000000008</v>
      </c>
      <c r="W30" s="7"/>
    </row>
    <row r="31" spans="1:23" ht="15.75" thickBot="1">
      <c r="A31" s="1"/>
      <c r="C31" s="1"/>
      <c r="D31" s="13"/>
      <c r="E31" s="20"/>
      <c r="G31" s="1"/>
      <c r="I31" s="1"/>
      <c r="K31" s="7"/>
      <c r="M31" s="1"/>
      <c r="O31" s="1"/>
      <c r="P31" t="s">
        <v>92</v>
      </c>
      <c r="Q31" s="55">
        <v>-300000</v>
      </c>
      <c r="W31" s="7"/>
    </row>
    <row r="32" spans="1:23" ht="15.75" customHeight="1" thickTop="1">
      <c r="A32" s="1"/>
      <c r="D32" s="67"/>
      <c r="E32" s="56"/>
      <c r="G32" s="1"/>
      <c r="I32" s="1"/>
      <c r="K32" s="7"/>
      <c r="L32" t="s">
        <v>168</v>
      </c>
      <c r="M32" s="1"/>
      <c r="P32" s="23" t="s">
        <v>75</v>
      </c>
      <c r="Q32" s="56">
        <v>469665.34</v>
      </c>
      <c r="W32" s="7"/>
    </row>
    <row r="33" spans="1:23" ht="15" customHeight="1">
      <c r="A33" s="71">
        <v>39884</v>
      </c>
      <c r="C33" t="s">
        <v>127</v>
      </c>
      <c r="D33" s="72">
        <v>34453.06</v>
      </c>
      <c r="E33" s="20"/>
      <c r="G33" s="1"/>
      <c r="I33" s="1"/>
      <c r="M33" s="1"/>
      <c r="P33" t="s">
        <v>94</v>
      </c>
      <c r="Q33" s="7">
        <v>-23090.53</v>
      </c>
    </row>
    <row r="34" spans="1:23" ht="15.75" customHeight="1">
      <c r="A34" s="1"/>
      <c r="C34" t="s">
        <v>128</v>
      </c>
      <c r="D34" s="72">
        <v>14380.35</v>
      </c>
      <c r="E34" s="20"/>
      <c r="G34" s="1"/>
      <c r="I34" s="1"/>
      <c r="M34" s="1"/>
      <c r="P34" s="63" t="s">
        <v>95</v>
      </c>
      <c r="Q34" s="7">
        <v>-14956.74</v>
      </c>
    </row>
    <row r="35" spans="1:23" ht="15.75" thickBot="1">
      <c r="A35" s="1"/>
      <c r="C35" t="s">
        <v>129</v>
      </c>
      <c r="D35" s="72">
        <v>13368.52</v>
      </c>
      <c r="E35" s="20"/>
      <c r="G35" s="1"/>
      <c r="I35" s="1"/>
      <c r="K35" s="7"/>
      <c r="M35" s="1"/>
      <c r="P35" t="s">
        <v>96</v>
      </c>
      <c r="Q35" s="55">
        <v>-34231.46</v>
      </c>
      <c r="W35" s="7"/>
    </row>
    <row r="36" spans="1:23" ht="15.75" thickTop="1">
      <c r="A36" s="12"/>
      <c r="C36" t="s">
        <v>130</v>
      </c>
      <c r="D36" s="73">
        <v>34647.51</v>
      </c>
      <c r="E36" s="56"/>
      <c r="F36" s="20"/>
      <c r="G36" s="1"/>
      <c r="H36" s="13"/>
      <c r="I36" s="12"/>
      <c r="J36" s="13"/>
      <c r="K36" s="13"/>
      <c r="M36" s="12"/>
      <c r="P36" t="s">
        <v>93</v>
      </c>
      <c r="Q36" s="24">
        <f>Q32+Q33+Q34+Q35</f>
        <v>397386.61000000004</v>
      </c>
      <c r="R36" s="20"/>
      <c r="T36" s="13"/>
      <c r="U36" s="12"/>
      <c r="V36" s="13"/>
      <c r="W36" s="13"/>
    </row>
    <row r="37" spans="1:23">
      <c r="A37" s="13"/>
      <c r="C37" t="s">
        <v>131</v>
      </c>
      <c r="D37" s="74">
        <v>300000</v>
      </c>
      <c r="E37" s="65"/>
      <c r="F37" s="13"/>
      <c r="G37" s="1"/>
      <c r="H37" s="13"/>
      <c r="I37" s="12"/>
      <c r="J37" s="13"/>
      <c r="K37" s="13"/>
      <c r="M37" s="13"/>
      <c r="P37" s="64" t="s">
        <v>97</v>
      </c>
      <c r="Q37" s="65">
        <v>-397386.61</v>
      </c>
      <c r="R37" s="13"/>
      <c r="T37" s="13"/>
      <c r="U37" s="12"/>
      <c r="V37" s="13"/>
      <c r="W37" s="13"/>
    </row>
    <row r="38" spans="1:23" ht="15.75" customHeight="1">
      <c r="A38" s="13"/>
      <c r="C38" s="76"/>
      <c r="D38" s="77">
        <f>SUM(D33:D37)</f>
        <v>396849.44</v>
      </c>
      <c r="E38" s="26"/>
      <c r="F38" s="13"/>
      <c r="G38" s="1"/>
      <c r="H38" s="13"/>
      <c r="I38" s="12"/>
      <c r="J38" s="13"/>
      <c r="K38" s="13"/>
      <c r="M38" s="13"/>
      <c r="Q38" s="26">
        <v>0</v>
      </c>
      <c r="R38" s="13"/>
      <c r="T38" s="13"/>
      <c r="U38" s="12"/>
      <c r="V38" s="13"/>
      <c r="W38" s="13"/>
    </row>
    <row r="39" spans="1:23">
      <c r="D39" s="13"/>
      <c r="E39" s="26"/>
      <c r="G39" s="1"/>
      <c r="H39" s="13"/>
      <c r="I39" s="12"/>
      <c r="J39" s="13"/>
      <c r="K39" s="13"/>
      <c r="Q39" s="26">
        <v>0</v>
      </c>
      <c r="T39" s="13"/>
      <c r="U39" s="12"/>
      <c r="V39" s="13"/>
      <c r="W39" s="13"/>
    </row>
    <row r="40" spans="1:23">
      <c r="G40" s="1"/>
      <c r="H40" s="13"/>
      <c r="I40" s="12"/>
      <c r="J40" s="13"/>
      <c r="K40" s="13"/>
      <c r="T40" s="13"/>
      <c r="U40" s="12"/>
      <c r="V40" s="13"/>
      <c r="W40" s="13"/>
    </row>
    <row r="41" spans="1:23">
      <c r="B41" s="15" t="s">
        <v>113</v>
      </c>
      <c r="E41" s="7"/>
      <c r="G41" s="1"/>
      <c r="H41" s="13"/>
      <c r="I41" s="12"/>
      <c r="J41" s="13"/>
      <c r="K41" s="13"/>
      <c r="N41" s="15" t="s">
        <v>91</v>
      </c>
      <c r="Q41" s="7"/>
      <c r="T41" s="13"/>
      <c r="U41" s="12"/>
      <c r="V41" s="13"/>
      <c r="W41" s="13"/>
    </row>
    <row r="42" spans="1:23">
      <c r="C42" s="58"/>
      <c r="E42" s="57"/>
      <c r="G42" s="1"/>
      <c r="H42" s="13"/>
      <c r="I42" s="12"/>
      <c r="J42" s="13"/>
      <c r="K42" s="13"/>
      <c r="O42" s="58"/>
      <c r="Q42" s="57"/>
      <c r="T42" s="13"/>
      <c r="U42" s="12"/>
      <c r="V42" s="13"/>
      <c r="W42" s="13"/>
    </row>
    <row r="43" spans="1:23" ht="18.75">
      <c r="C43" s="58"/>
      <c r="E43" s="57"/>
      <c r="G43" s="1"/>
      <c r="H43" s="13"/>
      <c r="I43" s="12"/>
      <c r="J43" s="21"/>
      <c r="K43" s="22"/>
      <c r="O43" s="58"/>
      <c r="Q43" s="57"/>
      <c r="T43" s="13"/>
      <c r="U43" s="12"/>
      <c r="V43" s="21"/>
      <c r="W43" s="22"/>
    </row>
    <row r="44" spans="1:23">
      <c r="G44" s="1"/>
      <c r="I44" s="1"/>
      <c r="K44" s="7"/>
      <c r="W44" s="7"/>
    </row>
    <row r="45" spans="1:23">
      <c r="G45" s="1"/>
      <c r="I45" s="1"/>
    </row>
    <row r="46" spans="1:23">
      <c r="G46" s="1"/>
      <c r="I46" s="1"/>
    </row>
    <row r="47" spans="1:23">
      <c r="G47" s="1"/>
      <c r="I47" s="1"/>
    </row>
  </sheetData>
  <mergeCells count="13">
    <mergeCell ref="X1:X2"/>
    <mergeCell ref="R1:R2"/>
    <mergeCell ref="N2:P2"/>
    <mergeCell ref="T2:V2"/>
    <mergeCell ref="W17:W18"/>
    <mergeCell ref="V17:V18"/>
    <mergeCell ref="F1:F2"/>
    <mergeCell ref="L1:L2"/>
    <mergeCell ref="B2:D2"/>
    <mergeCell ref="H2:J2"/>
    <mergeCell ref="J17:J18"/>
    <mergeCell ref="K17:K18"/>
    <mergeCell ref="I3:J3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A30" sqref="A30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9.28515625" customWidth="1"/>
  </cols>
  <sheetData>
    <row r="1" spans="1:7" ht="18.75" customHeight="1">
      <c r="A1" s="11"/>
      <c r="B1" s="97" t="s">
        <v>80</v>
      </c>
      <c r="C1" s="97"/>
      <c r="D1" s="97"/>
      <c r="E1" s="97"/>
      <c r="F1" s="97"/>
      <c r="G1" s="27"/>
    </row>
    <row r="2" spans="1:7" ht="18.75" customHeight="1">
      <c r="A2" s="28"/>
      <c r="B2" s="98"/>
      <c r="C2" s="98"/>
      <c r="D2" s="29"/>
      <c r="E2" s="30"/>
      <c r="F2" s="29"/>
      <c r="G2" s="30"/>
    </row>
    <row r="3" spans="1:7" ht="31.5" thickBot="1">
      <c r="A3" s="31" t="s">
        <v>1</v>
      </c>
      <c r="B3" s="31" t="s">
        <v>79</v>
      </c>
      <c r="C3" s="32" t="s">
        <v>72</v>
      </c>
      <c r="D3" s="33" t="s">
        <v>4</v>
      </c>
      <c r="E3" s="34" t="s">
        <v>73</v>
      </c>
      <c r="F3" s="35" t="s">
        <v>74</v>
      </c>
      <c r="G3" s="36" t="s">
        <v>75</v>
      </c>
    </row>
    <row r="4" spans="1:7" ht="15.75" thickTop="1">
      <c r="A4" s="37">
        <v>39847</v>
      </c>
      <c r="B4" s="11" t="s">
        <v>52</v>
      </c>
      <c r="C4" s="43" t="s">
        <v>82</v>
      </c>
      <c r="D4" s="42">
        <v>18000</v>
      </c>
      <c r="E4" s="38">
        <v>39886</v>
      </c>
      <c r="F4" s="39">
        <v>18000</v>
      </c>
      <c r="G4" s="39">
        <f>D4-F4</f>
        <v>0</v>
      </c>
    </row>
    <row r="5" spans="1:7">
      <c r="A5" s="37">
        <v>39848</v>
      </c>
      <c r="B5" s="11" t="s">
        <v>53</v>
      </c>
      <c r="C5" s="40" t="s">
        <v>83</v>
      </c>
      <c r="D5" s="39">
        <v>502.9</v>
      </c>
      <c r="E5" s="38">
        <v>39886</v>
      </c>
      <c r="F5" s="39">
        <v>502.9</v>
      </c>
      <c r="G5" s="39">
        <f t="shared" ref="G5:G27" si="0">D5-F5</f>
        <v>0</v>
      </c>
    </row>
    <row r="6" spans="1:7">
      <c r="A6" s="37">
        <v>39849</v>
      </c>
      <c r="B6" s="11" t="s">
        <v>54</v>
      </c>
      <c r="C6" s="79" t="s">
        <v>76</v>
      </c>
      <c r="D6" s="39">
        <v>18282.5</v>
      </c>
      <c r="E6" s="69">
        <v>39871</v>
      </c>
      <c r="F6" s="70">
        <v>18282.5</v>
      </c>
      <c r="G6" s="39">
        <f t="shared" si="0"/>
        <v>0</v>
      </c>
    </row>
    <row r="7" spans="1:7">
      <c r="A7" s="37">
        <v>39849</v>
      </c>
      <c r="B7" s="11" t="s">
        <v>55</v>
      </c>
      <c r="C7" s="40" t="s">
        <v>84</v>
      </c>
      <c r="D7" s="39">
        <v>36720</v>
      </c>
      <c r="E7" s="41">
        <v>39886</v>
      </c>
      <c r="F7" s="42">
        <v>36720</v>
      </c>
      <c r="G7" s="39">
        <f t="shared" si="0"/>
        <v>0</v>
      </c>
    </row>
    <row r="8" spans="1:7">
      <c r="A8" s="37">
        <v>39850</v>
      </c>
      <c r="B8" s="11" t="s">
        <v>56</v>
      </c>
      <c r="C8" s="43" t="s">
        <v>85</v>
      </c>
      <c r="D8" s="39">
        <v>548.1</v>
      </c>
      <c r="E8" s="41">
        <v>39886</v>
      </c>
      <c r="F8" s="42">
        <v>548.1</v>
      </c>
      <c r="G8" s="39">
        <f t="shared" si="0"/>
        <v>0</v>
      </c>
    </row>
    <row r="9" spans="1:7">
      <c r="A9" s="37">
        <v>39851</v>
      </c>
      <c r="B9" s="11" t="s">
        <v>57</v>
      </c>
      <c r="C9" s="43" t="s">
        <v>86</v>
      </c>
      <c r="D9" s="39">
        <v>33840</v>
      </c>
      <c r="E9" s="41">
        <v>39886</v>
      </c>
      <c r="F9" s="42">
        <v>33840</v>
      </c>
      <c r="G9" s="39">
        <f t="shared" si="0"/>
        <v>0</v>
      </c>
    </row>
    <row r="10" spans="1:7">
      <c r="A10" s="37">
        <v>39852</v>
      </c>
      <c r="B10" s="11" t="s">
        <v>58</v>
      </c>
      <c r="C10" s="43" t="s">
        <v>87</v>
      </c>
      <c r="D10" s="39">
        <v>51120</v>
      </c>
      <c r="E10" s="41">
        <v>39886</v>
      </c>
      <c r="F10" s="42">
        <v>51120</v>
      </c>
      <c r="G10" s="39">
        <f t="shared" si="0"/>
        <v>0</v>
      </c>
    </row>
    <row r="11" spans="1:7" ht="24.75">
      <c r="A11" s="37"/>
      <c r="B11" s="11" t="s">
        <v>59</v>
      </c>
      <c r="C11" s="44" t="s">
        <v>88</v>
      </c>
      <c r="D11" s="42">
        <v>985.6</v>
      </c>
      <c r="E11" s="41">
        <v>39886</v>
      </c>
      <c r="F11" s="42">
        <v>985.6</v>
      </c>
      <c r="G11" s="39">
        <f t="shared" si="0"/>
        <v>0</v>
      </c>
    </row>
    <row r="12" spans="1:7">
      <c r="A12" s="37">
        <v>39855</v>
      </c>
      <c r="B12" s="11" t="s">
        <v>60</v>
      </c>
      <c r="C12" s="79" t="s">
        <v>76</v>
      </c>
      <c r="D12" s="39">
        <v>26832</v>
      </c>
      <c r="E12" s="69">
        <v>39871</v>
      </c>
      <c r="F12" s="70">
        <v>26832</v>
      </c>
      <c r="G12" s="39">
        <f t="shared" si="0"/>
        <v>0</v>
      </c>
    </row>
    <row r="13" spans="1:7">
      <c r="A13" s="37">
        <v>39857</v>
      </c>
      <c r="B13" s="11" t="s">
        <v>61</v>
      </c>
      <c r="C13" s="43" t="s">
        <v>89</v>
      </c>
      <c r="D13" s="39">
        <v>44280</v>
      </c>
      <c r="E13" s="41">
        <v>39886</v>
      </c>
      <c r="F13" s="42">
        <v>44280</v>
      </c>
      <c r="G13" s="39">
        <f t="shared" si="0"/>
        <v>0</v>
      </c>
    </row>
    <row r="14" spans="1:7">
      <c r="A14" s="37">
        <v>39857</v>
      </c>
      <c r="B14" s="11" t="s">
        <v>62</v>
      </c>
      <c r="C14" s="79" t="s">
        <v>76</v>
      </c>
      <c r="D14" s="39">
        <v>32759</v>
      </c>
      <c r="E14" s="69">
        <v>39871</v>
      </c>
      <c r="F14" s="70">
        <v>32759</v>
      </c>
      <c r="G14" s="39">
        <f t="shared" si="0"/>
        <v>0</v>
      </c>
    </row>
    <row r="15" spans="1:7">
      <c r="A15" s="37">
        <v>39860</v>
      </c>
      <c r="B15" s="11" t="s">
        <v>63</v>
      </c>
      <c r="C15" s="45" t="s">
        <v>90</v>
      </c>
      <c r="D15" s="42">
        <v>929.2</v>
      </c>
      <c r="E15" s="41">
        <v>39886</v>
      </c>
      <c r="F15" s="42">
        <v>929.2</v>
      </c>
      <c r="G15" s="39">
        <f t="shared" si="0"/>
        <v>0</v>
      </c>
    </row>
    <row r="16" spans="1:7">
      <c r="A16" s="37">
        <v>39860</v>
      </c>
      <c r="B16" s="11" t="s">
        <v>64</v>
      </c>
      <c r="C16" s="79" t="s">
        <v>76</v>
      </c>
      <c r="D16" s="39">
        <v>28497.5</v>
      </c>
      <c r="E16" s="69">
        <v>39871</v>
      </c>
      <c r="F16" s="70">
        <v>28497.5</v>
      </c>
      <c r="G16" s="39">
        <f t="shared" si="0"/>
        <v>0</v>
      </c>
    </row>
    <row r="17" spans="1:7" ht="15" customHeight="1">
      <c r="A17" s="37">
        <v>39864</v>
      </c>
      <c r="B17" s="11" t="s">
        <v>65</v>
      </c>
      <c r="C17" s="43" t="s">
        <v>90</v>
      </c>
      <c r="D17" s="39">
        <v>1021.2</v>
      </c>
      <c r="E17" s="41">
        <v>39886</v>
      </c>
      <c r="F17" s="42">
        <v>1021.2</v>
      </c>
      <c r="G17" s="39">
        <f t="shared" si="0"/>
        <v>0</v>
      </c>
    </row>
    <row r="18" spans="1:7" ht="15.75" customHeight="1">
      <c r="A18" s="37">
        <v>39864</v>
      </c>
      <c r="B18" s="11" t="s">
        <v>66</v>
      </c>
      <c r="C18" s="79" t="s">
        <v>76</v>
      </c>
      <c r="D18" s="39">
        <v>40677</v>
      </c>
      <c r="E18" s="69">
        <v>39872</v>
      </c>
      <c r="F18" s="70">
        <v>40677</v>
      </c>
      <c r="G18" s="39">
        <f t="shared" si="0"/>
        <v>0</v>
      </c>
    </row>
    <row r="19" spans="1:7">
      <c r="A19" s="37">
        <v>39864</v>
      </c>
      <c r="B19" s="11" t="s">
        <v>67</v>
      </c>
      <c r="C19" s="46" t="s">
        <v>100</v>
      </c>
      <c r="D19" s="39">
        <v>34200</v>
      </c>
      <c r="E19" s="41">
        <v>39886</v>
      </c>
      <c r="F19" s="42">
        <v>34200</v>
      </c>
      <c r="G19" s="39">
        <f t="shared" si="0"/>
        <v>0</v>
      </c>
    </row>
    <row r="20" spans="1:7">
      <c r="A20" s="37">
        <v>39868</v>
      </c>
      <c r="B20" s="11" t="s">
        <v>68</v>
      </c>
      <c r="C20" s="43" t="s">
        <v>90</v>
      </c>
      <c r="D20" s="39">
        <v>1183.5</v>
      </c>
      <c r="E20" s="41">
        <v>39886</v>
      </c>
      <c r="F20" s="42">
        <v>1183.5</v>
      </c>
      <c r="G20" s="39">
        <f t="shared" si="0"/>
        <v>0</v>
      </c>
    </row>
    <row r="21" spans="1:7">
      <c r="A21" s="37">
        <v>39871</v>
      </c>
      <c r="B21" s="11" t="s">
        <v>69</v>
      </c>
      <c r="C21" s="43" t="s">
        <v>115</v>
      </c>
      <c r="D21" s="42">
        <v>32760</v>
      </c>
      <c r="E21" s="41">
        <v>39886</v>
      </c>
      <c r="F21" s="42">
        <v>32760</v>
      </c>
      <c r="G21" s="39">
        <f t="shared" si="0"/>
        <v>0</v>
      </c>
    </row>
    <row r="22" spans="1:7">
      <c r="A22" s="37">
        <v>39871</v>
      </c>
      <c r="B22" s="11" t="s">
        <v>70</v>
      </c>
      <c r="C22" s="80" t="s">
        <v>76</v>
      </c>
      <c r="D22" s="39">
        <v>37846</v>
      </c>
      <c r="E22" s="69">
        <v>39872</v>
      </c>
      <c r="F22" s="70">
        <v>37846</v>
      </c>
      <c r="G22" s="39">
        <f t="shared" si="0"/>
        <v>0</v>
      </c>
    </row>
    <row r="23" spans="1:7">
      <c r="A23" s="37">
        <v>39871</v>
      </c>
      <c r="B23" s="11" t="s">
        <v>71</v>
      </c>
      <c r="C23" s="88" t="s">
        <v>114</v>
      </c>
      <c r="D23" s="89"/>
      <c r="E23" s="68"/>
      <c r="F23" s="70"/>
      <c r="G23" s="39">
        <f t="shared" si="0"/>
        <v>0</v>
      </c>
    </row>
    <row r="24" spans="1:7">
      <c r="A24" s="37"/>
      <c r="B24" s="11"/>
      <c r="C24" s="40"/>
      <c r="D24" s="39"/>
      <c r="E24" s="38"/>
      <c r="F24" s="39"/>
      <c r="G24" s="39">
        <f t="shared" si="0"/>
        <v>0</v>
      </c>
    </row>
    <row r="25" spans="1:7">
      <c r="A25" s="37"/>
      <c r="B25" s="11"/>
      <c r="C25" s="46"/>
      <c r="D25" s="39"/>
      <c r="E25" s="38"/>
      <c r="F25" s="39"/>
      <c r="G25" s="39">
        <f t="shared" si="0"/>
        <v>0</v>
      </c>
    </row>
    <row r="26" spans="1:7">
      <c r="A26" s="37"/>
      <c r="B26" s="11"/>
      <c r="C26" s="40"/>
      <c r="D26" s="39"/>
      <c r="E26" s="38"/>
      <c r="F26" s="39"/>
      <c r="G26" s="39">
        <f t="shared" si="0"/>
        <v>0</v>
      </c>
    </row>
    <row r="27" spans="1:7" ht="15.75" thickBot="1">
      <c r="A27" s="47"/>
      <c r="B27" s="47"/>
      <c r="C27" s="48"/>
      <c r="D27" s="49"/>
      <c r="E27" s="50"/>
      <c r="F27" s="49"/>
      <c r="G27" s="49">
        <f t="shared" si="0"/>
        <v>0</v>
      </c>
    </row>
    <row r="28" spans="1:7" ht="15.75" thickTop="1">
      <c r="A28" s="51"/>
      <c r="B28" s="51"/>
      <c r="C28" s="27"/>
      <c r="D28" s="52">
        <f>SUM(D4:D27)</f>
        <v>440984.5</v>
      </c>
      <c r="E28" s="52"/>
      <c r="F28" s="52">
        <f>SUM(F4:F27)</f>
        <v>440984.5</v>
      </c>
      <c r="G28" s="52"/>
    </row>
    <row r="29" spans="1:7">
      <c r="A29" s="51"/>
      <c r="B29" s="51"/>
      <c r="C29" s="27"/>
      <c r="D29" s="52"/>
      <c r="E29" s="52"/>
      <c r="F29" s="52"/>
      <c r="G29" s="52"/>
    </row>
    <row r="30" spans="1:7">
      <c r="A30" s="51"/>
      <c r="B30" s="51"/>
      <c r="C30" s="75" t="s">
        <v>133</v>
      </c>
      <c r="D30" s="81">
        <f>F6+F12+F14+F16+F18+F22</f>
        <v>184894</v>
      </c>
      <c r="E30" s="52"/>
      <c r="F30" s="52"/>
      <c r="G30" s="52"/>
    </row>
    <row r="31" spans="1:7">
      <c r="A31" s="51"/>
      <c r="B31" s="51"/>
      <c r="C31" s="27"/>
      <c r="D31" s="52"/>
      <c r="E31" s="27"/>
      <c r="F31" s="52"/>
      <c r="G31" s="52"/>
    </row>
    <row r="32" spans="1:7">
      <c r="A32" s="51"/>
      <c r="B32" s="51"/>
      <c r="C32" s="27"/>
      <c r="D32" s="52"/>
      <c r="E32" s="27"/>
      <c r="F32" s="52"/>
      <c r="G32" s="52"/>
    </row>
    <row r="33" spans="1:7">
      <c r="A33" s="51"/>
      <c r="B33" s="51"/>
      <c r="C33" s="27"/>
      <c r="D33" s="52"/>
      <c r="E33" s="27"/>
      <c r="F33" s="52"/>
      <c r="G33" s="52"/>
    </row>
    <row r="34" spans="1:7" ht="30">
      <c r="A34" s="51"/>
      <c r="B34" s="51"/>
      <c r="C34" s="27"/>
      <c r="D34" s="53" t="s">
        <v>77</v>
      </c>
      <c r="E34" s="27"/>
      <c r="F34" s="54" t="s">
        <v>78</v>
      </c>
      <c r="G34" s="52"/>
    </row>
    <row r="35" spans="1:7" ht="15.75" thickBot="1">
      <c r="A35" s="51"/>
      <c r="B35" s="51"/>
      <c r="C35" s="27"/>
      <c r="D35" s="53"/>
      <c r="E35" s="27"/>
      <c r="F35" s="54"/>
      <c r="G35" s="52"/>
    </row>
    <row r="36" spans="1:7" ht="21.75" thickBot="1">
      <c r="A36" s="51"/>
      <c r="B36" s="51"/>
      <c r="C36" s="27"/>
      <c r="D36" s="99">
        <f>D28-F28</f>
        <v>0</v>
      </c>
      <c r="E36" s="100"/>
      <c r="F36" s="101"/>
      <c r="G36" s="27"/>
    </row>
    <row r="37" spans="1:7">
      <c r="A37" s="51"/>
      <c r="B37" s="51"/>
      <c r="C37" s="27"/>
      <c r="D37" s="27"/>
      <c r="E37" s="27"/>
      <c r="F37" s="27"/>
      <c r="G37" s="27"/>
    </row>
    <row r="38" spans="1:7">
      <c r="A38" s="51"/>
      <c r="B38" s="51"/>
      <c r="C38" s="27"/>
      <c r="D38" s="52"/>
      <c r="E38" s="27"/>
      <c r="F38" s="52"/>
      <c r="G38" s="27"/>
    </row>
    <row r="39" spans="1:7" ht="18.75">
      <c r="A39" s="51"/>
      <c r="B39" s="51"/>
      <c r="C39" s="27"/>
      <c r="D39" s="102" t="s">
        <v>81</v>
      </c>
      <c r="E39" s="102"/>
      <c r="F39" s="102"/>
      <c r="G39" s="27"/>
    </row>
    <row r="40" spans="1:7">
      <c r="A40" s="51"/>
      <c r="B40" s="51"/>
      <c r="C40" s="27"/>
      <c r="D40" s="27"/>
      <c r="E40" s="27"/>
      <c r="F40" s="27"/>
      <c r="G40" s="27"/>
    </row>
    <row r="41" spans="1:7">
      <c r="A41" s="27"/>
      <c r="B41" s="75" t="s">
        <v>132</v>
      </c>
      <c r="C41" s="27"/>
      <c r="D41" s="27"/>
      <c r="E41" s="27"/>
      <c r="F41" s="27"/>
      <c r="G41" s="27"/>
    </row>
    <row r="42" spans="1:7">
      <c r="A42" s="27"/>
      <c r="B42" s="27"/>
      <c r="C42" s="27"/>
      <c r="D42" s="27"/>
      <c r="E42" s="27"/>
      <c r="F42" s="27"/>
      <c r="G42" s="27"/>
    </row>
  </sheetData>
  <mergeCells count="4">
    <mergeCell ref="B1:F1"/>
    <mergeCell ref="B2:C2"/>
    <mergeCell ref="D36:F36"/>
    <mergeCell ref="D39:F39"/>
  </mergeCells>
  <printOptions gridLines="1"/>
  <pageMargins left="0.37" right="0.34" top="0.74803149606299213" bottom="0.74803149606299213" header="0.31496062992125984" footer="0.3149606299212598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C18" sqref="C18"/>
    </sheetView>
  </sheetViews>
  <sheetFormatPr baseColWidth="10" defaultRowHeight="15"/>
  <cols>
    <col min="1" max="1" width="9.5703125" style="1" customWidth="1"/>
    <col min="3" max="3" width="11.42578125" style="1"/>
    <col min="4" max="4" width="23.28515625" customWidth="1"/>
    <col min="5" max="5" width="15.42578125" customWidth="1"/>
    <col min="6" max="6" width="12.5703125" bestFit="1" customWidth="1"/>
    <col min="10" max="10" width="19.85546875" customWidth="1"/>
    <col min="11" max="11" width="17.85546875" bestFit="1" customWidth="1"/>
  </cols>
  <sheetData>
    <row r="1" spans="1:12">
      <c r="F1" s="90" t="s">
        <v>9</v>
      </c>
      <c r="G1" s="1"/>
      <c r="I1" s="1"/>
      <c r="L1" s="90" t="s">
        <v>8</v>
      </c>
    </row>
    <row r="2" spans="1:12" ht="18.75">
      <c r="B2" s="91" t="s">
        <v>0</v>
      </c>
      <c r="C2" s="91"/>
      <c r="D2" s="91"/>
      <c r="E2" s="25" t="s">
        <v>13</v>
      </c>
      <c r="F2" s="90"/>
      <c r="G2" s="1"/>
      <c r="H2" s="91" t="s">
        <v>0</v>
      </c>
      <c r="I2" s="91"/>
      <c r="J2" s="91"/>
      <c r="K2" s="10" t="s">
        <v>13</v>
      </c>
      <c r="L2" s="90"/>
    </row>
    <row r="3" spans="1:12" ht="19.5" thickBot="1">
      <c r="D3" s="18" t="s">
        <v>6</v>
      </c>
      <c r="G3" s="1"/>
      <c r="I3" s="1"/>
      <c r="J3" s="8" t="s">
        <v>5</v>
      </c>
    </row>
    <row r="4" spans="1:12" ht="15.75" thickBot="1">
      <c r="A4" s="9"/>
      <c r="B4" s="2" t="s">
        <v>1</v>
      </c>
      <c r="C4" s="3" t="s">
        <v>2</v>
      </c>
      <c r="D4" s="3" t="s">
        <v>3</v>
      </c>
      <c r="E4" s="4" t="s">
        <v>4</v>
      </c>
      <c r="G4" s="9"/>
      <c r="H4" s="2" t="s">
        <v>1</v>
      </c>
      <c r="I4" s="3" t="s">
        <v>2</v>
      </c>
      <c r="J4" s="3" t="s">
        <v>3</v>
      </c>
      <c r="K4" s="4" t="s">
        <v>4</v>
      </c>
    </row>
    <row r="5" spans="1:12">
      <c r="A5" s="5"/>
      <c r="G5" s="5">
        <v>1</v>
      </c>
      <c r="H5" s="6">
        <v>39846</v>
      </c>
      <c r="I5" s="11" t="s">
        <v>134</v>
      </c>
      <c r="J5" t="s">
        <v>135</v>
      </c>
      <c r="K5" s="7">
        <v>57599.8</v>
      </c>
    </row>
    <row r="6" spans="1:12">
      <c r="A6" s="5">
        <v>1</v>
      </c>
      <c r="B6" s="6">
        <v>39846</v>
      </c>
      <c r="C6" s="1" t="s">
        <v>166</v>
      </c>
      <c r="D6" t="s">
        <v>167</v>
      </c>
      <c r="E6" s="7">
        <v>17980</v>
      </c>
      <c r="G6" s="83">
        <v>2</v>
      </c>
      <c r="H6" s="82">
        <v>39846</v>
      </c>
      <c r="I6" s="1" t="s">
        <v>136</v>
      </c>
      <c r="J6" t="s">
        <v>137</v>
      </c>
      <c r="K6" s="7">
        <v>8381.16</v>
      </c>
    </row>
    <row r="7" spans="1:12">
      <c r="A7" s="5">
        <v>2</v>
      </c>
      <c r="B7" s="6">
        <v>39850</v>
      </c>
      <c r="C7" s="1" t="s">
        <v>43</v>
      </c>
      <c r="D7" t="s">
        <v>44</v>
      </c>
      <c r="E7" s="7">
        <v>15013.35</v>
      </c>
      <c r="G7" s="5">
        <v>3</v>
      </c>
      <c r="H7" s="6">
        <v>39846</v>
      </c>
      <c r="I7" s="11" t="s">
        <v>138</v>
      </c>
      <c r="J7" t="s">
        <v>139</v>
      </c>
      <c r="K7" s="7">
        <v>22037.1</v>
      </c>
    </row>
    <row r="8" spans="1:12">
      <c r="A8" s="5">
        <v>3</v>
      </c>
      <c r="B8" s="6"/>
      <c r="C8" s="1" t="s">
        <v>43</v>
      </c>
      <c r="D8" t="s">
        <v>45</v>
      </c>
      <c r="E8" s="7">
        <v>1300.26</v>
      </c>
      <c r="G8" s="83">
        <v>4</v>
      </c>
      <c r="H8" s="6">
        <v>39847</v>
      </c>
      <c r="I8" s="11" t="s">
        <v>14</v>
      </c>
      <c r="J8" t="s">
        <v>15</v>
      </c>
      <c r="K8" s="26">
        <v>64746</v>
      </c>
    </row>
    <row r="9" spans="1:12">
      <c r="A9" s="5">
        <v>4</v>
      </c>
      <c r="B9" s="6">
        <v>39853</v>
      </c>
      <c r="C9" s="1" t="s">
        <v>46</v>
      </c>
      <c r="D9" t="s">
        <v>47</v>
      </c>
      <c r="E9" s="7">
        <v>17012.16</v>
      </c>
      <c r="G9" s="5">
        <v>5</v>
      </c>
      <c r="H9" s="6">
        <v>39848</v>
      </c>
      <c r="I9" s="11" t="s">
        <v>16</v>
      </c>
      <c r="J9" t="s">
        <v>21</v>
      </c>
      <c r="K9" s="7">
        <v>73953</v>
      </c>
    </row>
    <row r="10" spans="1:12">
      <c r="A10" s="5">
        <v>5</v>
      </c>
      <c r="B10" s="6">
        <v>39857</v>
      </c>
      <c r="C10" s="1" t="s">
        <v>48</v>
      </c>
      <c r="D10" t="s">
        <v>49</v>
      </c>
      <c r="E10" s="7">
        <v>17210.55</v>
      </c>
      <c r="G10" s="83">
        <v>6</v>
      </c>
      <c r="H10" s="6">
        <v>39849</v>
      </c>
      <c r="I10" s="11" t="s">
        <v>17</v>
      </c>
      <c r="J10" t="s">
        <v>20</v>
      </c>
      <c r="K10" s="7">
        <v>48085</v>
      </c>
    </row>
    <row r="11" spans="1:12">
      <c r="A11" s="5">
        <v>6</v>
      </c>
      <c r="B11" s="14">
        <v>39861</v>
      </c>
      <c r="C11" s="1" t="s">
        <v>50</v>
      </c>
      <c r="D11" t="s">
        <v>51</v>
      </c>
      <c r="E11" s="7">
        <v>18088</v>
      </c>
      <c r="G11" s="5">
        <v>7</v>
      </c>
      <c r="H11" s="6">
        <v>39850</v>
      </c>
      <c r="I11" s="11" t="s">
        <v>18</v>
      </c>
      <c r="J11" t="s">
        <v>19</v>
      </c>
      <c r="K11" s="7">
        <v>72765</v>
      </c>
    </row>
    <row r="12" spans="1:12">
      <c r="A12" s="5">
        <v>7</v>
      </c>
      <c r="B12" s="6">
        <v>39864</v>
      </c>
      <c r="C12" s="1" t="s">
        <v>111</v>
      </c>
      <c r="D12" t="s">
        <v>112</v>
      </c>
      <c r="E12" s="7">
        <v>17318.8</v>
      </c>
      <c r="G12" s="83">
        <v>8</v>
      </c>
      <c r="H12" s="6">
        <v>39851</v>
      </c>
      <c r="I12" s="11" t="s">
        <v>22</v>
      </c>
      <c r="J12" t="s">
        <v>23</v>
      </c>
      <c r="K12" s="7">
        <v>68904</v>
      </c>
    </row>
    <row r="13" spans="1:12">
      <c r="A13" s="5">
        <v>8</v>
      </c>
      <c r="B13" s="6">
        <v>39870</v>
      </c>
      <c r="C13" s="1" t="s">
        <v>116</v>
      </c>
      <c r="D13" t="s">
        <v>117</v>
      </c>
      <c r="E13" s="7">
        <v>18953.75</v>
      </c>
      <c r="G13" s="5">
        <v>9</v>
      </c>
      <c r="H13" s="6">
        <v>39854</v>
      </c>
      <c r="I13" s="11" t="s">
        <v>24</v>
      </c>
      <c r="J13" t="s">
        <v>25</v>
      </c>
      <c r="K13" s="7">
        <v>51678</v>
      </c>
    </row>
    <row r="14" spans="1:12">
      <c r="A14" s="5"/>
      <c r="E14" s="7">
        <v>0</v>
      </c>
      <c r="G14" s="83"/>
      <c r="H14" s="6"/>
      <c r="I14" s="11" t="s">
        <v>24</v>
      </c>
      <c r="J14" t="s">
        <v>26</v>
      </c>
      <c r="K14" s="7">
        <v>2228.5</v>
      </c>
    </row>
    <row r="15" spans="1:12">
      <c r="A15" s="5"/>
      <c r="B15" s="6"/>
      <c r="E15" s="7">
        <v>0</v>
      </c>
      <c r="G15" s="5">
        <v>10</v>
      </c>
      <c r="H15" s="6">
        <v>39854</v>
      </c>
      <c r="I15" s="1" t="s">
        <v>27</v>
      </c>
      <c r="J15" t="s">
        <v>28</v>
      </c>
      <c r="K15" s="7">
        <v>4142.5200000000004</v>
      </c>
    </row>
    <row r="16" spans="1:12" ht="15.75" thickBot="1">
      <c r="A16" s="5"/>
      <c r="B16" s="6"/>
      <c r="E16" s="7">
        <v>0</v>
      </c>
      <c r="G16" s="83">
        <v>11</v>
      </c>
      <c r="H16" s="6">
        <v>39855</v>
      </c>
      <c r="I16" s="11" t="s">
        <v>29</v>
      </c>
      <c r="J16" t="s">
        <v>30</v>
      </c>
      <c r="K16" s="7">
        <v>27755</v>
      </c>
    </row>
    <row r="17" spans="1:11">
      <c r="A17" s="5"/>
      <c r="D17" s="92" t="s">
        <v>7</v>
      </c>
      <c r="E17" s="94">
        <f t="shared" ref="E17" si="0">SUM(E6:E16)</f>
        <v>122876.87000000001</v>
      </c>
      <c r="G17" s="5">
        <v>12</v>
      </c>
      <c r="H17" s="6">
        <v>39856</v>
      </c>
      <c r="I17" s="11" t="s">
        <v>31</v>
      </c>
      <c r="J17" t="s">
        <v>32</v>
      </c>
      <c r="K17" s="7">
        <v>46332</v>
      </c>
    </row>
    <row r="18" spans="1:11" ht="15.75" thickBot="1">
      <c r="A18" s="5"/>
      <c r="D18" s="93"/>
      <c r="E18" s="95"/>
      <c r="G18" s="83">
        <v>13</v>
      </c>
      <c r="H18" s="6">
        <v>39857</v>
      </c>
      <c r="I18" s="11" t="s">
        <v>33</v>
      </c>
      <c r="J18" t="s">
        <v>34</v>
      </c>
      <c r="K18" s="7">
        <v>65340</v>
      </c>
    </row>
    <row r="19" spans="1:11" ht="15.75">
      <c r="A19" s="5"/>
      <c r="D19" s="16"/>
      <c r="E19" s="17"/>
      <c r="G19" s="5">
        <v>14</v>
      </c>
      <c r="H19" s="6">
        <v>39857</v>
      </c>
      <c r="I19" s="11" t="s">
        <v>35</v>
      </c>
      <c r="J19" t="s">
        <v>36</v>
      </c>
      <c r="K19" s="7">
        <v>65490</v>
      </c>
    </row>
    <row r="20" spans="1:11">
      <c r="G20" s="83">
        <v>15</v>
      </c>
      <c r="H20" s="6">
        <v>39860</v>
      </c>
      <c r="I20" s="11" t="s">
        <v>37</v>
      </c>
      <c r="J20" t="s">
        <v>38</v>
      </c>
      <c r="K20" s="7">
        <v>80190</v>
      </c>
    </row>
    <row r="21" spans="1:11">
      <c r="G21" s="5">
        <v>16</v>
      </c>
      <c r="H21" s="6">
        <v>39861</v>
      </c>
      <c r="I21" s="11" t="s">
        <v>39</v>
      </c>
      <c r="J21" t="s">
        <v>40</v>
      </c>
      <c r="K21" s="7">
        <v>47520</v>
      </c>
    </row>
    <row r="22" spans="1:11" ht="18.75">
      <c r="B22" s="13"/>
      <c r="C22" s="12"/>
      <c r="D22" s="19"/>
      <c r="E22" s="13"/>
      <c r="G22" s="83">
        <v>17</v>
      </c>
      <c r="H22" s="6">
        <v>39861</v>
      </c>
      <c r="I22" s="11" t="s">
        <v>41</v>
      </c>
      <c r="J22" t="s">
        <v>42</v>
      </c>
      <c r="K22" s="7">
        <v>42340</v>
      </c>
    </row>
    <row r="23" spans="1:11">
      <c r="G23" s="5">
        <v>18</v>
      </c>
      <c r="H23" s="6">
        <v>39863</v>
      </c>
      <c r="I23" s="11" t="s">
        <v>103</v>
      </c>
      <c r="J23" t="s">
        <v>101</v>
      </c>
      <c r="K23" s="7">
        <v>45240</v>
      </c>
    </row>
    <row r="24" spans="1:11">
      <c r="G24" s="83">
        <v>19</v>
      </c>
      <c r="H24" s="6">
        <v>39863</v>
      </c>
      <c r="I24" s="11" t="s">
        <v>102</v>
      </c>
      <c r="J24" t="s">
        <v>104</v>
      </c>
      <c r="K24" s="7">
        <v>65830</v>
      </c>
    </row>
    <row r="25" spans="1:11">
      <c r="G25" s="5">
        <v>20</v>
      </c>
      <c r="H25" s="6">
        <v>39864</v>
      </c>
      <c r="I25" s="11" t="s">
        <v>105</v>
      </c>
      <c r="J25" t="s">
        <v>106</v>
      </c>
      <c r="K25" s="7">
        <v>75980</v>
      </c>
    </row>
    <row r="26" spans="1:11">
      <c r="E26" s="7"/>
      <c r="G26" s="83">
        <v>21</v>
      </c>
      <c r="H26" s="6">
        <v>39866</v>
      </c>
      <c r="I26" s="11" t="s">
        <v>107</v>
      </c>
      <c r="J26" t="s">
        <v>108</v>
      </c>
      <c r="K26" s="7">
        <v>51840</v>
      </c>
    </row>
    <row r="27" spans="1:11">
      <c r="D27" s="13"/>
      <c r="E27" s="20"/>
      <c r="G27" s="5">
        <v>22</v>
      </c>
      <c r="H27" s="6">
        <v>39868</v>
      </c>
      <c r="I27" s="11" t="s">
        <v>109</v>
      </c>
      <c r="J27" t="s">
        <v>110</v>
      </c>
      <c r="K27" s="7">
        <v>52780</v>
      </c>
    </row>
    <row r="28" spans="1:11" ht="18.75">
      <c r="B28" s="15" t="s">
        <v>125</v>
      </c>
      <c r="D28" s="21"/>
      <c r="E28" s="22"/>
      <c r="G28" s="83">
        <v>23</v>
      </c>
      <c r="H28" s="6">
        <v>39869</v>
      </c>
      <c r="I28" s="11" t="s">
        <v>118</v>
      </c>
      <c r="J28" t="s">
        <v>119</v>
      </c>
      <c r="K28" s="7">
        <v>33930</v>
      </c>
    </row>
    <row r="29" spans="1:11">
      <c r="E29" s="7"/>
      <c r="G29" s="5">
        <v>24</v>
      </c>
      <c r="H29" s="6">
        <v>39870</v>
      </c>
      <c r="I29" s="1" t="s">
        <v>120</v>
      </c>
      <c r="J29" t="s">
        <v>121</v>
      </c>
      <c r="K29" s="7">
        <v>50170</v>
      </c>
    </row>
    <row r="30" spans="1:11" ht="15.75" thickBot="1">
      <c r="E30" s="7"/>
      <c r="G30" s="83">
        <v>25</v>
      </c>
      <c r="H30" s="6">
        <v>39871</v>
      </c>
      <c r="I30" s="11" t="s">
        <v>122</v>
      </c>
      <c r="J30" t="s">
        <v>123</v>
      </c>
      <c r="K30" s="7">
        <v>66120</v>
      </c>
    </row>
    <row r="31" spans="1:11" ht="15.75">
      <c r="E31" s="7"/>
      <c r="J31" s="59" t="s">
        <v>7</v>
      </c>
      <c r="K31" s="60">
        <f>SUM(K5:K30)</f>
        <v>1291377.08</v>
      </c>
    </row>
    <row r="32" spans="1:11" ht="16.5" thickBot="1">
      <c r="E32" s="7"/>
      <c r="J32" s="61"/>
      <c r="K32" s="62"/>
    </row>
    <row r="33" spans="2:11">
      <c r="K33" s="26"/>
    </row>
    <row r="34" spans="2:11">
      <c r="K34" s="7"/>
    </row>
    <row r="35" spans="2:11">
      <c r="E35" s="7"/>
      <c r="H35" s="15" t="s">
        <v>126</v>
      </c>
      <c r="J35" s="78"/>
      <c r="K35" s="24"/>
    </row>
    <row r="36" spans="2:11">
      <c r="B36" s="13"/>
      <c r="C36" s="12"/>
      <c r="D36" s="13"/>
      <c r="E36" s="13"/>
    </row>
    <row r="37" spans="2:11">
      <c r="B37" s="13"/>
      <c r="C37" s="12"/>
      <c r="D37" s="13"/>
      <c r="E37" s="13"/>
    </row>
    <row r="38" spans="2:11">
      <c r="B38" s="13"/>
      <c r="C38" s="12"/>
      <c r="D38" s="13"/>
      <c r="E38" s="13"/>
    </row>
    <row r="39" spans="2:11">
      <c r="B39" s="13"/>
      <c r="C39" s="12"/>
      <c r="D39" s="13"/>
      <c r="E39" s="13"/>
    </row>
    <row r="40" spans="2:11">
      <c r="B40" s="13"/>
      <c r="C40" s="12"/>
      <c r="D40" s="13"/>
      <c r="E40" s="13"/>
    </row>
    <row r="41" spans="2:11">
      <c r="B41" s="13"/>
      <c r="C41" s="12"/>
      <c r="D41" s="13"/>
      <c r="E41" s="13"/>
    </row>
    <row r="42" spans="2:11">
      <c r="B42" s="13"/>
      <c r="C42" s="12"/>
      <c r="D42" s="13"/>
      <c r="E42" s="13"/>
    </row>
    <row r="43" spans="2:11" ht="18.75">
      <c r="B43" s="13"/>
      <c r="C43" s="12"/>
      <c r="D43" s="21"/>
      <c r="E43" s="22"/>
    </row>
    <row r="44" spans="2:11">
      <c r="E44" s="7"/>
    </row>
  </sheetData>
  <mergeCells count="6">
    <mergeCell ref="F1:F2"/>
    <mergeCell ref="B2:D2"/>
    <mergeCell ref="D17:D18"/>
    <mergeCell ref="E17:E18"/>
    <mergeCell ref="L1:L2"/>
    <mergeCell ref="H2:J2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"/>
  <sheetViews>
    <sheetView topLeftCell="A10" workbookViewId="0">
      <selection activeCell="E43" sqref="E43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9.28515625" customWidth="1"/>
  </cols>
  <sheetData>
    <row r="1" spans="1:7" ht="18.75" customHeight="1">
      <c r="A1" s="11"/>
      <c r="B1" s="97" t="s">
        <v>164</v>
      </c>
      <c r="C1" s="97"/>
      <c r="D1" s="97"/>
      <c r="E1" s="97"/>
      <c r="F1" s="97"/>
      <c r="G1" s="27"/>
    </row>
    <row r="2" spans="1:7" ht="18.75" customHeight="1">
      <c r="A2" s="28"/>
      <c r="B2" s="103" t="s">
        <v>165</v>
      </c>
      <c r="C2" s="103"/>
      <c r="D2" s="29"/>
      <c r="E2" s="30"/>
      <c r="F2" s="29"/>
      <c r="G2" s="30"/>
    </row>
    <row r="3" spans="1:7" ht="31.5" thickBot="1">
      <c r="A3" s="31" t="s">
        <v>1</v>
      </c>
      <c r="B3" s="31" t="s">
        <v>79</v>
      </c>
      <c r="C3" s="32" t="s">
        <v>72</v>
      </c>
      <c r="D3" s="33" t="s">
        <v>4</v>
      </c>
      <c r="E3" s="34" t="s">
        <v>73</v>
      </c>
      <c r="F3" s="35" t="s">
        <v>74</v>
      </c>
      <c r="G3" s="36" t="s">
        <v>75</v>
      </c>
    </row>
    <row r="4" spans="1:7" ht="15.75" thickTop="1">
      <c r="A4" s="37">
        <v>39847</v>
      </c>
      <c r="B4" s="11" t="s">
        <v>52</v>
      </c>
      <c r="C4" s="43" t="s">
        <v>82</v>
      </c>
      <c r="D4" s="42">
        <v>18000</v>
      </c>
      <c r="E4" s="38"/>
      <c r="F4" s="39"/>
      <c r="G4" s="39">
        <f>D4-F4</f>
        <v>18000</v>
      </c>
    </row>
    <row r="5" spans="1:7">
      <c r="A5" s="37">
        <v>39849</v>
      </c>
      <c r="B5" s="11" t="s">
        <v>55</v>
      </c>
      <c r="C5" s="40" t="s">
        <v>84</v>
      </c>
      <c r="D5" s="39">
        <v>36720</v>
      </c>
      <c r="E5" s="41"/>
      <c r="F5" s="42"/>
      <c r="G5" s="39">
        <f>G4+D5-F5</f>
        <v>54720</v>
      </c>
    </row>
    <row r="6" spans="1:7">
      <c r="A6" s="37">
        <v>39851</v>
      </c>
      <c r="B6" s="11" t="s">
        <v>57</v>
      </c>
      <c r="C6" s="43" t="s">
        <v>86</v>
      </c>
      <c r="D6" s="39">
        <v>33840</v>
      </c>
      <c r="E6" s="41"/>
      <c r="F6" s="42"/>
      <c r="G6" s="39">
        <f t="shared" ref="G6:G34" si="0">G5+D6-F6</f>
        <v>88560</v>
      </c>
    </row>
    <row r="7" spans="1:7">
      <c r="A7" s="37">
        <v>39852</v>
      </c>
      <c r="B7" s="11" t="s">
        <v>58</v>
      </c>
      <c r="C7" s="43" t="s">
        <v>87</v>
      </c>
      <c r="D7" s="39">
        <v>51120</v>
      </c>
      <c r="E7" s="41"/>
      <c r="F7" s="42"/>
      <c r="G7" s="39">
        <f t="shared" si="0"/>
        <v>139680</v>
      </c>
    </row>
    <row r="8" spans="1:7">
      <c r="A8" s="6">
        <v>39857</v>
      </c>
      <c r="B8" s="11" t="s">
        <v>61</v>
      </c>
      <c r="C8" s="43" t="s">
        <v>89</v>
      </c>
      <c r="D8" s="39">
        <v>44280</v>
      </c>
      <c r="E8" s="41"/>
      <c r="F8" s="42"/>
      <c r="G8" s="39">
        <f t="shared" si="0"/>
        <v>183960</v>
      </c>
    </row>
    <row r="9" spans="1:7">
      <c r="A9" s="37">
        <v>39864</v>
      </c>
      <c r="B9" s="11" t="s">
        <v>67</v>
      </c>
      <c r="C9" s="46" t="s">
        <v>100</v>
      </c>
      <c r="D9" s="39">
        <v>34200</v>
      </c>
      <c r="E9" s="41"/>
      <c r="F9" s="42"/>
      <c r="G9" s="39">
        <f t="shared" si="0"/>
        <v>218160</v>
      </c>
    </row>
    <row r="10" spans="1:7">
      <c r="A10" s="37">
        <v>39871</v>
      </c>
      <c r="B10" s="11" t="s">
        <v>69</v>
      </c>
      <c r="C10" s="43" t="s">
        <v>115</v>
      </c>
      <c r="D10" s="42">
        <v>32760</v>
      </c>
      <c r="G10" s="39">
        <f t="shared" si="0"/>
        <v>250920</v>
      </c>
    </row>
    <row r="11" spans="1:7">
      <c r="A11" s="37"/>
      <c r="B11" s="11"/>
      <c r="C11" s="44"/>
      <c r="D11" s="42"/>
      <c r="E11" s="41"/>
      <c r="F11" s="42"/>
      <c r="G11" s="39">
        <f t="shared" si="0"/>
        <v>250920</v>
      </c>
    </row>
    <row r="12" spans="1:7">
      <c r="A12" s="37">
        <v>39847</v>
      </c>
      <c r="B12" s="11" t="s">
        <v>140</v>
      </c>
      <c r="D12" s="84">
        <v>6641.6</v>
      </c>
      <c r="E12" s="71"/>
      <c r="F12" s="20"/>
      <c r="G12" s="39">
        <f t="shared" si="0"/>
        <v>257561.60000000001</v>
      </c>
    </row>
    <row r="13" spans="1:7">
      <c r="A13" s="37">
        <v>39847</v>
      </c>
      <c r="B13" s="85" t="s">
        <v>141</v>
      </c>
      <c r="D13" s="84">
        <v>18685.080000000002</v>
      </c>
      <c r="E13" s="71"/>
      <c r="F13" s="20"/>
      <c r="G13" s="39">
        <f t="shared" si="0"/>
        <v>276246.68</v>
      </c>
    </row>
    <row r="14" spans="1:7">
      <c r="A14" s="37">
        <v>39849</v>
      </c>
      <c r="B14" s="11" t="s">
        <v>142</v>
      </c>
      <c r="D14" s="84">
        <v>5811.06</v>
      </c>
      <c r="E14" s="71"/>
      <c r="F14" s="20"/>
      <c r="G14" s="39">
        <f t="shared" si="0"/>
        <v>282057.74</v>
      </c>
    </row>
    <row r="15" spans="1:7">
      <c r="A15" s="71">
        <v>39850</v>
      </c>
      <c r="B15" s="1" t="s">
        <v>143</v>
      </c>
      <c r="D15" s="84">
        <v>6297.2</v>
      </c>
      <c r="E15" s="71"/>
      <c r="F15" s="20"/>
      <c r="G15" s="39">
        <f t="shared" si="0"/>
        <v>288354.94</v>
      </c>
    </row>
    <row r="16" spans="1:7" ht="15" customHeight="1">
      <c r="A16" s="71">
        <v>39853</v>
      </c>
      <c r="B16" s="1" t="s">
        <v>153</v>
      </c>
      <c r="C16" t="s">
        <v>154</v>
      </c>
      <c r="D16" s="84">
        <v>0</v>
      </c>
      <c r="E16" s="86"/>
      <c r="F16" s="87"/>
      <c r="G16" s="39">
        <f t="shared" si="0"/>
        <v>288354.94</v>
      </c>
    </row>
    <row r="17" spans="1:7" ht="15.75" customHeight="1">
      <c r="A17" s="71">
        <v>39853</v>
      </c>
      <c r="B17" s="1" t="s">
        <v>144</v>
      </c>
      <c r="D17" s="84">
        <v>16794.02</v>
      </c>
      <c r="E17" s="71"/>
      <c r="F17" s="20"/>
      <c r="G17" s="39">
        <f t="shared" si="0"/>
        <v>305148.96000000002</v>
      </c>
    </row>
    <row r="18" spans="1:7" ht="15.75" customHeight="1">
      <c r="A18" s="71">
        <v>39854</v>
      </c>
      <c r="B18" s="1" t="s">
        <v>155</v>
      </c>
      <c r="C18" t="s">
        <v>156</v>
      </c>
      <c r="D18" s="84">
        <v>0</v>
      </c>
      <c r="E18" s="71"/>
      <c r="F18" s="20"/>
      <c r="G18" s="39">
        <f t="shared" si="0"/>
        <v>305148.96000000002</v>
      </c>
    </row>
    <row r="19" spans="1:7">
      <c r="A19" s="71">
        <v>39857</v>
      </c>
      <c r="B19" s="1" t="s">
        <v>145</v>
      </c>
      <c r="D19" s="84">
        <v>10426.879999999999</v>
      </c>
      <c r="E19" s="71"/>
      <c r="F19" s="20"/>
      <c r="G19" s="39">
        <f t="shared" si="0"/>
        <v>315575.84000000003</v>
      </c>
    </row>
    <row r="20" spans="1:7">
      <c r="A20" s="71">
        <v>39858</v>
      </c>
      <c r="B20" s="1" t="s">
        <v>146</v>
      </c>
      <c r="D20" s="84">
        <v>15141.2</v>
      </c>
      <c r="E20" s="71"/>
      <c r="F20" s="20"/>
      <c r="G20" s="39">
        <f t="shared" si="0"/>
        <v>330717.04000000004</v>
      </c>
    </row>
    <row r="21" spans="1:7">
      <c r="A21" s="71">
        <v>39858</v>
      </c>
      <c r="B21" s="1" t="s">
        <v>157</v>
      </c>
      <c r="C21" t="s">
        <v>156</v>
      </c>
      <c r="D21" s="84">
        <v>0</v>
      </c>
      <c r="E21" s="71"/>
      <c r="F21" s="20"/>
      <c r="G21" s="39">
        <f t="shared" si="0"/>
        <v>330717.04000000004</v>
      </c>
    </row>
    <row r="22" spans="1:7">
      <c r="A22" s="71">
        <v>39859</v>
      </c>
      <c r="B22" s="1" t="s">
        <v>158</v>
      </c>
      <c r="C22" t="s">
        <v>154</v>
      </c>
      <c r="D22" s="84">
        <v>0</v>
      </c>
      <c r="E22" s="71"/>
      <c r="F22" s="20"/>
      <c r="G22" s="39">
        <f t="shared" si="0"/>
        <v>330717.04000000004</v>
      </c>
    </row>
    <row r="23" spans="1:7">
      <c r="A23" s="71">
        <v>39860</v>
      </c>
      <c r="B23" s="1" t="s">
        <v>66</v>
      </c>
      <c r="C23" t="s">
        <v>154</v>
      </c>
      <c r="D23" s="84">
        <v>0</v>
      </c>
      <c r="E23" s="71"/>
      <c r="F23" s="20"/>
      <c r="G23" s="39">
        <f t="shared" si="0"/>
        <v>330717.04000000004</v>
      </c>
    </row>
    <row r="24" spans="1:7">
      <c r="A24" s="71">
        <v>39861</v>
      </c>
      <c r="B24" s="1" t="s">
        <v>147</v>
      </c>
      <c r="D24" s="84">
        <v>17019.5</v>
      </c>
      <c r="E24" s="71"/>
      <c r="F24" s="20"/>
      <c r="G24" s="39">
        <f t="shared" si="0"/>
        <v>347736.54000000004</v>
      </c>
    </row>
    <row r="25" spans="1:7">
      <c r="A25" s="71">
        <v>39861</v>
      </c>
      <c r="B25" s="1" t="s">
        <v>159</v>
      </c>
      <c r="C25" t="s">
        <v>160</v>
      </c>
      <c r="D25" s="84">
        <v>0</v>
      </c>
      <c r="E25" s="71"/>
      <c r="F25" s="20"/>
      <c r="G25" s="39">
        <f t="shared" si="0"/>
        <v>347736.54000000004</v>
      </c>
    </row>
    <row r="26" spans="1:7">
      <c r="A26" s="71">
        <v>39862</v>
      </c>
      <c r="B26" s="1" t="s">
        <v>148</v>
      </c>
      <c r="D26" s="84">
        <v>6544</v>
      </c>
      <c r="E26" s="71"/>
      <c r="F26" s="20"/>
      <c r="G26" s="39">
        <f t="shared" si="0"/>
        <v>354280.54000000004</v>
      </c>
    </row>
    <row r="27" spans="1:7">
      <c r="A27" s="71">
        <v>39864</v>
      </c>
      <c r="B27" s="1" t="s">
        <v>149</v>
      </c>
      <c r="D27" s="84">
        <v>13883.2</v>
      </c>
      <c r="E27" s="71"/>
      <c r="F27" s="20"/>
      <c r="G27" s="39">
        <f t="shared" si="0"/>
        <v>368163.74000000005</v>
      </c>
    </row>
    <row r="28" spans="1:7">
      <c r="A28" s="71">
        <v>39867</v>
      </c>
      <c r="B28" s="1" t="s">
        <v>161</v>
      </c>
      <c r="C28" t="s">
        <v>154</v>
      </c>
      <c r="D28" s="84">
        <v>0</v>
      </c>
      <c r="E28" s="71"/>
      <c r="F28" s="20"/>
      <c r="G28" s="39">
        <f t="shared" si="0"/>
        <v>368163.74000000005</v>
      </c>
    </row>
    <row r="29" spans="1:7">
      <c r="A29" s="71">
        <v>39867</v>
      </c>
      <c r="B29" s="1" t="s">
        <v>150</v>
      </c>
      <c r="D29" s="84">
        <v>6664.5</v>
      </c>
      <c r="E29" s="71"/>
      <c r="F29" s="20"/>
      <c r="G29" s="39">
        <f t="shared" si="0"/>
        <v>374828.24000000005</v>
      </c>
    </row>
    <row r="30" spans="1:7">
      <c r="A30" s="37">
        <v>39868</v>
      </c>
      <c r="B30" s="11" t="s">
        <v>151</v>
      </c>
      <c r="D30" s="84">
        <v>1021.2</v>
      </c>
      <c r="E30" s="71"/>
      <c r="F30" s="20"/>
      <c r="G30" s="39">
        <f t="shared" si="0"/>
        <v>375849.44000000006</v>
      </c>
    </row>
    <row r="31" spans="1:7">
      <c r="A31" s="37">
        <v>39868</v>
      </c>
      <c r="B31" s="11">
        <v>85297</v>
      </c>
      <c r="C31" t="s">
        <v>162</v>
      </c>
      <c r="D31" s="84">
        <v>0</v>
      </c>
      <c r="E31" s="71"/>
      <c r="F31" s="20"/>
      <c r="G31" s="39">
        <f t="shared" si="0"/>
        <v>375849.44000000006</v>
      </c>
    </row>
    <row r="32" spans="1:7">
      <c r="A32" s="37">
        <v>39868</v>
      </c>
      <c r="B32" s="11" t="s">
        <v>163</v>
      </c>
      <c r="C32" t="s">
        <v>154</v>
      </c>
      <c r="D32" s="84">
        <v>0</v>
      </c>
      <c r="E32" s="71"/>
      <c r="F32" s="20"/>
      <c r="G32" s="39">
        <f t="shared" si="0"/>
        <v>375849.44000000006</v>
      </c>
    </row>
    <row r="33" spans="1:7">
      <c r="A33" s="37">
        <v>39871</v>
      </c>
      <c r="B33" s="85" t="s">
        <v>152</v>
      </c>
      <c r="D33" s="84">
        <v>1335.7</v>
      </c>
      <c r="E33" s="20"/>
      <c r="F33" s="39"/>
      <c r="G33" s="39">
        <f t="shared" si="0"/>
        <v>377185.14000000007</v>
      </c>
    </row>
    <row r="34" spans="1:7">
      <c r="A34" s="37"/>
      <c r="B34" s="85"/>
      <c r="D34" s="20"/>
      <c r="E34" s="20"/>
      <c r="F34" s="39"/>
      <c r="G34" s="39">
        <f t="shared" si="0"/>
        <v>377185.14000000007</v>
      </c>
    </row>
    <row r="35" spans="1:7">
      <c r="A35" s="51"/>
      <c r="B35" s="51"/>
      <c r="C35" s="27"/>
      <c r="D35" s="52">
        <f>SUM(D4:D34)</f>
        <v>377185.14000000007</v>
      </c>
      <c r="E35" s="52"/>
      <c r="F35" s="52">
        <f>SUM(F4:F34)</f>
        <v>0</v>
      </c>
      <c r="G35" s="52"/>
    </row>
    <row r="36" spans="1:7">
      <c r="A36" s="51"/>
      <c r="B36" s="51"/>
      <c r="C36" s="27"/>
      <c r="D36" s="52"/>
      <c r="E36" s="27"/>
      <c r="F36" s="52"/>
      <c r="G36" s="52"/>
    </row>
    <row r="37" spans="1:7">
      <c r="A37" s="51"/>
      <c r="B37" s="51"/>
      <c r="C37" s="27"/>
      <c r="D37" s="53"/>
      <c r="E37" s="27"/>
      <c r="F37" s="54"/>
      <c r="G37" s="52"/>
    </row>
    <row r="38" spans="1:7" ht="15.75" thickBot="1">
      <c r="A38" s="51"/>
      <c r="B38" s="51"/>
      <c r="C38" s="27"/>
      <c r="D38" s="53"/>
      <c r="E38" s="27"/>
      <c r="F38" s="54"/>
      <c r="G38" s="52"/>
    </row>
    <row r="39" spans="1:7" ht="21.75" thickBot="1">
      <c r="A39" s="51"/>
      <c r="B39" s="51"/>
      <c r="C39" s="27"/>
      <c r="D39" s="99">
        <f>D35-F35</f>
        <v>377185.14000000007</v>
      </c>
      <c r="E39" s="100"/>
      <c r="F39" s="101"/>
      <c r="G39" s="27"/>
    </row>
    <row r="40" spans="1:7">
      <c r="A40" s="51"/>
      <c r="B40" s="51"/>
      <c r="C40" s="27"/>
      <c r="D40" s="27"/>
      <c r="E40" s="27"/>
      <c r="F40" s="27"/>
      <c r="G40" s="27"/>
    </row>
    <row r="41" spans="1:7">
      <c r="A41" s="51"/>
      <c r="B41" s="51"/>
      <c r="C41" s="27"/>
      <c r="D41" s="52"/>
      <c r="E41" s="27"/>
      <c r="F41" s="52"/>
      <c r="G41" s="27"/>
    </row>
    <row r="42" spans="1:7" ht="18.75">
      <c r="A42" s="51"/>
      <c r="B42" s="51"/>
      <c r="C42" s="27"/>
      <c r="D42" s="102"/>
      <c r="E42" s="102"/>
      <c r="F42" s="102"/>
      <c r="G42" s="27"/>
    </row>
    <row r="43" spans="1:7">
      <c r="A43" s="51"/>
      <c r="B43" s="51"/>
      <c r="C43" s="27"/>
      <c r="D43" s="27"/>
      <c r="E43" s="27"/>
      <c r="F43" s="27"/>
      <c r="G43" s="27"/>
    </row>
    <row r="44" spans="1:7">
      <c r="A44" s="27"/>
      <c r="B44" s="75" t="s">
        <v>132</v>
      </c>
      <c r="C44" s="27"/>
      <c r="D44" s="27"/>
      <c r="E44" s="27"/>
      <c r="F44" s="27"/>
      <c r="G44" s="27"/>
    </row>
  </sheetData>
  <mergeCells count="4">
    <mergeCell ref="B1:F1"/>
    <mergeCell ref="B2:C2"/>
    <mergeCell ref="D39:F39"/>
    <mergeCell ref="D42:F42"/>
  </mergeCells>
  <printOptions gridLines="1"/>
  <pageMargins left="0.39" right="0.44" top="0.74803149606299213" bottom="0.74803149606299213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COMP A ALBICIA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2009-05-12T18:43:58Z</cp:lastPrinted>
  <dcterms:created xsi:type="dcterms:W3CDTF">2009-01-19T14:45:30Z</dcterms:created>
  <dcterms:modified xsi:type="dcterms:W3CDTF">2009-05-12T18:53:57Z</dcterms:modified>
</cp:coreProperties>
</file>