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1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</sheets>
  <calcPr calcId="124519"/>
</workbook>
</file>

<file path=xl/calcChain.xml><?xml version="1.0" encoding="utf-8"?>
<calcChain xmlns="http://schemas.openxmlformats.org/spreadsheetml/2006/main">
  <c r="K10" i="3"/>
  <c r="E29"/>
  <c r="D40" i="5"/>
  <c r="G38"/>
  <c r="G25"/>
  <c r="G26"/>
  <c r="G27"/>
  <c r="G28"/>
  <c r="G29"/>
  <c r="G30"/>
  <c r="G31"/>
  <c r="G32"/>
  <c r="G33"/>
  <c r="G34"/>
  <c r="G35"/>
  <c r="G36"/>
  <c r="G37"/>
  <c r="G24"/>
  <c r="G23"/>
  <c r="G22"/>
  <c r="G21"/>
  <c r="F40"/>
  <c r="F18"/>
  <c r="D18"/>
  <c r="D46" s="1"/>
  <c r="G17"/>
  <c r="G16"/>
  <c r="G15"/>
  <c r="G14"/>
  <c r="G13"/>
  <c r="G12"/>
  <c r="G11"/>
  <c r="G10"/>
  <c r="G9"/>
  <c r="G8"/>
  <c r="G7"/>
  <c r="G6"/>
  <c r="G5"/>
  <c r="G4"/>
  <c r="E38" i="1"/>
  <c r="K34" i="3" l="1"/>
  <c r="D28" i="4" l="1"/>
  <c r="F28" l="1"/>
  <c r="D36"/>
  <c r="G27"/>
  <c r="G26"/>
  <c r="G25"/>
  <c r="G24"/>
  <c r="G23"/>
  <c r="G22"/>
  <c r="G21"/>
  <c r="G20"/>
  <c r="G19"/>
  <c r="G18"/>
  <c r="G17"/>
  <c r="G16"/>
  <c r="G15"/>
  <c r="G14"/>
  <c r="G5"/>
  <c r="G6" s="1"/>
  <c r="G7" s="1"/>
  <c r="G8" s="1"/>
  <c r="G9" s="1"/>
  <c r="G10" s="1"/>
  <c r="G11" s="1"/>
  <c r="G12" s="1"/>
  <c r="G13" s="1"/>
  <c r="G4"/>
  <c r="E32" i="1"/>
  <c r="E24"/>
  <c r="K35"/>
  <c r="O7" i="4"/>
  <c r="O8"/>
  <c r="O9"/>
  <c r="O10"/>
  <c r="O11"/>
  <c r="O12"/>
  <c r="O6"/>
  <c r="N28"/>
  <c r="L28"/>
  <c r="L36" s="1"/>
  <c r="O27"/>
  <c r="O26"/>
  <c r="O25"/>
  <c r="O24"/>
  <c r="O23"/>
  <c r="O22"/>
  <c r="O21"/>
  <c r="O20"/>
  <c r="O19"/>
  <c r="O18"/>
  <c r="O17"/>
  <c r="O16"/>
  <c r="O15"/>
  <c r="O14"/>
  <c r="O13"/>
  <c r="O5"/>
  <c r="O4"/>
  <c r="K33" i="1"/>
  <c r="I41"/>
  <c r="Q16" i="3"/>
  <c r="E35" i="1" l="1"/>
  <c r="K24"/>
  <c r="Q17" l="1"/>
  <c r="K28" s="1"/>
  <c r="F40" i="2"/>
  <c r="D40"/>
  <c r="D48" s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AC17" i="1" l="1"/>
  <c r="W28" l="1"/>
  <c r="W36" l="1"/>
  <c r="K27" l="1"/>
  <c r="K30" s="1"/>
  <c r="W30" i="3"/>
  <c r="W30" i="1"/>
  <c r="W24"/>
  <c r="W27"/>
</calcChain>
</file>

<file path=xl/sharedStrings.xml><?xml version="1.0" encoding="utf-8"?>
<sst xmlns="http://schemas.openxmlformats.org/spreadsheetml/2006/main" count="524" uniqueCount="257">
  <si>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</t>
    </r>
  </si>
  <si>
    <t>FECHA</t>
  </si>
  <si>
    <t># PEDIDO</t>
  </si>
  <si>
    <t>DESCRIPCION</t>
  </si>
  <si>
    <t>IMPORTE</t>
  </si>
  <si>
    <t>CENTRAL</t>
  </si>
  <si>
    <t>HERRADURA</t>
  </si>
  <si>
    <t xml:space="preserve">GRAN TOTAL </t>
  </si>
  <si>
    <t>,01</t>
  </si>
  <si>
    <t>,02</t>
  </si>
  <si>
    <t>*rtr    05   FEBRERO  2009</t>
  </si>
  <si>
    <t xml:space="preserve">CENTRAL </t>
  </si>
  <si>
    <t>TOTAL</t>
  </si>
  <si>
    <t>FEBRERO ,.2009</t>
  </si>
  <si>
    <t>,0194</t>
  </si>
  <si>
    <t>2180.00kg CANAL</t>
  </si>
  <si>
    <t>,0209</t>
  </si>
  <si>
    <t>,0220</t>
  </si>
  <si>
    <t>,0235</t>
  </si>
  <si>
    <t>2450.00 kg  CANAL</t>
  </si>
  <si>
    <t>1630.00 kg CANAL</t>
  </si>
  <si>
    <t>2490.00 kg CANAL</t>
  </si>
  <si>
    <t>,0249</t>
  </si>
  <si>
    <t xml:space="preserve">2320.00 kg CANAL </t>
  </si>
  <si>
    <t>,0269</t>
  </si>
  <si>
    <t>1740.00 KG  CANAL</t>
  </si>
  <si>
    <t>123.80 kg CUERO</t>
  </si>
  <si>
    <t>,0280</t>
  </si>
  <si>
    <t>230.14 kg CODILLO</t>
  </si>
  <si>
    <t>,0282</t>
  </si>
  <si>
    <t>910.00 kg CANAL</t>
  </si>
  <si>
    <t>,0294</t>
  </si>
  <si>
    <t>1560.00kg CANAL</t>
  </si>
  <si>
    <t>,0306</t>
  </si>
  <si>
    <t>2200.00kg  CANAL</t>
  </si>
  <si>
    <t>,0316</t>
  </si>
  <si>
    <t>2220.00kg  CANAL</t>
  </si>
  <si>
    <t>,0349</t>
  </si>
  <si>
    <t>2700.00 kg CANAL</t>
  </si>
  <si>
    <t>,0360</t>
  </si>
  <si>
    <t>1600.00 kg CANAL</t>
  </si>
  <si>
    <t>,0370</t>
  </si>
  <si>
    <t>1460.00 kg CANAL</t>
  </si>
  <si>
    <t>,0224</t>
  </si>
  <si>
    <t>505.50 KG CANAL</t>
  </si>
  <si>
    <t>43.78kg  CUERO</t>
  </si>
  <si>
    <t>,0256</t>
  </si>
  <si>
    <t>572.80 kg CANAL</t>
  </si>
  <si>
    <t>,0305</t>
  </si>
  <si>
    <t>579.48 kg CANAL</t>
  </si>
  <si>
    <t>,0359</t>
  </si>
  <si>
    <t>609.02 kg CANAL</t>
  </si>
  <si>
    <t>,0032</t>
  </si>
  <si>
    <t>,0038</t>
  </si>
  <si>
    <t>,0040</t>
  </si>
  <si>
    <t>,0042</t>
  </si>
  <si>
    <t>,0044</t>
  </si>
  <si>
    <t>,0048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</si>
  <si>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</si>
  <si>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</si>
  <si>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</si>
  <si>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</si>
  <si>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GERARDO PULIDO</t>
  </si>
  <si>
    <t>Importe Vendido</t>
  </si>
  <si>
    <t>Importe Cobrado</t>
  </si>
  <si>
    <t>FOLIOS</t>
  </si>
  <si>
    <t xml:space="preserve"> RECEPCION DE PRODUCTO Y MAQUILAS        DE   FEBRERO   2009</t>
  </si>
  <si>
    <t>IMPORTE POR PAGAR</t>
  </si>
  <si>
    <t>*rtr    24   FEBRERO  2009</t>
  </si>
  <si>
    <t>PAGO CH-2371</t>
  </si>
  <si>
    <t>SALDO A PAGAR</t>
  </si>
  <si>
    <t>PAGO CH-2372</t>
  </si>
  <si>
    <t>PAGO CH-2373</t>
  </si>
  <si>
    <t>PAGO CH-2378</t>
  </si>
  <si>
    <t>PAGO SALDO CH--00137 BBVA</t>
  </si>
  <si>
    <t>,03</t>
  </si>
  <si>
    <t>,04</t>
  </si>
  <si>
    <t>1560.00 kg CANAL</t>
  </si>
  <si>
    <t>,0391</t>
  </si>
  <si>
    <t>,0382</t>
  </si>
  <si>
    <t>2270.00 kg CANAL</t>
  </si>
  <si>
    <t>,0405</t>
  </si>
  <si>
    <t>2620.00 kg CANAL</t>
  </si>
  <si>
    <t>,0421</t>
  </si>
  <si>
    <t>1800.00 kg  CANAL</t>
  </si>
  <si>
    <t>,0438</t>
  </si>
  <si>
    <t>1820.00 kg CANAL</t>
  </si>
  <si>
    <t>,0392</t>
  </si>
  <si>
    <t>597.20 kg CANAL</t>
  </si>
  <si>
    <t>*rtr    27   FEBRERO  2009</t>
  </si>
  <si>
    <t>,0454</t>
  </si>
  <si>
    <t>642.50 kg CANAL</t>
  </si>
  <si>
    <t>,0453</t>
  </si>
  <si>
    <t>1170.00 kg  CANAL</t>
  </si>
  <si>
    <t>,0465</t>
  </si>
  <si>
    <t>1730.00 kg  CANAL</t>
  </si>
  <si>
    <t>,0482</t>
  </si>
  <si>
    <t>2280.00 kg  CANAL</t>
  </si>
  <si>
    <t xml:space="preserve"> </t>
  </si>
  <si>
    <t>*rtr    04 MARZO   2009</t>
  </si>
  <si>
    <t>*rtr    04 MARZO  2009</t>
  </si>
  <si>
    <t>CH-2403</t>
  </si>
  <si>
    <t>CH-2401</t>
  </si>
  <si>
    <t>CH-2402</t>
  </si>
  <si>
    <t>CH-2385</t>
  </si>
  <si>
    <t xml:space="preserve"> CH-0154</t>
  </si>
  <si>
    <t>,0540</t>
  </si>
  <si>
    <t>806.42 kg CANAL</t>
  </si>
  <si>
    <t>1330.00 kg CANAL</t>
  </si>
  <si>
    <t>,0497</t>
  </si>
  <si>
    <t>,0507</t>
  </si>
  <si>
    <t>1490.00 kg CANAL</t>
  </si>
  <si>
    <t>,0524</t>
  </si>
  <si>
    <t>2190.00 kg CANAL</t>
  </si>
  <si>
    <t>,0539</t>
  </si>
  <si>
    <t>1570.00 kg CANAL</t>
  </si>
  <si>
    <t>,0552</t>
  </si>
  <si>
    <t>2220.00 kg CANAL</t>
  </si>
  <si>
    <t>,0564</t>
  </si>
  <si>
    <t>1830.00 kg CANAL</t>
  </si>
  <si>
    <t>,0582</t>
  </si>
  <si>
    <t>1370.00 kg CANAL</t>
  </si>
  <si>
    <t>,0591</t>
  </si>
  <si>
    <t>1710.00 kg CANAL</t>
  </si>
  <si>
    <t>ANTICIPOS</t>
  </si>
  <si>
    <t>20-MAR  CH 0168</t>
  </si>
  <si>
    <t>*rtr    20 DE MARZO   2009</t>
  </si>
  <si>
    <t xml:space="preserve"> 24-Mar PAGO CH-2415 </t>
  </si>
  <si>
    <t>MARZO ,.09</t>
  </si>
  <si>
    <t>,0614</t>
  </si>
  <si>
    <t>,0619</t>
  </si>
  <si>
    <t>2360.00 Kg  CANAL</t>
  </si>
  <si>
    <t>,0628</t>
  </si>
  <si>
    <t>2460.00 Kg  CANAL</t>
  </si>
  <si>
    <t>2290.00 Kg  CANAL</t>
  </si>
  <si>
    <t>,0643</t>
  </si>
  <si>
    <t>2720.00 Kg  CANAL</t>
  </si>
  <si>
    <t>,0661</t>
  </si>
  <si>
    <t>3520.00 Kg  CANAL</t>
  </si>
  <si>
    <t>,0671</t>
  </si>
  <si>
    <t>1880.00 Kg  CANAL</t>
  </si>
  <si>
    <t>,0682</t>
  </si>
  <si>
    <t>2490.00 Kg  CANAL</t>
  </si>
  <si>
    <t>,0693</t>
  </si>
  <si>
    <t>3190.00 Kg  CANAL</t>
  </si>
  <si>
    <t>,0706</t>
  </si>
  <si>
    <t>1410.00 Kg  CANAL</t>
  </si>
  <si>
    <t>,0613</t>
  </si>
  <si>
    <t>1365.60 Kg CANAL</t>
  </si>
  <si>
    <t>,0673</t>
  </si>
  <si>
    <t>617.70 Kg CANAL</t>
  </si>
  <si>
    <t>GRAN TOTAL A PAGAR</t>
  </si>
  <si>
    <t>,0705</t>
  </si>
  <si>
    <t>686.82Kg  CANAL</t>
  </si>
  <si>
    <t>,0727</t>
  </si>
  <si>
    <t xml:space="preserve">  544.40 Kg   CANAL</t>
  </si>
  <si>
    <t>,0737</t>
  </si>
  <si>
    <t>2390.00 Kg  CANAL</t>
  </si>
  <si>
    <t>*rtr    31 DE MARZO   2009</t>
  </si>
  <si>
    <t xml:space="preserve"> RECEPCION DE PRODUCTO Y MAQUILAS        DE   MARZO   2009</t>
  </si>
  <si>
    <t>,0050</t>
  </si>
  <si>
    <t>940.00 Kg RES</t>
  </si>
  <si>
    <t>,0051</t>
  </si>
  <si>
    <t>34.70 Kg Maquila Arrachera</t>
  </si>
  <si>
    <t>,0052</t>
  </si>
  <si>
    <t>,0053</t>
  </si>
  <si>
    <t>465.00 Kg RES</t>
  </si>
  <si>
    <t>,0054</t>
  </si>
  <si>
    <t>720.00 Kg RES</t>
  </si>
  <si>
    <t>,0055</t>
  </si>
  <si>
    <t>,0056</t>
  </si>
  <si>
    <t>108.95 Kg Chuleta  Maquila</t>
  </si>
  <si>
    <t>59.40 Kg CODILLO  Maquila</t>
  </si>
  <si>
    <t>,0057</t>
  </si>
  <si>
    <t>CANCELADA</t>
  </si>
  <si>
    <t>,0058</t>
  </si>
  <si>
    <t>,0059</t>
  </si>
  <si>
    <t>,0060</t>
  </si>
  <si>
    <t>28.30 Kg ARRACHERA</t>
  </si>
  <si>
    <t>,0061</t>
  </si>
  <si>
    <t>,0062</t>
  </si>
  <si>
    <t>ALBICIA 1050.00 Kg RES</t>
  </si>
  <si>
    <t>ALBICIA   760.00 Kg RES</t>
  </si>
  <si>
    <t>,0063</t>
  </si>
  <si>
    <t>ALBICIA  890.00 Kg  RES</t>
  </si>
  <si>
    <t>,0064</t>
  </si>
  <si>
    <t>246.60 Kg  ARRACHERA  Maquila</t>
  </si>
  <si>
    <t>,0065</t>
  </si>
  <si>
    <t>69.80 Kg  CODILLO</t>
  </si>
  <si>
    <t>,0066</t>
  </si>
  <si>
    <t>494.66 Kg RES</t>
  </si>
  <si>
    <t>,0067</t>
  </si>
  <si>
    <t>35.50 Kg ARRACHERA</t>
  </si>
  <si>
    <t>,0068</t>
  </si>
  <si>
    <t>480.00 Kg RES</t>
  </si>
  <si>
    <t>,0069</t>
  </si>
  <si>
    <t>,0070</t>
  </si>
  <si>
    <t>68.50 Kg  CODILLO</t>
  </si>
  <si>
    <t>,0071</t>
  </si>
  <si>
    <t>800.00 Kg  RES</t>
  </si>
  <si>
    <t>,0072</t>
  </si>
  <si>
    <t>,0073</t>
  </si>
  <si>
    <t>180.90 Kg  CHELETA</t>
  </si>
  <si>
    <t xml:space="preserve">,0074 </t>
  </si>
  <si>
    <t>51.40 Kg  ARRACHERA</t>
  </si>
  <si>
    <t>,0075</t>
  </si>
  <si>
    <t>670.00 Kg RES</t>
  </si>
  <si>
    <t>,0076</t>
  </si>
  <si>
    <t>377.38 Kg RES</t>
  </si>
  <si>
    <t>,0077</t>
  </si>
  <si>
    <t>740.00 Kg  RES</t>
  </si>
  <si>
    <t xml:space="preserve"> RECEPCION DE PRODUCTO        MARZO   2009</t>
  </si>
  <si>
    <t>,0750</t>
  </si>
  <si>
    <t>648.40 Kg  CANAL</t>
  </si>
  <si>
    <t>CHEQUE 2425</t>
  </si>
  <si>
    <t>,0749</t>
  </si>
  <si>
    <t>2370.00 Kg  CANAL</t>
  </si>
  <si>
    <t>,0760</t>
  </si>
  <si>
    <t>3130.00 kg   CANAL</t>
  </si>
  <si>
    <t>,0778</t>
  </si>
  <si>
    <t>2670.00 Kg  CANAL</t>
  </si>
  <si>
    <t>C/FOLIO 60</t>
  </si>
  <si>
    <t>,0078</t>
  </si>
  <si>
    <t>560.00 Kg RES</t>
  </si>
  <si>
    <t>,0079</t>
  </si>
  <si>
    <t>,088</t>
  </si>
  <si>
    <t>C/ REM  286 A</t>
  </si>
  <si>
    <t>,096</t>
  </si>
  <si>
    <t>,032</t>
  </si>
  <si>
    <t>C/REM 340A  Y  FOLIO  051</t>
  </si>
  <si>
    <t>,046</t>
  </si>
  <si>
    <t>C/REM 364 A</t>
  </si>
  <si>
    <t>,055</t>
  </si>
  <si>
    <t>C/REM 380 A</t>
  </si>
  <si>
    <t>,071</t>
  </si>
  <si>
    <t>C/REM 396 A Y FOLIOS 056--060</t>
  </si>
  <si>
    <t>,012</t>
  </si>
  <si>
    <t>,016</t>
  </si>
  <si>
    <t>C/REM 466 A</t>
  </si>
  <si>
    <t>,023</t>
  </si>
  <si>
    <t>,034</t>
  </si>
  <si>
    <t>,044</t>
  </si>
  <si>
    <t>C/REM 510 A Y FOLIOS  064--065</t>
  </si>
  <si>
    <t>,070</t>
  </si>
  <si>
    <t>C/REM 554 A</t>
  </si>
  <si>
    <t>C/REM 575 A Y FOLIO  070</t>
  </si>
  <si>
    <t>,100</t>
  </si>
  <si>
    <t>C/REM 596 A</t>
  </si>
  <si>
    <t>,011</t>
  </si>
  <si>
    <t>C/REM 611 A Y FOLIO 073</t>
  </si>
  <si>
    <t>,021</t>
  </si>
  <si>
    <t>,039</t>
  </si>
  <si>
    <t>ALBICIA</t>
  </si>
  <si>
    <t>SUB TOTAL  1</t>
  </si>
  <si>
    <t>SUB TOTAL  2</t>
  </si>
  <si>
    <t xml:space="preserve">TOTAL DE LA COMPRA </t>
  </si>
  <si>
    <t>806.42 Kg  CANAL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</si>
</sst>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" fontId="0" fillId="0" borderId="0" xfId="0" applyNumberFormat="1" applyFill="1" applyBorder="1"/>
    <xf numFmtId="0" fontId="11" fillId="0" borderId="0" xfId="0" applyFont="1"/>
    <xf numFmtId="0" fontId="8" fillId="0" borderId="0" xfId="0" applyFont="1" applyBorder="1" applyAlignment="1">
      <alignment horizontal="right"/>
    </xf>
    <xf numFmtId="164" fontId="8" fillId="0" borderId="0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4" fontId="0" fillId="0" borderId="0" xfId="0" applyNumberFormat="1" applyBorder="1"/>
    <xf numFmtId="0" fontId="7" fillId="0" borderId="0" xfId="0" applyFont="1" applyBorder="1"/>
    <xf numFmtId="164" fontId="7" fillId="0" borderId="0" xfId="0" applyNumberFormat="1" applyFont="1" applyBorder="1"/>
    <xf numFmtId="0" fontId="0" fillId="0" borderId="0" xfId="0" applyAlignment="1">
      <alignment horizontal="right"/>
    </xf>
    <xf numFmtId="164" fontId="1" fillId="0" borderId="0" xfId="0" applyNumberFormat="1" applyFont="1"/>
    <xf numFmtId="0" fontId="8" fillId="0" borderId="0" xfId="0" applyFont="1" applyAlignment="1">
      <alignment horizontal="center"/>
    </xf>
    <xf numFmtId="164" fontId="0" fillId="0" borderId="0" xfId="0" applyNumberFormat="1" applyFill="1" applyBorder="1"/>
    <xf numFmtId="0" fontId="0" fillId="2" borderId="0" xfId="0" applyFill="1"/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/>
    <xf numFmtId="0" fontId="0" fillId="2" borderId="8" xfId="0" applyFill="1" applyBorder="1"/>
    <xf numFmtId="0" fontId="1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14" fillId="0" borderId="0" xfId="0" applyNumberFormat="1" applyFont="1" applyFill="1"/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 applyFont="1" applyFill="1"/>
    <xf numFmtId="164" fontId="0" fillId="0" borderId="0" xfId="0" applyNumberFormat="1" applyFont="1" applyFill="1"/>
    <xf numFmtId="0" fontId="17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16" fontId="19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0" fontId="1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164" fontId="0" fillId="0" borderId="9" xfId="0" applyNumberFormat="1" applyFill="1" applyBorder="1"/>
    <xf numFmtId="16" fontId="0" fillId="0" borderId="9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5" fillId="2" borderId="0" xfId="0" applyNumberFormat="1" applyFont="1" applyFill="1" applyAlignment="1">
      <alignment horizontal="center" wrapText="1"/>
    </xf>
    <xf numFmtId="164" fontId="11" fillId="2" borderId="0" xfId="0" applyNumberFormat="1" applyFont="1" applyFill="1" applyAlignment="1">
      <alignment horizontal="center" wrapText="1"/>
    </xf>
    <xf numFmtId="164" fontId="0" fillId="0" borderId="9" xfId="0" applyNumberFormat="1" applyBorder="1"/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22" fillId="0" borderId="4" xfId="0" applyFont="1" applyBorder="1" applyAlignment="1">
      <alignment horizontal="center"/>
    </xf>
    <xf numFmtId="164" fontId="22" fillId="0" borderId="5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164" fontId="22" fillId="0" borderId="7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164" fontId="4" fillId="0" borderId="0" xfId="0" applyNumberFormat="1" applyFont="1" applyFill="1" applyBorder="1"/>
    <xf numFmtId="164" fontId="0" fillId="0" borderId="11" xfId="0" applyNumberFormat="1" applyBorder="1"/>
    <xf numFmtId="0" fontId="0" fillId="0" borderId="0" xfId="0" applyBorder="1" applyAlignment="1">
      <alignment horizontal="right"/>
    </xf>
    <xf numFmtId="16" fontId="23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16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17" fillId="0" borderId="0" xfId="0" applyNumberFormat="1" applyFont="1" applyBorder="1" applyAlignment="1">
      <alignment horizontal="right"/>
    </xf>
    <xf numFmtId="164" fontId="0" fillId="5" borderId="0" xfId="0" applyNumberFormat="1" applyFill="1"/>
    <xf numFmtId="164" fontId="1" fillId="0" borderId="3" xfId="0" applyNumberFormat="1" applyFont="1" applyBorder="1"/>
    <xf numFmtId="0" fontId="1" fillId="0" borderId="1" xfId="0" applyFont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164" fontId="12" fillId="0" borderId="0" xfId="0" applyNumberFormat="1" applyFont="1" applyFill="1" applyBorder="1"/>
    <xf numFmtId="0" fontId="15" fillId="5" borderId="0" xfId="0" applyFont="1" applyFill="1" applyAlignment="1">
      <alignment horizontal="right"/>
    </xf>
    <xf numFmtId="164" fontId="15" fillId="5" borderId="0" xfId="0" applyNumberFormat="1" applyFont="1" applyFill="1" applyBorder="1"/>
    <xf numFmtId="164" fontId="14" fillId="0" borderId="0" xfId="0" applyNumberFormat="1" applyFont="1" applyFill="1" applyBorder="1"/>
    <xf numFmtId="164" fontId="25" fillId="0" borderId="0" xfId="0" applyNumberFormat="1" applyFont="1" applyFill="1" applyBorder="1"/>
    <xf numFmtId="164" fontId="2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164" fontId="26" fillId="0" borderId="0" xfId="0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7" xfId="0" applyNumberFormat="1" applyFont="1" applyBorder="1"/>
    <xf numFmtId="0" fontId="1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" fontId="25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1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9" xfId="0" applyNumberFormat="1" applyFont="1" applyFill="1" applyBorder="1"/>
    <xf numFmtId="0" fontId="22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7" fillId="0" borderId="3" xfId="0" applyNumberFormat="1" applyFont="1" applyFill="1" applyBorder="1"/>
    <xf numFmtId="0" fontId="0" fillId="0" borderId="0" xfId="0" applyFill="1" applyBorder="1"/>
    <xf numFmtId="0" fontId="10" fillId="0" borderId="0" xfId="0" applyFont="1" applyAlignment="1">
      <alignment horizontal="center"/>
    </xf>
    <xf numFmtId="0" fontId="14" fillId="0" borderId="0" xfId="0" applyFont="1" applyFill="1"/>
    <xf numFmtId="0" fontId="1" fillId="0" borderId="0" xfId="0" applyFont="1" applyBorder="1" applyAlignment="1">
      <alignment horizontal="right"/>
    </xf>
    <xf numFmtId="0" fontId="15" fillId="0" borderId="0" xfId="0" applyFont="1" applyFill="1" applyBorder="1"/>
    <xf numFmtId="164" fontId="15" fillId="0" borderId="9" xfId="0" applyNumberFormat="1" applyFont="1" applyFill="1" applyBorder="1"/>
    <xf numFmtId="164" fontId="27" fillId="0" borderId="0" xfId="0" applyNumberFormat="1" applyFont="1" applyFill="1" applyBorder="1"/>
    <xf numFmtId="164" fontId="1" fillId="0" borderId="0" xfId="0" applyNumberFormat="1" applyFont="1" applyFill="1"/>
    <xf numFmtId="0" fontId="0" fillId="5" borderId="0" xfId="0" applyFill="1" applyAlignment="1">
      <alignment horizontal="center"/>
    </xf>
    <xf numFmtId="0" fontId="1" fillId="0" borderId="0" xfId="0" applyFont="1" applyFill="1"/>
    <xf numFmtId="0" fontId="0" fillId="0" borderId="9" xfId="0" applyFill="1" applyBorder="1"/>
    <xf numFmtId="164" fontId="20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8" xfId="0" applyFont="1" applyFill="1" applyBorder="1" applyAlignment="1">
      <alignment horizontal="center"/>
    </xf>
    <xf numFmtId="164" fontId="20" fillId="4" borderId="1" xfId="0" applyNumberFormat="1" applyFont="1" applyFill="1" applyBorder="1" applyAlignment="1">
      <alignment horizontal="center"/>
    </xf>
    <xf numFmtId="164" fontId="20" fillId="4" borderId="2" xfId="0" applyNumberFormat="1" applyFont="1" applyFill="1" applyBorder="1" applyAlignment="1">
      <alignment horizontal="center"/>
    </xf>
    <xf numFmtId="164" fontId="20" fillId="4" borderId="3" xfId="0" applyNumberFormat="1" applyFont="1" applyFill="1" applyBorder="1" applyAlignment="1">
      <alignment horizontal="center"/>
    </xf>
    <xf numFmtId="164" fontId="21" fillId="2" borderId="0" xfId="0" applyNumberFormat="1" applyFont="1" applyFill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4" fontId="20" fillId="0" borderId="2" xfId="0" applyNumberFormat="1" applyFont="1" applyFill="1" applyBorder="1" applyAlignment="1">
      <alignment horizontal="center"/>
    </xf>
    <xf numFmtId="164" fontId="20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42</xdr:row>
      <xdr:rowOff>57943</xdr:rowOff>
    </xdr:from>
    <xdr:to>
      <xdr:col>3</xdr:col>
      <xdr:colOff>505620</xdr:colOff>
      <xdr:row>45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42</xdr:row>
      <xdr:rowOff>19050</xdr:rowOff>
    </xdr:from>
    <xdr:to>
      <xdr:col>5</xdr:col>
      <xdr:colOff>485777</xdr:colOff>
      <xdr:row>44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504032</xdr:colOff>
      <xdr:row>30</xdr:row>
      <xdr:rowOff>57943</xdr:rowOff>
    </xdr:from>
    <xdr:to>
      <xdr:col>11</xdr:col>
      <xdr:colOff>505620</xdr:colOff>
      <xdr:row>33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30</xdr:row>
      <xdr:rowOff>19050</xdr:rowOff>
    </xdr:from>
    <xdr:to>
      <xdr:col>13</xdr:col>
      <xdr:colOff>485777</xdr:colOff>
      <xdr:row>32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504032</xdr:colOff>
      <xdr:row>30</xdr:row>
      <xdr:rowOff>57943</xdr:rowOff>
    </xdr:from>
    <xdr:to>
      <xdr:col>3</xdr:col>
      <xdr:colOff>505620</xdr:colOff>
      <xdr:row>33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30</xdr:row>
      <xdr:rowOff>19050</xdr:rowOff>
    </xdr:from>
    <xdr:to>
      <xdr:col>5</xdr:col>
      <xdr:colOff>485777</xdr:colOff>
      <xdr:row>32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40</xdr:row>
      <xdr:rowOff>57943</xdr:rowOff>
    </xdr:from>
    <xdr:to>
      <xdr:col>3</xdr:col>
      <xdr:colOff>505620</xdr:colOff>
      <xdr:row>43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40</xdr:row>
      <xdr:rowOff>19050</xdr:rowOff>
    </xdr:from>
    <xdr:to>
      <xdr:col>5</xdr:col>
      <xdr:colOff>485777</xdr:colOff>
      <xdr:row>42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7"/>
  <sheetViews>
    <sheetView topLeftCell="K1" workbookViewId="0">
      <selection activeCell="S19" sqref="S19"/>
    </sheetView>
  </sheetViews>
  <sheetFormatPr baseColWidth="10" defaultRowHeight="15"/>
  <cols>
    <col min="4" max="4" width="25.140625" customWidth="1"/>
    <col min="5" max="5" width="15.28515625" customWidth="1"/>
    <col min="10" max="10" width="24.28515625" bestFit="1" customWidth="1"/>
    <col min="11" max="11" width="17.85546875" bestFit="1" customWidth="1"/>
    <col min="16" max="16" width="23.28515625" customWidth="1"/>
    <col min="17" max="17" width="16.140625" bestFit="1" customWidth="1"/>
    <col min="19" max="19" width="5.85546875" customWidth="1"/>
    <col min="22" max="22" width="25.7109375" customWidth="1"/>
    <col min="23" max="23" width="19.28515625" bestFit="1" customWidth="1"/>
    <col min="25" max="25" width="9.5703125" style="1" customWidth="1"/>
    <col min="27" max="27" width="11.42578125" style="1"/>
    <col min="28" max="28" width="23.28515625" customWidth="1"/>
    <col min="29" max="29" width="15.42578125" customWidth="1"/>
    <col min="30" max="30" width="12.5703125" bestFit="1" customWidth="1"/>
  </cols>
  <sheetData>
    <row r="1" spans="1:30" ht="18.75" customHeight="1">
      <c r="A1" s="1"/>
      <c r="C1" s="1"/>
      <c r="F1" s="129" t="s">
        <v>76</v>
      </c>
      <c r="G1" s="1"/>
      <c r="I1" s="1"/>
      <c r="L1" s="129" t="s">
        <v>75</v>
      </c>
      <c r="M1" s="1"/>
      <c r="O1" s="1"/>
      <c r="R1" s="129" t="s">
        <v>76</v>
      </c>
      <c r="S1" s="1"/>
      <c r="U1" s="1"/>
      <c r="X1" s="129" t="s">
        <v>8</v>
      </c>
      <c r="AD1" s="129" t="s">
        <v>9</v>
      </c>
    </row>
    <row r="2" spans="1:30" ht="18.75" customHeight="1">
      <c r="A2" s="1"/>
      <c r="B2" s="130" t="s">
        <v>0</v>
      </c>
      <c r="C2" s="130"/>
      <c r="D2" s="130"/>
      <c r="E2" s="10" t="s">
        <v>128</v>
      </c>
      <c r="F2" s="129"/>
      <c r="G2" s="1"/>
      <c r="H2" s="130" t="s">
        <v>0</v>
      </c>
      <c r="I2" s="130"/>
      <c r="J2" s="130"/>
      <c r="K2" s="10" t="s">
        <v>13</v>
      </c>
      <c r="L2" s="129"/>
      <c r="M2" s="1"/>
      <c r="N2" s="130" t="s">
        <v>0</v>
      </c>
      <c r="O2" s="130"/>
      <c r="P2" s="130"/>
      <c r="Q2" s="25" t="s">
        <v>13</v>
      </c>
      <c r="R2" s="129"/>
      <c r="S2" s="1"/>
      <c r="T2" s="130" t="s">
        <v>0</v>
      </c>
      <c r="U2" s="130"/>
      <c r="V2" s="130"/>
      <c r="W2" s="10" t="s">
        <v>13</v>
      </c>
      <c r="X2" s="129"/>
      <c r="Z2" s="130" t="s">
        <v>0</v>
      </c>
      <c r="AA2" s="130"/>
      <c r="AB2" s="130"/>
      <c r="AC2" s="25" t="s">
        <v>13</v>
      </c>
      <c r="AD2" s="129"/>
    </row>
    <row r="3" spans="1:30" ht="19.5" thickBot="1">
      <c r="A3" s="1"/>
      <c r="C3" s="1"/>
      <c r="D3" s="8" t="s">
        <v>5</v>
      </c>
      <c r="G3" s="1"/>
      <c r="I3" s="1"/>
      <c r="J3" s="8" t="s">
        <v>5</v>
      </c>
      <c r="M3" s="1"/>
      <c r="O3" s="137" t="s">
        <v>6</v>
      </c>
      <c r="P3" s="137"/>
      <c r="S3" s="1"/>
      <c r="U3" s="1"/>
      <c r="V3" s="8" t="s">
        <v>5</v>
      </c>
      <c r="AB3" s="18" t="s">
        <v>6</v>
      </c>
    </row>
    <row r="4" spans="1:30" ht="29.25" customHeight="1" thickBot="1">
      <c r="A4" s="9"/>
      <c r="B4" s="2" t="s">
        <v>1</v>
      </c>
      <c r="C4" s="3" t="s">
        <v>2</v>
      </c>
      <c r="D4" s="3" t="s">
        <v>3</v>
      </c>
      <c r="E4" s="4" t="s">
        <v>4</v>
      </c>
      <c r="G4" s="9"/>
      <c r="H4" s="2" t="s">
        <v>1</v>
      </c>
      <c r="I4" s="3" t="s">
        <v>2</v>
      </c>
      <c r="J4" s="3" t="s">
        <v>3</v>
      </c>
      <c r="K4" s="4" t="s">
        <v>4</v>
      </c>
      <c r="M4" s="9"/>
      <c r="N4" s="2" t="s">
        <v>1</v>
      </c>
      <c r="O4" s="3" t="s">
        <v>2</v>
      </c>
      <c r="P4" s="3" t="s">
        <v>3</v>
      </c>
      <c r="Q4" s="4" t="s">
        <v>4</v>
      </c>
      <c r="S4" s="9"/>
      <c r="T4" s="2" t="s">
        <v>1</v>
      </c>
      <c r="U4" s="3" t="s">
        <v>2</v>
      </c>
      <c r="V4" s="3" t="s">
        <v>3</v>
      </c>
      <c r="W4" s="4" t="s">
        <v>4</v>
      </c>
      <c r="Y4" s="9"/>
      <c r="Z4" s="2" t="s">
        <v>1</v>
      </c>
      <c r="AA4" s="3" t="s">
        <v>2</v>
      </c>
      <c r="AB4" s="3" t="s">
        <v>3</v>
      </c>
      <c r="AC4" s="4" t="s">
        <v>4</v>
      </c>
    </row>
    <row r="5" spans="1:30">
      <c r="A5" s="5"/>
      <c r="E5">
        <v>0</v>
      </c>
      <c r="G5" s="5"/>
      <c r="K5">
        <v>0</v>
      </c>
      <c r="M5" s="5"/>
      <c r="O5" s="1"/>
      <c r="S5" s="5"/>
      <c r="Y5" s="5"/>
    </row>
    <row r="6" spans="1:30">
      <c r="A6" s="5">
        <v>1</v>
      </c>
      <c r="B6" s="6">
        <v>39884</v>
      </c>
      <c r="C6" s="11" t="s">
        <v>129</v>
      </c>
      <c r="D6" t="s">
        <v>134</v>
      </c>
      <c r="E6" s="7">
        <v>66410</v>
      </c>
      <c r="G6" s="5">
        <v>1</v>
      </c>
      <c r="H6" s="6">
        <v>39861</v>
      </c>
      <c r="I6" s="11" t="s">
        <v>41</v>
      </c>
      <c r="J6" t="s">
        <v>42</v>
      </c>
      <c r="K6" s="7">
        <v>42340</v>
      </c>
      <c r="M6" s="5">
        <v>1</v>
      </c>
      <c r="N6" s="14">
        <v>39861</v>
      </c>
      <c r="O6" s="1" t="s">
        <v>50</v>
      </c>
      <c r="P6" t="s">
        <v>51</v>
      </c>
      <c r="Q6" s="7">
        <v>18088</v>
      </c>
      <c r="S6" s="5">
        <v>1</v>
      </c>
      <c r="T6" s="6">
        <v>39847</v>
      </c>
      <c r="U6" s="11" t="s">
        <v>14</v>
      </c>
      <c r="V6" t="s">
        <v>15</v>
      </c>
      <c r="W6" s="26">
        <v>64746</v>
      </c>
      <c r="Y6" s="5">
        <v>1</v>
      </c>
      <c r="Z6" s="6">
        <v>39850</v>
      </c>
      <c r="AA6" s="1" t="s">
        <v>43</v>
      </c>
      <c r="AB6" t="s">
        <v>44</v>
      </c>
      <c r="AC6" s="7">
        <v>15013.35</v>
      </c>
    </row>
    <row r="7" spans="1:30">
      <c r="A7" s="5">
        <v>2</v>
      </c>
      <c r="B7" s="6">
        <v>39884</v>
      </c>
      <c r="C7" s="11" t="s">
        <v>130</v>
      </c>
      <c r="D7" t="s">
        <v>131</v>
      </c>
      <c r="E7" s="7">
        <v>68440</v>
      </c>
      <c r="G7" s="5">
        <v>2</v>
      </c>
      <c r="H7" s="6">
        <v>39863</v>
      </c>
      <c r="I7" s="11" t="s">
        <v>79</v>
      </c>
      <c r="J7" t="s">
        <v>77</v>
      </c>
      <c r="K7" s="7">
        <v>45240</v>
      </c>
      <c r="M7" s="5">
        <v>2</v>
      </c>
      <c r="N7" s="6">
        <v>39864</v>
      </c>
      <c r="O7" s="1" t="s">
        <v>87</v>
      </c>
      <c r="P7" t="s">
        <v>88</v>
      </c>
      <c r="Q7" s="7">
        <v>17318.8</v>
      </c>
      <c r="S7" s="5">
        <v>2</v>
      </c>
      <c r="T7" s="6">
        <v>39848</v>
      </c>
      <c r="U7" s="11" t="s">
        <v>16</v>
      </c>
      <c r="V7" t="s">
        <v>21</v>
      </c>
      <c r="W7" s="7">
        <v>73953</v>
      </c>
      <c r="Y7" s="5">
        <v>2</v>
      </c>
      <c r="Z7" s="6"/>
      <c r="AA7" s="1" t="s">
        <v>43</v>
      </c>
      <c r="AB7" t="s">
        <v>45</v>
      </c>
      <c r="AC7" s="7">
        <v>1300.26</v>
      </c>
    </row>
    <row r="8" spans="1:30">
      <c r="A8" s="5">
        <v>3</v>
      </c>
      <c r="B8" s="6">
        <v>39885</v>
      </c>
      <c r="C8" s="11" t="s">
        <v>132</v>
      </c>
      <c r="D8" t="s">
        <v>133</v>
      </c>
      <c r="E8" s="7">
        <v>71340</v>
      </c>
      <c r="G8" s="5">
        <v>3</v>
      </c>
      <c r="H8" s="6">
        <v>39863</v>
      </c>
      <c r="I8" s="11" t="s">
        <v>78</v>
      </c>
      <c r="J8" t="s">
        <v>80</v>
      </c>
      <c r="K8" s="7">
        <v>65830</v>
      </c>
      <c r="M8" s="5">
        <v>3</v>
      </c>
      <c r="N8" s="6">
        <v>39870</v>
      </c>
      <c r="O8" s="1" t="s">
        <v>90</v>
      </c>
      <c r="P8" t="s">
        <v>91</v>
      </c>
      <c r="Q8" s="83">
        <v>18953.75</v>
      </c>
      <c r="S8" s="5">
        <v>3</v>
      </c>
      <c r="T8" s="6">
        <v>39849</v>
      </c>
      <c r="U8" s="11" t="s">
        <v>17</v>
      </c>
      <c r="V8" t="s">
        <v>20</v>
      </c>
      <c r="W8" s="7">
        <v>48085</v>
      </c>
      <c r="Y8" s="5">
        <v>3</v>
      </c>
      <c r="Z8" s="6">
        <v>39853</v>
      </c>
      <c r="AA8" s="1" t="s">
        <v>46</v>
      </c>
      <c r="AB8" t="s">
        <v>47</v>
      </c>
      <c r="AC8" s="7">
        <v>17012.16</v>
      </c>
    </row>
    <row r="9" spans="1:30">
      <c r="A9" s="5">
        <v>4</v>
      </c>
      <c r="B9" s="6">
        <v>39887</v>
      </c>
      <c r="C9" s="11" t="s">
        <v>135</v>
      </c>
      <c r="D9" t="s">
        <v>136</v>
      </c>
      <c r="E9" s="7">
        <v>78880</v>
      </c>
      <c r="G9" s="5">
        <v>4</v>
      </c>
      <c r="H9" s="6">
        <v>39864</v>
      </c>
      <c r="I9" s="11" t="s">
        <v>81</v>
      </c>
      <c r="J9" t="s">
        <v>82</v>
      </c>
      <c r="K9" s="7">
        <v>75980</v>
      </c>
      <c r="M9" s="5">
        <v>4</v>
      </c>
      <c r="N9" s="6">
        <v>39877</v>
      </c>
      <c r="O9" s="1" t="s">
        <v>106</v>
      </c>
      <c r="P9" t="s">
        <v>107</v>
      </c>
      <c r="Q9" s="7">
        <v>23386.18</v>
      </c>
      <c r="S9" s="5">
        <v>4</v>
      </c>
      <c r="T9" s="6">
        <v>39850</v>
      </c>
      <c r="U9" s="11" t="s">
        <v>18</v>
      </c>
      <c r="V9" t="s">
        <v>19</v>
      </c>
      <c r="W9" s="7">
        <v>72765</v>
      </c>
      <c r="Y9" s="5">
        <v>4</v>
      </c>
      <c r="Z9" s="6">
        <v>39857</v>
      </c>
      <c r="AA9" s="1" t="s">
        <v>48</v>
      </c>
      <c r="AB9" t="s">
        <v>49</v>
      </c>
      <c r="AC9" s="7">
        <v>17210.55</v>
      </c>
    </row>
    <row r="10" spans="1:30">
      <c r="A10" s="5">
        <v>5</v>
      </c>
      <c r="B10" s="6">
        <v>39890</v>
      </c>
      <c r="C10" s="11" t="s">
        <v>137</v>
      </c>
      <c r="D10" t="s">
        <v>138</v>
      </c>
      <c r="E10" s="7">
        <v>102080</v>
      </c>
      <c r="G10" s="5">
        <v>5</v>
      </c>
      <c r="H10" s="6">
        <v>39866</v>
      </c>
      <c r="I10" s="11" t="s">
        <v>83</v>
      </c>
      <c r="J10" t="s">
        <v>84</v>
      </c>
      <c r="K10" s="7">
        <v>51840</v>
      </c>
      <c r="M10" s="5">
        <v>5</v>
      </c>
      <c r="O10" s="1"/>
      <c r="Q10" s="7">
        <v>0</v>
      </c>
      <c r="S10" s="5">
        <v>5</v>
      </c>
      <c r="T10" s="6">
        <v>39851</v>
      </c>
      <c r="U10" s="11" t="s">
        <v>22</v>
      </c>
      <c r="V10" t="s">
        <v>23</v>
      </c>
      <c r="W10" s="7">
        <v>68904</v>
      </c>
      <c r="Y10" s="5">
        <v>5</v>
      </c>
      <c r="AC10" s="7">
        <v>0</v>
      </c>
    </row>
    <row r="11" spans="1:30">
      <c r="A11" s="5">
        <v>6</v>
      </c>
      <c r="B11" s="6">
        <v>39890</v>
      </c>
      <c r="C11" s="11" t="s">
        <v>139</v>
      </c>
      <c r="D11" t="s">
        <v>140</v>
      </c>
      <c r="E11" s="7">
        <v>54520</v>
      </c>
      <c r="G11" s="5">
        <v>6</v>
      </c>
      <c r="H11" s="6">
        <v>39868</v>
      </c>
      <c r="I11" s="11" t="s">
        <v>85</v>
      </c>
      <c r="J11" t="s">
        <v>86</v>
      </c>
      <c r="K11" s="7">
        <v>52780</v>
      </c>
      <c r="M11" s="5">
        <v>6</v>
      </c>
      <c r="O11" s="1"/>
      <c r="Q11" s="7">
        <v>0</v>
      </c>
      <c r="S11" s="5">
        <v>6</v>
      </c>
      <c r="T11" s="6">
        <v>39854</v>
      </c>
      <c r="U11" s="11" t="s">
        <v>24</v>
      </c>
      <c r="V11" t="s">
        <v>25</v>
      </c>
      <c r="W11" s="7">
        <v>51678</v>
      </c>
      <c r="Y11" s="5">
        <v>6</v>
      </c>
      <c r="AC11" s="7">
        <v>0</v>
      </c>
    </row>
    <row r="12" spans="1:30">
      <c r="A12" s="5">
        <v>7</v>
      </c>
      <c r="B12" s="6">
        <v>39891</v>
      </c>
      <c r="C12" s="11" t="s">
        <v>141</v>
      </c>
      <c r="D12" t="s">
        <v>142</v>
      </c>
      <c r="E12" s="7">
        <v>72210</v>
      </c>
      <c r="G12" s="5">
        <v>7</v>
      </c>
      <c r="H12" s="6">
        <v>39869</v>
      </c>
      <c r="I12" s="11" t="s">
        <v>92</v>
      </c>
      <c r="J12" t="s">
        <v>93</v>
      </c>
      <c r="K12" s="7">
        <v>33930</v>
      </c>
      <c r="M12" s="5">
        <v>7</v>
      </c>
      <c r="N12" s="14"/>
      <c r="O12" s="1"/>
      <c r="Q12" s="7">
        <v>0</v>
      </c>
      <c r="S12" s="5">
        <v>7</v>
      </c>
      <c r="T12" s="6"/>
      <c r="U12" s="11" t="s">
        <v>24</v>
      </c>
      <c r="V12" t="s">
        <v>26</v>
      </c>
      <c r="W12" s="7">
        <v>2228.5</v>
      </c>
      <c r="Y12" s="5">
        <v>7</v>
      </c>
      <c r="Z12" s="14"/>
      <c r="AC12" s="7">
        <v>0</v>
      </c>
    </row>
    <row r="13" spans="1:30">
      <c r="A13" s="5">
        <v>8</v>
      </c>
      <c r="B13" s="6">
        <v>39892</v>
      </c>
      <c r="C13" s="1" t="s">
        <v>143</v>
      </c>
      <c r="D13" t="s">
        <v>144</v>
      </c>
      <c r="E13" s="7">
        <v>92510</v>
      </c>
      <c r="G13" s="5">
        <v>8</v>
      </c>
      <c r="H13" s="6">
        <v>39870</v>
      </c>
      <c r="I13" s="1" t="s">
        <v>94</v>
      </c>
      <c r="J13" t="s">
        <v>95</v>
      </c>
      <c r="K13" s="7">
        <v>50170</v>
      </c>
      <c r="M13" s="5">
        <v>8</v>
      </c>
      <c r="N13" s="6"/>
      <c r="O13" s="1"/>
      <c r="Q13" s="7">
        <v>0</v>
      </c>
      <c r="S13" s="5">
        <v>8</v>
      </c>
      <c r="T13" s="6">
        <v>39854</v>
      </c>
      <c r="U13" s="1" t="s">
        <v>27</v>
      </c>
      <c r="V13" t="s">
        <v>28</v>
      </c>
      <c r="W13" s="7">
        <v>4142.5200000000004</v>
      </c>
      <c r="Y13" s="5">
        <v>8</v>
      </c>
      <c r="Z13" s="6"/>
      <c r="AC13" s="7">
        <v>0</v>
      </c>
    </row>
    <row r="14" spans="1:30">
      <c r="A14" s="5">
        <v>9</v>
      </c>
      <c r="B14" s="6">
        <v>39895</v>
      </c>
      <c r="C14" s="11" t="s">
        <v>145</v>
      </c>
      <c r="D14" t="s">
        <v>146</v>
      </c>
      <c r="E14" s="7">
        <v>40890</v>
      </c>
      <c r="G14" s="5">
        <v>9</v>
      </c>
      <c r="H14" s="6">
        <v>39871</v>
      </c>
      <c r="I14" s="11" t="s">
        <v>96</v>
      </c>
      <c r="J14" t="s">
        <v>97</v>
      </c>
      <c r="K14" s="7">
        <v>66120</v>
      </c>
      <c r="M14" s="5"/>
      <c r="O14" s="1"/>
      <c r="Q14" s="7">
        <v>0</v>
      </c>
      <c r="S14" s="5">
        <v>9</v>
      </c>
      <c r="T14" s="6">
        <v>39855</v>
      </c>
      <c r="U14" s="11" t="s">
        <v>29</v>
      </c>
      <c r="V14" t="s">
        <v>30</v>
      </c>
      <c r="W14" s="7">
        <v>27755</v>
      </c>
      <c r="Y14" s="5"/>
      <c r="AC14" s="7">
        <v>0</v>
      </c>
    </row>
    <row r="15" spans="1:30">
      <c r="A15" s="5">
        <v>10</v>
      </c>
      <c r="B15" s="6">
        <v>39897</v>
      </c>
      <c r="C15" s="11" t="s">
        <v>154</v>
      </c>
      <c r="D15" t="s">
        <v>155</v>
      </c>
      <c r="E15" s="7">
        <v>16332</v>
      </c>
      <c r="G15" s="5">
        <v>10</v>
      </c>
      <c r="H15" s="6">
        <v>39874</v>
      </c>
      <c r="I15" s="11" t="s">
        <v>109</v>
      </c>
      <c r="J15" t="s">
        <v>108</v>
      </c>
      <c r="K15" s="7">
        <v>38570</v>
      </c>
      <c r="M15" s="5"/>
      <c r="N15" s="6"/>
      <c r="O15" s="1"/>
      <c r="Q15" s="7">
        <v>0</v>
      </c>
      <c r="S15" s="5">
        <v>10</v>
      </c>
      <c r="T15" s="6">
        <v>39856</v>
      </c>
      <c r="U15" s="11" t="s">
        <v>31</v>
      </c>
      <c r="V15" t="s">
        <v>32</v>
      </c>
      <c r="W15" s="7">
        <v>46332</v>
      </c>
      <c r="Y15" s="5"/>
      <c r="Z15" s="6"/>
      <c r="AC15" s="7">
        <v>0</v>
      </c>
    </row>
    <row r="16" spans="1:30" ht="15.75" thickBot="1">
      <c r="A16" s="5">
        <v>11</v>
      </c>
      <c r="B16" s="6">
        <v>39898</v>
      </c>
      <c r="C16" s="11" t="s">
        <v>156</v>
      </c>
      <c r="D16" t="s">
        <v>157</v>
      </c>
      <c r="E16" s="7">
        <v>69310</v>
      </c>
      <c r="G16" s="5">
        <v>11</v>
      </c>
      <c r="H16" s="6">
        <v>39875</v>
      </c>
      <c r="I16" s="11" t="s">
        <v>110</v>
      </c>
      <c r="J16" t="s">
        <v>111</v>
      </c>
      <c r="K16" s="7">
        <v>43210</v>
      </c>
      <c r="M16" s="5"/>
      <c r="N16" s="6"/>
      <c r="O16" s="1"/>
      <c r="Q16" s="7">
        <v>0</v>
      </c>
      <c r="S16" s="5">
        <v>11</v>
      </c>
      <c r="T16" s="6">
        <v>39857</v>
      </c>
      <c r="U16" s="11" t="s">
        <v>33</v>
      </c>
      <c r="V16" t="s">
        <v>34</v>
      </c>
      <c r="W16" s="7">
        <v>65340</v>
      </c>
      <c r="Y16" s="5"/>
      <c r="Z16" s="6"/>
      <c r="AC16" s="7">
        <v>0</v>
      </c>
    </row>
    <row r="17" spans="1:29">
      <c r="A17" s="5">
        <v>12</v>
      </c>
      <c r="B17" s="6"/>
      <c r="C17" s="11"/>
      <c r="E17" s="7"/>
      <c r="G17" s="5">
        <v>12</v>
      </c>
      <c r="H17" s="6">
        <v>39876</v>
      </c>
      <c r="I17" s="11" t="s">
        <v>112</v>
      </c>
      <c r="J17" t="s">
        <v>113</v>
      </c>
      <c r="K17" s="7">
        <v>63510</v>
      </c>
      <c r="M17" s="5"/>
      <c r="O17" s="1"/>
      <c r="P17" s="133" t="s">
        <v>7</v>
      </c>
      <c r="Q17" s="131">
        <f>SUM(Q6:Q16)</f>
        <v>77746.73000000001</v>
      </c>
      <c r="S17" s="5">
        <v>12</v>
      </c>
      <c r="T17" s="6">
        <v>39857</v>
      </c>
      <c r="U17" s="11" t="s">
        <v>35</v>
      </c>
      <c r="V17" t="s">
        <v>36</v>
      </c>
      <c r="W17" s="7">
        <v>65490</v>
      </c>
      <c r="Y17" s="5"/>
      <c r="AB17" s="133" t="s">
        <v>7</v>
      </c>
      <c r="AC17" s="131">
        <f t="shared" ref="AC17" si="0">SUM(AC6:AC16)</f>
        <v>50536.320000000007</v>
      </c>
    </row>
    <row r="18" spans="1:29" ht="15.75" thickBot="1">
      <c r="A18" s="5">
        <v>13</v>
      </c>
      <c r="B18" s="6"/>
      <c r="C18" s="11"/>
      <c r="E18" s="7"/>
      <c r="G18" s="5">
        <v>13</v>
      </c>
      <c r="H18" s="6">
        <v>39877</v>
      </c>
      <c r="I18" s="11" t="s">
        <v>114</v>
      </c>
      <c r="J18" t="s">
        <v>115</v>
      </c>
      <c r="K18" s="7">
        <v>46110</v>
      </c>
      <c r="M18" s="5"/>
      <c r="O18" s="1"/>
      <c r="P18" s="134"/>
      <c r="Q18" s="132"/>
      <c r="S18" s="5">
        <v>13</v>
      </c>
      <c r="T18" s="6">
        <v>39860</v>
      </c>
      <c r="U18" s="11" t="s">
        <v>37</v>
      </c>
      <c r="V18" t="s">
        <v>38</v>
      </c>
      <c r="W18" s="7">
        <v>80190</v>
      </c>
      <c r="Y18" s="5"/>
      <c r="AB18" s="134"/>
      <c r="AC18" s="132"/>
    </row>
    <row r="19" spans="1:29" ht="15.75">
      <c r="A19" s="5">
        <v>14</v>
      </c>
      <c r="B19" s="6"/>
      <c r="C19" s="11"/>
      <c r="E19" s="7"/>
      <c r="G19" s="5">
        <v>14</v>
      </c>
      <c r="H19" s="6">
        <v>39877</v>
      </c>
      <c r="I19" s="11" t="s">
        <v>116</v>
      </c>
      <c r="J19" t="s">
        <v>117</v>
      </c>
      <c r="K19" s="7">
        <v>64380</v>
      </c>
      <c r="M19" s="5"/>
      <c r="O19" s="1"/>
      <c r="P19" s="16"/>
      <c r="Q19" s="17"/>
      <c r="S19" s="5">
        <v>14</v>
      </c>
      <c r="T19" s="6">
        <v>39861</v>
      </c>
      <c r="U19" s="11" t="s">
        <v>39</v>
      </c>
      <c r="V19" t="s">
        <v>40</v>
      </c>
      <c r="W19" s="7">
        <v>47520</v>
      </c>
      <c r="Y19" s="5"/>
      <c r="AB19" s="16"/>
      <c r="AC19" s="17"/>
    </row>
    <row r="20" spans="1:29">
      <c r="A20" s="5">
        <v>15</v>
      </c>
      <c r="B20" s="6"/>
      <c r="C20" s="11"/>
      <c r="E20" s="7"/>
      <c r="G20" s="5">
        <v>15</v>
      </c>
      <c r="H20" s="6">
        <v>39878</v>
      </c>
      <c r="I20" s="11" t="s">
        <v>118</v>
      </c>
      <c r="J20" t="s">
        <v>119</v>
      </c>
      <c r="K20" s="7">
        <v>53070</v>
      </c>
      <c r="M20" s="1"/>
      <c r="O20" s="1"/>
      <c r="S20" s="5">
        <v>15</v>
      </c>
      <c r="W20" s="7">
        <v>0</v>
      </c>
    </row>
    <row r="21" spans="1:29">
      <c r="A21" s="5">
        <v>16</v>
      </c>
      <c r="B21" s="6"/>
      <c r="C21" s="11"/>
      <c r="E21" s="7"/>
      <c r="G21" s="5">
        <v>16</v>
      </c>
      <c r="H21" s="6">
        <v>39881</v>
      </c>
      <c r="I21" s="11" t="s">
        <v>120</v>
      </c>
      <c r="J21" t="s">
        <v>121</v>
      </c>
      <c r="K21" s="7">
        <v>39730</v>
      </c>
      <c r="M21" s="1"/>
      <c r="O21" s="1"/>
      <c r="S21" s="5">
        <v>16</v>
      </c>
      <c r="W21" s="7">
        <v>0</v>
      </c>
    </row>
    <row r="22" spans="1:29" ht="18.75">
      <c r="A22" s="5">
        <v>17</v>
      </c>
      <c r="B22" s="6"/>
      <c r="C22" s="11"/>
      <c r="E22" s="7"/>
      <c r="G22" s="5">
        <v>17</v>
      </c>
      <c r="H22" s="6">
        <v>39881</v>
      </c>
      <c r="I22" s="11" t="s">
        <v>122</v>
      </c>
      <c r="J22" t="s">
        <v>123</v>
      </c>
      <c r="K22" s="7">
        <v>49590</v>
      </c>
      <c r="M22" s="1"/>
      <c r="N22" s="13"/>
      <c r="O22" s="12"/>
      <c r="P22" s="19"/>
      <c r="Q22" s="13"/>
      <c r="S22" s="5">
        <v>17</v>
      </c>
      <c r="W22" s="7">
        <v>0</v>
      </c>
      <c r="Z22" s="13"/>
      <c r="AA22" s="12"/>
      <c r="AB22" s="19"/>
      <c r="AC22" s="13"/>
    </row>
    <row r="23" spans="1:29" ht="15.75" thickBot="1">
      <c r="A23" s="5">
        <v>18</v>
      </c>
      <c r="B23" s="6"/>
      <c r="C23" s="11"/>
      <c r="E23" s="63">
        <v>0</v>
      </c>
      <c r="G23" s="5">
        <v>18</v>
      </c>
      <c r="H23" s="6"/>
      <c r="I23" s="11"/>
      <c r="K23" s="7">
        <v>0</v>
      </c>
      <c r="M23" s="1"/>
      <c r="O23" s="1"/>
      <c r="P23" t="s">
        <v>98</v>
      </c>
      <c r="S23" s="5">
        <v>18</v>
      </c>
      <c r="T23" s="6"/>
      <c r="U23" s="11"/>
      <c r="W23" s="7">
        <v>0</v>
      </c>
    </row>
    <row r="24" spans="1:29" ht="16.5" thickTop="1">
      <c r="A24" s="5"/>
      <c r="D24" s="112" t="s">
        <v>7</v>
      </c>
      <c r="E24" s="113">
        <f>SUM(E5:E23)</f>
        <v>732922</v>
      </c>
      <c r="G24" s="5"/>
      <c r="J24" s="67" t="s">
        <v>7</v>
      </c>
      <c r="K24" s="68">
        <f>SUM(K5:K23)</f>
        <v>882400</v>
      </c>
      <c r="M24" s="1"/>
      <c r="O24" s="1"/>
      <c r="S24" s="5"/>
      <c r="V24" s="67" t="s">
        <v>7</v>
      </c>
      <c r="W24" s="68">
        <f ca="1">SUM(W6:W32)</f>
        <v>719129.02</v>
      </c>
    </row>
    <row r="25" spans="1:29" ht="16.5" thickBot="1">
      <c r="A25" s="5"/>
      <c r="D25" s="112"/>
      <c r="E25" s="113"/>
      <c r="G25" s="5"/>
      <c r="J25" s="69"/>
      <c r="K25" s="70"/>
      <c r="M25" s="1"/>
      <c r="O25" s="1"/>
      <c r="S25" s="5"/>
      <c r="V25" s="69"/>
      <c r="W25" s="70"/>
    </row>
    <row r="26" spans="1:29">
      <c r="A26" s="5"/>
      <c r="G26" s="5"/>
      <c r="M26" s="1"/>
      <c r="O26" s="1"/>
      <c r="Q26" s="7"/>
      <c r="S26" s="5"/>
      <c r="AC26" s="7"/>
    </row>
    <row r="27" spans="1:29">
      <c r="A27" s="97"/>
      <c r="B27" s="93"/>
      <c r="C27" s="93"/>
      <c r="D27" s="93"/>
      <c r="E27" s="91"/>
      <c r="G27" s="5"/>
      <c r="J27" t="s">
        <v>11</v>
      </c>
      <c r="K27" s="7">
        <f>K24</f>
        <v>882400</v>
      </c>
      <c r="M27" s="1"/>
      <c r="O27" s="1"/>
      <c r="P27" s="13"/>
      <c r="Q27" s="20"/>
      <c r="S27" s="5"/>
      <c r="V27" t="s">
        <v>11</v>
      </c>
      <c r="W27" s="7">
        <f ca="1">W24</f>
        <v>719129.02</v>
      </c>
      <c r="AB27" s="13"/>
      <c r="AC27" s="20"/>
    </row>
    <row r="28" spans="1:29" ht="19.5" thickBot="1">
      <c r="A28" s="97"/>
      <c r="B28" s="93"/>
      <c r="C28" s="93"/>
      <c r="D28" s="102" t="s">
        <v>6</v>
      </c>
      <c r="E28" s="91"/>
      <c r="G28" s="5"/>
      <c r="J28" t="s">
        <v>6</v>
      </c>
      <c r="K28" s="7">
        <f>Q17</f>
        <v>77746.73000000001</v>
      </c>
      <c r="M28" s="1"/>
      <c r="N28" s="15" t="s">
        <v>89</v>
      </c>
      <c r="O28" s="1"/>
      <c r="P28" s="21"/>
      <c r="Q28" s="22"/>
      <c r="S28" s="5"/>
      <c r="V28" t="s">
        <v>6</v>
      </c>
      <c r="W28" s="7">
        <f>AC17</f>
        <v>50536.320000000007</v>
      </c>
      <c r="Z28" s="15" t="s">
        <v>10</v>
      </c>
      <c r="AB28" s="21"/>
      <c r="AC28" s="22"/>
    </row>
    <row r="29" spans="1:29" ht="15.75" thickBot="1">
      <c r="A29" s="100">
        <v>1</v>
      </c>
      <c r="B29" s="103">
        <v>39884</v>
      </c>
      <c r="C29" s="101" t="s">
        <v>147</v>
      </c>
      <c r="D29" s="104" t="s">
        <v>148</v>
      </c>
      <c r="E29" s="105">
        <v>39602</v>
      </c>
      <c r="G29" s="5"/>
      <c r="K29" s="74">
        <v>0</v>
      </c>
      <c r="M29" s="1"/>
      <c r="O29" s="1"/>
      <c r="Q29" s="7"/>
      <c r="S29" s="5"/>
      <c r="W29" s="7">
        <v>0</v>
      </c>
      <c r="AC29" s="7"/>
    </row>
    <row r="30" spans="1:29">
      <c r="A30" s="100">
        <v>2</v>
      </c>
      <c r="B30" s="103">
        <v>39891</v>
      </c>
      <c r="C30" s="108" t="s">
        <v>149</v>
      </c>
      <c r="D30" s="110" t="s">
        <v>150</v>
      </c>
      <c r="E30" s="106">
        <v>17913.3</v>
      </c>
      <c r="G30" s="5"/>
      <c r="I30" s="1"/>
      <c r="J30" s="23" t="s">
        <v>12</v>
      </c>
      <c r="K30" s="24">
        <f>SUM(K27:K29)</f>
        <v>960146.73</v>
      </c>
      <c r="M30" s="1"/>
      <c r="O30" s="1"/>
      <c r="Q30" s="7"/>
      <c r="S30" s="5"/>
      <c r="U30" s="1"/>
      <c r="V30" s="23" t="s">
        <v>12</v>
      </c>
      <c r="W30" s="24">
        <f ca="1">SUM(W27:W29)</f>
        <v>769665.34000000008</v>
      </c>
      <c r="AC30" s="7"/>
    </row>
    <row r="31" spans="1:29" ht="15.75" thickBot="1">
      <c r="A31" s="101">
        <v>3</v>
      </c>
      <c r="B31" s="103">
        <v>39895</v>
      </c>
      <c r="C31" s="108" t="s">
        <v>152</v>
      </c>
      <c r="D31" s="115" t="s">
        <v>153</v>
      </c>
      <c r="E31" s="111">
        <v>19918</v>
      </c>
      <c r="G31" s="1"/>
      <c r="I31" s="1"/>
      <c r="J31" s="13" t="s">
        <v>124</v>
      </c>
      <c r="K31" s="20">
        <v>-396849.44</v>
      </c>
      <c r="M31" s="1"/>
      <c r="O31" s="1"/>
      <c r="Q31" s="7"/>
      <c r="S31" s="1"/>
      <c r="U31" s="1"/>
      <c r="V31" t="s">
        <v>69</v>
      </c>
      <c r="W31" s="63">
        <v>-300000</v>
      </c>
      <c r="AC31" s="7"/>
    </row>
    <row r="32" spans="1:29" ht="15.75" customHeight="1" thickTop="1">
      <c r="A32" s="98"/>
      <c r="B32" s="104"/>
      <c r="C32" s="104"/>
      <c r="D32" s="109" t="s">
        <v>12</v>
      </c>
      <c r="E32" s="106">
        <f>SUM(E29:E31)</f>
        <v>77433.3</v>
      </c>
      <c r="G32" s="1"/>
      <c r="J32" s="75"/>
      <c r="K32" s="64">
        <v>0</v>
      </c>
      <c r="M32" s="1"/>
      <c r="O32" s="1"/>
      <c r="Q32" s="7"/>
      <c r="S32" s="1"/>
      <c r="V32" s="23" t="s">
        <v>61</v>
      </c>
      <c r="W32" s="64">
        <v>469665.34</v>
      </c>
      <c r="AC32" s="7"/>
    </row>
    <row r="33" spans="1:29" ht="15" customHeight="1">
      <c r="A33" s="93"/>
      <c r="B33" s="104"/>
      <c r="C33" s="104"/>
      <c r="D33" s="86"/>
      <c r="E33" s="107"/>
      <c r="J33" s="86" t="s">
        <v>61</v>
      </c>
      <c r="K33" s="87">
        <f>K31+K30</f>
        <v>563297.29</v>
      </c>
      <c r="M33" s="1"/>
      <c r="O33" s="1"/>
      <c r="S33" s="1"/>
      <c r="V33" t="s">
        <v>71</v>
      </c>
      <c r="W33" s="7">
        <v>-23090.53</v>
      </c>
    </row>
    <row r="34" spans="1:29" ht="15.75" customHeight="1" thickBot="1">
      <c r="A34" s="93"/>
      <c r="B34" s="93"/>
      <c r="C34" s="93"/>
      <c r="D34" s="93"/>
      <c r="E34" s="91"/>
      <c r="J34" t="s">
        <v>125</v>
      </c>
      <c r="K34" s="63">
        <v>250000</v>
      </c>
      <c r="M34" s="1"/>
      <c r="O34" s="1"/>
      <c r="S34" s="1"/>
      <c r="V34" s="71" t="s">
        <v>72</v>
      </c>
      <c r="W34" s="7">
        <v>-14956.74</v>
      </c>
    </row>
    <row r="35" spans="1:29" ht="20.25" thickTop="1" thickBot="1">
      <c r="A35" s="93"/>
      <c r="B35" s="93"/>
      <c r="C35" s="135" t="s">
        <v>151</v>
      </c>
      <c r="D35" s="136"/>
      <c r="E35" s="114">
        <f>E32+E24</f>
        <v>810355.3</v>
      </c>
      <c r="J35" s="88" t="s">
        <v>70</v>
      </c>
      <c r="K35" s="89">
        <f>K33-K34</f>
        <v>313297.29000000004</v>
      </c>
      <c r="M35" s="1"/>
      <c r="O35" s="1"/>
      <c r="Q35" s="7"/>
      <c r="S35" s="1"/>
      <c r="V35" t="s">
        <v>73</v>
      </c>
      <c r="W35" s="63">
        <v>-34231.46</v>
      </c>
      <c r="AC35" s="7"/>
    </row>
    <row r="36" spans="1:29">
      <c r="A36" s="99"/>
      <c r="B36" s="93"/>
      <c r="C36" s="92"/>
      <c r="D36" s="93"/>
      <c r="E36" s="90"/>
      <c r="F36" s="20"/>
      <c r="G36" s="79">
        <v>39884</v>
      </c>
      <c r="H36" t="s">
        <v>101</v>
      </c>
      <c r="I36" s="80">
        <v>34453.06</v>
      </c>
      <c r="J36" t="s">
        <v>127</v>
      </c>
      <c r="K36" s="64">
        <v>313297.28999999998</v>
      </c>
      <c r="L36" s="20"/>
      <c r="M36" s="1"/>
      <c r="N36" s="13"/>
      <c r="O36" s="12"/>
      <c r="P36" s="13"/>
      <c r="Q36" s="13"/>
      <c r="S36" s="12"/>
      <c r="V36" t="s">
        <v>70</v>
      </c>
      <c r="W36" s="24">
        <f>W32+W33+W34+W35</f>
        <v>397386.61000000004</v>
      </c>
      <c r="X36" s="20"/>
      <c r="Z36" s="13"/>
      <c r="AA36" s="12"/>
      <c r="AB36" s="13"/>
      <c r="AC36" s="13"/>
    </row>
    <row r="37" spans="1:29" ht="15.75" thickBot="1">
      <c r="A37" s="93"/>
      <c r="B37" s="93"/>
      <c r="C37" s="103">
        <v>39903</v>
      </c>
      <c r="D37" s="119" t="s">
        <v>214</v>
      </c>
      <c r="E37" s="120">
        <v>480000</v>
      </c>
      <c r="F37" s="13"/>
      <c r="H37" t="s">
        <v>102</v>
      </c>
      <c r="I37" s="80">
        <v>14380.35</v>
      </c>
      <c r="K37" s="73">
        <v>0</v>
      </c>
      <c r="L37" s="13"/>
      <c r="M37" s="1"/>
      <c r="N37" s="13"/>
      <c r="O37" s="12"/>
      <c r="P37" s="13"/>
      <c r="Q37" s="13"/>
      <c r="S37" s="13"/>
      <c r="V37" s="72" t="s">
        <v>74</v>
      </c>
      <c r="W37" s="73">
        <v>-397386.61</v>
      </c>
      <c r="X37" s="13"/>
      <c r="Z37" s="13"/>
      <c r="AA37" s="12"/>
      <c r="AB37" s="13"/>
      <c r="AC37" s="13"/>
    </row>
    <row r="38" spans="1:29" ht="15.75" customHeight="1" thickTop="1">
      <c r="A38" s="93"/>
      <c r="B38" s="93"/>
      <c r="C38" s="92"/>
      <c r="D38" s="93"/>
      <c r="E38" s="121">
        <f>E24+E32-E37</f>
        <v>330355.30000000005</v>
      </c>
      <c r="F38" s="13"/>
      <c r="H38" t="s">
        <v>103</v>
      </c>
      <c r="I38" s="80">
        <v>13368.52</v>
      </c>
      <c r="K38" s="26"/>
      <c r="L38" s="13"/>
      <c r="M38" s="1"/>
      <c r="N38" s="13"/>
      <c r="O38" s="12"/>
      <c r="P38" s="13"/>
      <c r="Q38" s="13"/>
      <c r="S38" s="13"/>
      <c r="W38" s="26">
        <v>0</v>
      </c>
      <c r="X38" s="13"/>
      <c r="Z38" s="13"/>
      <c r="AA38" s="12"/>
      <c r="AB38" s="13"/>
      <c r="AC38" s="13"/>
    </row>
    <row r="39" spans="1:29">
      <c r="A39" s="93"/>
      <c r="B39" s="93"/>
      <c r="C39" s="92"/>
      <c r="D39" s="93"/>
      <c r="E39" s="91"/>
      <c r="H39" t="s">
        <v>104</v>
      </c>
      <c r="I39" s="81">
        <v>34647.51</v>
      </c>
      <c r="K39" s="26"/>
      <c r="M39" s="1"/>
      <c r="N39" s="13"/>
      <c r="O39" s="12"/>
      <c r="P39" s="13"/>
      <c r="Q39" s="13"/>
      <c r="W39" s="26">
        <v>0</v>
      </c>
      <c r="Z39" s="13"/>
      <c r="AA39" s="12"/>
      <c r="AB39" s="13"/>
      <c r="AC39" s="13"/>
    </row>
    <row r="40" spans="1:29" ht="15.75" thickBot="1">
      <c r="A40" s="93"/>
      <c r="B40" s="93"/>
      <c r="C40" s="94"/>
      <c r="D40" s="93"/>
      <c r="E40" s="93"/>
      <c r="H40" t="s">
        <v>105</v>
      </c>
      <c r="I40" s="82">
        <v>300000</v>
      </c>
      <c r="M40" s="1"/>
      <c r="N40" s="13"/>
      <c r="O40" s="12"/>
      <c r="P40" s="13"/>
      <c r="Q40" s="13"/>
      <c r="Z40" s="13"/>
      <c r="AA40" s="12"/>
      <c r="AB40" s="13"/>
      <c r="AC40" s="13"/>
    </row>
    <row r="41" spans="1:29" ht="15.75" thickBot="1">
      <c r="B41" s="95"/>
      <c r="C41" s="96"/>
      <c r="E41" s="7"/>
      <c r="H41" s="85" t="s">
        <v>12</v>
      </c>
      <c r="I41" s="84">
        <f>SUM(I36:I40)</f>
        <v>396849.44</v>
      </c>
      <c r="K41" s="7"/>
      <c r="M41" s="1"/>
      <c r="N41" s="13"/>
      <c r="O41" s="12"/>
      <c r="P41" s="13"/>
      <c r="Q41" s="13"/>
      <c r="T41" s="15" t="s">
        <v>68</v>
      </c>
      <c r="W41" s="7"/>
      <c r="Z41" s="13"/>
      <c r="AA41" s="12"/>
      <c r="AB41" s="13"/>
      <c r="AC41" s="13"/>
    </row>
    <row r="42" spans="1:29">
      <c r="C42" s="66"/>
      <c r="E42" s="65"/>
      <c r="I42" s="66"/>
      <c r="K42" s="65"/>
      <c r="M42" s="1"/>
      <c r="N42" s="13"/>
      <c r="O42" s="12"/>
      <c r="P42" s="13"/>
      <c r="Q42" s="13"/>
      <c r="U42" s="66"/>
      <c r="W42" s="65"/>
      <c r="Z42" s="13"/>
      <c r="AA42" s="12"/>
      <c r="AB42" s="13"/>
      <c r="AC42" s="13"/>
    </row>
    <row r="43" spans="1:29" ht="18.75">
      <c r="B43" s="15" t="s">
        <v>158</v>
      </c>
      <c r="C43" s="66"/>
      <c r="E43" s="65"/>
      <c r="H43" s="15" t="s">
        <v>126</v>
      </c>
      <c r="I43" s="66"/>
      <c r="K43" s="65"/>
      <c r="M43" s="1"/>
      <c r="N43" s="13"/>
      <c r="O43" s="12"/>
      <c r="P43" s="21"/>
      <c r="Q43" s="22"/>
      <c r="U43" s="66"/>
      <c r="W43" s="65"/>
      <c r="Z43" s="13"/>
      <c r="AA43" s="12"/>
      <c r="AB43" s="21"/>
      <c r="AC43" s="22"/>
    </row>
    <row r="44" spans="1:29">
      <c r="M44" s="1"/>
      <c r="O44" s="1"/>
      <c r="Q44" s="7"/>
      <c r="AC44" s="7"/>
    </row>
    <row r="45" spans="1:29">
      <c r="M45" s="1"/>
      <c r="O45" s="1"/>
    </row>
    <row r="46" spans="1:29">
      <c r="M46" s="1"/>
      <c r="O46" s="1"/>
    </row>
    <row r="47" spans="1:29">
      <c r="M47" s="1"/>
      <c r="O47" s="1"/>
    </row>
  </sheetData>
  <mergeCells count="16">
    <mergeCell ref="F1:F2"/>
    <mergeCell ref="B2:D2"/>
    <mergeCell ref="C35:D35"/>
    <mergeCell ref="L1:L2"/>
    <mergeCell ref="R1:R2"/>
    <mergeCell ref="H2:J2"/>
    <mergeCell ref="N2:P2"/>
    <mergeCell ref="P17:P18"/>
    <mergeCell ref="Q17:Q18"/>
    <mergeCell ref="O3:P3"/>
    <mergeCell ref="AD1:AD2"/>
    <mergeCell ref="X1:X2"/>
    <mergeCell ref="T2:V2"/>
    <mergeCell ref="Z2:AB2"/>
    <mergeCell ref="AC17:AC18"/>
    <mergeCell ref="AB17:AB18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E8" sqref="E8"/>
    </sheetView>
  </sheetViews>
  <sheetFormatPr baseColWidth="10" defaultRowHeight="15"/>
  <cols>
    <col min="1" max="1" width="10.85546875" customWidth="1"/>
    <col min="2" max="2" width="6.42578125" customWidth="1"/>
    <col min="3" max="3" width="31.140625" customWidth="1"/>
    <col min="4" max="4" width="16.28515625" customWidth="1"/>
    <col min="5" max="5" width="13.28515625" customWidth="1"/>
  </cols>
  <sheetData>
    <row r="1" spans="1:7" ht="18.75" customHeight="1">
      <c r="A1" s="11"/>
      <c r="B1" s="138" t="s">
        <v>159</v>
      </c>
      <c r="C1" s="138"/>
      <c r="D1" s="138"/>
      <c r="E1" s="138"/>
      <c r="F1" s="138"/>
      <c r="G1" s="27"/>
    </row>
    <row r="2" spans="1:7" ht="18.75" customHeight="1">
      <c r="A2" s="28"/>
      <c r="B2" s="139"/>
      <c r="C2" s="139"/>
      <c r="D2" s="29"/>
      <c r="E2" s="30"/>
      <c r="F2" s="29"/>
      <c r="G2" s="30"/>
    </row>
    <row r="3" spans="1:7" ht="31.5" thickBot="1">
      <c r="A3" s="31" t="s">
        <v>1</v>
      </c>
      <c r="B3" s="31" t="s">
        <v>65</v>
      </c>
      <c r="C3" s="32" t="s">
        <v>58</v>
      </c>
      <c r="D3" s="33" t="s">
        <v>4</v>
      </c>
      <c r="E3" s="34" t="s">
        <v>59</v>
      </c>
      <c r="F3" s="35" t="s">
        <v>60</v>
      </c>
      <c r="G3" s="36" t="s">
        <v>61</v>
      </c>
    </row>
    <row r="4" spans="1:7" ht="15.75" thickTop="1">
      <c r="A4" s="37">
        <v>39875</v>
      </c>
      <c r="B4" s="11" t="s">
        <v>160</v>
      </c>
      <c r="C4" s="41" t="s">
        <v>161</v>
      </c>
      <c r="D4" s="43">
        <v>32900</v>
      </c>
      <c r="E4" s="39">
        <v>39907</v>
      </c>
      <c r="F4" s="40">
        <v>32900</v>
      </c>
      <c r="G4" s="40">
        <f>D4-F4</f>
        <v>0</v>
      </c>
    </row>
    <row r="5" spans="1:7">
      <c r="A5" s="37">
        <v>39878</v>
      </c>
      <c r="B5" s="11" t="s">
        <v>162</v>
      </c>
      <c r="C5" s="41" t="s">
        <v>163</v>
      </c>
      <c r="D5" s="40">
        <v>214.5</v>
      </c>
      <c r="E5" s="39">
        <v>39907</v>
      </c>
      <c r="F5" s="40">
        <v>214.5</v>
      </c>
      <c r="G5" s="40">
        <f t="shared" ref="G5:G39" si="0">D5-F5</f>
        <v>0</v>
      </c>
    </row>
    <row r="6" spans="1:7">
      <c r="A6" s="37">
        <v>39876</v>
      </c>
      <c r="B6" s="11" t="s">
        <v>164</v>
      </c>
      <c r="C6" s="41" t="s">
        <v>62</v>
      </c>
      <c r="D6" s="40">
        <v>33766.5</v>
      </c>
      <c r="E6" s="77">
        <v>39899</v>
      </c>
      <c r="F6" s="78">
        <v>33766.5</v>
      </c>
      <c r="G6" s="40">
        <f t="shared" si="0"/>
        <v>0</v>
      </c>
    </row>
    <row r="7" spans="1:7">
      <c r="A7" s="37">
        <v>39876</v>
      </c>
      <c r="B7" s="11" t="s">
        <v>165</v>
      </c>
      <c r="C7" s="41" t="s">
        <v>166</v>
      </c>
      <c r="D7" s="40">
        <v>16275</v>
      </c>
      <c r="E7" s="42">
        <v>39907</v>
      </c>
      <c r="F7" s="43">
        <v>16275</v>
      </c>
      <c r="G7" s="40">
        <f t="shared" si="0"/>
        <v>0</v>
      </c>
    </row>
    <row r="8" spans="1:7">
      <c r="A8" s="37">
        <v>39880</v>
      </c>
      <c r="B8" s="11" t="s">
        <v>167</v>
      </c>
      <c r="C8" s="41" t="s">
        <v>168</v>
      </c>
      <c r="D8" s="40">
        <v>25200</v>
      </c>
      <c r="E8" s="42">
        <v>39907</v>
      </c>
      <c r="F8" s="43">
        <v>25200</v>
      </c>
      <c r="G8" s="40">
        <f t="shared" si="0"/>
        <v>0</v>
      </c>
    </row>
    <row r="9" spans="1:7">
      <c r="A9" s="37">
        <v>39881</v>
      </c>
      <c r="B9" s="11" t="s">
        <v>169</v>
      </c>
      <c r="C9" s="41" t="s">
        <v>182</v>
      </c>
      <c r="D9" s="40">
        <v>26600</v>
      </c>
      <c r="E9" s="42">
        <v>39907</v>
      </c>
      <c r="F9" s="43">
        <v>26600</v>
      </c>
      <c r="G9" s="40">
        <f t="shared" si="0"/>
        <v>0</v>
      </c>
    </row>
    <row r="10" spans="1:7">
      <c r="A10" s="37">
        <v>39881</v>
      </c>
      <c r="B10" s="11" t="s">
        <v>170</v>
      </c>
      <c r="C10" s="41" t="s">
        <v>171</v>
      </c>
      <c r="D10" s="40">
        <v>1091.0999999999999</v>
      </c>
      <c r="E10" s="42">
        <v>39907</v>
      </c>
      <c r="F10" s="43">
        <v>1091.0999999999999</v>
      </c>
      <c r="G10" s="40">
        <f t="shared" si="0"/>
        <v>0</v>
      </c>
    </row>
    <row r="11" spans="1:7">
      <c r="A11" s="37"/>
      <c r="B11" s="11" t="s">
        <v>170</v>
      </c>
      <c r="C11" s="45" t="s">
        <v>172</v>
      </c>
      <c r="D11" s="43">
        <v>0</v>
      </c>
      <c r="E11" s="77" t="s">
        <v>221</v>
      </c>
      <c r="F11" s="78"/>
      <c r="G11" s="40">
        <f t="shared" si="0"/>
        <v>0</v>
      </c>
    </row>
    <row r="12" spans="1:7">
      <c r="A12" s="37">
        <v>39881</v>
      </c>
      <c r="B12" s="11" t="s">
        <v>173</v>
      </c>
      <c r="C12" s="117" t="s">
        <v>174</v>
      </c>
      <c r="D12" s="38">
        <v>0</v>
      </c>
      <c r="E12" s="77"/>
      <c r="F12" s="78"/>
      <c r="G12" s="40">
        <f t="shared" si="0"/>
        <v>0</v>
      </c>
    </row>
    <row r="13" spans="1:7">
      <c r="A13" s="37">
        <v>39881</v>
      </c>
      <c r="B13" s="11" t="s">
        <v>175</v>
      </c>
      <c r="C13" s="45" t="s">
        <v>62</v>
      </c>
      <c r="D13" s="40">
        <v>22422</v>
      </c>
      <c r="E13" s="77">
        <v>39899</v>
      </c>
      <c r="F13" s="78">
        <v>22422</v>
      </c>
      <c r="G13" s="40">
        <f t="shared" si="0"/>
        <v>0</v>
      </c>
    </row>
    <row r="14" spans="1:7">
      <c r="A14" s="37">
        <v>39882</v>
      </c>
      <c r="B14" s="11" t="s">
        <v>176</v>
      </c>
      <c r="C14" s="117" t="s">
        <v>174</v>
      </c>
      <c r="D14" s="38">
        <v>0</v>
      </c>
      <c r="E14" s="77"/>
      <c r="F14" s="78"/>
      <c r="G14" s="40">
        <f t="shared" si="0"/>
        <v>0</v>
      </c>
    </row>
    <row r="15" spans="1:7">
      <c r="A15" s="37">
        <v>39882</v>
      </c>
      <c r="B15" s="11" t="s">
        <v>177</v>
      </c>
      <c r="C15" s="52" t="s">
        <v>178</v>
      </c>
      <c r="D15" s="43">
        <v>0</v>
      </c>
      <c r="E15" s="77"/>
      <c r="F15" s="78"/>
      <c r="G15" s="40">
        <f t="shared" si="0"/>
        <v>0</v>
      </c>
    </row>
    <row r="16" spans="1:7">
      <c r="A16" s="37">
        <v>39884</v>
      </c>
      <c r="B16" s="11" t="s">
        <v>179</v>
      </c>
      <c r="C16" s="41" t="s">
        <v>62</v>
      </c>
      <c r="D16" s="40">
        <v>16353</v>
      </c>
      <c r="E16" s="77">
        <v>39899</v>
      </c>
      <c r="F16" s="78">
        <v>16353</v>
      </c>
      <c r="G16" s="40">
        <f t="shared" si="0"/>
        <v>0</v>
      </c>
    </row>
    <row r="17" spans="1:7" ht="15" customHeight="1">
      <c r="A17" s="37">
        <v>39884</v>
      </c>
      <c r="B17" s="11" t="s">
        <v>180</v>
      </c>
      <c r="C17" s="41" t="s">
        <v>181</v>
      </c>
      <c r="D17" s="40">
        <v>36750</v>
      </c>
      <c r="E17" s="42">
        <v>39907</v>
      </c>
      <c r="F17" s="43">
        <v>36750</v>
      </c>
      <c r="G17" s="40">
        <f t="shared" si="0"/>
        <v>0</v>
      </c>
    </row>
    <row r="18" spans="1:7" ht="15.75" customHeight="1">
      <c r="A18" s="37">
        <v>39887</v>
      </c>
      <c r="B18" s="11" t="s">
        <v>183</v>
      </c>
      <c r="C18" s="41" t="s">
        <v>184</v>
      </c>
      <c r="D18" s="40">
        <v>31150</v>
      </c>
      <c r="E18" s="42">
        <v>39907</v>
      </c>
      <c r="F18" s="43">
        <v>31150</v>
      </c>
      <c r="G18" s="40">
        <f t="shared" si="0"/>
        <v>0</v>
      </c>
    </row>
    <row r="19" spans="1:7">
      <c r="A19" s="37">
        <v>39889</v>
      </c>
      <c r="B19" s="11" t="s">
        <v>185</v>
      </c>
      <c r="C19" s="52" t="s">
        <v>186</v>
      </c>
      <c r="D19" s="40">
        <v>1649</v>
      </c>
      <c r="E19" s="42">
        <v>39907</v>
      </c>
      <c r="F19" s="43">
        <v>1649</v>
      </c>
      <c r="G19" s="40">
        <f t="shared" si="0"/>
        <v>0</v>
      </c>
    </row>
    <row r="20" spans="1:7">
      <c r="A20" s="37">
        <v>39890</v>
      </c>
      <c r="B20" s="11" t="s">
        <v>187</v>
      </c>
      <c r="C20" s="41" t="s">
        <v>188</v>
      </c>
      <c r="D20" s="40">
        <v>307.89999999999998</v>
      </c>
      <c r="E20" s="42">
        <v>39907</v>
      </c>
      <c r="F20" s="43">
        <v>307.89999999999998</v>
      </c>
      <c r="G20" s="40">
        <f t="shared" si="0"/>
        <v>0</v>
      </c>
    </row>
    <row r="21" spans="1:7">
      <c r="A21" s="37">
        <v>39890</v>
      </c>
      <c r="B21" s="11" t="s">
        <v>189</v>
      </c>
      <c r="C21" s="41" t="s">
        <v>190</v>
      </c>
      <c r="D21" s="43">
        <v>17560</v>
      </c>
      <c r="E21" s="77">
        <v>39899</v>
      </c>
      <c r="F21" s="78">
        <v>17560</v>
      </c>
      <c r="G21" s="40">
        <f t="shared" si="0"/>
        <v>0</v>
      </c>
    </row>
    <row r="22" spans="1:7">
      <c r="A22" s="37"/>
      <c r="B22" s="123" t="s">
        <v>191</v>
      </c>
      <c r="C22" s="46" t="s">
        <v>192</v>
      </c>
      <c r="D22" s="40"/>
      <c r="E22" s="77"/>
      <c r="F22" s="78"/>
      <c r="G22" s="40">
        <f t="shared" si="0"/>
        <v>0</v>
      </c>
    </row>
    <row r="23" spans="1:7">
      <c r="A23" s="37">
        <v>39891</v>
      </c>
      <c r="B23" s="11" t="s">
        <v>193</v>
      </c>
      <c r="C23" s="41" t="s">
        <v>194</v>
      </c>
      <c r="D23" s="43">
        <v>16800</v>
      </c>
      <c r="E23" s="42">
        <v>39907</v>
      </c>
      <c r="F23" s="43">
        <v>16800</v>
      </c>
      <c r="G23" s="40">
        <f t="shared" si="0"/>
        <v>0</v>
      </c>
    </row>
    <row r="24" spans="1:7">
      <c r="A24" s="37">
        <v>39892</v>
      </c>
      <c r="B24" s="11" t="s">
        <v>195</v>
      </c>
      <c r="C24" s="41" t="s">
        <v>62</v>
      </c>
      <c r="D24" s="40">
        <v>29286</v>
      </c>
      <c r="E24" s="77">
        <v>39899</v>
      </c>
      <c r="F24" s="78">
        <v>29286</v>
      </c>
      <c r="G24" s="40">
        <f t="shared" si="0"/>
        <v>0</v>
      </c>
    </row>
    <row r="25" spans="1:7">
      <c r="A25" s="37">
        <v>39892</v>
      </c>
      <c r="B25" s="11" t="s">
        <v>196</v>
      </c>
      <c r="C25" s="41" t="s">
        <v>197</v>
      </c>
      <c r="D25" s="40">
        <v>296</v>
      </c>
      <c r="E25" s="47">
        <v>39907</v>
      </c>
      <c r="F25" s="40">
        <v>296</v>
      </c>
      <c r="G25" s="40">
        <f t="shared" si="0"/>
        <v>0</v>
      </c>
    </row>
    <row r="26" spans="1:7">
      <c r="A26" s="37">
        <v>39894</v>
      </c>
      <c r="B26" s="11" t="s">
        <v>198</v>
      </c>
      <c r="C26" s="41" t="s">
        <v>199</v>
      </c>
      <c r="D26" s="40">
        <v>28000</v>
      </c>
      <c r="E26" s="42">
        <v>39907</v>
      </c>
      <c r="F26" s="40">
        <v>28000</v>
      </c>
      <c r="G26" s="40">
        <f t="shared" si="0"/>
        <v>0</v>
      </c>
    </row>
    <row r="27" spans="1:7">
      <c r="A27" s="37">
        <v>39895</v>
      </c>
      <c r="B27" s="11" t="s">
        <v>200</v>
      </c>
      <c r="C27" s="45" t="s">
        <v>62</v>
      </c>
      <c r="D27" s="40">
        <v>29331.15</v>
      </c>
      <c r="E27" s="77">
        <v>39899</v>
      </c>
      <c r="F27" s="78">
        <v>29331.15</v>
      </c>
      <c r="G27" s="40">
        <f t="shared" si="0"/>
        <v>0</v>
      </c>
    </row>
    <row r="28" spans="1:7">
      <c r="A28" s="37">
        <v>39897</v>
      </c>
      <c r="B28" s="11" t="s">
        <v>201</v>
      </c>
      <c r="C28" s="44" t="s">
        <v>202</v>
      </c>
      <c r="D28" s="40">
        <v>1116.7</v>
      </c>
      <c r="E28" s="49">
        <v>39907</v>
      </c>
      <c r="F28" s="40">
        <v>1116.7</v>
      </c>
      <c r="G28" s="40">
        <f t="shared" si="0"/>
        <v>0</v>
      </c>
    </row>
    <row r="29" spans="1:7">
      <c r="A29" s="37">
        <v>39897</v>
      </c>
      <c r="B29" s="123" t="s">
        <v>203</v>
      </c>
      <c r="C29" s="45" t="s">
        <v>204</v>
      </c>
      <c r="D29" s="40">
        <v>251.5</v>
      </c>
      <c r="E29" s="39">
        <v>39907</v>
      </c>
      <c r="F29" s="40">
        <v>251.5</v>
      </c>
      <c r="G29" s="40">
        <f t="shared" si="0"/>
        <v>0</v>
      </c>
    </row>
    <row r="30" spans="1:7">
      <c r="A30" s="37">
        <v>39898</v>
      </c>
      <c r="B30" s="11" t="s">
        <v>205</v>
      </c>
      <c r="C30" s="45" t="s">
        <v>206</v>
      </c>
      <c r="D30" s="40">
        <v>23450</v>
      </c>
      <c r="E30" s="39">
        <v>39907</v>
      </c>
      <c r="F30" s="40">
        <v>23450</v>
      </c>
      <c r="G30" s="40">
        <f t="shared" si="0"/>
        <v>0</v>
      </c>
    </row>
    <row r="31" spans="1:7">
      <c r="A31" s="37"/>
      <c r="B31" s="37" t="s">
        <v>207</v>
      </c>
      <c r="C31" s="53" t="s">
        <v>208</v>
      </c>
      <c r="D31" s="40">
        <v>13208</v>
      </c>
      <c r="E31" s="39">
        <v>39907</v>
      </c>
      <c r="F31" s="40">
        <v>13208</v>
      </c>
      <c r="G31" s="40">
        <f t="shared" si="0"/>
        <v>0</v>
      </c>
    </row>
    <row r="32" spans="1:7">
      <c r="A32" s="37">
        <v>39901</v>
      </c>
      <c r="B32" s="11" t="s">
        <v>209</v>
      </c>
      <c r="C32" s="52" t="s">
        <v>210</v>
      </c>
      <c r="D32" s="40">
        <v>25900</v>
      </c>
      <c r="E32" s="39">
        <v>39907</v>
      </c>
      <c r="F32" s="40">
        <v>25900</v>
      </c>
      <c r="G32" s="40">
        <f t="shared" si="0"/>
        <v>0</v>
      </c>
    </row>
    <row r="33" spans="1:7" ht="15" customHeight="1">
      <c r="A33" s="37">
        <v>39903</v>
      </c>
      <c r="B33" s="11" t="s">
        <v>222</v>
      </c>
      <c r="C33" s="41" t="s">
        <v>62</v>
      </c>
      <c r="D33" s="40">
        <v>13407</v>
      </c>
      <c r="E33" s="39">
        <v>39907</v>
      </c>
      <c r="F33" s="40">
        <v>13407</v>
      </c>
      <c r="G33" s="40">
        <f t="shared" si="0"/>
        <v>0</v>
      </c>
    </row>
    <row r="34" spans="1:7" ht="15.75" customHeight="1">
      <c r="A34" s="37">
        <v>39903</v>
      </c>
      <c r="B34" s="11" t="s">
        <v>224</v>
      </c>
      <c r="C34" s="52" t="s">
        <v>223</v>
      </c>
      <c r="D34" s="40">
        <v>19600</v>
      </c>
      <c r="E34" s="39">
        <v>39907</v>
      </c>
      <c r="F34" s="40">
        <v>19600</v>
      </c>
      <c r="G34" s="40">
        <f t="shared" si="0"/>
        <v>0</v>
      </c>
    </row>
    <row r="35" spans="1:7">
      <c r="A35" s="37"/>
      <c r="B35" s="11"/>
      <c r="C35" s="52"/>
      <c r="D35" s="40"/>
      <c r="E35" s="39"/>
      <c r="F35" s="40"/>
      <c r="G35" s="40">
        <f t="shared" si="0"/>
        <v>0</v>
      </c>
    </row>
    <row r="36" spans="1:7">
      <c r="A36" s="11"/>
      <c r="B36" s="11"/>
      <c r="C36" s="53"/>
      <c r="D36" s="40"/>
      <c r="E36" s="54"/>
      <c r="F36" s="40"/>
      <c r="G36" s="40">
        <f t="shared" si="0"/>
        <v>0</v>
      </c>
    </row>
    <row r="37" spans="1:7">
      <c r="A37" s="37"/>
      <c r="B37" s="11"/>
      <c r="C37" s="53"/>
      <c r="D37" s="40"/>
      <c r="E37" s="39"/>
      <c r="F37" s="40"/>
      <c r="G37" s="40">
        <f t="shared" si="0"/>
        <v>0</v>
      </c>
    </row>
    <row r="38" spans="1:7">
      <c r="A38" s="37"/>
      <c r="B38" s="11"/>
      <c r="C38" s="41"/>
      <c r="D38" s="40"/>
      <c r="E38" s="39"/>
      <c r="F38" s="40"/>
      <c r="G38" s="40">
        <f t="shared" si="0"/>
        <v>0</v>
      </c>
    </row>
    <row r="39" spans="1:7" ht="15.75" thickBot="1">
      <c r="A39" s="55"/>
      <c r="B39" s="55"/>
      <c r="C39" s="56"/>
      <c r="D39" s="57"/>
      <c r="E39" s="58"/>
      <c r="F39" s="57"/>
      <c r="G39" s="57">
        <f t="shared" si="0"/>
        <v>0</v>
      </c>
    </row>
    <row r="40" spans="1:7" ht="15.75" thickTop="1">
      <c r="A40" s="59"/>
      <c r="B40" s="59"/>
      <c r="C40" s="27"/>
      <c r="D40" s="60">
        <f>SUM(D4:D39)</f>
        <v>462885.35000000003</v>
      </c>
      <c r="E40" s="60"/>
      <c r="F40" s="60">
        <f>SUM(F4:F39)</f>
        <v>462885.35000000003</v>
      </c>
      <c r="G40" s="60"/>
    </row>
    <row r="41" spans="1:7">
      <c r="A41" s="59"/>
      <c r="B41" s="59"/>
      <c r="C41" s="27"/>
      <c r="D41" s="60"/>
      <c r="E41" s="60"/>
      <c r="F41" s="60"/>
      <c r="G41" s="60"/>
    </row>
    <row r="42" spans="1:7">
      <c r="A42" s="59"/>
      <c r="B42" s="59"/>
      <c r="C42" s="27"/>
      <c r="D42" s="60"/>
      <c r="E42" s="60"/>
      <c r="F42" s="60"/>
      <c r="G42" s="60"/>
    </row>
    <row r="43" spans="1:7">
      <c r="A43" s="59"/>
      <c r="B43" s="59"/>
      <c r="C43" s="27"/>
      <c r="D43" s="60"/>
      <c r="E43" s="27"/>
      <c r="F43" s="60"/>
      <c r="G43" s="60"/>
    </row>
    <row r="44" spans="1:7">
      <c r="A44" s="59"/>
      <c r="B44" s="59"/>
      <c r="C44" s="27"/>
      <c r="D44" s="60"/>
      <c r="E44" s="27"/>
      <c r="F44" s="60"/>
      <c r="G44" s="60"/>
    </row>
    <row r="45" spans="1:7">
      <c r="A45" s="59"/>
      <c r="B45" s="59"/>
      <c r="C45" s="27"/>
      <c r="D45" s="60"/>
      <c r="E45" s="27"/>
      <c r="F45" s="60"/>
      <c r="G45" s="60"/>
    </row>
    <row r="46" spans="1:7" ht="30">
      <c r="A46" s="59"/>
      <c r="B46" s="59"/>
      <c r="C46" s="27"/>
      <c r="D46" s="61" t="s">
        <v>63</v>
      </c>
      <c r="E46" s="27"/>
      <c r="F46" s="62" t="s">
        <v>64</v>
      </c>
      <c r="G46" s="60"/>
    </row>
    <row r="47" spans="1:7" ht="15.75" thickBot="1">
      <c r="A47" s="59"/>
      <c r="B47" s="59"/>
      <c r="C47" s="27"/>
      <c r="D47" s="61"/>
      <c r="E47" s="27"/>
      <c r="F47" s="62"/>
      <c r="G47" s="60"/>
    </row>
    <row r="48" spans="1:7" ht="21.75" thickBot="1">
      <c r="A48" s="59"/>
      <c r="B48" s="59"/>
      <c r="C48" s="27"/>
      <c r="D48" s="140">
        <f>D40-F40</f>
        <v>0</v>
      </c>
      <c r="E48" s="141"/>
      <c r="F48" s="142"/>
      <c r="G48" s="27"/>
    </row>
    <row r="49" spans="1:7">
      <c r="A49" s="59"/>
      <c r="B49" s="59"/>
      <c r="C49" s="27"/>
      <c r="D49" s="27"/>
      <c r="E49" s="27"/>
      <c r="F49" s="27"/>
      <c r="G49" s="27"/>
    </row>
    <row r="50" spans="1:7">
      <c r="A50" s="59"/>
      <c r="B50" s="59"/>
      <c r="C50" s="27"/>
      <c r="D50" s="60"/>
      <c r="E50" s="27"/>
      <c r="F50" s="60"/>
      <c r="G50" s="27"/>
    </row>
    <row r="51" spans="1:7" ht="18.75">
      <c r="A51" s="59"/>
      <c r="B51" s="59"/>
      <c r="C51" s="27"/>
      <c r="D51" s="143" t="s">
        <v>67</v>
      </c>
      <c r="E51" s="143"/>
      <c r="F51" s="143"/>
      <c r="G51" s="27"/>
    </row>
    <row r="52" spans="1:7">
      <c r="A52" s="59"/>
      <c r="B52" s="59"/>
      <c r="C52" s="27"/>
      <c r="D52" s="27"/>
      <c r="E52" s="27"/>
      <c r="F52" s="27"/>
      <c r="G52" s="27"/>
    </row>
  </sheetData>
  <mergeCells count="4">
    <mergeCell ref="B1:F1"/>
    <mergeCell ref="B2:C2"/>
    <mergeCell ref="D48:F48"/>
    <mergeCell ref="D51:F51"/>
  </mergeCells>
  <printOptions gridLines="1"/>
  <pageMargins left="0.31496062992125984" right="0.31496062992125984" top="0.43307086614173229" bottom="0.43307086614173229" header="0.31496062992125984" footer="0.31496062992125984"/>
  <pageSetup paperSize="9" scale="9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3"/>
  <sheetViews>
    <sheetView topLeftCell="B10" workbookViewId="0">
      <selection activeCell="H11" sqref="H11"/>
    </sheetView>
  </sheetViews>
  <sheetFormatPr baseColWidth="10" defaultRowHeight="15"/>
  <cols>
    <col min="4" max="4" width="25.140625" customWidth="1"/>
    <col min="5" max="5" width="15.28515625" customWidth="1"/>
    <col min="10" max="10" width="24.28515625" customWidth="1"/>
    <col min="11" max="11" width="15.5703125" bestFit="1" customWidth="1"/>
    <col min="13" max="13" width="9.5703125" style="1" customWidth="1"/>
    <col min="15" max="15" width="11.42578125" style="1"/>
    <col min="16" max="16" width="23.28515625" customWidth="1"/>
    <col min="17" max="17" width="15.42578125" customWidth="1"/>
    <col min="18" max="18" width="12.5703125" bestFit="1" customWidth="1"/>
    <col min="22" max="22" width="19.85546875" customWidth="1"/>
    <col min="23" max="23" width="17.85546875" bestFit="1" customWidth="1"/>
  </cols>
  <sheetData>
    <row r="1" spans="1:24" ht="33.75">
      <c r="A1" s="1"/>
      <c r="B1" s="130" t="s">
        <v>0</v>
      </c>
      <c r="C1" s="130"/>
      <c r="D1" s="130"/>
      <c r="E1" s="10" t="s">
        <v>128</v>
      </c>
      <c r="F1" s="116"/>
      <c r="G1" s="1"/>
      <c r="H1" s="130" t="s">
        <v>0</v>
      </c>
      <c r="I1" s="130"/>
      <c r="J1" s="130"/>
      <c r="K1" s="10" t="s">
        <v>128</v>
      </c>
      <c r="L1" s="116"/>
      <c r="N1" s="130" t="s">
        <v>0</v>
      </c>
      <c r="O1" s="130"/>
      <c r="P1" s="130"/>
      <c r="Q1" s="25" t="s">
        <v>13</v>
      </c>
      <c r="R1" s="116"/>
      <c r="S1" s="1"/>
      <c r="T1" s="130" t="s">
        <v>0</v>
      </c>
      <c r="U1" s="130"/>
      <c r="V1" s="130"/>
      <c r="W1" s="10" t="s">
        <v>13</v>
      </c>
      <c r="X1" s="116"/>
    </row>
    <row r="2" spans="1:24" ht="19.5" thickBot="1">
      <c r="A2" s="1"/>
      <c r="C2" s="1"/>
      <c r="D2" s="8" t="s">
        <v>5</v>
      </c>
      <c r="G2" s="1"/>
      <c r="I2" s="1"/>
      <c r="J2" s="8" t="s">
        <v>6</v>
      </c>
      <c r="P2" s="18" t="s">
        <v>6</v>
      </c>
      <c r="S2" s="1"/>
      <c r="U2" s="1"/>
      <c r="V2" s="8" t="s">
        <v>5</v>
      </c>
    </row>
    <row r="3" spans="1:24" ht="15.75" thickBot="1">
      <c r="A3" s="9"/>
      <c r="B3" s="2" t="s">
        <v>1</v>
      </c>
      <c r="C3" s="3" t="s">
        <v>2</v>
      </c>
      <c r="D3" s="3" t="s">
        <v>3</v>
      </c>
      <c r="E3" s="4" t="s">
        <v>4</v>
      </c>
      <c r="G3" s="9"/>
      <c r="H3" s="2" t="s">
        <v>1</v>
      </c>
      <c r="I3" s="3" t="s">
        <v>2</v>
      </c>
      <c r="J3" s="3" t="s">
        <v>3</v>
      </c>
      <c r="K3" s="4" t="s">
        <v>4</v>
      </c>
      <c r="M3" s="9"/>
      <c r="N3" s="2" t="s">
        <v>1</v>
      </c>
      <c r="O3" s="3" t="s">
        <v>2</v>
      </c>
      <c r="P3" s="3" t="s">
        <v>3</v>
      </c>
      <c r="Q3" s="4" t="s">
        <v>4</v>
      </c>
      <c r="S3" s="9"/>
      <c r="T3" s="2" t="s">
        <v>1</v>
      </c>
      <c r="U3" s="3" t="s">
        <v>2</v>
      </c>
      <c r="V3" s="3" t="s">
        <v>3</v>
      </c>
      <c r="W3" s="4" t="s">
        <v>4</v>
      </c>
    </row>
    <row r="4" spans="1:24">
      <c r="A4" s="5"/>
      <c r="E4">
        <v>0</v>
      </c>
      <c r="G4" s="5"/>
      <c r="K4">
        <v>0</v>
      </c>
      <c r="M4" s="5"/>
      <c r="S4" s="5"/>
    </row>
    <row r="5" spans="1:24">
      <c r="A5" s="5">
        <v>1</v>
      </c>
      <c r="B5" s="6">
        <v>39874</v>
      </c>
      <c r="C5" s="11" t="s">
        <v>109</v>
      </c>
      <c r="D5" t="s">
        <v>108</v>
      </c>
      <c r="E5" s="7">
        <v>38570</v>
      </c>
      <c r="G5" s="5">
        <v>1</v>
      </c>
      <c r="H5" s="6">
        <v>39877</v>
      </c>
      <c r="I5" s="1" t="s">
        <v>106</v>
      </c>
      <c r="J5" t="s">
        <v>256</v>
      </c>
      <c r="K5" s="7">
        <v>23386.18</v>
      </c>
      <c r="M5" s="5">
        <v>1</v>
      </c>
      <c r="N5" s="6">
        <v>39850</v>
      </c>
      <c r="O5" s="1" t="s">
        <v>43</v>
      </c>
      <c r="P5" t="s">
        <v>44</v>
      </c>
      <c r="Q5" s="7">
        <v>15013.35</v>
      </c>
      <c r="S5" s="5">
        <v>1</v>
      </c>
      <c r="T5" s="6">
        <v>39847</v>
      </c>
      <c r="U5" s="11" t="s">
        <v>14</v>
      </c>
      <c r="V5" t="s">
        <v>15</v>
      </c>
      <c r="W5" s="26">
        <v>64746</v>
      </c>
    </row>
    <row r="6" spans="1:24">
      <c r="A6" s="5">
        <v>2</v>
      </c>
      <c r="B6" s="6">
        <v>39875</v>
      </c>
      <c r="C6" s="11" t="s">
        <v>110</v>
      </c>
      <c r="D6" t="s">
        <v>111</v>
      </c>
      <c r="E6" s="7">
        <v>43210</v>
      </c>
      <c r="G6" s="5">
        <v>2</v>
      </c>
      <c r="H6" s="103">
        <v>39884</v>
      </c>
      <c r="I6" s="101" t="s">
        <v>147</v>
      </c>
      <c r="J6" s="104" t="s">
        <v>148</v>
      </c>
      <c r="K6" s="105">
        <v>39602</v>
      </c>
      <c r="M6" s="5">
        <v>2</v>
      </c>
      <c r="N6" s="6"/>
      <c r="O6" s="1" t="s">
        <v>43</v>
      </c>
      <c r="P6" t="s">
        <v>45</v>
      </c>
      <c r="Q6" s="7">
        <v>1300.26</v>
      </c>
      <c r="S6" s="5">
        <v>2</v>
      </c>
      <c r="T6" s="6">
        <v>39848</v>
      </c>
      <c r="U6" s="11" t="s">
        <v>16</v>
      </c>
      <c r="V6" t="s">
        <v>21</v>
      </c>
      <c r="W6" s="7">
        <v>73953</v>
      </c>
    </row>
    <row r="7" spans="1:24">
      <c r="A7" s="5">
        <v>3</v>
      </c>
      <c r="B7" s="6">
        <v>39876</v>
      </c>
      <c r="C7" s="11" t="s">
        <v>112</v>
      </c>
      <c r="D7" t="s">
        <v>113</v>
      </c>
      <c r="E7" s="7">
        <v>63510</v>
      </c>
      <c r="G7" s="5">
        <v>3</v>
      </c>
      <c r="H7" s="103">
        <v>39891</v>
      </c>
      <c r="I7" s="108" t="s">
        <v>149</v>
      </c>
      <c r="J7" s="110" t="s">
        <v>150</v>
      </c>
      <c r="K7" s="106">
        <v>17913.3</v>
      </c>
      <c r="M7" s="5">
        <v>3</v>
      </c>
      <c r="N7" s="6">
        <v>39853</v>
      </c>
      <c r="O7" s="1" t="s">
        <v>46</v>
      </c>
      <c r="P7" t="s">
        <v>47</v>
      </c>
      <c r="Q7" s="7">
        <v>17012.16</v>
      </c>
      <c r="S7" s="5">
        <v>3</v>
      </c>
      <c r="T7" s="6">
        <v>39849</v>
      </c>
      <c r="U7" s="11" t="s">
        <v>17</v>
      </c>
      <c r="V7" t="s">
        <v>20</v>
      </c>
      <c r="W7" s="7">
        <v>48085</v>
      </c>
    </row>
    <row r="8" spans="1:24">
      <c r="A8" s="5">
        <v>4</v>
      </c>
      <c r="B8" s="6">
        <v>39877</v>
      </c>
      <c r="C8" s="11" t="s">
        <v>114</v>
      </c>
      <c r="D8" t="s">
        <v>115</v>
      </c>
      <c r="E8" s="7">
        <v>46110</v>
      </c>
      <c r="G8" s="5">
        <v>4</v>
      </c>
      <c r="H8" s="103">
        <v>39895</v>
      </c>
      <c r="I8" s="108" t="s">
        <v>152</v>
      </c>
      <c r="J8" s="115" t="s">
        <v>153</v>
      </c>
      <c r="K8" s="105">
        <v>19918</v>
      </c>
      <c r="M8" s="5">
        <v>4</v>
      </c>
      <c r="N8" s="6">
        <v>39857</v>
      </c>
      <c r="O8" s="1" t="s">
        <v>48</v>
      </c>
      <c r="P8" t="s">
        <v>49</v>
      </c>
      <c r="Q8" s="7">
        <v>17210.55</v>
      </c>
      <c r="S8" s="5">
        <v>4</v>
      </c>
      <c r="T8" s="6">
        <v>39850</v>
      </c>
      <c r="U8" s="11" t="s">
        <v>18</v>
      </c>
      <c r="V8" t="s">
        <v>19</v>
      </c>
      <c r="W8" s="7">
        <v>72765</v>
      </c>
    </row>
    <row r="9" spans="1:24" ht="15.75" thickBot="1">
      <c r="A9" s="5">
        <v>5</v>
      </c>
      <c r="B9" s="6">
        <v>39877</v>
      </c>
      <c r="C9" s="11" t="s">
        <v>116</v>
      </c>
      <c r="D9" t="s">
        <v>117</v>
      </c>
      <c r="E9" s="7">
        <v>64380</v>
      </c>
      <c r="G9" s="5">
        <v>5</v>
      </c>
      <c r="H9" s="6">
        <v>39899</v>
      </c>
      <c r="I9" s="108" t="s">
        <v>212</v>
      </c>
      <c r="J9" t="s">
        <v>213</v>
      </c>
      <c r="K9" s="63">
        <v>18803.599999999999</v>
      </c>
      <c r="M9" s="5">
        <v>5</v>
      </c>
      <c r="N9" s="14">
        <v>39861</v>
      </c>
      <c r="O9" s="1" t="s">
        <v>50</v>
      </c>
      <c r="P9" t="s">
        <v>51</v>
      </c>
      <c r="Q9" s="7">
        <v>18088</v>
      </c>
      <c r="S9" s="5">
        <v>5</v>
      </c>
      <c r="T9" s="6">
        <v>39851</v>
      </c>
      <c r="U9" s="11" t="s">
        <v>22</v>
      </c>
      <c r="V9" t="s">
        <v>23</v>
      </c>
      <c r="W9" s="7">
        <v>68904</v>
      </c>
    </row>
    <row r="10" spans="1:24" ht="15.75" thickTop="1">
      <c r="A10" s="5">
        <v>6</v>
      </c>
      <c r="B10" s="6">
        <v>39878</v>
      </c>
      <c r="C10" s="11" t="s">
        <v>118</v>
      </c>
      <c r="D10" t="s">
        <v>119</v>
      </c>
      <c r="E10" s="7">
        <v>53070</v>
      </c>
      <c r="G10" s="5"/>
      <c r="H10" s="104"/>
      <c r="I10" s="104"/>
      <c r="J10" s="109" t="s">
        <v>12</v>
      </c>
      <c r="K10" s="106">
        <f>SUM(K4:K9)</f>
        <v>119623.07999999999</v>
      </c>
      <c r="M10" s="5">
        <v>6</v>
      </c>
      <c r="N10" s="6">
        <v>39864</v>
      </c>
      <c r="O10" s="1" t="s">
        <v>87</v>
      </c>
      <c r="P10" t="s">
        <v>88</v>
      </c>
      <c r="Q10" s="7">
        <v>17318.8</v>
      </c>
      <c r="S10" s="5">
        <v>6</v>
      </c>
      <c r="T10" s="6">
        <v>39854</v>
      </c>
      <c r="U10" s="11" t="s">
        <v>24</v>
      </c>
      <c r="V10" t="s">
        <v>25</v>
      </c>
      <c r="W10" s="7">
        <v>51678</v>
      </c>
    </row>
    <row r="11" spans="1:24">
      <c r="A11" s="5">
        <v>7</v>
      </c>
      <c r="B11" s="6">
        <v>39881</v>
      </c>
      <c r="C11" s="11" t="s">
        <v>120</v>
      </c>
      <c r="D11" t="s">
        <v>121</v>
      </c>
      <c r="E11" s="7">
        <v>39730</v>
      </c>
      <c r="G11" s="5"/>
      <c r="H11" s="6"/>
      <c r="I11" s="11"/>
      <c r="K11" s="7"/>
      <c r="M11" s="5">
        <v>7</v>
      </c>
      <c r="N11" s="6">
        <v>39870</v>
      </c>
      <c r="O11" s="1" t="s">
        <v>90</v>
      </c>
      <c r="P11" t="s">
        <v>91</v>
      </c>
      <c r="Q11" s="7">
        <v>18953.75</v>
      </c>
      <c r="S11" s="5">
        <v>7</v>
      </c>
      <c r="T11" s="6"/>
      <c r="U11" s="11" t="s">
        <v>24</v>
      </c>
      <c r="V11" t="s">
        <v>26</v>
      </c>
      <c r="W11" s="7">
        <v>2228.5</v>
      </c>
    </row>
    <row r="12" spans="1:24">
      <c r="A12" s="5">
        <v>8</v>
      </c>
      <c r="B12" s="6">
        <v>39881</v>
      </c>
      <c r="C12" s="11" t="s">
        <v>122</v>
      </c>
      <c r="D12" t="s">
        <v>123</v>
      </c>
      <c r="E12" s="7">
        <v>49590</v>
      </c>
      <c r="G12" s="5"/>
      <c r="H12" s="6"/>
      <c r="I12" s="1"/>
      <c r="K12" s="7"/>
      <c r="M12" s="5">
        <v>8</v>
      </c>
      <c r="N12" s="6"/>
      <c r="Q12" s="7">
        <v>0</v>
      </c>
      <c r="S12" s="5">
        <v>8</v>
      </c>
      <c r="T12" s="6">
        <v>39854</v>
      </c>
      <c r="U12" s="1" t="s">
        <v>27</v>
      </c>
      <c r="V12" t="s">
        <v>28</v>
      </c>
      <c r="W12" s="7">
        <v>4142.5200000000004</v>
      </c>
    </row>
    <row r="13" spans="1:24">
      <c r="A13" s="5">
        <v>9</v>
      </c>
      <c r="B13" s="6">
        <v>39884</v>
      </c>
      <c r="C13" s="11" t="s">
        <v>129</v>
      </c>
      <c r="D13" t="s">
        <v>134</v>
      </c>
      <c r="E13" s="7">
        <v>66410</v>
      </c>
      <c r="G13" s="5"/>
      <c r="H13" s="6"/>
      <c r="I13" s="11"/>
      <c r="K13" s="7"/>
      <c r="M13" s="5"/>
      <c r="Q13" s="7">
        <v>0</v>
      </c>
      <c r="S13" s="5">
        <v>9</v>
      </c>
      <c r="T13" s="6">
        <v>39855</v>
      </c>
      <c r="U13" s="11" t="s">
        <v>29</v>
      </c>
      <c r="V13" t="s">
        <v>30</v>
      </c>
      <c r="W13" s="7">
        <v>27755</v>
      </c>
    </row>
    <row r="14" spans="1:24">
      <c r="A14" s="5">
        <v>10</v>
      </c>
      <c r="B14" s="6">
        <v>39884</v>
      </c>
      <c r="C14" s="11" t="s">
        <v>130</v>
      </c>
      <c r="D14" t="s">
        <v>131</v>
      </c>
      <c r="E14" s="7">
        <v>68440</v>
      </c>
      <c r="G14" s="5"/>
      <c r="H14" s="6"/>
      <c r="I14" s="11"/>
      <c r="K14" s="7"/>
      <c r="M14" s="5"/>
      <c r="N14" s="6"/>
      <c r="Q14" s="7">
        <v>0</v>
      </c>
      <c r="S14" s="5">
        <v>10</v>
      </c>
      <c r="T14" s="6">
        <v>39856</v>
      </c>
      <c r="U14" s="11" t="s">
        <v>31</v>
      </c>
      <c r="V14" t="s">
        <v>32</v>
      </c>
      <c r="W14" s="7">
        <v>46332</v>
      </c>
    </row>
    <row r="15" spans="1:24" ht="15.75" thickBot="1">
      <c r="A15" s="5">
        <v>11</v>
      </c>
      <c r="B15" s="6">
        <v>39885</v>
      </c>
      <c r="C15" s="11" t="s">
        <v>132</v>
      </c>
      <c r="D15" t="s">
        <v>133</v>
      </c>
      <c r="E15" s="7">
        <v>71340</v>
      </c>
      <c r="G15" s="5"/>
      <c r="H15" s="6"/>
      <c r="I15" s="11"/>
      <c r="K15" s="7"/>
      <c r="M15" s="5"/>
      <c r="N15" s="6"/>
      <c r="Q15" s="7">
        <v>0</v>
      </c>
      <c r="S15" s="5">
        <v>11</v>
      </c>
      <c r="T15" s="6">
        <v>39857</v>
      </c>
      <c r="U15" s="11" t="s">
        <v>33</v>
      </c>
      <c r="V15" t="s">
        <v>34</v>
      </c>
      <c r="W15" s="7">
        <v>65340</v>
      </c>
    </row>
    <row r="16" spans="1:24">
      <c r="A16" s="5">
        <v>12</v>
      </c>
      <c r="B16" s="6">
        <v>39887</v>
      </c>
      <c r="C16" s="11" t="s">
        <v>135</v>
      </c>
      <c r="D16" t="s">
        <v>136</v>
      </c>
      <c r="E16" s="7">
        <v>78880</v>
      </c>
      <c r="G16" s="5"/>
      <c r="H16" s="6"/>
      <c r="I16" s="11"/>
      <c r="K16" s="7"/>
      <c r="M16" s="5"/>
      <c r="P16" s="133" t="s">
        <v>7</v>
      </c>
      <c r="Q16" s="131">
        <f t="shared" ref="Q16" si="0">SUM(Q5:Q15)</f>
        <v>104896.87000000001</v>
      </c>
      <c r="S16" s="5">
        <v>12</v>
      </c>
      <c r="T16" s="6">
        <v>39857</v>
      </c>
      <c r="U16" s="11" t="s">
        <v>35</v>
      </c>
      <c r="V16" t="s">
        <v>36</v>
      </c>
      <c r="W16" s="7">
        <v>65490</v>
      </c>
    </row>
    <row r="17" spans="1:23" ht="15.75" thickBot="1">
      <c r="A17" s="5">
        <v>13</v>
      </c>
      <c r="B17" s="6">
        <v>39890</v>
      </c>
      <c r="C17" s="11" t="s">
        <v>137</v>
      </c>
      <c r="D17" t="s">
        <v>138</v>
      </c>
      <c r="E17" s="7">
        <v>102080</v>
      </c>
      <c r="G17" s="5"/>
      <c r="H17" s="6"/>
      <c r="I17" s="11"/>
      <c r="K17" s="7"/>
      <c r="M17" s="5"/>
      <c r="P17" s="134"/>
      <c r="Q17" s="132"/>
      <c r="S17" s="5">
        <v>13</v>
      </c>
      <c r="T17" s="6">
        <v>39860</v>
      </c>
      <c r="U17" s="11" t="s">
        <v>37</v>
      </c>
      <c r="V17" t="s">
        <v>38</v>
      </c>
      <c r="W17" s="7">
        <v>80190</v>
      </c>
    </row>
    <row r="18" spans="1:23" ht="15.75">
      <c r="A18" s="5">
        <v>14</v>
      </c>
      <c r="B18" s="6">
        <v>39890</v>
      </c>
      <c r="C18" s="11" t="s">
        <v>139</v>
      </c>
      <c r="D18" t="s">
        <v>140</v>
      </c>
      <c r="E18" s="7">
        <v>54520</v>
      </c>
      <c r="G18" s="5"/>
      <c r="H18" s="6"/>
      <c r="I18" s="11"/>
      <c r="K18" s="7"/>
      <c r="M18" s="5"/>
      <c r="P18" s="16"/>
      <c r="Q18" s="17"/>
      <c r="S18" s="5">
        <v>14</v>
      </c>
      <c r="T18" s="6">
        <v>39861</v>
      </c>
      <c r="U18" s="11" t="s">
        <v>39</v>
      </c>
      <c r="V18" t="s">
        <v>40</v>
      </c>
      <c r="W18" s="7">
        <v>47520</v>
      </c>
    </row>
    <row r="19" spans="1:23">
      <c r="A19" s="5">
        <v>15</v>
      </c>
      <c r="B19" s="6">
        <v>39891</v>
      </c>
      <c r="C19" s="11" t="s">
        <v>141</v>
      </c>
      <c r="D19" t="s">
        <v>142</v>
      </c>
      <c r="E19" s="7">
        <v>72210</v>
      </c>
      <c r="G19" s="5"/>
      <c r="H19" s="6"/>
      <c r="I19" s="11"/>
      <c r="K19" s="7"/>
      <c r="S19" s="5">
        <v>15</v>
      </c>
      <c r="T19" s="6">
        <v>39861</v>
      </c>
      <c r="U19" s="11" t="s">
        <v>41</v>
      </c>
      <c r="V19" t="s">
        <v>42</v>
      </c>
      <c r="W19" s="7">
        <v>42340</v>
      </c>
    </row>
    <row r="20" spans="1:23">
      <c r="A20" s="5">
        <v>16</v>
      </c>
      <c r="B20" s="6">
        <v>39892</v>
      </c>
      <c r="C20" s="1" t="s">
        <v>143</v>
      </c>
      <c r="D20" t="s">
        <v>144</v>
      </c>
      <c r="E20" s="7">
        <v>92510</v>
      </c>
      <c r="G20" s="5"/>
      <c r="H20" s="6"/>
      <c r="I20" s="11"/>
      <c r="K20" s="7"/>
      <c r="S20" s="5">
        <v>16</v>
      </c>
      <c r="T20" s="6">
        <v>39863</v>
      </c>
      <c r="U20" s="11" t="s">
        <v>79</v>
      </c>
      <c r="V20" t="s">
        <v>77</v>
      </c>
      <c r="W20" s="7">
        <v>45240</v>
      </c>
    </row>
    <row r="21" spans="1:23" ht="18.75">
      <c r="A21" s="5">
        <v>17</v>
      </c>
      <c r="B21" s="6">
        <v>39895</v>
      </c>
      <c r="C21" s="11" t="s">
        <v>145</v>
      </c>
      <c r="D21" t="s">
        <v>146</v>
      </c>
      <c r="E21" s="7">
        <v>40890</v>
      </c>
      <c r="G21" s="5"/>
      <c r="H21" s="6"/>
      <c r="I21" s="11"/>
      <c r="K21" s="7"/>
      <c r="N21" s="13"/>
      <c r="O21" s="12"/>
      <c r="P21" s="19"/>
      <c r="Q21" s="13"/>
      <c r="S21" s="5">
        <v>17</v>
      </c>
      <c r="T21" s="6">
        <v>39863</v>
      </c>
      <c r="U21" s="11" t="s">
        <v>78</v>
      </c>
      <c r="V21" t="s">
        <v>80</v>
      </c>
      <c r="W21" s="7">
        <v>65830</v>
      </c>
    </row>
    <row r="22" spans="1:23">
      <c r="A22" s="5">
        <v>18</v>
      </c>
      <c r="B22" s="6">
        <v>39897</v>
      </c>
      <c r="C22" s="11" t="s">
        <v>154</v>
      </c>
      <c r="D22" t="s">
        <v>155</v>
      </c>
      <c r="E22" s="7">
        <v>16332</v>
      </c>
      <c r="G22" s="5"/>
      <c r="H22" s="6"/>
      <c r="I22" s="11"/>
      <c r="K22" s="20"/>
      <c r="S22" s="5">
        <v>18</v>
      </c>
      <c r="T22" s="6">
        <v>39864</v>
      </c>
      <c r="U22" s="11" t="s">
        <v>81</v>
      </c>
      <c r="V22" t="s">
        <v>82</v>
      </c>
      <c r="W22" s="7">
        <v>75980</v>
      </c>
    </row>
    <row r="23" spans="1:23" ht="15.75">
      <c r="A23" s="5"/>
      <c r="B23" s="6">
        <v>39898</v>
      </c>
      <c r="C23" s="11" t="s">
        <v>156</v>
      </c>
      <c r="D23" t="s">
        <v>157</v>
      </c>
      <c r="E23" s="7">
        <v>69310</v>
      </c>
      <c r="G23" s="5"/>
      <c r="J23" s="112"/>
      <c r="K23" s="113"/>
      <c r="S23" s="5"/>
      <c r="T23" s="6">
        <v>39866</v>
      </c>
      <c r="U23" s="11" t="s">
        <v>83</v>
      </c>
      <c r="V23" t="s">
        <v>84</v>
      </c>
      <c r="W23" s="7">
        <v>51840</v>
      </c>
    </row>
    <row r="24" spans="1:23" ht="15.75">
      <c r="A24" s="5"/>
      <c r="B24" s="6">
        <v>39898</v>
      </c>
      <c r="C24" s="11" t="s">
        <v>215</v>
      </c>
      <c r="D24" t="s">
        <v>216</v>
      </c>
      <c r="E24" s="7">
        <v>68730</v>
      </c>
      <c r="G24" s="5"/>
      <c r="J24" s="112"/>
      <c r="K24" s="113"/>
      <c r="S24" s="5"/>
      <c r="T24" s="6">
        <v>39868</v>
      </c>
      <c r="U24" s="11" t="s">
        <v>85</v>
      </c>
      <c r="V24" t="s">
        <v>86</v>
      </c>
      <c r="W24" s="7">
        <v>52780</v>
      </c>
    </row>
    <row r="25" spans="1:23">
      <c r="A25" s="5"/>
      <c r="B25" s="6">
        <v>39899</v>
      </c>
      <c r="C25" s="11" t="s">
        <v>217</v>
      </c>
      <c r="D25" t="s">
        <v>218</v>
      </c>
      <c r="E25" s="7">
        <v>90770</v>
      </c>
      <c r="G25" s="5"/>
      <c r="Q25" s="7"/>
      <c r="S25" s="5"/>
      <c r="T25" s="6">
        <v>39869</v>
      </c>
      <c r="U25" s="11" t="s">
        <v>92</v>
      </c>
      <c r="V25" t="s">
        <v>93</v>
      </c>
      <c r="W25" s="7">
        <v>33930</v>
      </c>
    </row>
    <row r="26" spans="1:23">
      <c r="A26" s="97"/>
      <c r="B26" s="6">
        <v>39901</v>
      </c>
      <c r="C26" s="11" t="s">
        <v>219</v>
      </c>
      <c r="D26" t="s">
        <v>220</v>
      </c>
      <c r="E26" s="7">
        <v>77430</v>
      </c>
      <c r="G26" s="97"/>
      <c r="H26" s="93"/>
      <c r="I26" s="93"/>
      <c r="J26" s="93"/>
      <c r="K26" s="91"/>
      <c r="P26" s="13"/>
      <c r="Q26" s="20"/>
      <c r="T26" s="6">
        <v>39870</v>
      </c>
      <c r="U26" s="1" t="s">
        <v>94</v>
      </c>
      <c r="V26" t="s">
        <v>95</v>
      </c>
      <c r="W26" s="7">
        <v>50170</v>
      </c>
    </row>
    <row r="27" spans="1:23" ht="18.75">
      <c r="A27" s="97"/>
      <c r="E27" s="7">
        <v>0</v>
      </c>
      <c r="G27" s="97"/>
      <c r="H27" s="93"/>
      <c r="I27" s="93"/>
      <c r="J27" s="102"/>
      <c r="K27" s="91"/>
      <c r="N27" s="15" t="s">
        <v>99</v>
      </c>
      <c r="P27" s="21"/>
      <c r="Q27" s="22"/>
      <c r="T27" s="6">
        <v>39871</v>
      </c>
      <c r="U27" s="11" t="s">
        <v>96</v>
      </c>
      <c r="V27" t="s">
        <v>97</v>
      </c>
      <c r="W27" s="7">
        <v>66120</v>
      </c>
    </row>
    <row r="28" spans="1:23">
      <c r="A28" s="100"/>
      <c r="E28" s="7">
        <v>0</v>
      </c>
      <c r="G28" s="100"/>
      <c r="Q28" s="7"/>
      <c r="W28" s="7">
        <v>0</v>
      </c>
    </row>
    <row r="29" spans="1:23" ht="16.5" thickBot="1">
      <c r="A29" s="100"/>
      <c r="D29" s="112" t="s">
        <v>7</v>
      </c>
      <c r="E29" s="113">
        <f>SUM(E4:E28)</f>
        <v>1368022</v>
      </c>
      <c r="G29" s="100"/>
      <c r="Q29" s="7"/>
      <c r="W29" s="7">
        <v>0</v>
      </c>
    </row>
    <row r="30" spans="1:23" ht="15.75">
      <c r="A30" s="101"/>
      <c r="D30" s="112"/>
      <c r="E30" s="113"/>
      <c r="G30" s="101"/>
      <c r="Q30" s="7"/>
      <c r="V30" s="67" t="s">
        <v>7</v>
      </c>
      <c r="W30" s="68">
        <f ca="1">SUM(W5:W32)</f>
        <v>1203359.02</v>
      </c>
    </row>
    <row r="31" spans="1:23">
      <c r="A31" s="1"/>
      <c r="G31" s="1"/>
    </row>
    <row r="32" spans="1:23" ht="16.5" thickBot="1">
      <c r="A32" s="98"/>
      <c r="G32" s="98"/>
      <c r="Q32" s="7"/>
      <c r="V32" s="69"/>
      <c r="W32" s="70"/>
    </row>
    <row r="33" spans="1:20" ht="15.75" thickBot="1">
      <c r="A33" s="93"/>
      <c r="G33" s="93"/>
      <c r="H33" s="93"/>
      <c r="I33" s="93"/>
      <c r="J33" s="93"/>
      <c r="K33" s="91"/>
    </row>
    <row r="34" spans="1:20" ht="19.5" thickBot="1">
      <c r="A34" s="93"/>
      <c r="G34" s="93"/>
      <c r="H34" s="93"/>
      <c r="I34" s="135" t="s">
        <v>151</v>
      </c>
      <c r="J34" s="136"/>
      <c r="K34" s="114">
        <f>K10+K23</f>
        <v>119623.07999999999</v>
      </c>
      <c r="Q34" s="7"/>
      <c r="T34" s="15" t="s">
        <v>100</v>
      </c>
    </row>
    <row r="35" spans="1:20">
      <c r="A35" s="99"/>
      <c r="F35" s="20"/>
      <c r="G35" s="99"/>
      <c r="H35" s="93"/>
      <c r="I35" s="92"/>
      <c r="J35" s="93"/>
      <c r="K35" s="90"/>
      <c r="L35" s="20"/>
      <c r="N35" s="13"/>
      <c r="O35" s="12"/>
      <c r="P35" s="13"/>
      <c r="Q35" s="13"/>
    </row>
    <row r="36" spans="1:20">
      <c r="A36" s="93"/>
      <c r="F36" s="13"/>
      <c r="G36" s="93"/>
      <c r="H36" s="93"/>
      <c r="I36" s="92"/>
      <c r="J36" s="93"/>
      <c r="K36" s="90"/>
      <c r="L36" s="13"/>
      <c r="N36" s="13"/>
      <c r="O36" s="12"/>
      <c r="P36" s="13"/>
      <c r="Q36" s="13"/>
    </row>
    <row r="37" spans="1:20">
      <c r="A37" s="93"/>
      <c r="F37" s="13"/>
      <c r="G37" s="93"/>
      <c r="H37" s="93"/>
      <c r="I37" s="92"/>
      <c r="J37" s="93"/>
      <c r="K37" s="91"/>
      <c r="L37" s="13"/>
      <c r="N37" s="13"/>
      <c r="O37" s="12"/>
      <c r="P37" s="13"/>
      <c r="Q37" s="13"/>
    </row>
    <row r="38" spans="1:20">
      <c r="A38" s="93"/>
      <c r="G38" s="93"/>
      <c r="H38" s="93"/>
      <c r="I38" s="92"/>
      <c r="J38" s="93"/>
      <c r="K38" s="91"/>
      <c r="N38" s="13"/>
      <c r="O38" s="12"/>
      <c r="P38" s="13"/>
      <c r="Q38" s="13"/>
    </row>
    <row r="39" spans="1:20">
      <c r="A39" s="93"/>
      <c r="G39" s="93"/>
      <c r="H39" s="93"/>
      <c r="I39" s="94"/>
      <c r="J39" s="93"/>
      <c r="K39" s="93"/>
      <c r="N39" s="13"/>
      <c r="O39" s="12"/>
      <c r="P39" s="13"/>
      <c r="Q39" s="13"/>
    </row>
    <row r="40" spans="1:20">
      <c r="B40" s="118"/>
      <c r="C40" s="64"/>
      <c r="E40" s="7"/>
      <c r="H40" s="118"/>
      <c r="I40" s="64"/>
      <c r="K40" s="7"/>
      <c r="N40" s="13"/>
      <c r="O40" s="12"/>
      <c r="P40" s="13"/>
      <c r="Q40" s="13"/>
    </row>
    <row r="41" spans="1:20">
      <c r="C41" s="66"/>
      <c r="E41" s="65"/>
      <c r="I41" s="66"/>
      <c r="K41" s="65"/>
      <c r="N41" s="13"/>
      <c r="O41" s="12"/>
      <c r="P41" s="13"/>
      <c r="Q41" s="13"/>
    </row>
    <row r="42" spans="1:20" ht="18.75">
      <c r="B42" s="15" t="s">
        <v>158</v>
      </c>
      <c r="C42" s="66"/>
      <c r="E42" s="65"/>
      <c r="N42" s="13"/>
      <c r="O42" s="12"/>
      <c r="P42" s="21"/>
      <c r="Q42" s="22"/>
    </row>
    <row r="43" spans="1:20">
      <c r="Q43" s="7"/>
    </row>
  </sheetData>
  <mergeCells count="7">
    <mergeCell ref="Q16:Q17"/>
    <mergeCell ref="T1:V1"/>
    <mergeCell ref="B1:D1"/>
    <mergeCell ref="H1:J1"/>
    <mergeCell ref="I34:J34"/>
    <mergeCell ref="N1:P1"/>
    <mergeCell ref="P16:P1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3"/>
  <sheetViews>
    <sheetView workbookViewId="0">
      <selection activeCell="E17" sqref="E17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5" width="13" customWidth="1"/>
    <col min="9" max="9" width="10.85546875" customWidth="1"/>
    <col min="10" max="10" width="6.42578125" customWidth="1"/>
    <col min="11" max="11" width="22.85546875" customWidth="1"/>
    <col min="12" max="12" width="16.28515625" customWidth="1"/>
    <col min="13" max="13" width="13" customWidth="1"/>
  </cols>
  <sheetData>
    <row r="1" spans="1:15" ht="18.75" customHeight="1">
      <c r="A1" s="138" t="s">
        <v>211</v>
      </c>
      <c r="B1" s="138"/>
      <c r="C1" s="138"/>
      <c r="D1" s="138"/>
      <c r="E1" s="138"/>
      <c r="F1" s="138"/>
      <c r="G1" s="27"/>
      <c r="I1" s="11"/>
      <c r="J1" s="138" t="s">
        <v>66</v>
      </c>
      <c r="K1" s="138"/>
      <c r="L1" s="138"/>
      <c r="M1" s="138"/>
      <c r="N1" s="138"/>
      <c r="O1" s="27"/>
    </row>
    <row r="2" spans="1:15" ht="18.75" customHeight="1">
      <c r="A2" s="28"/>
      <c r="B2" s="139"/>
      <c r="C2" s="139"/>
      <c r="D2" s="29"/>
      <c r="E2" s="30"/>
      <c r="F2" s="29"/>
      <c r="G2" s="30"/>
      <c r="I2" s="28"/>
      <c r="J2" s="139"/>
      <c r="K2" s="139"/>
      <c r="L2" s="29"/>
      <c r="M2" s="30"/>
      <c r="N2" s="29"/>
      <c r="O2" s="30"/>
    </row>
    <row r="3" spans="1:15" ht="31.5" thickBot="1">
      <c r="A3" s="31" t="s">
        <v>1</v>
      </c>
      <c r="B3" s="31" t="s">
        <v>65</v>
      </c>
      <c r="C3" s="32" t="s">
        <v>58</v>
      </c>
      <c r="D3" s="33" t="s">
        <v>4</v>
      </c>
      <c r="E3" s="34" t="s">
        <v>59</v>
      </c>
      <c r="F3" s="35" t="s">
        <v>60</v>
      </c>
      <c r="G3" s="36" t="s">
        <v>61</v>
      </c>
      <c r="I3" s="31" t="s">
        <v>1</v>
      </c>
      <c r="J3" s="31" t="s">
        <v>65</v>
      </c>
      <c r="K3" s="32" t="s">
        <v>58</v>
      </c>
      <c r="L3" s="33" t="s">
        <v>4</v>
      </c>
      <c r="M3" s="34" t="s">
        <v>59</v>
      </c>
      <c r="N3" s="35" t="s">
        <v>60</v>
      </c>
      <c r="O3" s="36" t="s">
        <v>61</v>
      </c>
    </row>
    <row r="4" spans="1:15" ht="15.75" thickTop="1">
      <c r="A4" s="37"/>
      <c r="B4" s="11"/>
      <c r="C4" s="45"/>
      <c r="D4" s="38"/>
      <c r="E4" s="39"/>
      <c r="F4" s="40"/>
      <c r="G4" s="40">
        <f>D4-F4</f>
        <v>0</v>
      </c>
      <c r="I4" s="37"/>
      <c r="J4" s="11"/>
      <c r="K4" s="45"/>
      <c r="L4" s="38"/>
      <c r="M4" s="39"/>
      <c r="N4" s="40"/>
      <c r="O4" s="40">
        <f>L4-N4</f>
        <v>0</v>
      </c>
    </row>
    <row r="5" spans="1:15">
      <c r="A5" s="37">
        <v>39876</v>
      </c>
      <c r="B5" s="11" t="s">
        <v>164</v>
      </c>
      <c r="C5" s="41" t="s">
        <v>62</v>
      </c>
      <c r="D5" s="40">
        <v>33766.5</v>
      </c>
      <c r="E5" s="77">
        <v>39899</v>
      </c>
      <c r="F5" s="40">
        <v>33766.5</v>
      </c>
      <c r="G5" s="40">
        <f t="shared" ref="G5" si="0">D5-F5</f>
        <v>0</v>
      </c>
      <c r="I5" s="37">
        <v>39849</v>
      </c>
      <c r="J5" s="11" t="s">
        <v>52</v>
      </c>
      <c r="K5" s="41" t="s">
        <v>62</v>
      </c>
      <c r="L5" s="40">
        <v>18282.5</v>
      </c>
      <c r="M5" s="77"/>
      <c r="N5" s="78"/>
      <c r="O5" s="40">
        <f t="shared" ref="O5:O27" si="1">L5-N5</f>
        <v>18282.5</v>
      </c>
    </row>
    <row r="6" spans="1:15">
      <c r="A6" s="37">
        <v>39881</v>
      </c>
      <c r="B6" s="11" t="s">
        <v>175</v>
      </c>
      <c r="C6" s="45" t="s">
        <v>62</v>
      </c>
      <c r="D6" s="40">
        <v>22422</v>
      </c>
      <c r="E6" s="77">
        <v>39899</v>
      </c>
      <c r="F6" s="40">
        <v>22422</v>
      </c>
      <c r="G6" s="40">
        <f>G5+D6-F6</f>
        <v>0</v>
      </c>
      <c r="I6" s="37">
        <v>39855</v>
      </c>
      <c r="J6" s="11" t="s">
        <v>53</v>
      </c>
      <c r="K6" s="45" t="s">
        <v>62</v>
      </c>
      <c r="L6" s="40">
        <v>26832</v>
      </c>
      <c r="M6" s="77"/>
      <c r="N6" s="78"/>
      <c r="O6" s="40">
        <f>O5+L6-N6</f>
        <v>45114.5</v>
      </c>
    </row>
    <row r="7" spans="1:15">
      <c r="A7" s="37">
        <v>39884</v>
      </c>
      <c r="B7" s="11" t="s">
        <v>179</v>
      </c>
      <c r="C7" s="41" t="s">
        <v>62</v>
      </c>
      <c r="D7" s="40">
        <v>16353</v>
      </c>
      <c r="E7" s="77">
        <v>39899</v>
      </c>
      <c r="F7" s="40">
        <v>16353</v>
      </c>
      <c r="G7" s="40">
        <f t="shared" ref="G7:G13" si="2">G6+D7-F7</f>
        <v>0</v>
      </c>
      <c r="I7" s="37">
        <v>39857</v>
      </c>
      <c r="J7" s="11" t="s">
        <v>54</v>
      </c>
      <c r="K7" s="45" t="s">
        <v>62</v>
      </c>
      <c r="L7" s="40">
        <v>32759</v>
      </c>
      <c r="M7" s="77"/>
      <c r="N7" s="78"/>
      <c r="O7" s="40">
        <f t="shared" ref="O7:O12" si="3">O6+L7-N7</f>
        <v>77873.5</v>
      </c>
    </row>
    <row r="8" spans="1:15">
      <c r="A8" s="37">
        <v>39890</v>
      </c>
      <c r="B8" s="11" t="s">
        <v>189</v>
      </c>
      <c r="C8" s="41" t="s">
        <v>190</v>
      </c>
      <c r="D8" s="43">
        <v>17560</v>
      </c>
      <c r="E8" s="77">
        <v>39899</v>
      </c>
      <c r="F8" s="43">
        <v>17560</v>
      </c>
      <c r="G8" s="40">
        <f t="shared" si="2"/>
        <v>0</v>
      </c>
      <c r="I8" s="37">
        <v>39860</v>
      </c>
      <c r="J8" s="11" t="s">
        <v>55</v>
      </c>
      <c r="K8" s="41" t="s">
        <v>62</v>
      </c>
      <c r="L8" s="40">
        <v>28497.5</v>
      </c>
      <c r="M8" s="77"/>
      <c r="N8" s="78"/>
      <c r="O8" s="40">
        <f t="shared" si="3"/>
        <v>106371</v>
      </c>
    </row>
    <row r="9" spans="1:15" ht="15.75" customHeight="1">
      <c r="A9" s="37">
        <v>39892</v>
      </c>
      <c r="B9" s="11" t="s">
        <v>195</v>
      </c>
      <c r="C9" s="41" t="s">
        <v>62</v>
      </c>
      <c r="D9" s="40">
        <v>29286</v>
      </c>
      <c r="E9" s="77">
        <v>39899</v>
      </c>
      <c r="F9" s="40">
        <v>29286</v>
      </c>
      <c r="G9" s="40">
        <f t="shared" si="2"/>
        <v>0</v>
      </c>
      <c r="I9" s="37">
        <v>39864</v>
      </c>
      <c r="J9" s="11" t="s">
        <v>56</v>
      </c>
      <c r="K9" s="45" t="s">
        <v>62</v>
      </c>
      <c r="L9" s="40">
        <v>40677</v>
      </c>
      <c r="M9" s="77"/>
      <c r="N9" s="78"/>
      <c r="O9" s="40">
        <f t="shared" si="3"/>
        <v>147048</v>
      </c>
    </row>
    <row r="10" spans="1:15">
      <c r="A10" s="37">
        <v>39895</v>
      </c>
      <c r="B10" s="11" t="s">
        <v>200</v>
      </c>
      <c r="C10" s="45" t="s">
        <v>62</v>
      </c>
      <c r="D10" s="40">
        <v>29331.15</v>
      </c>
      <c r="E10" s="77">
        <v>39899</v>
      </c>
      <c r="F10" s="40">
        <v>29331.15</v>
      </c>
      <c r="G10" s="40">
        <f t="shared" si="2"/>
        <v>0</v>
      </c>
      <c r="I10" s="37">
        <v>39871</v>
      </c>
      <c r="J10" s="11" t="s">
        <v>57</v>
      </c>
      <c r="K10" s="46" t="s">
        <v>62</v>
      </c>
      <c r="L10" s="40">
        <v>37846</v>
      </c>
      <c r="M10" s="77"/>
      <c r="N10" s="78"/>
      <c r="O10" s="40">
        <f t="shared" si="3"/>
        <v>184894</v>
      </c>
    </row>
    <row r="11" spans="1:15">
      <c r="A11" s="37">
        <v>39902</v>
      </c>
      <c r="B11" s="11" t="s">
        <v>222</v>
      </c>
      <c r="C11" s="124" t="s">
        <v>62</v>
      </c>
      <c r="D11" s="122">
        <v>13407</v>
      </c>
      <c r="E11" s="76">
        <v>39942</v>
      </c>
      <c r="F11" s="78">
        <v>13407</v>
      </c>
      <c r="G11" s="40">
        <f t="shared" si="2"/>
        <v>0</v>
      </c>
      <c r="I11" s="37"/>
      <c r="J11" s="11"/>
      <c r="K11" s="45"/>
      <c r="L11" s="38"/>
      <c r="M11" s="76"/>
      <c r="N11" s="78"/>
      <c r="O11" s="40">
        <f t="shared" si="3"/>
        <v>184894</v>
      </c>
    </row>
    <row r="12" spans="1:15">
      <c r="A12" s="37"/>
      <c r="B12" s="11"/>
      <c r="C12" s="45"/>
      <c r="D12" s="40"/>
      <c r="E12" s="39"/>
      <c r="F12" s="40"/>
      <c r="G12" s="40">
        <f t="shared" si="2"/>
        <v>0</v>
      </c>
      <c r="I12" s="37"/>
      <c r="J12" s="11"/>
      <c r="K12" s="41"/>
      <c r="L12" s="40"/>
      <c r="M12" s="39"/>
      <c r="N12" s="40"/>
      <c r="O12" s="40">
        <f t="shared" si="3"/>
        <v>184894</v>
      </c>
    </row>
    <row r="13" spans="1:15">
      <c r="A13" s="37"/>
      <c r="B13" s="11"/>
      <c r="C13" s="117"/>
      <c r="D13" s="38"/>
      <c r="E13" s="47"/>
      <c r="F13" s="40"/>
      <c r="G13" s="40">
        <f t="shared" si="2"/>
        <v>0</v>
      </c>
      <c r="I13" s="37"/>
      <c r="J13" s="11"/>
      <c r="K13" s="41"/>
      <c r="L13" s="40"/>
      <c r="M13" s="47"/>
      <c r="N13" s="40"/>
      <c r="O13" s="40">
        <f t="shared" si="1"/>
        <v>0</v>
      </c>
    </row>
    <row r="14" spans="1:15">
      <c r="A14" s="37"/>
      <c r="B14" s="11"/>
      <c r="C14" s="52"/>
      <c r="D14" s="43"/>
      <c r="E14" s="42"/>
      <c r="F14" s="40"/>
      <c r="G14" s="40">
        <f t="shared" ref="G14:G27" si="4">D14-F14</f>
        <v>0</v>
      </c>
      <c r="I14" s="37"/>
      <c r="J14" s="11"/>
      <c r="K14" s="41"/>
      <c r="L14" s="40"/>
      <c r="M14" s="42"/>
      <c r="N14" s="40"/>
      <c r="O14" s="40">
        <f t="shared" si="1"/>
        <v>0</v>
      </c>
    </row>
    <row r="15" spans="1:15">
      <c r="A15" s="37"/>
      <c r="B15" s="11"/>
      <c r="C15" s="41"/>
      <c r="D15" s="40"/>
      <c r="E15" s="39"/>
      <c r="F15" s="40"/>
      <c r="G15" s="40">
        <f t="shared" si="4"/>
        <v>0</v>
      </c>
      <c r="I15" s="37"/>
      <c r="J15" s="11"/>
      <c r="K15" s="48"/>
      <c r="L15" s="40"/>
      <c r="M15" s="39"/>
      <c r="N15" s="40"/>
      <c r="O15" s="40">
        <f t="shared" si="1"/>
        <v>0</v>
      </c>
    </row>
    <row r="16" spans="1:15">
      <c r="A16" s="37"/>
      <c r="B16" s="11"/>
      <c r="C16" s="41"/>
      <c r="D16" s="40"/>
      <c r="E16" s="49"/>
      <c r="F16" s="40"/>
      <c r="G16" s="40">
        <f t="shared" si="4"/>
        <v>0</v>
      </c>
      <c r="I16" s="37"/>
      <c r="J16" s="11"/>
      <c r="K16" s="44"/>
      <c r="L16" s="40"/>
      <c r="M16" s="49"/>
      <c r="N16" s="40"/>
      <c r="O16" s="40">
        <f t="shared" si="1"/>
        <v>0</v>
      </c>
    </row>
    <row r="17" spans="1:15">
      <c r="A17" s="37"/>
      <c r="B17" s="11"/>
      <c r="C17" s="41"/>
      <c r="D17" s="40"/>
      <c r="E17" s="39"/>
      <c r="F17" s="40"/>
      <c r="G17" s="40">
        <f t="shared" si="4"/>
        <v>0</v>
      </c>
      <c r="I17" s="50"/>
      <c r="J17" s="11"/>
      <c r="K17" s="41"/>
      <c r="L17" s="40"/>
      <c r="M17" s="39"/>
      <c r="N17" s="40"/>
      <c r="O17" s="40">
        <f t="shared" si="1"/>
        <v>0</v>
      </c>
    </row>
    <row r="18" spans="1:15">
      <c r="A18" s="37"/>
      <c r="B18" s="11"/>
      <c r="C18" s="52"/>
      <c r="D18" s="40"/>
      <c r="E18" s="39"/>
      <c r="F18" s="40"/>
      <c r="G18" s="40">
        <f t="shared" si="4"/>
        <v>0</v>
      </c>
      <c r="I18" s="37"/>
      <c r="J18" s="11"/>
      <c r="K18" s="44"/>
      <c r="L18" s="40"/>
      <c r="M18" s="39"/>
      <c r="N18" s="40"/>
      <c r="O18" s="40">
        <f t="shared" si="1"/>
        <v>0</v>
      </c>
    </row>
    <row r="19" spans="1:15">
      <c r="A19" s="37"/>
      <c r="B19" s="11"/>
      <c r="C19" s="41"/>
      <c r="D19" s="40"/>
      <c r="E19" s="39"/>
      <c r="F19" s="40"/>
      <c r="G19" s="40">
        <f t="shared" si="4"/>
        <v>0</v>
      </c>
      <c r="I19" s="37"/>
      <c r="J19" s="11"/>
      <c r="K19" s="51"/>
      <c r="L19" s="40"/>
      <c r="M19" s="39"/>
      <c r="N19" s="40"/>
      <c r="O19" s="40">
        <f t="shared" si="1"/>
        <v>0</v>
      </c>
    </row>
    <row r="20" spans="1:15">
      <c r="A20" s="37"/>
      <c r="B20" s="11"/>
      <c r="C20" s="41"/>
      <c r="D20" s="43"/>
      <c r="E20" s="39"/>
      <c r="F20" s="40"/>
      <c r="G20" s="40">
        <f t="shared" si="4"/>
        <v>0</v>
      </c>
      <c r="I20" s="37"/>
      <c r="J20" s="11"/>
      <c r="K20" s="52"/>
      <c r="L20" s="40"/>
      <c r="M20" s="39"/>
      <c r="N20" s="40"/>
      <c r="O20" s="40">
        <f t="shared" si="1"/>
        <v>0</v>
      </c>
    </row>
    <row r="21" spans="1:15" ht="15" customHeight="1">
      <c r="A21" s="37"/>
      <c r="B21" s="11"/>
      <c r="C21" s="46"/>
      <c r="D21" s="40"/>
      <c r="E21" s="39"/>
      <c r="F21" s="40"/>
      <c r="G21" s="40">
        <f t="shared" si="4"/>
        <v>0</v>
      </c>
      <c r="I21" s="37"/>
      <c r="J21" s="11"/>
      <c r="K21" s="41"/>
      <c r="L21" s="40"/>
      <c r="M21" s="39"/>
      <c r="N21" s="40"/>
      <c r="O21" s="40">
        <f t="shared" si="1"/>
        <v>0</v>
      </c>
    </row>
    <row r="22" spans="1:15" ht="15.75" customHeight="1">
      <c r="A22" s="37"/>
      <c r="B22" s="11"/>
      <c r="C22" s="41"/>
      <c r="D22" s="38"/>
      <c r="E22" s="39"/>
      <c r="F22" s="40"/>
      <c r="G22" s="40">
        <f t="shared" si="4"/>
        <v>0</v>
      </c>
      <c r="I22" s="11"/>
      <c r="J22" s="11"/>
      <c r="K22" s="53"/>
      <c r="L22" s="40"/>
      <c r="M22" s="39"/>
      <c r="N22" s="40"/>
      <c r="O22" s="40">
        <f t="shared" si="1"/>
        <v>0</v>
      </c>
    </row>
    <row r="23" spans="1:15">
      <c r="A23" s="37"/>
      <c r="B23" s="11"/>
      <c r="C23" s="41"/>
      <c r="D23" s="40"/>
      <c r="E23" s="39"/>
      <c r="F23" s="40"/>
      <c r="G23" s="40">
        <f t="shared" si="4"/>
        <v>0</v>
      </c>
      <c r="I23" s="11"/>
      <c r="J23" s="11"/>
      <c r="K23" s="53"/>
      <c r="L23" s="40"/>
      <c r="M23" s="39"/>
      <c r="N23" s="40"/>
      <c r="O23" s="40">
        <f t="shared" si="1"/>
        <v>0</v>
      </c>
    </row>
    <row r="24" spans="1:15">
      <c r="A24" s="37"/>
      <c r="B24" s="11"/>
      <c r="C24" s="41"/>
      <c r="D24" s="40"/>
      <c r="E24" s="54"/>
      <c r="F24" s="40"/>
      <c r="G24" s="40">
        <f t="shared" si="4"/>
        <v>0</v>
      </c>
      <c r="I24" s="11"/>
      <c r="J24" s="11"/>
      <c r="K24" s="53"/>
      <c r="L24" s="40"/>
      <c r="M24" s="54"/>
      <c r="N24" s="40"/>
      <c r="O24" s="40">
        <f t="shared" si="1"/>
        <v>0</v>
      </c>
    </row>
    <row r="25" spans="1:15">
      <c r="A25" s="37"/>
      <c r="B25" s="11"/>
      <c r="C25" s="41"/>
      <c r="D25" s="40"/>
      <c r="E25" s="39"/>
      <c r="F25" s="40"/>
      <c r="G25" s="40">
        <f t="shared" si="4"/>
        <v>0</v>
      </c>
      <c r="I25" s="37"/>
      <c r="J25" s="11"/>
      <c r="K25" s="53"/>
      <c r="L25" s="40"/>
      <c r="M25" s="39"/>
      <c r="N25" s="40"/>
      <c r="O25" s="40">
        <f t="shared" si="1"/>
        <v>0</v>
      </c>
    </row>
    <row r="26" spans="1:15">
      <c r="A26" s="37"/>
      <c r="B26" s="11"/>
      <c r="C26" s="45"/>
      <c r="D26" s="40"/>
      <c r="E26" s="39"/>
      <c r="F26" s="40"/>
      <c r="G26" s="40">
        <f t="shared" si="4"/>
        <v>0</v>
      </c>
      <c r="I26" s="37"/>
      <c r="J26" s="11"/>
      <c r="K26" s="41"/>
      <c r="L26" s="40"/>
      <c r="M26" s="39"/>
      <c r="N26" s="40"/>
      <c r="O26" s="40">
        <f t="shared" si="1"/>
        <v>0</v>
      </c>
    </row>
    <row r="27" spans="1:15" ht="15.75" thickBot="1">
      <c r="A27" s="37"/>
      <c r="B27" s="11"/>
      <c r="C27" s="44"/>
      <c r="D27" s="57"/>
      <c r="E27" s="58"/>
      <c r="F27" s="57"/>
      <c r="G27" s="57">
        <f t="shared" si="4"/>
        <v>0</v>
      </c>
      <c r="I27" s="55"/>
      <c r="J27" s="55"/>
      <c r="K27" s="56"/>
      <c r="L27" s="57"/>
      <c r="M27" s="58"/>
      <c r="N27" s="57"/>
      <c r="O27" s="57">
        <f t="shared" si="1"/>
        <v>0</v>
      </c>
    </row>
    <row r="28" spans="1:15" ht="15.75" thickTop="1">
      <c r="A28" s="37"/>
      <c r="B28" s="11"/>
      <c r="C28" s="45"/>
      <c r="D28" s="40">
        <f>SUM(D5:D27)</f>
        <v>162125.65</v>
      </c>
      <c r="E28" s="60"/>
      <c r="F28" s="60">
        <f>SUM(F4:F27)</f>
        <v>162125.65</v>
      </c>
      <c r="G28" s="60"/>
      <c r="I28" s="59"/>
      <c r="J28" s="59"/>
      <c r="K28" s="27"/>
      <c r="L28" s="60">
        <f>SUM(L4:L27)</f>
        <v>184894</v>
      </c>
      <c r="M28" s="60"/>
      <c r="N28" s="60">
        <f>SUM(N4:N27)</f>
        <v>0</v>
      </c>
      <c r="O28" s="60"/>
    </row>
    <row r="29" spans="1:15">
      <c r="A29" s="37"/>
      <c r="B29" s="11"/>
      <c r="C29" s="45"/>
      <c r="D29" s="40"/>
      <c r="E29" s="60"/>
      <c r="F29" s="60"/>
      <c r="G29" s="60"/>
      <c r="I29" s="59"/>
      <c r="J29" s="59"/>
      <c r="K29" s="27"/>
      <c r="L29" s="60"/>
      <c r="M29" s="60"/>
      <c r="N29" s="60"/>
      <c r="O29" s="60"/>
    </row>
    <row r="30" spans="1:15">
      <c r="A30" s="37"/>
      <c r="B30" s="37"/>
      <c r="C30" s="53"/>
      <c r="D30" s="40"/>
      <c r="E30" s="60"/>
      <c r="F30" s="60"/>
      <c r="G30" s="60"/>
      <c r="I30" s="59"/>
      <c r="J30" s="59"/>
      <c r="K30" s="27"/>
      <c r="L30" s="60"/>
      <c r="M30" s="60"/>
      <c r="N30" s="60"/>
      <c r="O30" s="60"/>
    </row>
    <row r="31" spans="1:15">
      <c r="A31" s="37"/>
      <c r="B31" s="11"/>
      <c r="C31" s="52"/>
      <c r="D31" s="40"/>
      <c r="E31" s="27"/>
      <c r="F31" s="60"/>
      <c r="G31" s="60"/>
      <c r="I31" s="59"/>
      <c r="J31" s="59"/>
      <c r="K31" s="27"/>
      <c r="L31" s="60"/>
      <c r="M31" s="27"/>
      <c r="N31" s="60"/>
      <c r="O31" s="60"/>
    </row>
    <row r="32" spans="1:15">
      <c r="A32" s="59"/>
      <c r="B32" s="59"/>
      <c r="C32" s="27"/>
      <c r="D32" s="60"/>
      <c r="E32" s="27"/>
      <c r="F32" s="60"/>
      <c r="G32" s="60"/>
      <c r="I32" s="59"/>
      <c r="J32" s="59"/>
      <c r="K32" s="27"/>
      <c r="L32" s="60"/>
      <c r="M32" s="27"/>
      <c r="N32" s="60"/>
      <c r="O32" s="60"/>
    </row>
    <row r="33" spans="1:15">
      <c r="A33" s="59"/>
      <c r="B33" s="59"/>
      <c r="C33" s="27"/>
      <c r="D33" s="60"/>
      <c r="E33" s="27"/>
      <c r="F33" s="60"/>
      <c r="G33" s="60"/>
      <c r="I33" s="59"/>
      <c r="J33" s="59"/>
      <c r="K33" s="27"/>
      <c r="L33" s="60"/>
      <c r="M33" s="27"/>
      <c r="N33" s="60"/>
      <c r="O33" s="60"/>
    </row>
    <row r="34" spans="1:15" ht="30">
      <c r="A34" s="59"/>
      <c r="B34" s="59"/>
      <c r="C34" s="27"/>
      <c r="D34" s="61" t="s">
        <v>63</v>
      </c>
      <c r="E34" s="27"/>
      <c r="F34" s="62" t="s">
        <v>64</v>
      </c>
      <c r="G34" s="60"/>
      <c r="I34" s="59"/>
      <c r="J34" s="59"/>
      <c r="K34" s="27"/>
      <c r="L34" s="61" t="s">
        <v>63</v>
      </c>
      <c r="M34" s="27"/>
      <c r="N34" s="62" t="s">
        <v>64</v>
      </c>
      <c r="O34" s="60"/>
    </row>
    <row r="35" spans="1:15" ht="15.75" thickBot="1">
      <c r="A35" s="59"/>
      <c r="B35" s="59"/>
      <c r="C35" s="27"/>
      <c r="D35" s="61"/>
      <c r="E35" s="27"/>
      <c r="F35" s="62"/>
      <c r="G35" s="60"/>
      <c r="I35" s="59"/>
      <c r="J35" s="59"/>
      <c r="K35" s="27"/>
      <c r="L35" s="61"/>
      <c r="M35" s="27"/>
      <c r="N35" s="62"/>
      <c r="O35" s="60"/>
    </row>
    <row r="36" spans="1:15" ht="21.75" thickBot="1">
      <c r="A36" s="59"/>
      <c r="B36" s="59"/>
      <c r="C36" s="27"/>
      <c r="D36" s="144">
        <f>D28-F28</f>
        <v>0</v>
      </c>
      <c r="E36" s="145"/>
      <c r="F36" s="146"/>
      <c r="G36" s="27"/>
      <c r="I36" s="59"/>
      <c r="J36" s="59"/>
      <c r="K36" s="27"/>
      <c r="L36" s="140">
        <f>L28-N28</f>
        <v>184894</v>
      </c>
      <c r="M36" s="141"/>
      <c r="N36" s="142"/>
      <c r="O36" s="27"/>
    </row>
    <row r="37" spans="1:15">
      <c r="A37" s="59"/>
      <c r="B37" s="59"/>
      <c r="C37" s="27"/>
      <c r="D37" s="27"/>
      <c r="E37" s="27"/>
      <c r="F37" s="27"/>
      <c r="G37" s="27"/>
      <c r="I37" s="59"/>
      <c r="J37" s="59"/>
      <c r="K37" s="27"/>
      <c r="L37" s="27"/>
      <c r="M37" s="27"/>
      <c r="N37" s="27"/>
      <c r="O37" s="27"/>
    </row>
    <row r="38" spans="1:15">
      <c r="A38" s="59"/>
      <c r="B38" s="59"/>
      <c r="C38" s="27"/>
      <c r="D38" s="60"/>
      <c r="E38" s="27"/>
      <c r="F38" s="60"/>
      <c r="G38" s="27"/>
      <c r="I38" s="59"/>
      <c r="J38" s="59"/>
      <c r="K38" s="27"/>
      <c r="L38" s="60"/>
      <c r="M38" s="27"/>
      <c r="N38" s="60"/>
      <c r="O38" s="27"/>
    </row>
    <row r="39" spans="1:15" ht="18.75">
      <c r="A39" s="59"/>
      <c r="B39" s="59"/>
      <c r="C39" s="27"/>
      <c r="D39" s="143" t="s">
        <v>67</v>
      </c>
      <c r="E39" s="143"/>
      <c r="F39" s="143"/>
      <c r="G39" s="27"/>
      <c r="I39" s="59"/>
      <c r="J39" s="59"/>
      <c r="K39" s="27"/>
      <c r="L39" s="143" t="s">
        <v>67</v>
      </c>
      <c r="M39" s="143"/>
      <c r="N39" s="143"/>
      <c r="O39" s="27"/>
    </row>
    <row r="40" spans="1:15">
      <c r="A40" s="59"/>
      <c r="B40" s="59"/>
      <c r="C40" s="27"/>
      <c r="D40" s="27"/>
      <c r="E40" s="27"/>
      <c r="F40" s="27"/>
      <c r="G40" s="27"/>
      <c r="I40" s="59"/>
      <c r="J40" s="59"/>
      <c r="K40" s="27"/>
      <c r="L40" s="27"/>
      <c r="M40" s="27"/>
      <c r="N40" s="27"/>
      <c r="O40" s="27"/>
    </row>
    <row r="41" spans="1:15">
      <c r="A41" s="27"/>
      <c r="B41" s="27"/>
      <c r="C41" s="27"/>
      <c r="D41" s="27"/>
      <c r="E41" s="27"/>
      <c r="F41" s="27"/>
      <c r="G41" s="27"/>
      <c r="I41" s="27"/>
      <c r="J41" s="27"/>
      <c r="K41" s="27"/>
      <c r="L41" s="27"/>
      <c r="M41" s="27"/>
      <c r="N41" s="27"/>
      <c r="O41" s="27"/>
    </row>
    <row r="42" spans="1:15">
      <c r="A42" s="27"/>
      <c r="B42" s="27"/>
      <c r="C42" s="27"/>
      <c r="D42" s="27"/>
      <c r="E42" s="27"/>
      <c r="F42" s="27"/>
      <c r="G42" s="27"/>
      <c r="I42" s="27"/>
      <c r="J42" s="27"/>
      <c r="K42" s="27"/>
      <c r="L42" s="27"/>
      <c r="M42" s="27"/>
      <c r="N42" s="27"/>
      <c r="O42" s="27"/>
    </row>
    <row r="43" spans="1:15">
      <c r="A43" s="27"/>
      <c r="B43" s="27"/>
      <c r="C43" s="27"/>
      <c r="D43" s="27"/>
      <c r="E43" s="27"/>
      <c r="F43" s="27"/>
      <c r="G43" s="27"/>
      <c r="I43" s="27"/>
      <c r="J43" s="27"/>
      <c r="K43" s="27"/>
      <c r="L43" s="27"/>
      <c r="M43" s="27"/>
      <c r="N43" s="27"/>
      <c r="O43" s="27"/>
    </row>
  </sheetData>
  <mergeCells count="8">
    <mergeCell ref="J1:N1"/>
    <mergeCell ref="J2:K2"/>
    <mergeCell ref="L36:N36"/>
    <mergeCell ref="L39:N39"/>
    <mergeCell ref="B2:C2"/>
    <mergeCell ref="D36:F36"/>
    <mergeCell ref="D39:F39"/>
    <mergeCell ref="A1:F1"/>
  </mergeCells>
  <printOptions gridLines="1"/>
  <pageMargins left="0.5" right="0.63" top="0.74803149606299213" bottom="1.1100000000000001" header="0.31496062992125984" footer="0.31496062992125984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"/>
  <sheetViews>
    <sheetView topLeftCell="A31" workbookViewId="0">
      <selection activeCell="C45" sqref="C45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11"/>
      <c r="B1" s="138" t="s">
        <v>159</v>
      </c>
      <c r="C1" s="138"/>
      <c r="D1" s="138"/>
      <c r="E1" s="138"/>
      <c r="F1" s="138"/>
      <c r="G1" s="27"/>
    </row>
    <row r="2" spans="1:7" ht="18.75" customHeight="1">
      <c r="A2" s="28"/>
      <c r="B2" s="139"/>
      <c r="C2" s="139"/>
      <c r="D2" s="126" t="s">
        <v>252</v>
      </c>
      <c r="E2" s="30"/>
      <c r="F2" s="29"/>
      <c r="G2" s="30"/>
    </row>
    <row r="3" spans="1:7" ht="31.5" thickBot="1">
      <c r="A3" s="31" t="s">
        <v>1</v>
      </c>
      <c r="B3" s="31" t="s">
        <v>65</v>
      </c>
      <c r="C3" s="32" t="s">
        <v>58</v>
      </c>
      <c r="D3" s="33" t="s">
        <v>4</v>
      </c>
      <c r="E3" s="34" t="s">
        <v>59</v>
      </c>
      <c r="F3" s="35" t="s">
        <v>60</v>
      </c>
      <c r="G3" s="36" t="s">
        <v>61</v>
      </c>
    </row>
    <row r="4" spans="1:7" ht="15.75" thickTop="1">
      <c r="A4" s="37">
        <v>39875</v>
      </c>
      <c r="B4" s="11" t="s">
        <v>160</v>
      </c>
      <c r="C4" s="41" t="s">
        <v>161</v>
      </c>
      <c r="D4" s="43">
        <v>32900</v>
      </c>
      <c r="E4" s="39"/>
      <c r="F4" s="40"/>
      <c r="G4" s="40">
        <f>D4-F4</f>
        <v>32900</v>
      </c>
    </row>
    <row r="5" spans="1:7">
      <c r="A5" s="37">
        <v>39876</v>
      </c>
      <c r="B5" s="11" t="s">
        <v>165</v>
      </c>
      <c r="C5" s="41" t="s">
        <v>166</v>
      </c>
      <c r="D5" s="40">
        <v>16275</v>
      </c>
      <c r="E5" s="77"/>
      <c r="F5" s="78"/>
      <c r="G5" s="40">
        <f t="shared" ref="G5:G17" si="0">D5-F5</f>
        <v>16275</v>
      </c>
    </row>
    <row r="6" spans="1:7">
      <c r="A6" s="37">
        <v>39880</v>
      </c>
      <c r="B6" s="11" t="s">
        <v>167</v>
      </c>
      <c r="C6" s="41" t="s">
        <v>168</v>
      </c>
      <c r="D6" s="40">
        <v>25200</v>
      </c>
      <c r="E6" s="77"/>
      <c r="F6" s="78"/>
      <c r="G6" s="40">
        <f t="shared" si="0"/>
        <v>25200</v>
      </c>
    </row>
    <row r="7" spans="1:7">
      <c r="A7" s="37">
        <v>39881</v>
      </c>
      <c r="B7" s="11" t="s">
        <v>169</v>
      </c>
      <c r="C7" s="41" t="s">
        <v>182</v>
      </c>
      <c r="D7" s="40">
        <v>26600</v>
      </c>
      <c r="E7" s="77"/>
      <c r="F7" s="78"/>
      <c r="G7" s="40">
        <f t="shared" si="0"/>
        <v>26600</v>
      </c>
    </row>
    <row r="8" spans="1:7" ht="15" customHeight="1">
      <c r="A8" s="37">
        <v>39884</v>
      </c>
      <c r="B8" s="11" t="s">
        <v>180</v>
      </c>
      <c r="C8" s="41" t="s">
        <v>181</v>
      </c>
      <c r="D8" s="40">
        <v>36750</v>
      </c>
      <c r="E8" s="77"/>
      <c r="F8" s="78"/>
      <c r="G8" s="40">
        <f t="shared" si="0"/>
        <v>36750</v>
      </c>
    </row>
    <row r="9" spans="1:7" ht="15.75" customHeight="1">
      <c r="A9" s="37">
        <v>39887</v>
      </c>
      <c r="B9" s="11" t="s">
        <v>183</v>
      </c>
      <c r="C9" s="41" t="s">
        <v>184</v>
      </c>
      <c r="D9" s="40">
        <v>31150</v>
      </c>
      <c r="E9" s="77"/>
      <c r="F9" s="78"/>
      <c r="G9" s="40">
        <f t="shared" si="0"/>
        <v>31150</v>
      </c>
    </row>
    <row r="10" spans="1:7">
      <c r="A10" s="37">
        <v>39891</v>
      </c>
      <c r="B10" s="11" t="s">
        <v>193</v>
      </c>
      <c r="C10" s="41" t="s">
        <v>194</v>
      </c>
      <c r="D10" s="43">
        <v>16800</v>
      </c>
      <c r="E10" s="76"/>
      <c r="F10" s="78"/>
      <c r="G10" s="40">
        <f t="shared" si="0"/>
        <v>16800</v>
      </c>
    </row>
    <row r="11" spans="1:7">
      <c r="A11" s="37">
        <v>39894</v>
      </c>
      <c r="B11" s="11" t="s">
        <v>198</v>
      </c>
      <c r="C11" s="41" t="s">
        <v>199</v>
      </c>
      <c r="D11" s="40">
        <v>28000</v>
      </c>
      <c r="E11" s="42"/>
      <c r="F11" s="40"/>
      <c r="G11" s="40">
        <f t="shared" si="0"/>
        <v>28000</v>
      </c>
    </row>
    <row r="12" spans="1:7">
      <c r="A12" s="37">
        <v>39898</v>
      </c>
      <c r="B12" s="11" t="s">
        <v>205</v>
      </c>
      <c r="C12" s="45" t="s">
        <v>206</v>
      </c>
      <c r="D12" s="40">
        <v>23450</v>
      </c>
      <c r="E12" s="39"/>
      <c r="F12" s="40"/>
      <c r="G12" s="40">
        <f t="shared" si="0"/>
        <v>23450</v>
      </c>
    </row>
    <row r="13" spans="1:7">
      <c r="A13" s="37"/>
      <c r="B13" s="37" t="s">
        <v>207</v>
      </c>
      <c r="C13" s="53" t="s">
        <v>208</v>
      </c>
      <c r="D13" s="40">
        <v>13208</v>
      </c>
      <c r="E13" s="39"/>
      <c r="F13" s="40"/>
      <c r="G13" s="40">
        <f t="shared" si="0"/>
        <v>13208</v>
      </c>
    </row>
    <row r="14" spans="1:7">
      <c r="A14" s="37">
        <v>39901</v>
      </c>
      <c r="B14" s="11" t="s">
        <v>209</v>
      </c>
      <c r="C14" s="52" t="s">
        <v>210</v>
      </c>
      <c r="D14" s="40">
        <v>25900</v>
      </c>
      <c r="E14" s="39"/>
      <c r="F14" s="40"/>
      <c r="G14" s="40">
        <f t="shared" si="0"/>
        <v>25900</v>
      </c>
    </row>
    <row r="15" spans="1:7" ht="15.75" customHeight="1">
      <c r="A15" s="37">
        <v>39903</v>
      </c>
      <c r="B15" s="11" t="s">
        <v>224</v>
      </c>
      <c r="C15" s="52" t="s">
        <v>223</v>
      </c>
      <c r="D15" s="40">
        <v>19600</v>
      </c>
      <c r="E15" s="39"/>
      <c r="F15" s="40"/>
      <c r="G15" s="40">
        <f t="shared" si="0"/>
        <v>19600</v>
      </c>
    </row>
    <row r="16" spans="1:7">
      <c r="A16" s="37"/>
      <c r="B16" s="11"/>
      <c r="C16" s="52"/>
      <c r="D16" s="40"/>
      <c r="E16" s="39"/>
      <c r="F16" s="40"/>
      <c r="G16" s="40">
        <f t="shared" si="0"/>
        <v>0</v>
      </c>
    </row>
    <row r="17" spans="1:7" ht="15.75" thickBot="1">
      <c r="A17" s="55"/>
      <c r="B17" s="55"/>
      <c r="C17" s="56"/>
      <c r="D17" s="57"/>
      <c r="E17" s="58"/>
      <c r="F17" s="57"/>
      <c r="G17" s="57">
        <f t="shared" si="0"/>
        <v>0</v>
      </c>
    </row>
    <row r="18" spans="1:7" ht="15.75" thickTop="1">
      <c r="A18" s="59"/>
      <c r="B18" s="59"/>
      <c r="C18" s="128" t="s">
        <v>253</v>
      </c>
      <c r="D18" s="127">
        <f>SUM(D4:D17)</f>
        <v>295833</v>
      </c>
      <c r="E18" s="127"/>
      <c r="F18" s="60">
        <f>SUM(F4:F17)</f>
        <v>0</v>
      </c>
      <c r="G18" s="60"/>
    </row>
    <row r="19" spans="1:7">
      <c r="A19" s="59"/>
      <c r="B19" s="59"/>
      <c r="C19" s="27"/>
      <c r="D19" s="60"/>
      <c r="E19" s="60"/>
      <c r="F19" s="60"/>
      <c r="G19" s="60"/>
    </row>
    <row r="20" spans="1:7">
      <c r="A20" s="11"/>
      <c r="B20" s="11"/>
      <c r="C20" s="41"/>
      <c r="D20" s="40"/>
      <c r="E20" s="40"/>
      <c r="F20" s="40"/>
      <c r="G20" s="40"/>
    </row>
    <row r="21" spans="1:7">
      <c r="A21" s="37">
        <v>39875</v>
      </c>
      <c r="B21" s="11" t="s">
        <v>225</v>
      </c>
      <c r="C21" s="41" t="s">
        <v>226</v>
      </c>
      <c r="D21" s="40">
        <v>26186.400000000001</v>
      </c>
      <c r="E21" s="40"/>
      <c r="F21" s="40"/>
      <c r="G21" s="40">
        <f t="shared" ref="G21:G38" si="1">D21-F21</f>
        <v>26186.400000000001</v>
      </c>
    </row>
    <row r="22" spans="1:7">
      <c r="A22" s="37">
        <v>39876</v>
      </c>
      <c r="B22" s="11" t="s">
        <v>227</v>
      </c>
      <c r="C22" s="41"/>
      <c r="D22" s="40">
        <v>436.96</v>
      </c>
      <c r="E22" s="40"/>
      <c r="F22" s="40"/>
      <c r="G22" s="40">
        <f t="shared" si="1"/>
        <v>436.96</v>
      </c>
    </row>
    <row r="23" spans="1:7">
      <c r="A23" s="37">
        <v>39879</v>
      </c>
      <c r="B23" s="11" t="s">
        <v>228</v>
      </c>
      <c r="C23" s="41" t="s">
        <v>229</v>
      </c>
      <c r="D23" s="40">
        <v>214.5</v>
      </c>
      <c r="E23" s="40"/>
      <c r="F23" s="40"/>
      <c r="G23" s="40">
        <f t="shared" si="1"/>
        <v>214.5</v>
      </c>
    </row>
    <row r="24" spans="1:7">
      <c r="A24" s="37">
        <v>39881</v>
      </c>
      <c r="B24" s="11" t="s">
        <v>230</v>
      </c>
      <c r="C24" s="41" t="s">
        <v>231</v>
      </c>
      <c r="D24" s="40">
        <v>16597.12</v>
      </c>
      <c r="E24" s="40"/>
      <c r="F24" s="40"/>
      <c r="G24" s="40">
        <f t="shared" si="1"/>
        <v>16597.12</v>
      </c>
    </row>
    <row r="25" spans="1:7">
      <c r="A25" s="37">
        <v>39882</v>
      </c>
      <c r="B25" s="11" t="s">
        <v>232</v>
      </c>
      <c r="C25" s="41" t="s">
        <v>233</v>
      </c>
      <c r="D25" s="40">
        <v>2400</v>
      </c>
      <c r="E25" s="40"/>
      <c r="F25" s="40"/>
      <c r="G25" s="40">
        <f t="shared" si="1"/>
        <v>2400</v>
      </c>
    </row>
    <row r="26" spans="1:7">
      <c r="A26" s="37">
        <v>39884</v>
      </c>
      <c r="B26" s="11" t="s">
        <v>234</v>
      </c>
      <c r="C26" s="41" t="s">
        <v>235</v>
      </c>
      <c r="D26" s="40">
        <v>1091.0999999999999</v>
      </c>
      <c r="E26" s="40"/>
      <c r="F26" s="40"/>
      <c r="G26" s="40">
        <f t="shared" si="1"/>
        <v>1091.0999999999999</v>
      </c>
    </row>
    <row r="27" spans="1:7">
      <c r="A27" s="37">
        <v>39889</v>
      </c>
      <c r="B27" s="11" t="s">
        <v>236</v>
      </c>
      <c r="C27" s="41"/>
      <c r="D27" s="40">
        <v>400</v>
      </c>
      <c r="E27" s="40"/>
      <c r="F27" s="40"/>
      <c r="G27" s="40">
        <f t="shared" si="1"/>
        <v>400</v>
      </c>
    </row>
    <row r="28" spans="1:7">
      <c r="A28" s="37">
        <v>39889</v>
      </c>
      <c r="B28" s="11" t="s">
        <v>237</v>
      </c>
      <c r="C28" s="41" t="s">
        <v>238</v>
      </c>
      <c r="D28" s="40">
        <v>25258.68</v>
      </c>
      <c r="E28" s="40"/>
      <c r="F28" s="40"/>
      <c r="G28" s="40">
        <f t="shared" si="1"/>
        <v>25258.68</v>
      </c>
    </row>
    <row r="29" spans="1:7">
      <c r="A29" s="37">
        <v>39890</v>
      </c>
      <c r="B29" s="11" t="s">
        <v>239</v>
      </c>
      <c r="C29" s="41"/>
      <c r="D29" s="40">
        <v>7200</v>
      </c>
      <c r="E29" s="40"/>
      <c r="F29" s="40"/>
      <c r="G29" s="40">
        <f t="shared" si="1"/>
        <v>7200</v>
      </c>
    </row>
    <row r="30" spans="1:7">
      <c r="A30" s="37">
        <v>39891</v>
      </c>
      <c r="B30" s="11" t="s">
        <v>240</v>
      </c>
      <c r="C30" s="41"/>
      <c r="D30" s="40">
        <v>251.5</v>
      </c>
      <c r="E30" s="40"/>
      <c r="F30" s="40"/>
      <c r="G30" s="40">
        <f t="shared" si="1"/>
        <v>251.5</v>
      </c>
    </row>
    <row r="31" spans="1:7">
      <c r="A31" s="37">
        <v>39892</v>
      </c>
      <c r="B31" s="11" t="s">
        <v>241</v>
      </c>
      <c r="C31" s="41" t="s">
        <v>242</v>
      </c>
      <c r="D31" s="40">
        <v>17839.28</v>
      </c>
      <c r="E31" s="40"/>
      <c r="F31" s="40"/>
      <c r="G31" s="40">
        <f t="shared" si="1"/>
        <v>17839.28</v>
      </c>
    </row>
    <row r="32" spans="1:7">
      <c r="A32" s="37">
        <v>39895</v>
      </c>
      <c r="B32" s="11" t="s">
        <v>243</v>
      </c>
      <c r="C32" s="41" t="s">
        <v>244</v>
      </c>
      <c r="D32" s="40">
        <v>9211.7999999999993</v>
      </c>
      <c r="E32" s="40"/>
      <c r="F32" s="40"/>
      <c r="G32" s="40">
        <f t="shared" si="1"/>
        <v>9211.7999999999993</v>
      </c>
    </row>
    <row r="33" spans="1:7">
      <c r="A33" s="37">
        <v>39897</v>
      </c>
      <c r="B33" s="11" t="s">
        <v>225</v>
      </c>
      <c r="C33" s="41" t="s">
        <v>245</v>
      </c>
      <c r="D33" s="40">
        <v>296</v>
      </c>
      <c r="E33" s="40"/>
      <c r="F33" s="40"/>
      <c r="G33" s="40">
        <f t="shared" si="1"/>
        <v>296</v>
      </c>
    </row>
    <row r="34" spans="1:7">
      <c r="A34" s="37">
        <v>39898</v>
      </c>
      <c r="B34" s="11" t="s">
        <v>246</v>
      </c>
      <c r="C34" s="41" t="s">
        <v>247</v>
      </c>
      <c r="D34" s="40">
        <v>2814</v>
      </c>
      <c r="E34" s="40"/>
      <c r="F34" s="40"/>
      <c r="G34" s="40">
        <f t="shared" si="1"/>
        <v>2814</v>
      </c>
    </row>
    <row r="35" spans="1:7">
      <c r="A35" s="37">
        <v>39899</v>
      </c>
      <c r="B35" s="11" t="s">
        <v>248</v>
      </c>
      <c r="C35" s="41" t="s">
        <v>249</v>
      </c>
      <c r="D35" s="40">
        <v>1116.7</v>
      </c>
      <c r="E35" s="40"/>
      <c r="F35" s="40"/>
      <c r="G35" s="40">
        <f t="shared" si="1"/>
        <v>1116.7</v>
      </c>
    </row>
    <row r="36" spans="1:7">
      <c r="A36" s="37">
        <v>39900</v>
      </c>
      <c r="B36" s="11" t="s">
        <v>250</v>
      </c>
      <c r="C36" s="41"/>
      <c r="D36" s="40">
        <v>77414.399999999994</v>
      </c>
      <c r="E36" s="40"/>
      <c r="F36" s="40"/>
      <c r="G36" s="40">
        <f t="shared" si="1"/>
        <v>77414.399999999994</v>
      </c>
    </row>
    <row r="37" spans="1:7">
      <c r="A37" s="37">
        <v>39901</v>
      </c>
      <c r="B37" s="11" t="s">
        <v>228</v>
      </c>
      <c r="C37" s="41"/>
      <c r="D37" s="40">
        <v>38539.5</v>
      </c>
      <c r="E37" s="40"/>
      <c r="F37" s="40"/>
      <c r="G37" s="40">
        <f t="shared" si="1"/>
        <v>38539.5</v>
      </c>
    </row>
    <row r="38" spans="1:7">
      <c r="A38" s="37">
        <v>39902</v>
      </c>
      <c r="B38" s="11" t="s">
        <v>251</v>
      </c>
      <c r="C38" s="41"/>
      <c r="D38" s="40">
        <v>77536.2</v>
      </c>
      <c r="E38" s="40"/>
      <c r="F38" s="40"/>
      <c r="G38" s="40">
        <f t="shared" si="1"/>
        <v>77536.2</v>
      </c>
    </row>
    <row r="39" spans="1:7" ht="15.75" thickBot="1">
      <c r="A39" s="55"/>
      <c r="B39" s="55"/>
      <c r="C39" s="125"/>
      <c r="D39" s="57"/>
      <c r="E39" s="57"/>
      <c r="F39" s="57"/>
      <c r="G39" s="57"/>
    </row>
    <row r="40" spans="1:7" ht="15.75" thickTop="1">
      <c r="A40" s="59"/>
      <c r="B40" s="59"/>
      <c r="C40" s="128" t="s">
        <v>254</v>
      </c>
      <c r="D40" s="127">
        <f>SUM(D21:D39)</f>
        <v>304804.14</v>
      </c>
      <c r="E40" s="60"/>
      <c r="F40" s="60">
        <f>SUM(F23:F39)</f>
        <v>0</v>
      </c>
      <c r="G40" s="60"/>
    </row>
    <row r="41" spans="1:7">
      <c r="A41" s="59"/>
      <c r="B41" s="59"/>
      <c r="C41" s="27"/>
      <c r="D41" s="60"/>
      <c r="E41" s="27"/>
      <c r="F41" s="60"/>
      <c r="G41" s="60"/>
    </row>
    <row r="42" spans="1:7">
      <c r="A42" s="59"/>
      <c r="B42" s="59"/>
      <c r="C42" s="27"/>
      <c r="D42" s="60"/>
      <c r="E42" s="27"/>
      <c r="F42" s="60"/>
      <c r="G42" s="60"/>
    </row>
    <row r="43" spans="1:7">
      <c r="A43" s="59"/>
      <c r="B43" s="59"/>
      <c r="C43" s="27"/>
      <c r="D43" s="60"/>
      <c r="E43" s="27"/>
      <c r="F43" s="60"/>
      <c r="G43" s="60"/>
    </row>
    <row r="44" spans="1:7" ht="30">
      <c r="A44" s="59"/>
      <c r="B44" s="59"/>
      <c r="C44" s="27"/>
      <c r="D44" s="61" t="s">
        <v>63</v>
      </c>
      <c r="E44" s="27"/>
      <c r="F44" s="62" t="s">
        <v>64</v>
      </c>
      <c r="G44" s="60"/>
    </row>
    <row r="45" spans="1:7" ht="15.75" thickBot="1">
      <c r="A45" s="59"/>
      <c r="B45" s="59"/>
      <c r="C45" s="27"/>
      <c r="D45" s="61"/>
      <c r="E45" s="27"/>
      <c r="F45" s="62"/>
      <c r="G45" s="60"/>
    </row>
    <row r="46" spans="1:7" ht="21.75" thickBot="1">
      <c r="A46" s="59"/>
      <c r="B46" s="59"/>
      <c r="C46" s="27"/>
      <c r="D46" s="140">
        <f>D18-F18+D40</f>
        <v>600637.14</v>
      </c>
      <c r="E46" s="141"/>
      <c r="F46" s="142"/>
      <c r="G46" s="27"/>
    </row>
    <row r="47" spans="1:7">
      <c r="A47" s="59"/>
      <c r="B47" s="59"/>
      <c r="C47" s="27"/>
      <c r="D47" s="27"/>
      <c r="E47" s="27"/>
      <c r="F47" s="27"/>
      <c r="G47" s="27"/>
    </row>
    <row r="48" spans="1:7">
      <c r="A48" s="59"/>
      <c r="B48" s="59"/>
      <c r="C48" s="27"/>
      <c r="D48" s="60"/>
      <c r="E48" s="27"/>
      <c r="F48" s="60"/>
      <c r="G48" s="27"/>
    </row>
    <row r="49" spans="1:7" ht="18.75">
      <c r="A49" s="59"/>
      <c r="B49" s="59"/>
      <c r="C49" s="27"/>
      <c r="D49" s="143" t="s">
        <v>255</v>
      </c>
      <c r="E49" s="143"/>
      <c r="F49" s="143"/>
      <c r="G49" s="27"/>
    </row>
    <row r="50" spans="1:7">
      <c r="A50" s="59"/>
      <c r="B50" s="59"/>
      <c r="C50" s="27"/>
      <c r="D50" s="27"/>
      <c r="E50" s="27"/>
      <c r="F50" s="27"/>
      <c r="G50" s="27"/>
    </row>
  </sheetData>
  <mergeCells count="4">
    <mergeCell ref="B1:F1"/>
    <mergeCell ref="B2:C2"/>
    <mergeCell ref="D46:F46"/>
    <mergeCell ref="D49:F49"/>
  </mergeCells>
  <printOptions gridLines="1"/>
  <pageMargins left="0.35433070866141736" right="0.31496062992125984" top="0.74803149606299213" bottom="0.74803149606299213" header="0.31496062992125984" footer="0.31496062992125984"/>
  <pageSetup paperSize="9"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PROLEDO</vt:lpstr>
      <vt:lpstr>FOLIOS P-MAQ</vt:lpstr>
      <vt:lpstr>C O M P R A S  </vt:lpstr>
      <vt:lpstr>GERARDO PULIDO</vt:lpstr>
      <vt:lpstr>ALBICIA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2009-05-13T18:31:50Z</cp:lastPrinted>
  <dcterms:created xsi:type="dcterms:W3CDTF">2009-01-19T14:45:30Z</dcterms:created>
  <dcterms:modified xsi:type="dcterms:W3CDTF">2009-05-13T18:32:58Z</dcterms:modified>
</cp:coreProperties>
</file>