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firstSheet="2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E26" i="6"/>
  <c r="E17"/>
  <c r="E9"/>
  <c r="E19" s="1"/>
  <c r="C30" i="5"/>
  <c r="C29"/>
  <c r="C27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<sst xmlns="http://schemas.openxmlformats.org/spreadsheetml/2006/main" count="168" uniqueCount="77">
  <si>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</si>
  <si>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</si>
  <si>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</si>
  <si>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</si>
  <si>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</si>
  <si>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</si>
  <si>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</si>
  <si>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</si>
  <si>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</si>
  <si>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</si>
  <si>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</si>
  <si>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</si>
  <si>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</si>
  <si>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</si>
  <si>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</si>
  <si>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</si>
  <si>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</si>
  <si>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</si>
  <si>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</si>
  <si>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</si>
  <si>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</si>
  <si>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</si>
  <si>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</si>
  <si>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</si>
  <si>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</si>
  <si>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</si>
  <si>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</si>
  <si>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</si>
  <si>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</si>
  <si>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</si>
  <si>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</si>
  <si>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</si>
  <si>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</si>
  <si>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</si>
  <si>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</si>
  <si>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</si>
  <si>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</si>
  <si>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</si>
  <si>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</si>
  <si>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NOMINA  6</t>
  </si>
  <si>
    <t>NOMINA 6</t>
  </si>
  <si>
    <t>.01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</si>
  <si>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</si>
  <si>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</si>
  <si>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</si>
  <si>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</si>
  <si>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</si>
  <si>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</si>
  <si>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</si>
  <si>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BALANCE   MENSUAL DE   M A R Z O      2010  11 SUR</t>
  </si>
  <si>
    <t xml:space="preserve">BALANCE     DE   A B R I L             2010      11     S U R </t>
  </si>
  <si>
    <t>TELMEX</t>
  </si>
  <si>
    <t>c/tortillas</t>
  </si>
  <si>
    <t>longaniza</t>
  </si>
  <si>
    <t>sancocho</t>
  </si>
  <si>
    <t>NOMINA  9</t>
  </si>
  <si>
    <t>NOMINA  10</t>
  </si>
  <si>
    <t>codillo Y lon</t>
  </si>
  <si>
    <t>tostadas</t>
  </si>
  <si>
    <t>c/sancocho</t>
  </si>
  <si>
    <t>COMPRAS A OBRADOR</t>
  </si>
  <si>
    <t xml:space="preserve">BALANCE       DE   A B R I L     2010      HERRADURA </t>
  </si>
  <si>
    <t xml:space="preserve">VENTAS  </t>
  </si>
  <si>
    <t>tripa</t>
  </si>
  <si>
    <t>BALANCE OBRADOR  ABRIL 2010</t>
  </si>
  <si>
    <t>ENTRADAS   RES</t>
  </si>
  <si>
    <t>ENTRADAS   CANALES</t>
  </si>
  <si>
    <t>SALIDAS EN REMISIONES</t>
  </si>
  <si>
    <t>TOTAL DE COMPRAS</t>
  </si>
  <si>
    <t>SALIDAS  EN TRASPASOS</t>
  </si>
  <si>
    <t>SALIDAS EN TRASPASOS</t>
  </si>
  <si>
    <t>TOTAL EN SALIDAS</t>
  </si>
  <si>
    <t>EXISTENCIA</t>
  </si>
  <si>
    <t>MENOS INVENTARIO</t>
  </si>
  <si>
    <t>S A L I D A S</t>
  </si>
  <si>
    <t>SALIDAS DE RES</t>
  </si>
  <si>
    <t>FACTURA A CREDITO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</si>
</sst>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3" xfId="0" applyNumberFormat="1" applyBorder="1"/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4" xfId="0" applyNumberFormat="1" applyFill="1" applyBorder="1"/>
    <xf numFmtId="164" fontId="0" fillId="0" borderId="44" xfId="0" applyNumberFormat="1" applyFont="1" applyFill="1" applyBorder="1"/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15" fontId="0" fillId="0" borderId="8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3" borderId="11" xfId="0" applyNumberFormat="1" applyFill="1" applyBorder="1"/>
    <xf numFmtId="164" fontId="0" fillId="3" borderId="5" xfId="0" applyNumberFormat="1" applyFill="1" applyBorder="1"/>
    <xf numFmtId="164" fontId="0" fillId="3" borderId="16" xfId="0" applyNumberFormat="1" applyFill="1" applyBorder="1"/>
    <xf numFmtId="15" fontId="0" fillId="0" borderId="0" xfId="0" applyNumberFormat="1" applyBorder="1"/>
    <xf numFmtId="0" fontId="0" fillId="0" borderId="16" xfId="0" applyBorder="1"/>
    <xf numFmtId="0" fontId="0" fillId="0" borderId="15" xfId="0" applyFill="1" applyBorder="1"/>
    <xf numFmtId="165" fontId="0" fillId="0" borderId="11" xfId="0" applyNumberFormat="1" applyBorder="1"/>
    <xf numFmtId="165" fontId="0" fillId="0" borderId="5" xfId="0" applyNumberFormat="1" applyBorder="1"/>
    <xf numFmtId="165" fontId="0" fillId="0" borderId="0" xfId="0" applyNumberFormat="1"/>
    <xf numFmtId="165" fontId="20" fillId="0" borderId="32" xfId="0" applyNumberFormat="1" applyFont="1" applyBorder="1" applyAlignment="1">
      <alignment vertical="center"/>
    </xf>
    <xf numFmtId="165" fontId="21" fillId="0" borderId="0" xfId="0" applyNumberFormat="1" applyFont="1"/>
    <xf numFmtId="0" fontId="22" fillId="0" borderId="0" xfId="0" applyFont="1"/>
    <xf numFmtId="165" fontId="20" fillId="0" borderId="27" xfId="0" applyNumberFormat="1" applyFont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0" borderId="30" xfId="0" applyBorder="1" applyAlignment="1">
      <alignment horizontal="right"/>
    </xf>
    <xf numFmtId="165" fontId="1" fillId="0" borderId="0" xfId="0" applyNumberFormat="1" applyFont="1"/>
    <xf numFmtId="165" fontId="24" fillId="0" borderId="0" xfId="0" applyNumberFormat="1" applyFont="1"/>
    <xf numFmtId="0" fontId="23" fillId="0" borderId="0" xfId="0" applyFont="1" applyBorder="1" applyAlignment="1">
      <alignment horizontal="right"/>
    </xf>
    <xf numFmtId="165" fontId="0" fillId="0" borderId="2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8" name="7 Conector recto de flecha"/>
        <xdr:cNvCxnSpPr/>
      </xdr:nvCxnSpPr>
      <xdr:spPr>
        <a:xfrm>
          <a:off x="140589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9" name="8 Conector recto de flecha"/>
        <xdr:cNvCxnSpPr/>
      </xdr:nvCxnSpPr>
      <xdr:spPr>
        <a:xfrm rot="10800000" flipV="1">
          <a:off x="1403985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28" t="s">
        <v>47</v>
      </c>
      <c r="D1" s="128"/>
      <c r="E1" s="128"/>
      <c r="F1" s="128"/>
      <c r="G1" s="128"/>
      <c r="H1" s="128"/>
      <c r="I1" s="128"/>
      <c r="J1" s="128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38" t="s">
        <v>45</v>
      </c>
      <c r="F3" s="139"/>
      <c r="I3" s="140" t="s">
        <v>5</v>
      </c>
      <c r="J3" s="141"/>
      <c r="K3" s="142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20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21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22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23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24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25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31</v>
      </c>
      <c r="B38" s="45"/>
      <c r="C38" s="9"/>
      <c r="I38" s="2"/>
      <c r="K38" s="2"/>
    </row>
    <row r="39" spans="1:11" ht="16.5" thickTop="1" thickBot="1">
      <c r="A39" s="60" t="s">
        <v>34</v>
      </c>
      <c r="B39" s="61"/>
      <c r="C39" s="11"/>
      <c r="H39" s="129" t="s">
        <v>17</v>
      </c>
      <c r="I39" s="130"/>
      <c r="J39" s="131">
        <f>K37+I37</f>
        <v>28750</v>
      </c>
      <c r="K39" s="132"/>
    </row>
    <row r="40" spans="1:11">
      <c r="A40" s="5"/>
      <c r="B40" s="6" t="s">
        <v>1</v>
      </c>
      <c r="C40" s="7">
        <f>SUM(C4:C39)</f>
        <v>0</v>
      </c>
    </row>
    <row r="41" spans="1:11">
      <c r="D41" s="137" t="s">
        <v>16</v>
      </c>
      <c r="E41" s="137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27</v>
      </c>
      <c r="F43" s="4">
        <f>SUM(F41:F42)</f>
        <v>-28750</v>
      </c>
      <c r="H43" s="58" t="s">
        <v>32</v>
      </c>
      <c r="I43" s="134" t="s">
        <v>33</v>
      </c>
    </row>
    <row r="44" spans="1:11" ht="15.75" customHeight="1" thickBot="1">
      <c r="D44" s="136" t="s">
        <v>26</v>
      </c>
      <c r="E44" s="136"/>
      <c r="F44" s="51"/>
      <c r="I44" s="135"/>
      <c r="J44" s="47"/>
    </row>
    <row r="45" spans="1:11" ht="16.5" thickTop="1" thickBot="1">
      <c r="B45" t="s">
        <v>35</v>
      </c>
      <c r="E45" s="6" t="s">
        <v>29</v>
      </c>
      <c r="F45" s="44">
        <f>F44+F43</f>
        <v>-28750</v>
      </c>
      <c r="I45" s="59" t="s">
        <v>36</v>
      </c>
      <c r="J45" s="67">
        <f>F45+J44</f>
        <v>-28750</v>
      </c>
    </row>
    <row r="46" spans="1:11" ht="15.75" thickTop="1">
      <c r="D46" s="133"/>
      <c r="E46" s="133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43" t="s">
        <v>48</v>
      </c>
      <c r="D1" s="143"/>
      <c r="E1" s="143"/>
      <c r="F1" s="143"/>
      <c r="G1" s="143"/>
      <c r="H1" s="143"/>
      <c r="I1" s="143"/>
      <c r="J1" s="143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38" t="s">
        <v>37</v>
      </c>
      <c r="F3" s="139"/>
      <c r="I3" s="140" t="s">
        <v>5</v>
      </c>
      <c r="J3" s="141"/>
      <c r="K3" s="142"/>
    </row>
    <row r="4" spans="1:11" ht="15.75" thickTop="1">
      <c r="B4" s="108"/>
      <c r="C4" s="91"/>
      <c r="D4" s="101"/>
      <c r="E4" s="112"/>
      <c r="F4" s="89"/>
      <c r="G4" s="103"/>
      <c r="H4" s="104"/>
      <c r="I4" s="105"/>
      <c r="J4" s="37"/>
      <c r="K4" s="38"/>
    </row>
    <row r="5" spans="1:11">
      <c r="B5" s="108"/>
      <c r="C5" s="91"/>
      <c r="D5" s="101"/>
      <c r="E5" s="112"/>
      <c r="F5" s="89"/>
      <c r="G5" s="55"/>
      <c r="H5" s="111"/>
      <c r="I5" s="105"/>
      <c r="J5" s="21" t="s">
        <v>6</v>
      </c>
      <c r="K5" s="14">
        <v>2581</v>
      </c>
    </row>
    <row r="6" spans="1:11">
      <c r="B6" s="108"/>
      <c r="C6" s="91"/>
      <c r="D6" s="101"/>
      <c r="E6" s="112"/>
      <c r="F6" s="89"/>
      <c r="G6" s="103"/>
      <c r="H6" s="111"/>
      <c r="I6" s="105"/>
      <c r="J6" s="21" t="s">
        <v>4</v>
      </c>
      <c r="K6" s="14">
        <v>21353</v>
      </c>
    </row>
    <row r="7" spans="1:11">
      <c r="B7" s="108"/>
      <c r="C7" s="91"/>
      <c r="D7" s="101"/>
      <c r="E7" s="112"/>
      <c r="F7" s="89"/>
      <c r="G7" s="103"/>
      <c r="H7" s="111"/>
      <c r="I7" s="105"/>
      <c r="J7" s="21" t="s">
        <v>7</v>
      </c>
      <c r="K7" s="14">
        <v>28750</v>
      </c>
    </row>
    <row r="8" spans="1:11">
      <c r="B8" s="108"/>
      <c r="C8" s="91"/>
      <c r="D8" s="101"/>
      <c r="E8" s="112"/>
      <c r="F8" s="89"/>
      <c r="G8" s="103"/>
      <c r="H8" s="111"/>
      <c r="I8" s="105"/>
      <c r="J8" s="21" t="s">
        <v>11</v>
      </c>
      <c r="K8" s="14">
        <v>10274.49</v>
      </c>
    </row>
    <row r="9" spans="1:11">
      <c r="B9" s="108"/>
      <c r="C9" s="91"/>
      <c r="D9" s="101"/>
      <c r="E9" s="112"/>
      <c r="F9" s="89"/>
      <c r="G9" s="103"/>
      <c r="H9" s="111"/>
      <c r="I9" s="105"/>
      <c r="J9" s="21" t="s">
        <v>12</v>
      </c>
      <c r="K9" s="14">
        <v>10274.49</v>
      </c>
    </row>
    <row r="10" spans="1:11">
      <c r="A10" s="62"/>
      <c r="B10" s="108"/>
      <c r="C10" s="91"/>
      <c r="D10" s="101"/>
      <c r="E10" s="112"/>
      <c r="F10" s="89"/>
      <c r="G10" s="103"/>
      <c r="H10" s="111"/>
      <c r="I10" s="105"/>
      <c r="J10" s="21" t="s">
        <v>22</v>
      </c>
      <c r="K10" s="14">
        <v>14386.72</v>
      </c>
    </row>
    <row r="11" spans="1:11">
      <c r="B11" s="108"/>
      <c r="C11" s="91"/>
      <c r="D11" s="101"/>
      <c r="E11" s="112"/>
      <c r="F11" s="89"/>
      <c r="G11" s="103"/>
      <c r="H11" s="111"/>
      <c r="I11" s="105"/>
      <c r="J11" s="21" t="s">
        <v>23</v>
      </c>
      <c r="K11" s="14">
        <v>14545.92</v>
      </c>
    </row>
    <row r="12" spans="1:11">
      <c r="A12" s="36"/>
      <c r="B12" s="108"/>
      <c r="C12" s="91"/>
      <c r="D12" s="101"/>
      <c r="E12" s="112"/>
      <c r="F12" s="89"/>
      <c r="G12" s="103"/>
      <c r="H12" s="111"/>
      <c r="I12" s="105"/>
      <c r="J12" s="21" t="s">
        <v>24</v>
      </c>
      <c r="K12" s="14">
        <v>0</v>
      </c>
    </row>
    <row r="13" spans="1:11">
      <c r="A13" s="36"/>
      <c r="B13" s="108"/>
      <c r="C13" s="91"/>
      <c r="D13" s="101"/>
      <c r="E13" s="112"/>
      <c r="F13" s="89"/>
      <c r="G13" s="103"/>
      <c r="H13" s="111"/>
      <c r="I13" s="105"/>
      <c r="J13" s="21"/>
      <c r="K13" s="14"/>
    </row>
    <row r="14" spans="1:11">
      <c r="B14" s="108"/>
      <c r="C14" s="91"/>
      <c r="D14" s="101"/>
      <c r="E14" s="112"/>
      <c r="F14" s="89"/>
      <c r="G14" s="103"/>
      <c r="H14" s="111"/>
      <c r="I14" s="105"/>
      <c r="J14" s="21"/>
      <c r="K14" s="14"/>
    </row>
    <row r="15" spans="1:11">
      <c r="A15" s="36"/>
      <c r="B15" s="108"/>
      <c r="C15" s="91"/>
      <c r="D15" s="101"/>
      <c r="E15" s="112"/>
      <c r="F15" s="89"/>
      <c r="G15" s="103"/>
      <c r="H15" s="111"/>
      <c r="I15" s="105"/>
      <c r="J15" s="21"/>
      <c r="K15" s="14"/>
    </row>
    <row r="16" spans="1:11">
      <c r="A16" s="36"/>
      <c r="B16" s="108"/>
      <c r="C16" s="91"/>
      <c r="D16" s="101"/>
      <c r="E16" s="112"/>
      <c r="F16" s="89"/>
      <c r="G16" s="103"/>
      <c r="H16" s="111"/>
      <c r="I16" s="105"/>
      <c r="J16" s="21"/>
      <c r="K16" s="14"/>
    </row>
    <row r="17" spans="1:11">
      <c r="A17" s="36"/>
      <c r="B17" s="108"/>
      <c r="C17" s="91"/>
      <c r="D17" s="101"/>
      <c r="E17" s="112"/>
      <c r="F17" s="89"/>
      <c r="G17" s="103"/>
      <c r="H17" s="111"/>
      <c r="I17" s="105"/>
      <c r="J17" s="21"/>
      <c r="K17" s="14"/>
    </row>
    <row r="18" spans="1:11">
      <c r="B18" s="108"/>
      <c r="C18" s="91"/>
      <c r="D18" s="101"/>
      <c r="E18" s="112"/>
      <c r="F18" s="89"/>
      <c r="G18" s="103"/>
      <c r="H18" s="111"/>
      <c r="I18" s="105"/>
      <c r="J18" s="21"/>
      <c r="K18" s="14"/>
    </row>
    <row r="19" spans="1:11">
      <c r="A19" s="36"/>
      <c r="B19" s="108"/>
      <c r="C19" s="91"/>
      <c r="D19" s="101"/>
      <c r="E19" s="112"/>
      <c r="F19" s="89"/>
      <c r="G19" s="103"/>
      <c r="H19" s="111"/>
      <c r="I19" s="105"/>
      <c r="J19" s="21"/>
      <c r="K19" s="14"/>
    </row>
    <row r="20" spans="1:11">
      <c r="B20" s="108"/>
      <c r="C20" s="91"/>
      <c r="D20" s="101"/>
      <c r="E20" s="112"/>
      <c r="F20" s="89"/>
      <c r="G20" s="103"/>
      <c r="H20" s="111"/>
      <c r="I20" s="105"/>
      <c r="J20" s="21"/>
      <c r="K20" s="14"/>
    </row>
    <row r="21" spans="1:11">
      <c r="B21" s="108"/>
      <c r="C21" s="91"/>
      <c r="D21" s="101"/>
      <c r="E21" s="112"/>
      <c r="F21" s="89"/>
      <c r="G21" s="103"/>
      <c r="H21" s="111"/>
      <c r="I21" s="105"/>
      <c r="J21" s="21"/>
      <c r="K21" s="14"/>
    </row>
    <row r="22" spans="1:11">
      <c r="B22" s="108"/>
      <c r="C22" s="91"/>
      <c r="D22" s="101"/>
      <c r="E22" s="112"/>
      <c r="F22" s="89"/>
      <c r="G22" s="103"/>
      <c r="H22" s="111"/>
      <c r="I22" s="105"/>
      <c r="J22" s="21"/>
      <c r="K22" s="14"/>
    </row>
    <row r="23" spans="1:11">
      <c r="A23" s="36"/>
      <c r="B23" s="108"/>
      <c r="C23" s="91"/>
      <c r="D23" s="101"/>
      <c r="E23" s="112"/>
      <c r="F23" s="89"/>
      <c r="G23" s="103"/>
      <c r="H23" s="111"/>
      <c r="I23" s="105"/>
      <c r="J23" s="21"/>
      <c r="K23" s="14"/>
    </row>
    <row r="24" spans="1:11">
      <c r="A24" s="36"/>
      <c r="B24" s="108"/>
      <c r="C24" s="91"/>
      <c r="D24" s="101"/>
      <c r="E24" s="112"/>
      <c r="F24" s="89"/>
      <c r="G24" s="103"/>
      <c r="H24" s="111"/>
      <c r="I24" s="105"/>
      <c r="J24" s="21"/>
      <c r="K24" s="14"/>
    </row>
    <row r="25" spans="1:11">
      <c r="B25" s="108"/>
      <c r="C25" s="91"/>
      <c r="D25" s="101"/>
      <c r="E25" s="112"/>
      <c r="F25" s="89"/>
      <c r="G25" s="103"/>
      <c r="H25" s="111"/>
      <c r="I25" s="105"/>
      <c r="J25" s="21"/>
      <c r="K25" s="14"/>
    </row>
    <row r="26" spans="1:11">
      <c r="B26" s="108"/>
      <c r="C26" s="91"/>
      <c r="D26" s="101"/>
      <c r="E26" s="112"/>
      <c r="F26" s="89"/>
      <c r="G26" s="103"/>
      <c r="H26" s="111"/>
      <c r="I26" s="105"/>
      <c r="J26" s="21"/>
      <c r="K26" s="14"/>
    </row>
    <row r="27" spans="1:11">
      <c r="B27" s="108"/>
      <c r="C27" s="91"/>
      <c r="D27" s="101"/>
      <c r="E27" s="112"/>
      <c r="F27" s="89"/>
      <c r="G27" s="103"/>
      <c r="H27" s="111"/>
      <c r="I27" s="105"/>
      <c r="J27" s="21"/>
      <c r="K27" s="14"/>
    </row>
    <row r="28" spans="1:11">
      <c r="B28" s="108"/>
      <c r="C28" s="91"/>
      <c r="D28" s="101"/>
      <c r="E28" s="112"/>
      <c r="F28" s="89"/>
      <c r="G28" s="103"/>
      <c r="H28" s="111"/>
      <c r="I28" s="105"/>
      <c r="J28" s="21"/>
      <c r="K28" s="14"/>
    </row>
    <row r="29" spans="1:11">
      <c r="B29" s="108"/>
      <c r="C29" s="91"/>
      <c r="D29" s="101"/>
      <c r="E29" s="112"/>
      <c r="F29" s="89"/>
      <c r="G29" s="103"/>
      <c r="H29" s="111"/>
      <c r="I29" s="105"/>
      <c r="J29" s="21"/>
      <c r="K29" s="14"/>
    </row>
    <row r="30" spans="1:11">
      <c r="B30" s="108"/>
      <c r="C30" s="91"/>
      <c r="D30" s="101"/>
      <c r="E30" s="112"/>
      <c r="F30" s="89"/>
      <c r="G30" s="103"/>
      <c r="H30" s="111"/>
      <c r="I30" s="105"/>
      <c r="J30" s="21"/>
      <c r="K30" s="14"/>
    </row>
    <row r="31" spans="1:11">
      <c r="B31" s="108"/>
      <c r="C31" s="91"/>
      <c r="D31" s="101"/>
      <c r="E31" s="112"/>
      <c r="F31" s="89"/>
      <c r="G31" s="103"/>
      <c r="H31" s="111"/>
      <c r="I31" s="105"/>
      <c r="J31" s="21"/>
      <c r="K31" s="14"/>
    </row>
    <row r="32" spans="1:11">
      <c r="B32" s="108"/>
      <c r="C32" s="91"/>
      <c r="D32" s="101"/>
      <c r="E32" s="112"/>
      <c r="F32" s="89"/>
      <c r="G32" s="103"/>
      <c r="H32" s="111"/>
      <c r="I32" s="105"/>
      <c r="J32" s="21"/>
      <c r="K32" s="14"/>
    </row>
    <row r="33" spans="1:11">
      <c r="B33" s="108"/>
      <c r="C33" s="91"/>
      <c r="D33" s="101"/>
      <c r="E33" s="112"/>
      <c r="F33" s="89"/>
      <c r="G33" s="103"/>
      <c r="H33" s="111"/>
      <c r="I33" s="105"/>
      <c r="J33" s="21"/>
      <c r="K33" s="14"/>
    </row>
    <row r="34" spans="1:11" ht="15.75" thickBot="1">
      <c r="A34" s="36"/>
      <c r="B34" s="108"/>
      <c r="C34" s="91"/>
      <c r="D34" s="101"/>
      <c r="E34" s="112"/>
      <c r="F34" s="89"/>
      <c r="G34" s="103"/>
      <c r="H34" s="111"/>
      <c r="I34" s="105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46" t="s">
        <v>15</v>
      </c>
      <c r="I39" s="147"/>
      <c r="J39" s="144">
        <f>I37+K37</f>
        <v>102165.62</v>
      </c>
      <c r="K39" s="145"/>
    </row>
    <row r="40" spans="1:11" ht="15" customHeight="1">
      <c r="D40" s="150" t="s">
        <v>16</v>
      </c>
      <c r="E40" s="150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27</v>
      </c>
      <c r="F42" s="4">
        <f>SUM(F40:F41)</f>
        <v>-13406392.419999998</v>
      </c>
    </row>
    <row r="43" spans="1:11" ht="15.75" thickBot="1">
      <c r="D43" s="136" t="s">
        <v>26</v>
      </c>
      <c r="E43" s="136"/>
      <c r="F43" s="51">
        <v>3067863.77</v>
      </c>
    </row>
    <row r="44" spans="1:11">
      <c r="E44" s="6" t="s">
        <v>28</v>
      </c>
      <c r="F44" s="7">
        <f>F43+F42</f>
        <v>-10338528.649999999</v>
      </c>
    </row>
    <row r="45" spans="1:11" ht="15.75" thickBot="1">
      <c r="D45" s="54" t="s">
        <v>18</v>
      </c>
      <c r="F45" s="56">
        <v>511449.48</v>
      </c>
    </row>
    <row r="46" spans="1:11" ht="16.5" thickTop="1" thickBot="1">
      <c r="D46" s="148" t="s">
        <v>36</v>
      </c>
      <c r="E46" s="149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7" sqref="K7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43" t="s">
        <v>61</v>
      </c>
      <c r="D1" s="143"/>
      <c r="E1" s="143"/>
      <c r="F1" s="143"/>
      <c r="G1" s="143"/>
      <c r="H1" s="143"/>
      <c r="I1" s="143"/>
      <c r="J1" s="143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114301.68</v>
      </c>
      <c r="D4" s="2"/>
      <c r="E4" s="152" t="s">
        <v>62</v>
      </c>
      <c r="F4" s="153"/>
      <c r="I4" s="140" t="s">
        <v>5</v>
      </c>
      <c r="J4" s="141"/>
      <c r="K4" s="142"/>
    </row>
    <row r="5" spans="1:13" ht="15.75" thickTop="1">
      <c r="A5" s="84"/>
      <c r="B5" s="108">
        <v>40269</v>
      </c>
      <c r="C5" s="91">
        <v>1236</v>
      </c>
      <c r="D5" s="101"/>
      <c r="E5" s="110">
        <v>40269</v>
      </c>
      <c r="F5" s="109">
        <v>43834</v>
      </c>
      <c r="G5" s="103"/>
      <c r="H5" s="104">
        <v>40269</v>
      </c>
      <c r="I5" s="105">
        <v>393.5</v>
      </c>
      <c r="J5" s="37"/>
      <c r="K5" s="38"/>
    </row>
    <row r="6" spans="1:13">
      <c r="A6" s="84"/>
      <c r="B6" s="108">
        <v>40270</v>
      </c>
      <c r="C6" s="116"/>
      <c r="D6" s="101"/>
      <c r="E6" s="110">
        <v>40270</v>
      </c>
      <c r="F6" s="115"/>
      <c r="G6" s="103"/>
      <c r="H6" s="111">
        <v>40270</v>
      </c>
      <c r="I6" s="117"/>
      <c r="J6" s="21" t="s">
        <v>6</v>
      </c>
      <c r="K6" s="14">
        <v>695</v>
      </c>
    </row>
    <row r="7" spans="1:13">
      <c r="A7" s="84"/>
      <c r="B7" s="108">
        <v>40271</v>
      </c>
      <c r="C7" s="91">
        <v>0</v>
      </c>
      <c r="D7" s="101"/>
      <c r="E7" s="110">
        <v>40271</v>
      </c>
      <c r="F7" s="89">
        <v>89777.5</v>
      </c>
      <c r="G7" s="103"/>
      <c r="H7" s="111">
        <v>40271</v>
      </c>
      <c r="I7" s="105">
        <v>0</v>
      </c>
      <c r="J7" s="21" t="s">
        <v>4</v>
      </c>
      <c r="K7" s="14">
        <v>0</v>
      </c>
    </row>
    <row r="8" spans="1:13">
      <c r="A8" s="84"/>
      <c r="B8" s="108">
        <v>40272</v>
      </c>
      <c r="C8" s="91">
        <v>0</v>
      </c>
      <c r="D8" s="101"/>
      <c r="E8" s="110">
        <v>40272</v>
      </c>
      <c r="F8" s="89">
        <v>61413.5</v>
      </c>
      <c r="G8" s="103"/>
      <c r="H8" s="111">
        <v>40272</v>
      </c>
      <c r="I8" s="105">
        <v>0</v>
      </c>
      <c r="J8" s="21" t="s">
        <v>7</v>
      </c>
      <c r="K8" s="14">
        <v>28750</v>
      </c>
    </row>
    <row r="9" spans="1:13">
      <c r="A9" s="84"/>
      <c r="B9" s="108">
        <v>40273</v>
      </c>
      <c r="C9" s="91">
        <v>0</v>
      </c>
      <c r="D9" s="101"/>
      <c r="E9" s="110">
        <v>40273</v>
      </c>
      <c r="F9" s="89">
        <v>45378.5</v>
      </c>
      <c r="G9" s="103"/>
      <c r="H9" s="111">
        <v>40273</v>
      </c>
      <c r="I9" s="105">
        <v>368.96</v>
      </c>
      <c r="J9" s="21" t="s">
        <v>11</v>
      </c>
      <c r="K9" s="14">
        <v>8808</v>
      </c>
    </row>
    <row r="10" spans="1:13">
      <c r="A10" s="84"/>
      <c r="B10" s="108">
        <v>40274</v>
      </c>
      <c r="C10" s="91">
        <v>652</v>
      </c>
      <c r="D10" s="101"/>
      <c r="E10" s="110">
        <v>40274</v>
      </c>
      <c r="F10" s="89">
        <v>45237.5</v>
      </c>
      <c r="G10" s="103"/>
      <c r="H10" s="111">
        <v>40274</v>
      </c>
      <c r="I10" s="105">
        <v>426</v>
      </c>
      <c r="J10" s="21" t="s">
        <v>12</v>
      </c>
      <c r="K10" s="14">
        <v>8694</v>
      </c>
    </row>
    <row r="11" spans="1:13">
      <c r="A11" s="84"/>
      <c r="B11" s="108">
        <v>40275</v>
      </c>
      <c r="C11" s="91">
        <v>2450</v>
      </c>
      <c r="D11" s="101" t="s">
        <v>63</v>
      </c>
      <c r="E11" s="110">
        <v>40275</v>
      </c>
      <c r="F11" s="89">
        <v>56293</v>
      </c>
      <c r="G11" s="103"/>
      <c r="H11" s="111">
        <v>40275</v>
      </c>
      <c r="I11" s="105">
        <v>51</v>
      </c>
      <c r="J11" s="21" t="s">
        <v>13</v>
      </c>
      <c r="K11" s="14">
        <v>8684</v>
      </c>
    </row>
    <row r="12" spans="1:13">
      <c r="A12" s="84"/>
      <c r="B12" s="108">
        <v>40276</v>
      </c>
      <c r="C12" s="91">
        <v>4911</v>
      </c>
      <c r="D12" s="101"/>
      <c r="E12" s="110">
        <v>40276</v>
      </c>
      <c r="F12" s="89">
        <v>69392.84</v>
      </c>
      <c r="G12" s="103"/>
      <c r="H12" s="111">
        <v>40276</v>
      </c>
      <c r="I12" s="105">
        <v>20</v>
      </c>
      <c r="J12" s="21" t="s">
        <v>19</v>
      </c>
      <c r="K12" s="14">
        <v>8904.5</v>
      </c>
    </row>
    <row r="13" spans="1:13">
      <c r="A13" s="84"/>
      <c r="B13" s="108">
        <v>40277</v>
      </c>
      <c r="C13" s="91">
        <v>117.74</v>
      </c>
      <c r="D13" s="101"/>
      <c r="E13" s="110">
        <v>40277</v>
      </c>
      <c r="F13" s="89">
        <v>90289.5</v>
      </c>
      <c r="G13" s="103"/>
      <c r="H13" s="111">
        <v>40277</v>
      </c>
      <c r="I13" s="105">
        <v>1172</v>
      </c>
      <c r="J13" s="21" t="s">
        <v>14</v>
      </c>
      <c r="K13" s="14">
        <v>0</v>
      </c>
    </row>
    <row r="14" spans="1:13">
      <c r="A14" s="84"/>
      <c r="B14" s="108">
        <v>40278</v>
      </c>
      <c r="C14" s="91">
        <v>1840</v>
      </c>
      <c r="D14" s="101"/>
      <c r="E14" s="110">
        <v>40278</v>
      </c>
      <c r="F14" s="89">
        <v>117988.5</v>
      </c>
      <c r="G14" s="103"/>
      <c r="H14" s="111">
        <v>40278</v>
      </c>
      <c r="I14" s="105">
        <v>640</v>
      </c>
      <c r="J14" s="21"/>
      <c r="K14" s="14"/>
    </row>
    <row r="15" spans="1:13">
      <c r="A15" s="84"/>
      <c r="B15" s="108">
        <v>40279</v>
      </c>
      <c r="C15" s="91">
        <v>2809.9</v>
      </c>
      <c r="D15" s="101"/>
      <c r="E15" s="110">
        <v>40279</v>
      </c>
      <c r="F15" s="89">
        <v>71428.5</v>
      </c>
      <c r="G15" s="103"/>
      <c r="H15" s="111">
        <v>40279</v>
      </c>
      <c r="I15" s="105">
        <v>80</v>
      </c>
      <c r="J15" s="21"/>
      <c r="K15" s="14"/>
    </row>
    <row r="16" spans="1:13">
      <c r="A16" s="84"/>
      <c r="B16" s="108">
        <v>40280</v>
      </c>
      <c r="C16" s="91">
        <v>907</v>
      </c>
      <c r="D16" s="101"/>
      <c r="E16" s="110">
        <v>40280</v>
      </c>
      <c r="F16" s="89">
        <v>42629.5</v>
      </c>
      <c r="G16" s="103"/>
      <c r="H16" s="111">
        <v>40280</v>
      </c>
      <c r="I16" s="105">
        <v>0</v>
      </c>
      <c r="J16" s="21"/>
      <c r="K16" s="86"/>
      <c r="L16" s="85"/>
      <c r="M16" s="55"/>
    </row>
    <row r="17" spans="1:13">
      <c r="A17" s="84"/>
      <c r="B17" s="108">
        <v>40281</v>
      </c>
      <c r="C17" s="91">
        <v>0</v>
      </c>
      <c r="D17" s="101"/>
      <c r="E17" s="110">
        <v>40281</v>
      </c>
      <c r="F17" s="89">
        <v>30807.5</v>
      </c>
      <c r="G17" s="103"/>
      <c r="H17" s="111">
        <v>40281</v>
      </c>
      <c r="I17" s="105">
        <v>822</v>
      </c>
      <c r="J17" s="21"/>
      <c r="K17" s="86"/>
      <c r="L17" s="85"/>
      <c r="M17" s="55"/>
    </row>
    <row r="18" spans="1:13">
      <c r="A18" s="84"/>
      <c r="B18" s="108">
        <v>40282</v>
      </c>
      <c r="C18" s="91">
        <v>0</v>
      </c>
      <c r="D18" s="101"/>
      <c r="E18" s="110">
        <v>40282</v>
      </c>
      <c r="F18" s="89">
        <v>59821</v>
      </c>
      <c r="G18" s="103"/>
      <c r="H18" s="111">
        <v>40282</v>
      </c>
      <c r="I18" s="105">
        <v>0</v>
      </c>
      <c r="J18" s="21"/>
      <c r="K18" s="90"/>
      <c r="L18" s="85"/>
      <c r="M18" s="55"/>
    </row>
    <row r="19" spans="1:13">
      <c r="A19" s="84"/>
      <c r="B19" s="108">
        <v>40283</v>
      </c>
      <c r="C19" s="91">
        <v>0</v>
      </c>
      <c r="D19" s="101"/>
      <c r="E19" s="110">
        <v>40283</v>
      </c>
      <c r="F19" s="89">
        <v>58406</v>
      </c>
      <c r="G19" s="103"/>
      <c r="H19" s="111">
        <v>40283</v>
      </c>
      <c r="I19" s="105">
        <v>0</v>
      </c>
      <c r="J19" s="21"/>
      <c r="K19" s="90"/>
      <c r="L19" s="85"/>
      <c r="M19" s="55"/>
    </row>
    <row r="20" spans="1:13">
      <c r="A20" s="84"/>
      <c r="B20" s="108">
        <v>40284</v>
      </c>
      <c r="C20" s="91">
        <v>1129.77</v>
      </c>
      <c r="D20" s="101"/>
      <c r="E20" s="110">
        <v>40284</v>
      </c>
      <c r="F20" s="89">
        <v>55367</v>
      </c>
      <c r="G20" s="103"/>
      <c r="H20" s="111">
        <v>40284</v>
      </c>
      <c r="I20" s="105">
        <v>0</v>
      </c>
      <c r="J20" s="107"/>
      <c r="K20" s="14"/>
    </row>
    <row r="21" spans="1:13">
      <c r="A21" s="84"/>
      <c r="B21" s="108">
        <v>40285</v>
      </c>
      <c r="C21" s="91">
        <v>3017.5</v>
      </c>
      <c r="D21" s="101"/>
      <c r="E21" s="110">
        <v>40285</v>
      </c>
      <c r="F21" s="89">
        <v>100356.5</v>
      </c>
      <c r="G21" s="103"/>
      <c r="H21" s="111">
        <v>40285</v>
      </c>
      <c r="I21" s="105">
        <v>45</v>
      </c>
      <c r="J21" s="107"/>
      <c r="K21" s="14"/>
    </row>
    <row r="22" spans="1:13">
      <c r="A22" s="84"/>
      <c r="B22" s="108">
        <v>40286</v>
      </c>
      <c r="C22" s="91">
        <v>0</v>
      </c>
      <c r="D22" s="101"/>
      <c r="E22" s="110">
        <v>40286</v>
      </c>
      <c r="F22" s="89">
        <v>83364</v>
      </c>
      <c r="G22" s="103"/>
      <c r="H22" s="111">
        <v>40286</v>
      </c>
      <c r="I22" s="105">
        <v>0</v>
      </c>
      <c r="J22" s="21"/>
      <c r="K22" s="14"/>
    </row>
    <row r="23" spans="1:13">
      <c r="A23" s="84"/>
      <c r="B23" s="108">
        <v>40287</v>
      </c>
      <c r="C23" s="91">
        <v>0</v>
      </c>
      <c r="D23" s="101"/>
      <c r="E23" s="110">
        <v>40287</v>
      </c>
      <c r="F23" s="89">
        <v>26936</v>
      </c>
      <c r="G23" s="103"/>
      <c r="H23" s="111">
        <v>40287</v>
      </c>
      <c r="I23" s="105">
        <v>0</v>
      </c>
      <c r="J23" s="21"/>
      <c r="K23" s="14"/>
    </row>
    <row r="24" spans="1:13">
      <c r="A24" s="84"/>
      <c r="B24" s="108">
        <v>40288</v>
      </c>
      <c r="C24" s="91">
        <v>0</v>
      </c>
      <c r="D24" s="101"/>
      <c r="E24" s="110">
        <v>40288</v>
      </c>
      <c r="F24" s="89">
        <v>41960</v>
      </c>
      <c r="G24" s="103"/>
      <c r="H24" s="111">
        <v>40288</v>
      </c>
      <c r="I24" s="105">
        <v>977</v>
      </c>
      <c r="J24" s="21"/>
      <c r="K24" s="14"/>
    </row>
    <row r="25" spans="1:13">
      <c r="A25" s="84"/>
      <c r="B25" s="108">
        <v>40289</v>
      </c>
      <c r="C25" s="91">
        <v>0</v>
      </c>
      <c r="D25" s="101"/>
      <c r="E25" s="110">
        <v>40289</v>
      </c>
      <c r="F25" s="89">
        <v>51080.32</v>
      </c>
      <c r="G25" s="103"/>
      <c r="H25" s="111">
        <v>40289</v>
      </c>
      <c r="I25" s="105">
        <v>0</v>
      </c>
      <c r="J25" s="21"/>
      <c r="K25" s="14"/>
    </row>
    <row r="26" spans="1:13">
      <c r="A26" s="84"/>
      <c r="B26" s="108">
        <v>40290</v>
      </c>
      <c r="C26" s="91">
        <v>0</v>
      </c>
      <c r="D26" s="101"/>
      <c r="E26" s="110">
        <v>40290</v>
      </c>
      <c r="F26" s="89">
        <v>52231.5</v>
      </c>
      <c r="G26" s="103"/>
      <c r="H26" s="111">
        <v>40290</v>
      </c>
      <c r="I26" s="105">
        <v>234</v>
      </c>
      <c r="J26" s="21"/>
      <c r="K26" s="14"/>
    </row>
    <row r="27" spans="1:13">
      <c r="A27" s="84"/>
      <c r="B27" s="108">
        <v>40291</v>
      </c>
      <c r="C27" s="91">
        <v>0</v>
      </c>
      <c r="D27" s="101"/>
      <c r="E27" s="110">
        <v>40291</v>
      </c>
      <c r="F27" s="89">
        <v>53809.5</v>
      </c>
      <c r="G27" s="103"/>
      <c r="H27" s="111">
        <v>40291</v>
      </c>
      <c r="I27" s="105">
        <v>0</v>
      </c>
      <c r="J27" s="21"/>
      <c r="K27" s="14"/>
    </row>
    <row r="28" spans="1:13">
      <c r="A28" s="84"/>
      <c r="B28" s="108">
        <v>40292</v>
      </c>
      <c r="C28" s="91">
        <v>0</v>
      </c>
      <c r="D28" s="101"/>
      <c r="E28" s="110">
        <v>40292</v>
      </c>
      <c r="F28" s="89">
        <v>86769.04</v>
      </c>
      <c r="G28" s="103"/>
      <c r="H28" s="111">
        <v>40292</v>
      </c>
      <c r="I28" s="105">
        <v>20</v>
      </c>
      <c r="J28" s="21"/>
      <c r="K28" s="14"/>
    </row>
    <row r="29" spans="1:13">
      <c r="A29" s="84"/>
      <c r="B29" s="108">
        <v>40293</v>
      </c>
      <c r="C29" s="91">
        <v>2461</v>
      </c>
      <c r="D29" s="101"/>
      <c r="E29" s="110">
        <v>40293</v>
      </c>
      <c r="F29" s="89">
        <v>45904.5</v>
      </c>
      <c r="G29" s="103"/>
      <c r="H29" s="111">
        <v>40293</v>
      </c>
      <c r="I29" s="105">
        <v>0</v>
      </c>
      <c r="J29" s="21"/>
      <c r="K29" s="14"/>
    </row>
    <row r="30" spans="1:13">
      <c r="A30" s="84"/>
      <c r="B30" s="108">
        <v>40294</v>
      </c>
      <c r="C30" s="91">
        <v>0</v>
      </c>
      <c r="D30" s="101"/>
      <c r="E30" s="110">
        <v>40294</v>
      </c>
      <c r="F30" s="89">
        <v>40603.06</v>
      </c>
      <c r="G30" s="103"/>
      <c r="H30" s="111">
        <v>40294</v>
      </c>
      <c r="I30" s="105">
        <v>24</v>
      </c>
      <c r="J30" s="21"/>
      <c r="K30" s="14"/>
    </row>
    <row r="31" spans="1:13">
      <c r="A31" s="84"/>
      <c r="B31" s="108">
        <v>40295</v>
      </c>
      <c r="C31" s="91">
        <v>0</v>
      </c>
      <c r="D31" s="101"/>
      <c r="E31" s="110">
        <v>40295</v>
      </c>
      <c r="F31" s="89">
        <v>40977.24</v>
      </c>
      <c r="G31" s="103"/>
      <c r="H31" s="111">
        <v>40295</v>
      </c>
      <c r="I31" s="105">
        <v>0</v>
      </c>
      <c r="J31" s="21"/>
      <c r="K31" s="14"/>
    </row>
    <row r="32" spans="1:13">
      <c r="A32" s="84"/>
      <c r="B32" s="108">
        <v>40296</v>
      </c>
      <c r="C32" s="91">
        <v>0</v>
      </c>
      <c r="D32" s="101"/>
      <c r="E32" s="110">
        <v>40296</v>
      </c>
      <c r="F32" s="89">
        <v>32998.5</v>
      </c>
      <c r="G32" s="103"/>
      <c r="H32" s="111">
        <v>40296</v>
      </c>
      <c r="I32" s="105">
        <v>20</v>
      </c>
      <c r="J32" s="21"/>
      <c r="K32" s="14"/>
    </row>
    <row r="33" spans="1:11">
      <c r="A33" s="84"/>
      <c r="B33" s="108">
        <v>40297</v>
      </c>
      <c r="C33" s="91">
        <v>0</v>
      </c>
      <c r="D33" s="101"/>
      <c r="E33" s="110">
        <v>40297</v>
      </c>
      <c r="F33" s="89">
        <v>68584.5</v>
      </c>
      <c r="G33" s="103"/>
      <c r="H33" s="111">
        <v>40297</v>
      </c>
      <c r="I33" s="105">
        <v>0</v>
      </c>
      <c r="J33" s="21"/>
      <c r="K33" s="14"/>
    </row>
    <row r="34" spans="1:11">
      <c r="A34" s="84"/>
      <c r="B34" s="108">
        <v>40298</v>
      </c>
      <c r="C34" s="91">
        <v>0</v>
      </c>
      <c r="D34" s="101"/>
      <c r="E34" s="110">
        <v>40298</v>
      </c>
      <c r="F34" s="89">
        <v>98945.5</v>
      </c>
      <c r="G34" s="103"/>
      <c r="H34" s="111">
        <v>40298</v>
      </c>
      <c r="I34" s="105">
        <v>24</v>
      </c>
      <c r="J34" s="21"/>
      <c r="K34" s="14"/>
    </row>
    <row r="35" spans="1:11" ht="15.75" thickBot="1">
      <c r="A35" s="84"/>
      <c r="B35" s="108"/>
      <c r="C35" s="91"/>
      <c r="D35" s="101"/>
      <c r="E35" s="110"/>
      <c r="F35" s="89">
        <v>0</v>
      </c>
      <c r="G35" s="103"/>
      <c r="H35" s="111"/>
      <c r="I35" s="105"/>
      <c r="J35" s="21"/>
      <c r="K35" s="14"/>
    </row>
    <row r="36" spans="1:11" ht="15.75" thickBot="1">
      <c r="A36" s="33" t="s">
        <v>3</v>
      </c>
      <c r="B36" s="26"/>
      <c r="C36" s="9">
        <v>1619359.08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60</v>
      </c>
      <c r="B37" s="52"/>
      <c r="C37" s="11">
        <v>59757.5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1814950.1700000002</v>
      </c>
      <c r="E38" s="23" t="s">
        <v>1</v>
      </c>
      <c r="F38" s="24">
        <f>SUM(F5:F37)</f>
        <v>1762584.5</v>
      </c>
      <c r="H38" s="1" t="s">
        <v>1</v>
      </c>
      <c r="I38" s="4">
        <f>SUM(I5:I37)</f>
        <v>5317.46</v>
      </c>
      <c r="J38" s="42" t="s">
        <v>1</v>
      </c>
      <c r="K38" s="4">
        <f t="shared" ref="K38" si="0">SUM(K5:K37)</f>
        <v>64535.5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46" t="s">
        <v>15</v>
      </c>
      <c r="I40" s="147"/>
      <c r="J40" s="144">
        <f>I38+K38</f>
        <v>69852.960000000006</v>
      </c>
      <c r="K40" s="145"/>
    </row>
    <row r="41" spans="1:11" ht="15.75">
      <c r="D41" s="150" t="s">
        <v>16</v>
      </c>
      <c r="E41" s="150"/>
      <c r="F41" s="46">
        <f>F38-J40</f>
        <v>1692731.54</v>
      </c>
      <c r="I41" s="40"/>
    </row>
    <row r="42" spans="1:11" ht="15.75" thickBot="1">
      <c r="D42" s="45"/>
      <c r="E42" s="45" t="s">
        <v>0</v>
      </c>
      <c r="F42" s="47">
        <f>-C38</f>
        <v>-1814950.1700000002</v>
      </c>
    </row>
    <row r="43" spans="1:11" ht="15.75" thickTop="1">
      <c r="C43" t="s">
        <v>35</v>
      </c>
      <c r="E43" s="5" t="s">
        <v>27</v>
      </c>
      <c r="F43" s="4">
        <f>SUM(F41:F42)</f>
        <v>-122218.63000000012</v>
      </c>
      <c r="I43" s="154"/>
      <c r="J43" s="154"/>
      <c r="K43" s="2"/>
    </row>
    <row r="44" spans="1:11" ht="15.75" thickBot="1">
      <c r="D44" s="136" t="s">
        <v>26</v>
      </c>
      <c r="E44" s="136"/>
      <c r="F44" s="51">
        <v>20909.53</v>
      </c>
      <c r="I44" s="155" t="s">
        <v>18</v>
      </c>
      <c r="J44" s="155"/>
      <c r="K44" s="2">
        <v>142812.42000000001</v>
      </c>
    </row>
    <row r="45" spans="1:11" ht="16.5" thickTop="1" thickBot="1">
      <c r="E45" s="6" t="s">
        <v>30</v>
      </c>
      <c r="F45" s="7">
        <f>F44+F43</f>
        <v>-101309.10000000012</v>
      </c>
      <c r="I45" s="148" t="s">
        <v>36</v>
      </c>
      <c r="J45" s="149"/>
      <c r="K45" s="66">
        <f>F45+K44</f>
        <v>41503.319999999891</v>
      </c>
    </row>
    <row r="46" spans="1:11" ht="15.75" thickTop="1">
      <c r="D46" s="151"/>
      <c r="E46" s="151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46"/>
  <sheetViews>
    <sheetView workbookViewId="0">
      <pane ySplit="4" topLeftCell="A32" activePane="bottomLeft" state="frozen"/>
      <selection pane="bottomLeft" activeCell="G44" sqref="G44"/>
    </sheetView>
  </sheetViews>
  <sheetFormatPr baseColWidth="10" defaultRowHeight="15"/>
  <cols>
    <col min="3" max="3" width="15.140625" customWidth="1"/>
    <col min="4" max="4" width="11.85546875" bestFit="1" customWidth="1"/>
    <col min="6" max="6" width="16.140625" customWidth="1"/>
  </cols>
  <sheetData>
    <row r="1" spans="1:11" ht="31.5">
      <c r="C1" s="159" t="s">
        <v>50</v>
      </c>
      <c r="D1" s="159"/>
      <c r="E1" s="159"/>
      <c r="F1" s="159"/>
      <c r="G1" s="159"/>
      <c r="H1" s="159"/>
      <c r="I1" s="159"/>
      <c r="J1" s="159"/>
      <c r="K1" s="69" t="s">
        <v>41</v>
      </c>
    </row>
    <row r="2" spans="1:11" ht="15.75" thickBot="1">
      <c r="E2" s="114"/>
      <c r="F2" s="114"/>
      <c r="K2" s="70"/>
    </row>
    <row r="3" spans="1:11" ht="15.75" thickBot="1">
      <c r="C3" s="29" t="s">
        <v>0</v>
      </c>
      <c r="D3" s="3"/>
      <c r="K3" s="71"/>
    </row>
    <row r="4" spans="1:11" ht="20.25" thickTop="1" thickBot="1">
      <c r="A4" s="27" t="s">
        <v>2</v>
      </c>
      <c r="B4" s="28"/>
      <c r="C4" s="30">
        <v>47885.98</v>
      </c>
      <c r="D4" s="2"/>
      <c r="E4" s="138" t="s">
        <v>38</v>
      </c>
      <c r="F4" s="139"/>
      <c r="I4" s="140" t="s">
        <v>5</v>
      </c>
      <c r="J4" s="141"/>
      <c r="K4" s="142"/>
    </row>
    <row r="5" spans="1:11" ht="15.75" thickTop="1">
      <c r="B5" s="8">
        <v>40269</v>
      </c>
      <c r="C5" s="9">
        <v>8389.5</v>
      </c>
      <c r="D5" s="101"/>
      <c r="E5" s="13">
        <v>40269</v>
      </c>
      <c r="F5" s="14">
        <v>12392.5</v>
      </c>
      <c r="G5" s="103"/>
      <c r="H5" s="19">
        <v>40269</v>
      </c>
      <c r="I5" s="20">
        <v>36</v>
      </c>
      <c r="J5" s="37"/>
      <c r="K5" s="38"/>
    </row>
    <row r="6" spans="1:11">
      <c r="B6" s="8">
        <v>40270</v>
      </c>
      <c r="C6" s="116"/>
      <c r="D6" s="2"/>
      <c r="E6" s="13">
        <v>40270</v>
      </c>
      <c r="F6" s="115"/>
      <c r="H6" s="19">
        <v>40270</v>
      </c>
      <c r="I6" s="117"/>
      <c r="J6" s="21"/>
      <c r="K6" s="14"/>
    </row>
    <row r="7" spans="1:11">
      <c r="B7" s="8">
        <v>40271</v>
      </c>
      <c r="C7" s="9">
        <v>3171</v>
      </c>
      <c r="D7" s="2"/>
      <c r="E7" s="13">
        <v>40271</v>
      </c>
      <c r="F7" s="14">
        <v>52784.45</v>
      </c>
      <c r="H7" s="19">
        <v>40271</v>
      </c>
      <c r="I7" s="20">
        <v>399</v>
      </c>
      <c r="J7" s="21" t="s">
        <v>4</v>
      </c>
      <c r="K7" s="14">
        <v>0</v>
      </c>
    </row>
    <row r="8" spans="1:11">
      <c r="B8" s="8">
        <v>40272</v>
      </c>
      <c r="C8" s="9">
        <v>3588.57</v>
      </c>
      <c r="D8" s="2"/>
      <c r="E8" s="13">
        <v>40272</v>
      </c>
      <c r="F8" s="14">
        <v>43016.46</v>
      </c>
      <c r="H8" s="19">
        <v>40272</v>
      </c>
      <c r="I8" s="105">
        <v>72</v>
      </c>
      <c r="J8" s="120" t="s">
        <v>7</v>
      </c>
      <c r="K8" s="89">
        <v>30000</v>
      </c>
    </row>
    <row r="9" spans="1:11">
      <c r="B9" s="8">
        <v>40273</v>
      </c>
      <c r="C9" s="9">
        <v>1150</v>
      </c>
      <c r="D9" s="2"/>
      <c r="E9" s="13">
        <v>40273</v>
      </c>
      <c r="F9" s="14">
        <v>32634.5</v>
      </c>
      <c r="H9" s="19">
        <v>40273</v>
      </c>
      <c r="I9" s="105">
        <v>23</v>
      </c>
      <c r="J9" s="120" t="s">
        <v>51</v>
      </c>
      <c r="K9" s="89">
        <v>368</v>
      </c>
    </row>
    <row r="10" spans="1:11">
      <c r="B10" s="8">
        <v>40274</v>
      </c>
      <c r="C10" s="91">
        <v>1150</v>
      </c>
      <c r="D10" s="2"/>
      <c r="E10" s="13">
        <v>40274</v>
      </c>
      <c r="F10" s="14">
        <v>23875</v>
      </c>
      <c r="H10" s="19">
        <v>40274</v>
      </c>
      <c r="I10" s="105">
        <v>0</v>
      </c>
      <c r="J10" s="120" t="s">
        <v>20</v>
      </c>
      <c r="K10" s="89">
        <v>2150</v>
      </c>
    </row>
    <row r="11" spans="1:11">
      <c r="B11" s="8">
        <v>40275</v>
      </c>
      <c r="C11" s="91">
        <v>1428</v>
      </c>
      <c r="D11" s="2"/>
      <c r="E11" s="13">
        <v>40275</v>
      </c>
      <c r="F11" s="14">
        <v>16977.7</v>
      </c>
      <c r="H11" s="19">
        <v>40275</v>
      </c>
      <c r="I11" s="105">
        <v>23</v>
      </c>
      <c r="J11" s="120" t="s">
        <v>21</v>
      </c>
      <c r="K11" s="89">
        <v>5483</v>
      </c>
    </row>
    <row r="12" spans="1:11">
      <c r="B12" s="8">
        <v>40276</v>
      </c>
      <c r="C12" s="91">
        <v>6187</v>
      </c>
      <c r="D12" s="2"/>
      <c r="E12" s="13">
        <v>40276</v>
      </c>
      <c r="F12" s="14">
        <v>20893.96</v>
      </c>
      <c r="H12" s="19">
        <v>40276</v>
      </c>
      <c r="I12" s="105">
        <v>0</v>
      </c>
      <c r="J12" s="120" t="s">
        <v>22</v>
      </c>
      <c r="K12" s="89">
        <v>2150</v>
      </c>
    </row>
    <row r="13" spans="1:11">
      <c r="B13" s="8">
        <v>40277</v>
      </c>
      <c r="C13" s="91">
        <v>2838.5</v>
      </c>
      <c r="D13" s="2"/>
      <c r="E13" s="13">
        <v>40277</v>
      </c>
      <c r="F13" s="14">
        <v>30047.279999999999</v>
      </c>
      <c r="H13" s="19">
        <v>40277</v>
      </c>
      <c r="I13" s="105">
        <v>0</v>
      </c>
      <c r="J13" s="120" t="s">
        <v>23</v>
      </c>
      <c r="K13" s="89">
        <v>5250</v>
      </c>
    </row>
    <row r="14" spans="1:11">
      <c r="B14" s="8">
        <v>40278</v>
      </c>
      <c r="C14" s="91">
        <v>2597</v>
      </c>
      <c r="D14" s="2"/>
      <c r="E14" s="13">
        <v>40278</v>
      </c>
      <c r="F14" s="14">
        <v>73560.2</v>
      </c>
      <c r="H14" s="19">
        <v>40278</v>
      </c>
      <c r="I14" s="105">
        <v>30</v>
      </c>
      <c r="J14" s="120" t="s">
        <v>24</v>
      </c>
      <c r="K14" s="89">
        <v>2150</v>
      </c>
    </row>
    <row r="15" spans="1:11">
      <c r="B15" s="8">
        <v>40279</v>
      </c>
      <c r="C15" s="91">
        <v>10587</v>
      </c>
      <c r="D15" s="2"/>
      <c r="E15" s="13">
        <v>40279</v>
      </c>
      <c r="F15" s="14">
        <v>41622</v>
      </c>
      <c r="H15" s="19">
        <v>40279</v>
      </c>
      <c r="I15" s="105">
        <v>0</v>
      </c>
      <c r="J15" s="120" t="s">
        <v>39</v>
      </c>
      <c r="K15" s="89">
        <v>5250</v>
      </c>
    </row>
    <row r="16" spans="1:11">
      <c r="B16" s="8">
        <v>40280</v>
      </c>
      <c r="C16" s="91">
        <v>12788.5</v>
      </c>
      <c r="D16" s="2"/>
      <c r="E16" s="13">
        <v>40280</v>
      </c>
      <c r="F16" s="14">
        <v>35639.32</v>
      </c>
      <c r="G16" s="119"/>
      <c r="H16" s="118">
        <v>40280</v>
      </c>
      <c r="I16" s="105">
        <v>846</v>
      </c>
      <c r="J16" s="120" t="s">
        <v>42</v>
      </c>
      <c r="K16" s="89">
        <v>239.5</v>
      </c>
    </row>
    <row r="17" spans="1:11">
      <c r="B17" s="8">
        <v>40281</v>
      </c>
      <c r="C17" s="122">
        <v>2601.1999999999998</v>
      </c>
      <c r="D17" s="14" t="s">
        <v>52</v>
      </c>
      <c r="E17" s="13">
        <v>40281</v>
      </c>
      <c r="F17" s="121">
        <v>22207.94</v>
      </c>
      <c r="G17" s="119"/>
      <c r="H17" s="118">
        <v>40281</v>
      </c>
      <c r="I17" s="105">
        <v>135</v>
      </c>
      <c r="J17" s="21" t="s">
        <v>43</v>
      </c>
      <c r="K17" s="14">
        <v>2483</v>
      </c>
    </row>
    <row r="18" spans="1:11">
      <c r="A18" s="87"/>
      <c r="B18" s="8">
        <v>40282</v>
      </c>
      <c r="C18" s="91">
        <v>321</v>
      </c>
      <c r="D18" s="14"/>
      <c r="E18" s="13">
        <v>40282</v>
      </c>
      <c r="F18" s="121">
        <v>18931.5</v>
      </c>
      <c r="G18" s="25"/>
      <c r="H18" s="19">
        <v>40282</v>
      </c>
      <c r="I18" s="20">
        <v>41</v>
      </c>
      <c r="J18" s="120" t="s">
        <v>55</v>
      </c>
      <c r="K18" s="14">
        <v>4654.5</v>
      </c>
    </row>
    <row r="19" spans="1:11">
      <c r="A19" s="87"/>
      <c r="B19" s="8">
        <v>40283</v>
      </c>
      <c r="C19" s="91">
        <v>2382</v>
      </c>
      <c r="D19" s="14"/>
      <c r="E19" s="13">
        <v>40283</v>
      </c>
      <c r="F19" s="121">
        <v>22526.6</v>
      </c>
      <c r="H19" s="19">
        <v>40283</v>
      </c>
      <c r="I19" s="20">
        <v>0</v>
      </c>
      <c r="J19" s="21" t="s">
        <v>56</v>
      </c>
      <c r="K19" s="14">
        <v>239.5</v>
      </c>
    </row>
    <row r="20" spans="1:11">
      <c r="A20" s="87"/>
      <c r="B20" s="8">
        <v>40284</v>
      </c>
      <c r="C20" s="9">
        <v>2340.4</v>
      </c>
      <c r="D20" s="14"/>
      <c r="E20" s="13">
        <v>40284</v>
      </c>
      <c r="F20" s="121">
        <v>52564</v>
      </c>
      <c r="H20" s="19">
        <v>40284</v>
      </c>
      <c r="I20" s="20">
        <v>0</v>
      </c>
      <c r="J20" s="21"/>
      <c r="K20" s="14"/>
    </row>
    <row r="21" spans="1:11">
      <c r="A21" s="87"/>
      <c r="B21" s="8">
        <v>40285</v>
      </c>
      <c r="C21" s="9">
        <v>566</v>
      </c>
      <c r="D21" s="14" t="s">
        <v>53</v>
      </c>
      <c r="E21" s="13">
        <v>40285</v>
      </c>
      <c r="F21" s="121">
        <v>68334.86</v>
      </c>
      <c r="H21" s="19">
        <v>40285</v>
      </c>
      <c r="I21" s="20">
        <v>27</v>
      </c>
      <c r="J21" s="21"/>
      <c r="K21" s="14"/>
    </row>
    <row r="22" spans="1:11">
      <c r="A22" s="106"/>
      <c r="B22" s="8">
        <v>40286</v>
      </c>
      <c r="C22" s="91">
        <v>0</v>
      </c>
      <c r="D22" s="14"/>
      <c r="E22" s="13">
        <v>40286</v>
      </c>
      <c r="F22" s="121">
        <v>63585.46</v>
      </c>
      <c r="H22" s="19">
        <v>40286</v>
      </c>
      <c r="I22" s="20">
        <v>0</v>
      </c>
      <c r="J22" s="21"/>
      <c r="K22" s="14"/>
    </row>
    <row r="23" spans="1:11">
      <c r="A23" s="106"/>
      <c r="B23" s="8">
        <v>40287</v>
      </c>
      <c r="C23" s="91">
        <v>2459.5</v>
      </c>
      <c r="D23" s="14" t="s">
        <v>54</v>
      </c>
      <c r="E23" s="13">
        <v>40287</v>
      </c>
      <c r="F23" s="95">
        <v>20842.5</v>
      </c>
      <c r="G23" s="93"/>
      <c r="H23" s="19">
        <v>40287</v>
      </c>
      <c r="I23" s="20">
        <v>0</v>
      </c>
      <c r="J23" s="21"/>
      <c r="K23" s="14"/>
    </row>
    <row r="24" spans="1:11">
      <c r="A24" s="106"/>
      <c r="B24" s="8">
        <v>40288</v>
      </c>
      <c r="C24" s="91">
        <v>5795</v>
      </c>
      <c r="D24" s="2"/>
      <c r="E24" s="13">
        <v>40288</v>
      </c>
      <c r="F24" s="96">
        <v>17996.5</v>
      </c>
      <c r="G24" s="94"/>
      <c r="H24" s="19">
        <v>40288</v>
      </c>
      <c r="I24" s="20">
        <v>10</v>
      </c>
      <c r="J24" s="21"/>
      <c r="K24" s="14"/>
    </row>
    <row r="25" spans="1:11">
      <c r="A25" s="106"/>
      <c r="B25" s="8">
        <v>40289</v>
      </c>
      <c r="C25" s="91">
        <v>5298</v>
      </c>
      <c r="D25" s="2"/>
      <c r="E25" s="13">
        <v>40289</v>
      </c>
      <c r="F25" s="96">
        <v>15106</v>
      </c>
      <c r="G25" s="93"/>
      <c r="H25" s="19">
        <v>40289</v>
      </c>
      <c r="I25" s="20">
        <v>272</v>
      </c>
      <c r="J25" s="21"/>
      <c r="K25" s="14"/>
    </row>
    <row r="26" spans="1:11">
      <c r="A26" s="106"/>
      <c r="B26" s="8">
        <v>40290</v>
      </c>
      <c r="C26" s="91">
        <v>381.8</v>
      </c>
      <c r="D26" s="2" t="s">
        <v>53</v>
      </c>
      <c r="E26" s="13">
        <v>40290</v>
      </c>
      <c r="F26" s="96">
        <v>20229.5</v>
      </c>
      <c r="G26" s="93"/>
      <c r="H26" s="19">
        <v>40290</v>
      </c>
      <c r="I26" s="20">
        <v>280</v>
      </c>
      <c r="J26" s="21"/>
      <c r="K26" s="14"/>
    </row>
    <row r="27" spans="1:11">
      <c r="A27" s="106"/>
      <c r="B27" s="8">
        <v>40291</v>
      </c>
      <c r="C27" s="91">
        <v>3238.5</v>
      </c>
      <c r="D27" s="2"/>
      <c r="E27" s="13">
        <v>40291</v>
      </c>
      <c r="F27" s="96">
        <v>31491</v>
      </c>
      <c r="G27" s="93"/>
      <c r="H27" s="19">
        <v>40291</v>
      </c>
      <c r="I27" s="20">
        <v>20</v>
      </c>
      <c r="J27" s="21"/>
      <c r="K27" s="14"/>
    </row>
    <row r="28" spans="1:11">
      <c r="A28" s="106"/>
      <c r="B28" s="8">
        <v>40292</v>
      </c>
      <c r="C28" s="91">
        <v>0</v>
      </c>
      <c r="D28" s="2"/>
      <c r="E28" s="13">
        <v>40292</v>
      </c>
      <c r="F28" s="96">
        <v>37622</v>
      </c>
      <c r="G28" s="93"/>
      <c r="H28" s="19">
        <v>40292</v>
      </c>
      <c r="I28" s="20">
        <v>169</v>
      </c>
      <c r="J28" s="21"/>
      <c r="K28" s="14"/>
    </row>
    <row r="29" spans="1:11">
      <c r="B29" s="8">
        <v>40293</v>
      </c>
      <c r="C29" s="9">
        <v>4645</v>
      </c>
      <c r="D29" s="2" t="s">
        <v>57</v>
      </c>
      <c r="E29" s="13">
        <v>40293</v>
      </c>
      <c r="F29" s="96">
        <v>45047.5</v>
      </c>
      <c r="G29" s="93"/>
      <c r="H29" s="19">
        <v>40293</v>
      </c>
      <c r="I29" s="20">
        <v>0</v>
      </c>
      <c r="J29" s="21"/>
      <c r="K29" s="14"/>
    </row>
    <row r="30" spans="1:11">
      <c r="B30" s="8">
        <v>40294</v>
      </c>
      <c r="C30" s="9">
        <v>3126.5</v>
      </c>
      <c r="D30" s="2"/>
      <c r="E30" s="13">
        <v>40294</v>
      </c>
      <c r="F30" s="100">
        <v>24134.5</v>
      </c>
      <c r="G30" s="93"/>
      <c r="H30" s="19">
        <v>40294</v>
      </c>
      <c r="I30" s="20">
        <v>0</v>
      </c>
      <c r="J30" s="21"/>
      <c r="K30" s="14"/>
    </row>
    <row r="31" spans="1:11">
      <c r="B31" s="8">
        <v>40295</v>
      </c>
      <c r="C31" s="91">
        <v>203.7</v>
      </c>
      <c r="D31" s="2" t="s">
        <v>52</v>
      </c>
      <c r="E31" s="13">
        <v>40295</v>
      </c>
      <c r="F31" s="96">
        <v>27703</v>
      </c>
      <c r="G31" s="93"/>
      <c r="H31" s="19">
        <v>40295</v>
      </c>
      <c r="I31" s="20">
        <v>10</v>
      </c>
      <c r="J31" s="21"/>
      <c r="K31" s="14"/>
    </row>
    <row r="32" spans="1:11">
      <c r="B32" s="8">
        <v>40296</v>
      </c>
      <c r="C32" s="9">
        <v>38.5</v>
      </c>
      <c r="D32" s="2" t="s">
        <v>58</v>
      </c>
      <c r="E32" s="13">
        <v>40296</v>
      </c>
      <c r="F32" s="96">
        <v>21475.5</v>
      </c>
      <c r="G32" s="93"/>
      <c r="H32" s="19">
        <v>40296</v>
      </c>
      <c r="I32" s="20">
        <v>100</v>
      </c>
      <c r="J32" s="21"/>
      <c r="K32" s="14"/>
    </row>
    <row r="33" spans="1:11">
      <c r="B33" s="8">
        <v>40297</v>
      </c>
      <c r="C33" s="91">
        <v>1829</v>
      </c>
      <c r="D33" s="2"/>
      <c r="E33" s="13">
        <v>40297</v>
      </c>
      <c r="F33" s="97">
        <v>25203.5</v>
      </c>
      <c r="H33" s="19">
        <v>40297</v>
      </c>
      <c r="I33" s="20">
        <v>580</v>
      </c>
      <c r="J33" s="21"/>
      <c r="K33" s="14"/>
    </row>
    <row r="34" spans="1:11">
      <c r="B34" s="8">
        <v>40298</v>
      </c>
      <c r="C34" s="9">
        <v>4366.5</v>
      </c>
      <c r="D34" s="2" t="s">
        <v>59</v>
      </c>
      <c r="E34" s="13">
        <v>40298</v>
      </c>
      <c r="F34" s="97">
        <v>67143</v>
      </c>
      <c r="H34" s="19">
        <v>40298</v>
      </c>
      <c r="I34" s="20">
        <v>400</v>
      </c>
      <c r="J34" s="21"/>
      <c r="K34" s="14"/>
    </row>
    <row r="35" spans="1:11">
      <c r="B35" s="8"/>
      <c r="C35" s="9"/>
      <c r="D35" s="2"/>
      <c r="E35" s="13"/>
      <c r="F35" s="98"/>
      <c r="H35" s="19"/>
      <c r="I35" s="20"/>
      <c r="J35" s="21"/>
      <c r="K35" s="14"/>
    </row>
    <row r="36" spans="1:11" ht="15.75" thickBot="1">
      <c r="B36" s="8"/>
      <c r="C36" s="9"/>
      <c r="D36" s="2"/>
      <c r="E36" s="13"/>
      <c r="F36" s="97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729207.74</v>
      </c>
      <c r="D37" s="2"/>
      <c r="E37" s="13"/>
      <c r="F37" s="97">
        <v>0</v>
      </c>
      <c r="H37" s="31"/>
      <c r="I37" s="20">
        <v>0</v>
      </c>
      <c r="J37" s="21"/>
      <c r="K37" s="14"/>
    </row>
    <row r="38" spans="1:11" ht="15.75" thickBot="1">
      <c r="A38" t="s">
        <v>60</v>
      </c>
      <c r="B38" s="10"/>
      <c r="C38" s="11">
        <v>129885.85</v>
      </c>
      <c r="D38" s="2"/>
      <c r="E38" s="64"/>
      <c r="F38" s="99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1000447.24</v>
      </c>
      <c r="E39" s="113" t="s">
        <v>1</v>
      </c>
      <c r="F39" s="81">
        <f>SUM(F5:F38)</f>
        <v>985588.23</v>
      </c>
      <c r="H39" s="114" t="s">
        <v>1</v>
      </c>
      <c r="I39" s="4">
        <f>SUM(I5:I38)</f>
        <v>3473</v>
      </c>
      <c r="J39" s="72" t="s">
        <v>1</v>
      </c>
      <c r="K39" s="73">
        <f t="shared" ref="K39" si="0">SUM(K5:K38)</f>
        <v>60417.5</v>
      </c>
    </row>
    <row r="40" spans="1:11">
      <c r="F40" s="70"/>
      <c r="I40" s="2"/>
      <c r="J40" s="25"/>
      <c r="K40" s="70"/>
    </row>
    <row r="41" spans="1:11" ht="15.75" customHeight="1">
      <c r="A41" s="5"/>
      <c r="B41" s="5"/>
      <c r="C41" s="48"/>
      <c r="D41" s="25"/>
      <c r="E41" s="25"/>
      <c r="F41" s="70"/>
      <c r="H41" s="146" t="s">
        <v>15</v>
      </c>
      <c r="I41" s="147"/>
      <c r="J41" s="144">
        <f>I39+K39</f>
        <v>63890.5</v>
      </c>
      <c r="K41" s="145"/>
    </row>
    <row r="42" spans="1:11" ht="15.75" customHeight="1">
      <c r="B42" t="s">
        <v>35</v>
      </c>
      <c r="D42" s="150" t="s">
        <v>16</v>
      </c>
      <c r="E42" s="150"/>
      <c r="F42" s="82">
        <f>F39-J41</f>
        <v>921697.73</v>
      </c>
      <c r="G42" s="63"/>
      <c r="H42" s="63"/>
      <c r="I42" s="76"/>
      <c r="J42" s="68"/>
      <c r="K42" s="77"/>
    </row>
    <row r="43" spans="1:11" ht="15.75" thickBot="1">
      <c r="D43" s="45"/>
      <c r="E43" s="45" t="s">
        <v>0</v>
      </c>
      <c r="F43" s="83">
        <f>-C39</f>
        <v>-1000447.24</v>
      </c>
      <c r="G43" s="63"/>
      <c r="H43" s="63"/>
      <c r="I43" s="63"/>
      <c r="J43" s="68"/>
      <c r="K43" s="77"/>
    </row>
    <row r="44" spans="1:11" ht="15.75" thickTop="1">
      <c r="F44" s="82">
        <f>SUM(F42:F43)</f>
        <v>-78749.510000000009</v>
      </c>
      <c r="G44" s="63"/>
      <c r="H44" s="63"/>
      <c r="I44" s="63"/>
      <c r="J44" s="68"/>
      <c r="K44" s="77"/>
    </row>
    <row r="45" spans="1:11" ht="15.75" thickBot="1">
      <c r="D45" s="156" t="s">
        <v>18</v>
      </c>
      <c r="E45" s="156"/>
      <c r="F45" s="83">
        <v>90299.53</v>
      </c>
      <c r="G45" s="63"/>
      <c r="H45" s="63"/>
      <c r="I45" s="63"/>
      <c r="J45" s="68"/>
      <c r="K45" s="77"/>
    </row>
    <row r="46" spans="1:11" ht="17.25" thickTop="1" thickBot="1">
      <c r="A46" s="74"/>
      <c r="B46" s="74"/>
      <c r="C46" s="75"/>
      <c r="D46" s="157" t="s">
        <v>36</v>
      </c>
      <c r="E46" s="158"/>
      <c r="F46" s="92">
        <f>F45+F44</f>
        <v>11550.01999999999</v>
      </c>
      <c r="G46" s="80"/>
      <c r="H46" s="78"/>
      <c r="I46" s="78"/>
      <c r="J46" s="78"/>
      <c r="K46" s="79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29" activePane="bottomLeft" state="frozen"/>
      <selection pane="bottomLeft" activeCell="E48" sqref="E48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59" t="s">
        <v>49</v>
      </c>
      <c r="D1" s="159"/>
      <c r="E1" s="159"/>
      <c r="F1" s="159"/>
      <c r="G1" s="159"/>
      <c r="H1" s="159"/>
      <c r="I1" s="159"/>
      <c r="J1" s="159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51144.2</v>
      </c>
      <c r="D4" s="2"/>
      <c r="E4" s="138" t="s">
        <v>37</v>
      </c>
      <c r="F4" s="139"/>
      <c r="I4" s="140" t="s">
        <v>5</v>
      </c>
      <c r="J4" s="141"/>
      <c r="K4" s="142"/>
    </row>
    <row r="5" spans="1:11" ht="15.75" thickTop="1">
      <c r="B5" s="8">
        <v>40238</v>
      </c>
      <c r="C5" s="91">
        <v>9399.85</v>
      </c>
      <c r="D5" s="101"/>
      <c r="E5" s="102">
        <v>40238</v>
      </c>
      <c r="F5" s="89">
        <v>12369</v>
      </c>
      <c r="G5" s="103"/>
      <c r="H5" s="104">
        <v>40238</v>
      </c>
      <c r="I5" s="105">
        <v>159</v>
      </c>
      <c r="J5" s="37"/>
      <c r="K5" s="38"/>
    </row>
    <row r="6" spans="1:11">
      <c r="B6" s="8">
        <v>40239</v>
      </c>
      <c r="C6" s="9">
        <v>463</v>
      </c>
      <c r="D6" s="2"/>
      <c r="E6" s="13">
        <v>40239</v>
      </c>
      <c r="F6" s="14">
        <v>18055.48</v>
      </c>
      <c r="H6" s="19">
        <v>40239</v>
      </c>
      <c r="I6" s="20">
        <v>340</v>
      </c>
      <c r="J6" s="21" t="s">
        <v>10</v>
      </c>
      <c r="K6" s="14">
        <v>339</v>
      </c>
    </row>
    <row r="7" spans="1:11">
      <c r="B7" s="8">
        <v>40240</v>
      </c>
      <c r="C7" s="9">
        <v>5162.6000000000004</v>
      </c>
      <c r="D7" s="2"/>
      <c r="E7" s="13">
        <v>40240</v>
      </c>
      <c r="F7" s="14">
        <v>19125.5</v>
      </c>
      <c r="H7" s="19">
        <v>40240</v>
      </c>
      <c r="I7" s="20">
        <v>23</v>
      </c>
      <c r="J7" s="21" t="s">
        <v>4</v>
      </c>
      <c r="K7" s="14">
        <v>3658</v>
      </c>
    </row>
    <row r="8" spans="1:11">
      <c r="B8" s="8">
        <v>40241</v>
      </c>
      <c r="C8" s="9">
        <v>6886.99</v>
      </c>
      <c r="D8" s="2"/>
      <c r="E8" s="13">
        <v>40241</v>
      </c>
      <c r="F8" s="14">
        <v>18246.88</v>
      </c>
      <c r="H8" s="19">
        <v>40241</v>
      </c>
      <c r="I8" s="20">
        <v>30</v>
      </c>
      <c r="J8" s="21" t="s">
        <v>7</v>
      </c>
      <c r="K8" s="14">
        <v>20000</v>
      </c>
    </row>
    <row r="9" spans="1:11">
      <c r="B9" s="8">
        <v>40242</v>
      </c>
      <c r="C9" s="9">
        <v>15089.66</v>
      </c>
      <c r="D9" s="2"/>
      <c r="E9" s="13">
        <v>40242</v>
      </c>
      <c r="F9" s="14">
        <v>26854.5</v>
      </c>
      <c r="H9" s="19">
        <v>40242</v>
      </c>
      <c r="I9" s="20">
        <v>294</v>
      </c>
      <c r="J9" s="21" t="s">
        <v>11</v>
      </c>
      <c r="K9" s="14">
        <v>2150</v>
      </c>
    </row>
    <row r="10" spans="1:11">
      <c r="B10" s="8">
        <v>40243</v>
      </c>
      <c r="C10" s="9">
        <v>7626</v>
      </c>
      <c r="D10" s="2"/>
      <c r="E10" s="13">
        <v>40243</v>
      </c>
      <c r="F10" s="14">
        <v>46690.5</v>
      </c>
      <c r="H10" s="19">
        <v>40243</v>
      </c>
      <c r="I10" s="20">
        <v>280</v>
      </c>
      <c r="J10" s="21" t="s">
        <v>12</v>
      </c>
      <c r="K10" s="14">
        <v>5250</v>
      </c>
    </row>
    <row r="11" spans="1:11">
      <c r="B11" s="8">
        <v>40244</v>
      </c>
      <c r="C11" s="9">
        <v>2223.5</v>
      </c>
      <c r="D11" s="2"/>
      <c r="E11" s="13">
        <v>40244</v>
      </c>
      <c r="F11" s="14">
        <v>50807.38</v>
      </c>
      <c r="H11" s="19">
        <v>40244</v>
      </c>
      <c r="I11" s="20">
        <v>72</v>
      </c>
      <c r="J11" s="21" t="s">
        <v>13</v>
      </c>
      <c r="K11" s="14">
        <v>2150</v>
      </c>
    </row>
    <row r="12" spans="1:11">
      <c r="B12" s="8">
        <v>40245</v>
      </c>
      <c r="C12" s="9">
        <v>11363.5</v>
      </c>
      <c r="D12" s="2"/>
      <c r="E12" s="13">
        <v>40245</v>
      </c>
      <c r="F12" s="14">
        <v>24836.28</v>
      </c>
      <c r="H12" s="19">
        <v>40245</v>
      </c>
      <c r="I12" s="20">
        <v>581.5</v>
      </c>
      <c r="J12" s="21" t="s">
        <v>19</v>
      </c>
      <c r="K12" s="14">
        <v>5250</v>
      </c>
    </row>
    <row r="13" spans="1:11">
      <c r="B13" s="8">
        <v>40246</v>
      </c>
      <c r="C13" s="9">
        <v>126</v>
      </c>
      <c r="D13" s="2"/>
      <c r="E13" s="13">
        <v>40246</v>
      </c>
      <c r="F13" s="14">
        <v>21065.5</v>
      </c>
      <c r="H13" s="19">
        <v>40246</v>
      </c>
      <c r="I13" s="20">
        <v>0</v>
      </c>
      <c r="J13" s="21" t="s">
        <v>14</v>
      </c>
      <c r="K13" s="14">
        <v>2483</v>
      </c>
    </row>
    <row r="14" spans="1:11">
      <c r="B14" s="8">
        <v>40247</v>
      </c>
      <c r="C14" s="9">
        <v>8653</v>
      </c>
      <c r="D14" s="2"/>
      <c r="E14" s="13">
        <v>40247</v>
      </c>
      <c r="F14" s="14">
        <v>22937</v>
      </c>
      <c r="H14" s="19">
        <v>40247</v>
      </c>
      <c r="I14" s="20">
        <v>1046</v>
      </c>
      <c r="J14" s="21" t="s">
        <v>40</v>
      </c>
      <c r="K14" s="14">
        <v>6407</v>
      </c>
    </row>
    <row r="15" spans="1:11">
      <c r="B15" s="8">
        <v>40248</v>
      </c>
      <c r="C15" s="9">
        <v>2740</v>
      </c>
      <c r="D15" s="2"/>
      <c r="E15" s="13">
        <v>40248</v>
      </c>
      <c r="F15" s="14">
        <v>24384.5</v>
      </c>
      <c r="H15" s="19">
        <v>40248</v>
      </c>
      <c r="I15" s="20">
        <v>67</v>
      </c>
      <c r="J15" s="21" t="s">
        <v>44</v>
      </c>
      <c r="K15" s="14">
        <v>2150</v>
      </c>
    </row>
    <row r="16" spans="1:11">
      <c r="B16" s="8">
        <v>40249</v>
      </c>
      <c r="C16" s="9">
        <v>15094.85</v>
      </c>
      <c r="D16" s="2"/>
      <c r="E16" s="13">
        <v>40249</v>
      </c>
      <c r="F16" s="14">
        <v>24160</v>
      </c>
      <c r="H16" s="19">
        <v>40249</v>
      </c>
      <c r="I16" s="20">
        <v>0</v>
      </c>
      <c r="J16" s="21" t="s">
        <v>46</v>
      </c>
      <c r="K16" s="14">
        <v>5608</v>
      </c>
    </row>
    <row r="17" spans="2:11">
      <c r="B17" s="8">
        <v>40250</v>
      </c>
      <c r="C17" s="56">
        <v>7797.5</v>
      </c>
      <c r="D17" s="88"/>
      <c r="E17" s="13">
        <v>40250</v>
      </c>
      <c r="F17" s="14">
        <v>54600.18</v>
      </c>
      <c r="H17" s="19">
        <v>40250</v>
      </c>
      <c r="I17" s="20">
        <v>686.2</v>
      </c>
      <c r="J17" s="21"/>
      <c r="K17" s="14"/>
    </row>
    <row r="18" spans="2:11">
      <c r="B18" s="8">
        <v>40251</v>
      </c>
      <c r="C18" s="55">
        <v>2898.5</v>
      </c>
      <c r="D18" s="88"/>
      <c r="E18" s="13">
        <v>40251</v>
      </c>
      <c r="F18" s="14">
        <v>29539.68</v>
      </c>
      <c r="H18" s="19">
        <v>40251</v>
      </c>
      <c r="I18" s="20">
        <v>0</v>
      </c>
      <c r="J18" s="21"/>
      <c r="K18" s="14"/>
    </row>
    <row r="19" spans="2:11">
      <c r="B19" s="8">
        <v>40252</v>
      </c>
      <c r="C19" s="55">
        <v>0</v>
      </c>
      <c r="D19" s="88"/>
      <c r="E19" s="13">
        <v>40252</v>
      </c>
      <c r="F19" s="14">
        <v>38756.699999999997</v>
      </c>
      <c r="H19" s="19">
        <v>40252</v>
      </c>
      <c r="I19" s="20">
        <v>0</v>
      </c>
      <c r="J19" s="21"/>
      <c r="K19" s="14"/>
    </row>
    <row r="20" spans="2:11">
      <c r="B20" s="8">
        <v>40253</v>
      </c>
      <c r="C20" s="56">
        <v>3308</v>
      </c>
      <c r="D20" s="88"/>
      <c r="E20" s="13">
        <v>40253</v>
      </c>
      <c r="F20" s="14">
        <v>16512.2</v>
      </c>
      <c r="H20" s="19">
        <v>40253</v>
      </c>
      <c r="I20" s="20">
        <v>260</v>
      </c>
      <c r="J20" s="21"/>
      <c r="K20" s="14"/>
    </row>
    <row r="21" spans="2:11">
      <c r="B21" s="8">
        <v>40254</v>
      </c>
      <c r="C21" s="91">
        <v>1606</v>
      </c>
      <c r="D21" s="14"/>
      <c r="E21" s="13">
        <v>40254</v>
      </c>
      <c r="F21" s="14">
        <v>10273</v>
      </c>
      <c r="H21" s="19">
        <v>40254</v>
      </c>
      <c r="I21" s="20">
        <v>0</v>
      </c>
      <c r="J21" s="21"/>
      <c r="K21" s="14"/>
    </row>
    <row r="22" spans="2:11">
      <c r="B22" s="8">
        <v>40255</v>
      </c>
      <c r="C22" s="91">
        <v>1801.5</v>
      </c>
      <c r="D22" s="14"/>
      <c r="E22" s="13">
        <v>40255</v>
      </c>
      <c r="F22" s="95">
        <v>33345</v>
      </c>
      <c r="G22" s="93"/>
      <c r="H22" s="19">
        <v>40255</v>
      </c>
      <c r="I22" s="20">
        <v>627</v>
      </c>
      <c r="J22" s="21"/>
      <c r="K22" s="14"/>
    </row>
    <row r="23" spans="2:11">
      <c r="B23" s="8">
        <v>40256</v>
      </c>
      <c r="C23" s="91">
        <v>19181.5</v>
      </c>
      <c r="D23" s="2"/>
      <c r="E23" s="13">
        <v>40256</v>
      </c>
      <c r="F23" s="96">
        <v>25885.360000000001</v>
      </c>
      <c r="G23" s="94"/>
      <c r="H23" s="19">
        <v>40256</v>
      </c>
      <c r="I23" s="20">
        <v>0</v>
      </c>
      <c r="J23" s="21"/>
      <c r="K23" s="14"/>
    </row>
    <row r="24" spans="2:11">
      <c r="B24" s="8">
        <v>40257</v>
      </c>
      <c r="C24" s="91">
        <v>2346.5</v>
      </c>
      <c r="D24" s="2"/>
      <c r="E24" s="13">
        <v>40257</v>
      </c>
      <c r="F24" s="96">
        <v>51650</v>
      </c>
      <c r="G24" s="93"/>
      <c r="H24" s="19">
        <v>40257</v>
      </c>
      <c r="I24" s="20">
        <v>121</v>
      </c>
      <c r="J24" s="21"/>
      <c r="K24" s="14"/>
    </row>
    <row r="25" spans="2:11">
      <c r="B25" s="8">
        <v>40258</v>
      </c>
      <c r="C25" s="91">
        <v>17037.8</v>
      </c>
      <c r="D25" s="2"/>
      <c r="E25" s="13">
        <v>40258</v>
      </c>
      <c r="F25" s="96">
        <v>37326.14</v>
      </c>
      <c r="G25" s="93"/>
      <c r="H25" s="19">
        <v>40258</v>
      </c>
      <c r="I25" s="20">
        <v>0</v>
      </c>
      <c r="J25" s="21"/>
      <c r="K25" s="14"/>
    </row>
    <row r="26" spans="2:11">
      <c r="B26" s="8">
        <v>40259</v>
      </c>
      <c r="C26" s="91">
        <v>676</v>
      </c>
      <c r="D26" s="2"/>
      <c r="E26" s="13">
        <v>40259</v>
      </c>
      <c r="F26" s="96">
        <v>20452.5</v>
      </c>
      <c r="G26" s="93"/>
      <c r="H26" s="19">
        <v>40259</v>
      </c>
      <c r="I26" s="20">
        <v>0</v>
      </c>
      <c r="J26" s="21"/>
      <c r="K26" s="14"/>
    </row>
    <row r="27" spans="2:11">
      <c r="B27" s="8">
        <v>40260</v>
      </c>
      <c r="C27" s="91">
        <f>728+2675+6244.5</f>
        <v>9647.5</v>
      </c>
      <c r="D27" s="2"/>
      <c r="E27" s="13">
        <v>40260</v>
      </c>
      <c r="F27" s="96">
        <v>18996.12</v>
      </c>
      <c r="G27" s="93"/>
      <c r="H27" s="19">
        <v>40260</v>
      </c>
      <c r="I27" s="20">
        <v>0</v>
      </c>
      <c r="J27" s="21"/>
      <c r="K27" s="14"/>
    </row>
    <row r="28" spans="2:11">
      <c r="B28" s="8">
        <v>40261</v>
      </c>
      <c r="C28" s="9">
        <v>4340.5</v>
      </c>
      <c r="D28" s="2"/>
      <c r="E28" s="13">
        <v>40261</v>
      </c>
      <c r="F28" s="96">
        <v>9681</v>
      </c>
      <c r="G28" s="93"/>
      <c r="H28" s="19">
        <v>40261</v>
      </c>
      <c r="I28" s="20">
        <v>162</v>
      </c>
      <c r="J28" s="21"/>
      <c r="K28" s="14"/>
    </row>
    <row r="29" spans="2:11">
      <c r="B29" s="8">
        <v>40262</v>
      </c>
      <c r="C29" s="9">
        <f>1750+1125.5</f>
        <v>2875.5</v>
      </c>
      <c r="D29" s="2"/>
      <c r="E29" s="13">
        <v>40262</v>
      </c>
      <c r="F29" s="100">
        <v>30591.32</v>
      </c>
      <c r="G29" s="93"/>
      <c r="H29" s="19">
        <v>40262</v>
      </c>
      <c r="I29" s="20">
        <v>37</v>
      </c>
      <c r="J29" s="21"/>
      <c r="K29" s="14"/>
    </row>
    <row r="30" spans="2:11">
      <c r="B30" s="8">
        <v>40263</v>
      </c>
      <c r="C30" s="91">
        <f>1010+11450.42</f>
        <v>12460.42</v>
      </c>
      <c r="D30" s="2"/>
      <c r="E30" s="13">
        <v>40263</v>
      </c>
      <c r="F30" s="96">
        <v>32705.5</v>
      </c>
      <c r="G30" s="93"/>
      <c r="H30" s="19">
        <v>40263</v>
      </c>
      <c r="I30" s="20">
        <v>0</v>
      </c>
      <c r="J30" s="21"/>
      <c r="K30" s="14"/>
    </row>
    <row r="31" spans="2:11">
      <c r="B31" s="8">
        <v>40264</v>
      </c>
      <c r="C31" s="9">
        <v>4021</v>
      </c>
      <c r="D31" s="2"/>
      <c r="E31" s="13">
        <v>40264</v>
      </c>
      <c r="F31" s="96">
        <v>64074.5</v>
      </c>
      <c r="G31" s="93"/>
      <c r="H31" s="19">
        <v>40264</v>
      </c>
      <c r="I31" s="20">
        <v>23</v>
      </c>
      <c r="J31" s="21"/>
      <c r="K31" s="14"/>
    </row>
    <row r="32" spans="2:11">
      <c r="B32" s="8">
        <v>40265</v>
      </c>
      <c r="C32" s="91">
        <v>2065</v>
      </c>
      <c r="D32" s="2"/>
      <c r="E32" s="13">
        <v>40265</v>
      </c>
      <c r="F32" s="97">
        <v>32740.46</v>
      </c>
      <c r="H32" s="19">
        <v>40265</v>
      </c>
      <c r="I32" s="20">
        <v>0</v>
      </c>
      <c r="J32" s="21"/>
      <c r="K32" s="14"/>
    </row>
    <row r="33" spans="1:11">
      <c r="B33" s="8">
        <v>40266</v>
      </c>
      <c r="C33" s="9">
        <v>139</v>
      </c>
      <c r="D33" s="2"/>
      <c r="E33" s="13">
        <v>40266</v>
      </c>
      <c r="F33" s="97">
        <v>14374.7</v>
      </c>
      <c r="H33" s="19">
        <v>40266</v>
      </c>
      <c r="I33" s="20">
        <v>150</v>
      </c>
      <c r="J33" s="21"/>
      <c r="K33" s="14"/>
    </row>
    <row r="34" spans="1:11">
      <c r="B34" s="8">
        <v>40267</v>
      </c>
      <c r="C34" s="9">
        <v>0</v>
      </c>
      <c r="D34" s="2"/>
      <c r="E34" s="13">
        <v>40267</v>
      </c>
      <c r="F34" s="98">
        <v>9176.5</v>
      </c>
      <c r="H34" s="19">
        <v>40267</v>
      </c>
      <c r="I34" s="20">
        <v>33</v>
      </c>
      <c r="J34" s="21"/>
      <c r="K34" s="14"/>
    </row>
    <row r="35" spans="1:11" ht="15.75" thickBot="1">
      <c r="B35" s="8">
        <v>40268</v>
      </c>
      <c r="C35" s="9">
        <v>6372</v>
      </c>
      <c r="D35" s="2"/>
      <c r="E35" s="13">
        <v>40268</v>
      </c>
      <c r="F35" s="97">
        <v>21178.5</v>
      </c>
      <c r="H35" s="19">
        <v>40268</v>
      </c>
      <c r="I35" s="20">
        <v>1672</v>
      </c>
      <c r="J35" s="21"/>
      <c r="K35" s="14"/>
    </row>
    <row r="36" spans="1:11" ht="15.75" thickBot="1">
      <c r="A36" s="33" t="s">
        <v>3</v>
      </c>
      <c r="B36" s="26"/>
      <c r="C36" s="9">
        <v>587211.61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/>
      <c r="B37" s="52"/>
      <c r="C37" s="11">
        <v>0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821758.98</v>
      </c>
      <c r="E38" s="65" t="s">
        <v>1</v>
      </c>
      <c r="F38" s="24">
        <f>SUM(F5:F37)</f>
        <v>861391.87999999989</v>
      </c>
      <c r="H38" s="1" t="s">
        <v>1</v>
      </c>
      <c r="I38" s="4">
        <f>SUM(I5:I37)</f>
        <v>6663.7</v>
      </c>
      <c r="J38" s="42" t="s">
        <v>1</v>
      </c>
      <c r="K38" s="4">
        <f>SUM(K6:K37)</f>
        <v>55445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46" t="s">
        <v>15</v>
      </c>
      <c r="I40" s="147"/>
      <c r="J40" s="144">
        <f>I38+K38</f>
        <v>62108.7</v>
      </c>
      <c r="K40" s="145"/>
    </row>
    <row r="41" spans="1:11" ht="15.75">
      <c r="D41" s="150" t="s">
        <v>16</v>
      </c>
      <c r="E41" s="150"/>
      <c r="F41" s="46">
        <f>F38-J40</f>
        <v>799283.17999999993</v>
      </c>
      <c r="I41" s="40"/>
    </row>
    <row r="42" spans="1:11" ht="15.75" thickBot="1">
      <c r="D42" s="45"/>
      <c r="E42" s="45" t="s">
        <v>0</v>
      </c>
      <c r="F42" s="47">
        <f>-C38</f>
        <v>-821758.98</v>
      </c>
    </row>
    <row r="43" spans="1:11" ht="15.75" thickTop="1">
      <c r="E43" s="5" t="s">
        <v>27</v>
      </c>
      <c r="F43" s="4">
        <f>SUM(F41:F42)</f>
        <v>-22475.800000000047</v>
      </c>
    </row>
    <row r="44" spans="1:11" ht="15.75" thickBot="1">
      <c r="D44" s="151" t="s">
        <v>18</v>
      </c>
      <c r="E44" s="151"/>
      <c r="F44" s="56">
        <v>47885.98</v>
      </c>
    </row>
    <row r="45" spans="1:11" ht="17.25" thickTop="1" thickBot="1">
      <c r="D45" s="160" t="s">
        <v>36</v>
      </c>
      <c r="E45" s="161"/>
      <c r="F45" s="57">
        <f>F43+F44</f>
        <v>25410.179999999957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2:G27"/>
  <sheetViews>
    <sheetView tabSelected="1" workbookViewId="0">
      <selection activeCell="C20" sqref="C20"/>
    </sheetView>
  </sheetViews>
  <sheetFormatPr baseColWidth="10" defaultRowHeight="15"/>
  <cols>
    <col min="3" max="3" width="24.42578125" customWidth="1"/>
    <col min="5" max="5" width="18.85546875" style="123" customWidth="1"/>
  </cols>
  <sheetData>
    <row r="2" spans="3:7" ht="28.5">
      <c r="C2" s="162" t="s">
        <v>64</v>
      </c>
      <c r="D2" s="162"/>
      <c r="E2" s="162"/>
      <c r="F2" s="162"/>
      <c r="G2" s="162"/>
    </row>
    <row r="4" spans="3:7">
      <c r="C4" s="126" t="s">
        <v>0</v>
      </c>
    </row>
    <row r="5" spans="3:7">
      <c r="C5" t="s">
        <v>66</v>
      </c>
      <c r="E5" s="123">
        <v>1935387.2</v>
      </c>
    </row>
    <row r="6" spans="3:7">
      <c r="E6" s="123">
        <v>0</v>
      </c>
    </row>
    <row r="7" spans="3:7">
      <c r="C7" t="s">
        <v>65</v>
      </c>
      <c r="E7" s="123">
        <v>197865.8</v>
      </c>
    </row>
    <row r="8" spans="3:7" ht="15.75" thickBot="1">
      <c r="E8" s="123">
        <v>0</v>
      </c>
    </row>
    <row r="9" spans="3:7" ht="30" customHeight="1" thickBot="1">
      <c r="C9" s="163" t="s">
        <v>68</v>
      </c>
      <c r="D9" s="164"/>
      <c r="E9" s="124">
        <f>SUM(E5:E8)</f>
        <v>2133253</v>
      </c>
    </row>
    <row r="11" spans="3:7">
      <c r="C11" s="126" t="s">
        <v>74</v>
      </c>
    </row>
    <row r="12" spans="3:7">
      <c r="C12" t="s">
        <v>67</v>
      </c>
      <c r="E12" s="123">
        <v>-167068.79999999999</v>
      </c>
    </row>
    <row r="13" spans="3:7">
      <c r="C13" t="s">
        <v>69</v>
      </c>
      <c r="E13" s="123">
        <v>-1102248.8500000001</v>
      </c>
    </row>
    <row r="14" spans="3:7">
      <c r="C14" t="s">
        <v>70</v>
      </c>
      <c r="E14" s="123">
        <v>-528312.43999999994</v>
      </c>
    </row>
    <row r="15" spans="3:7">
      <c r="C15" t="s">
        <v>75</v>
      </c>
      <c r="E15" s="123">
        <v>-171875.97</v>
      </c>
    </row>
    <row r="16" spans="3:7" ht="15.75" thickBot="1">
      <c r="C16" t="s">
        <v>76</v>
      </c>
      <c r="E16" s="172">
        <v>-63472.75</v>
      </c>
    </row>
    <row r="17" spans="3:5" ht="15.75" thickTop="1">
      <c r="C17" s="165" t="s">
        <v>71</v>
      </c>
      <c r="D17" s="166"/>
      <c r="E17" s="125">
        <f>SUM(E12:E16)</f>
        <v>-2032978.81</v>
      </c>
    </row>
    <row r="19" spans="3:5" ht="15.75">
      <c r="D19" s="5" t="s">
        <v>72</v>
      </c>
      <c r="E19" s="170">
        <f>E9+E17</f>
        <v>100274.18999999994</v>
      </c>
    </row>
    <row r="20" spans="3:5">
      <c r="D20" s="5"/>
      <c r="E20" s="169"/>
    </row>
    <row r="23" spans="3:5">
      <c r="C23" s="167" t="s">
        <v>73</v>
      </c>
      <c r="D23" s="168"/>
      <c r="E23" s="123">
        <v>249742.9</v>
      </c>
    </row>
    <row r="26" spans="3:5" ht="19.5" thickBot="1">
      <c r="C26" s="171" t="s">
        <v>36</v>
      </c>
      <c r="D26" s="171"/>
      <c r="E26" s="127">
        <f>E23-E19</f>
        <v>149468.71000000005</v>
      </c>
    </row>
    <row r="27" spans="3:5" ht="15.75" thickTop="1"/>
  </sheetData>
  <mergeCells count="5">
    <mergeCell ref="C2:G2"/>
    <mergeCell ref="C9:D9"/>
    <mergeCell ref="C17:D17"/>
    <mergeCell ref="C23:D23"/>
    <mergeCell ref="C26:D2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2010-05-11T21:04:38Z</cp:lastPrinted>
  <dcterms:created xsi:type="dcterms:W3CDTF">2009-02-04T18:28:43Z</dcterms:created>
  <dcterms:modified xsi:type="dcterms:W3CDTF">2010-05-11T21:04:41Z</dcterms:modified>
</cp:coreProperties>
</file>