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7755" firstSheet="2" activeTab="3"/>
  </bookViews>
  <sheets>
    <sheet name="CENTRAL  " sheetId="1" r:id="rId1"/>
    <sheet name="COMERCIO" sheetId="2" r:id="rId2"/>
    <sheet name="HERRADURA" sheetId="3" r:id="rId3"/>
    <sheet name="11  SUR" sheetId="4" r:id="rId4"/>
    <sheet name="11 SUR MENSUAL" sheetId="5" r:id="rId5"/>
    <sheet name="OBRADOR" sheetId="6" r:id="rId6"/>
    <sheet name="Hoja2" sheetId="7" r:id="rId7"/>
    <sheet name="Hoja3" sheetId="8" r:id="rId8"/>
  </sheets>
  <calcPr calcId="124519"/>
</workbook>
</file>

<file path=xl/calcChain.xml><?xml version="1.0" encoding="utf-8"?>
<calcChain xmlns="http://schemas.openxmlformats.org/spreadsheetml/2006/main">
  <c r="K38" i="6"/>
  <c r="I38"/>
  <c r="J40" s="1"/>
  <c r="F38"/>
  <c r="C38"/>
  <c r="N35"/>
  <c r="N33" l="1"/>
  <c r="N36" s="1"/>
  <c r="N39" s="1"/>
  <c r="K39" i="4" l="1"/>
  <c r="I39"/>
  <c r="J41" s="1"/>
  <c r="F39"/>
  <c r="F42" s="1"/>
  <c r="C39"/>
  <c r="F43" s="1"/>
  <c r="O39"/>
  <c r="R43" s="1"/>
  <c r="R44" s="1"/>
  <c r="R46" s="1"/>
  <c r="R39"/>
  <c r="U39"/>
  <c r="W39"/>
  <c r="V41"/>
  <c r="R42"/>
  <c r="F44" l="1"/>
  <c r="F46" s="1"/>
  <c r="F38" i="3" l="1"/>
  <c r="K38" i="5" l="1"/>
  <c r="F38"/>
  <c r="C38"/>
  <c r="F42" l="1"/>
  <c r="F37" i="1" l="1"/>
  <c r="C40"/>
  <c r="I38" i="5" l="1"/>
  <c r="J40" s="1"/>
  <c r="F41"/>
  <c r="F43" l="1"/>
  <c r="F45" s="1"/>
  <c r="F42" i="1" l="1"/>
  <c r="I37" l="1"/>
  <c r="K37"/>
  <c r="K38" i="3"/>
  <c r="K37" i="2" l="1"/>
  <c r="C38" i="3"/>
  <c r="F42" s="1"/>
  <c r="I38"/>
  <c r="J40" s="1"/>
  <c r="F41"/>
  <c r="F43" s="1"/>
  <c r="F45" s="1"/>
  <c r="K45" s="1"/>
  <c r="C37" i="2"/>
  <c r="F41" s="1"/>
  <c r="I37"/>
  <c r="F37"/>
  <c r="J39" l="1"/>
  <c r="F40"/>
  <c r="F42" s="1"/>
  <c r="F44" s="1"/>
  <c r="F46" s="1"/>
  <c r="J39" i="1"/>
  <c r="F41" s="1"/>
  <c r="F43" s="1"/>
  <c r="F45" s="1"/>
  <c r="J45" s="1"/>
</calcChain>
</file>

<file path=xl/sharedStrings.xml><?xml version="1.0" encoding="utf-8"?>
<sst xmlns="http://schemas.openxmlformats.org/spreadsheetml/2006/main" count="245" uniqueCount="76">
  <si>
    <t>COMPRAS</t>
  </si>
  <si>
    <t>TOTAL</t>
  </si>
  <si>
    <t>INVENTARIO INICIAL</t>
  </si>
  <si>
    <t>COMPRAS A ALMACEN</t>
  </si>
  <si>
    <t>LUZ</t>
  </si>
  <si>
    <t>G  A  S   T  O  S</t>
  </si>
  <si>
    <t>TELEFONOS</t>
  </si>
  <si>
    <t>RENTA</t>
  </si>
  <si>
    <t>IUSACELL</t>
  </si>
  <si>
    <t>NEXTEL</t>
  </si>
  <si>
    <t>NOMINA 1</t>
  </si>
  <si>
    <t>NOMINA 2</t>
  </si>
  <si>
    <t>NOMINA 3</t>
  </si>
  <si>
    <t>NOMINA 5</t>
  </si>
  <si>
    <t>GRAN TOTAL GASTOS</t>
  </si>
  <si>
    <t>VENTAS NETAS</t>
  </si>
  <si>
    <t>GRAN TOTAL DE GASTOS</t>
  </si>
  <si>
    <t>INVENTARIO FINAL</t>
  </si>
  <si>
    <t>NOMINA 4</t>
  </si>
  <si>
    <t>NOMINA  1</t>
  </si>
  <si>
    <t>NOMINA  2</t>
  </si>
  <si>
    <t>NOMINA  3</t>
  </si>
  <si>
    <t>NOMINA  4</t>
  </si>
  <si>
    <t>NOMINA  5</t>
  </si>
  <si>
    <t>COMPRAS PROLEDO</t>
  </si>
  <si>
    <t>MAS CREDITOS</t>
  </si>
  <si>
    <t>Sub Total 1</t>
  </si>
  <si>
    <t xml:space="preserve">SUB Total 2 </t>
  </si>
  <si>
    <t>Sub Total 2</t>
  </si>
  <si>
    <t xml:space="preserve">Sub Total 2 </t>
  </si>
  <si>
    <t>COMPRAS ALBICIA</t>
  </si>
  <si>
    <t>+</t>
  </si>
  <si>
    <t xml:space="preserve"> INVENTARIO FINAL</t>
  </si>
  <si>
    <t>COMPRAS GERARDO P</t>
  </si>
  <si>
    <t xml:space="preserve"> </t>
  </si>
  <si>
    <t>GANANCIA</t>
  </si>
  <si>
    <t>VENTAS  2009</t>
  </si>
  <si>
    <t>NOMINA  6</t>
  </si>
  <si>
    <t>NOMINA 6</t>
  </si>
  <si>
    <t>.01</t>
  </si>
  <si>
    <t>NOMINA  7</t>
  </si>
  <si>
    <t>NOMINA  8</t>
  </si>
  <si>
    <t>NOMINA 7</t>
  </si>
  <si>
    <t>VENTAS  2010</t>
  </si>
  <si>
    <t>NOMINA 8</t>
  </si>
  <si>
    <t xml:space="preserve">BALANCE    DE  M A R ZO     2010       C E N T R A L </t>
  </si>
  <si>
    <t xml:space="preserve">BALANCE    DE   M A R Z O    2010      C O M E R C I O </t>
  </si>
  <si>
    <t>TELMEX</t>
  </si>
  <si>
    <t>longaniza</t>
  </si>
  <si>
    <t>sancocho</t>
  </si>
  <si>
    <t>NOMINA  9</t>
  </si>
  <si>
    <t>NOMINA  10</t>
  </si>
  <si>
    <t>COMPRAS A OBRADOR</t>
  </si>
  <si>
    <t xml:space="preserve">VENTAS  </t>
  </si>
  <si>
    <t>BALANCE   MENSUAL DE   M A Y O       2010  11 SUR</t>
  </si>
  <si>
    <t>VENTAS    2010</t>
  </si>
  <si>
    <t>sal . Vinagre</t>
  </si>
  <si>
    <t>manteca</t>
  </si>
  <si>
    <t>salchicha</t>
  </si>
  <si>
    <t>pozole /salch</t>
  </si>
  <si>
    <t>tripas</t>
  </si>
  <si>
    <t>tortillas</t>
  </si>
  <si>
    <t>chuleta y pozole</t>
  </si>
  <si>
    <t>COMPRAS OBRADOR</t>
  </si>
  <si>
    <t>chuleta</t>
  </si>
  <si>
    <t>chuleta y salch</t>
  </si>
  <si>
    <t xml:space="preserve">BALANCE     DE   J U N I O             2010      11     S U R </t>
  </si>
  <si>
    <t xml:space="preserve">BALANCE     DE     J U N I O              2010      11     S U R </t>
  </si>
  <si>
    <t>maiz pozolero</t>
  </si>
  <si>
    <t>maiz / chuleta</t>
  </si>
  <si>
    <t>mantecas</t>
  </si>
  <si>
    <t xml:space="preserve">BALANCE       DE   JUNIO        2010      HERRADURA </t>
  </si>
  <si>
    <t>SALIDAS A TIENDAS</t>
  </si>
  <si>
    <t xml:space="preserve"> PROVEEDORES</t>
  </si>
  <si>
    <t>BALANCE   MENSUAL DE   JUNIO       2010   OBRADOR</t>
  </si>
  <si>
    <t>destajo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</si>
</sst>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[$$-80A]#,##0.00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6" tint="-0.249977111117893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24"/>
      <color theme="5" tint="-0.249977111117893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mediumDashed">
        <color auto="1"/>
      </left>
      <right style="thick">
        <color auto="1"/>
      </right>
      <top style="mediumDashed">
        <color auto="1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0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" fontId="0" fillId="0" borderId="2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5" fontId="0" fillId="0" borderId="8" xfId="0" applyNumberFormat="1" applyBorder="1"/>
    <xf numFmtId="15" fontId="0" fillId="0" borderId="10" xfId="0" applyNumberFormat="1" applyBorder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15" fontId="0" fillId="0" borderId="14" xfId="0" applyNumberFormat="1" applyBorder="1"/>
    <xf numFmtId="15" fontId="0" fillId="0" borderId="15" xfId="0" applyNumberFormat="1" applyBorder="1"/>
    <xf numFmtId="164" fontId="0" fillId="0" borderId="16" xfId="0" applyNumberFormat="1" applyBorder="1"/>
    <xf numFmtId="0" fontId="0" fillId="0" borderId="15" xfId="0" applyBorder="1"/>
    <xf numFmtId="164" fontId="0" fillId="0" borderId="18" xfId="0" applyNumberFormat="1" applyBorder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0" fillId="0" borderId="0" xfId="0" applyBorder="1"/>
    <xf numFmtId="0" fontId="5" fillId="0" borderId="19" xfId="0" applyFont="1" applyBorder="1"/>
    <xf numFmtId="0" fontId="4" fillId="0" borderId="1" xfId="0" applyFont="1" applyBorder="1"/>
    <xf numFmtId="0" fontId="0" fillId="0" borderId="19" xfId="0" applyBorder="1"/>
    <xf numFmtId="0" fontId="2" fillId="0" borderId="20" xfId="0" applyFont="1" applyBorder="1" applyAlignment="1">
      <alignment horizontal="center"/>
    </xf>
    <xf numFmtId="164" fontId="0" fillId="0" borderId="21" xfId="0" applyNumberFormat="1" applyBorder="1"/>
    <xf numFmtId="0" fontId="4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8" fillId="0" borderId="1" xfId="0" applyFont="1" applyBorder="1"/>
    <xf numFmtId="0" fontId="3" fillId="0" borderId="20" xfId="0" applyFont="1" applyBorder="1" applyAlignment="1">
      <alignment horizontal="center"/>
    </xf>
    <xf numFmtId="164" fontId="0" fillId="0" borderId="21" xfId="0" applyNumberFormat="1" applyFont="1" applyBorder="1"/>
    <xf numFmtId="0" fontId="9" fillId="0" borderId="0" xfId="0" applyFont="1"/>
    <xf numFmtId="0" fontId="0" fillId="0" borderId="25" xfId="0" applyBorder="1"/>
    <xf numFmtId="0" fontId="0" fillId="0" borderId="9" xfId="0" applyBorder="1"/>
    <xf numFmtId="0" fontId="0" fillId="0" borderId="26" xfId="0" applyBorder="1"/>
    <xf numFmtId="164" fontId="6" fillId="0" borderId="0" xfId="0" applyNumberFormat="1" applyFont="1" applyAlignment="1">
      <alignment horizontal="center" vertical="center" wrapText="1"/>
    </xf>
    <xf numFmtId="164" fontId="1" fillId="0" borderId="27" xfId="0" applyNumberFormat="1" applyFont="1" applyBorder="1"/>
    <xf numFmtId="16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Border="1"/>
    <xf numFmtId="0" fontId="0" fillId="0" borderId="27" xfId="0" applyBorder="1"/>
    <xf numFmtId="164" fontId="1" fillId="0" borderId="0" xfId="0" applyNumberFormat="1" applyFont="1" applyBorder="1"/>
    <xf numFmtId="164" fontId="0" fillId="0" borderId="27" xfId="0" applyNumberFormat="1" applyBorder="1"/>
    <xf numFmtId="164" fontId="1" fillId="0" borderId="0" xfId="0" applyNumberFormat="1" applyFont="1" applyFill="1" applyBorder="1"/>
    <xf numFmtId="0" fontId="4" fillId="0" borderId="0" xfId="0" applyFont="1"/>
    <xf numFmtId="0" fontId="10" fillId="0" borderId="32" xfId="0" applyFont="1" applyBorder="1"/>
    <xf numFmtId="164" fontId="4" fillId="0" borderId="31" xfId="0" applyNumberFormat="1" applyFont="1" applyBorder="1"/>
    <xf numFmtId="0" fontId="4" fillId="0" borderId="6" xfId="0" applyFont="1" applyBorder="1"/>
    <xf numFmtId="164" fontId="0" fillId="0" borderId="11" xfId="0" applyNumberFormat="1" applyFont="1" applyBorder="1"/>
    <xf numFmtId="0" fontId="12" fillId="0" borderId="0" xfId="0" applyFont="1"/>
    <xf numFmtId="164" fontId="0" fillId="0" borderId="0" xfId="0" applyNumberFormat="1" applyFill="1" applyBorder="1"/>
    <xf numFmtId="164" fontId="0" fillId="0" borderId="0" xfId="0" applyNumberFormat="1" applyBorder="1"/>
    <xf numFmtId="164" fontId="3" fillId="0" borderId="24" xfId="0" applyNumberFormat="1" applyFont="1" applyBorder="1"/>
    <xf numFmtId="0" fontId="0" fillId="0" borderId="0" xfId="0" applyAlignment="1">
      <alignment horizontal="right"/>
    </xf>
    <xf numFmtId="0" fontId="12" fillId="0" borderId="22" xfId="0" applyFont="1" applyBorder="1" applyAlignment="1">
      <alignment horizontal="center" wrapText="1"/>
    </xf>
    <xf numFmtId="0" fontId="11" fillId="0" borderId="31" xfId="0" applyFont="1" applyFill="1" applyBorder="1"/>
    <xf numFmtId="0" fontId="0" fillId="0" borderId="31" xfId="0" applyBorder="1"/>
    <xf numFmtId="0" fontId="5" fillId="0" borderId="0" xfId="0" applyFont="1"/>
    <xf numFmtId="0" fontId="0" fillId="2" borderId="0" xfId="0" applyFill="1"/>
    <xf numFmtId="15" fontId="0" fillId="0" borderId="12" xfId="0" applyNumberFormat="1" applyBorder="1"/>
    <xf numFmtId="0" fontId="4" fillId="0" borderId="0" xfId="0" applyFont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0" fontId="0" fillId="2" borderId="0" xfId="0" applyFill="1" applyBorder="1"/>
    <xf numFmtId="0" fontId="17" fillId="0" borderId="36" xfId="0" applyFont="1" applyBorder="1" applyAlignment="1">
      <alignment horizontal="center"/>
    </xf>
    <xf numFmtId="0" fontId="0" fillId="0" borderId="36" xfId="0" applyBorder="1"/>
    <xf numFmtId="0" fontId="0" fillId="0" borderId="35" xfId="0" applyBorder="1"/>
    <xf numFmtId="164" fontId="1" fillId="0" borderId="38" xfId="0" applyNumberFormat="1" applyFont="1" applyBorder="1" applyAlignment="1">
      <alignment horizontal="center"/>
    </xf>
    <xf numFmtId="164" fontId="1" fillId="0" borderId="37" xfId="0" applyNumberFormat="1" applyFont="1" applyBorder="1"/>
    <xf numFmtId="0" fontId="0" fillId="0" borderId="40" xfId="0" applyBorder="1"/>
    <xf numFmtId="0" fontId="0" fillId="0" borderId="42" xfId="0" applyBorder="1"/>
    <xf numFmtId="164" fontId="6" fillId="2" borderId="0" xfId="0" applyNumberFormat="1" applyFont="1" applyFill="1" applyAlignment="1">
      <alignment horizontal="center" vertical="center" wrapText="1"/>
    </xf>
    <xf numFmtId="0" fontId="0" fillId="2" borderId="36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39" xfId="0" applyFill="1" applyBorder="1"/>
    <xf numFmtId="164" fontId="4" fillId="0" borderId="37" xfId="0" applyNumberFormat="1" applyFont="1" applyBorder="1"/>
    <xf numFmtId="164" fontId="1" fillId="0" borderId="36" xfId="0" applyNumberFormat="1" applyFont="1" applyBorder="1"/>
    <xf numFmtId="164" fontId="0" fillId="0" borderId="35" xfId="0" applyNumberFormat="1" applyBorder="1"/>
    <xf numFmtId="16" fontId="0" fillId="0" borderId="0" xfId="0" applyNumberFormat="1"/>
    <xf numFmtId="0" fontId="0" fillId="0" borderId="0" xfId="0" applyFill="1" applyBorder="1" applyAlignment="1">
      <alignment horizontal="center"/>
    </xf>
    <xf numFmtId="16" fontId="0" fillId="0" borderId="11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11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0" fillId="0" borderId="5" xfId="0" applyNumberFormat="1" applyFill="1" applyBorder="1"/>
    <xf numFmtId="164" fontId="6" fillId="0" borderId="32" xfId="0" applyNumberFormat="1" applyFont="1" applyFill="1" applyBorder="1"/>
    <xf numFmtId="164" fontId="0" fillId="0" borderId="43" xfId="0" applyNumberFormat="1" applyFill="1" applyBorder="1"/>
    <xf numFmtId="164" fontId="0" fillId="0" borderId="43" xfId="0" applyNumberFormat="1" applyFont="1" applyFill="1" applyBorder="1"/>
    <xf numFmtId="165" fontId="0" fillId="0" borderId="0" xfId="0" applyNumberFormat="1" applyFill="1" applyAlignment="1">
      <alignment horizontal="right"/>
    </xf>
    <xf numFmtId="165" fontId="0" fillId="0" borderId="11" xfId="0" applyNumberFormat="1" applyBorder="1" applyAlignment="1">
      <alignment horizontal="right"/>
    </xf>
    <xf numFmtId="165" fontId="0" fillId="0" borderId="11" xfId="0" applyNumberFormat="1" applyFill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165" fontId="0" fillId="0" borderId="0" xfId="0" applyNumberFormat="1" applyFont="1" applyFill="1" applyAlignment="1">
      <alignment horizontal="right"/>
    </xf>
    <xf numFmtId="164" fontId="0" fillId="0" borderId="0" xfId="0" applyNumberFormat="1" applyFill="1"/>
    <xf numFmtId="0" fontId="0" fillId="0" borderId="0" xfId="0" applyFill="1"/>
    <xf numFmtId="15" fontId="0" fillId="0" borderId="14" xfId="0" applyNumberFormat="1" applyFill="1" applyBorder="1"/>
    <xf numFmtId="164" fontId="0" fillId="0" borderId="16" xfId="0" applyNumberFormat="1" applyFill="1" applyBorder="1"/>
    <xf numFmtId="16" fontId="0" fillId="0" borderId="0" xfId="0" applyNumberFormat="1" applyFill="1" applyAlignment="1">
      <alignment horizontal="center"/>
    </xf>
    <xf numFmtId="16" fontId="0" fillId="0" borderId="15" xfId="0" applyNumberFormat="1" applyBorder="1"/>
    <xf numFmtId="16" fontId="0" fillId="0" borderId="2" xfId="0" applyNumberFormat="1" applyFill="1" applyBorder="1"/>
    <xf numFmtId="164" fontId="0" fillId="0" borderId="9" xfId="0" applyNumberFormat="1" applyFill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15" fontId="0" fillId="0" borderId="0" xfId="0" applyNumberFormat="1" applyFill="1" applyBorder="1"/>
    <xf numFmtId="0" fontId="0" fillId="0" borderId="15" xfId="0" applyFill="1" applyBorder="1"/>
    <xf numFmtId="0" fontId="0" fillId="0" borderId="16" xfId="0" applyFill="1" applyBorder="1"/>
    <xf numFmtId="165" fontId="0" fillId="0" borderId="5" xfId="0" applyNumberFormat="1" applyFill="1" applyBorder="1"/>
    <xf numFmtId="165" fontId="0" fillId="0" borderId="11" xfId="0" applyNumberFormat="1" applyFill="1" applyBorder="1"/>
    <xf numFmtId="0" fontId="0" fillId="0" borderId="0" xfId="0" applyFill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9" fillId="0" borderId="0" xfId="0" applyNumberFormat="1" applyFont="1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5" xfId="0" applyNumberFormat="1" applyFill="1" applyBorder="1" applyAlignment="1">
      <alignment horizontal="right"/>
    </xf>
    <xf numFmtId="16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5" fontId="0" fillId="0" borderId="44" xfId="0" applyNumberFormat="1" applyFill="1" applyBorder="1"/>
    <xf numFmtId="15" fontId="0" fillId="0" borderId="45" xfId="0" applyNumberFormat="1" applyFill="1" applyBorder="1"/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164" fontId="3" fillId="0" borderId="13" xfId="0" applyNumberFormat="1" applyFont="1" applyBorder="1"/>
    <xf numFmtId="165" fontId="0" fillId="0" borderId="47" xfId="0" applyNumberFormat="1" applyBorder="1"/>
    <xf numFmtId="0" fontId="0" fillId="0" borderId="47" xfId="0" applyBorder="1"/>
    <xf numFmtId="164" fontId="0" fillId="0" borderId="47" xfId="0" applyNumberFormat="1" applyBorder="1"/>
    <xf numFmtId="0" fontId="1" fillId="0" borderId="47" xfId="0" applyFont="1" applyBorder="1"/>
    <xf numFmtId="164" fontId="1" fillId="0" borderId="47" xfId="0" applyNumberFormat="1" applyFont="1" applyBorder="1"/>
    <xf numFmtId="165" fontId="0" fillId="2" borderId="47" xfId="0" applyNumberFormat="1" applyFill="1" applyBorder="1"/>
    <xf numFmtId="0" fontId="0" fillId="2" borderId="49" xfId="0" applyFill="1" applyBorder="1"/>
    <xf numFmtId="0" fontId="0" fillId="2" borderId="48" xfId="0" applyFill="1" applyBorder="1"/>
    <xf numFmtId="0" fontId="15" fillId="0" borderId="0" xfId="0" applyFont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Border="1" applyAlignment="1">
      <alignment horizontal="center" wrapText="1"/>
    </xf>
    <xf numFmtId="0" fontId="13" fillId="0" borderId="27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15" fillId="0" borderId="0" xfId="0" applyFont="1" applyAlignment="1"/>
    <xf numFmtId="164" fontId="6" fillId="0" borderId="29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164" fontId="6" fillId="0" borderId="28" xfId="0" applyNumberFormat="1" applyFont="1" applyBorder="1" applyAlignment="1">
      <alignment horizontal="center" vertical="center" wrapText="1"/>
    </xf>
    <xf numFmtId="164" fontId="6" fillId="0" borderId="29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7" xfId="0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8" fillId="0" borderId="0" xfId="0" applyFont="1" applyAlignment="1"/>
    <xf numFmtId="164" fontId="6" fillId="0" borderId="30" xfId="0" applyNumberFormat="1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9" fillId="0" borderId="33" xfId="0" applyFont="1" applyBorder="1" applyAlignment="1">
      <alignment horizontal="center"/>
    </xf>
    <xf numFmtId="0" fontId="19" fillId="0" borderId="34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64" fontId="6" fillId="0" borderId="47" xfId="0" applyNumberFormat="1" applyFont="1" applyBorder="1" applyAlignment="1">
      <alignment horizontal="center" vertical="center" wrapText="1"/>
    </xf>
    <xf numFmtId="0" fontId="20" fillId="2" borderId="4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36</xdr:row>
      <xdr:rowOff>161925</xdr:rowOff>
    </xdr:from>
    <xdr:to>
      <xdr:col>7</xdr:col>
      <xdr:colOff>0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10050" y="7239000"/>
          <a:ext cx="238125" cy="2190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828676</xdr:colOff>
      <xdr:row>39</xdr:row>
      <xdr:rowOff>57149</xdr:rowOff>
    </xdr:from>
    <xdr:to>
      <xdr:col>7</xdr:col>
      <xdr:colOff>9526</xdr:colOff>
      <xdr:row>40</xdr:row>
      <xdr:rowOff>9524</xdr:rowOff>
    </xdr:to>
    <xdr:cxnSp macro="">
      <xdr:nvCxnSpPr>
        <xdr:cNvPr id="5" name="4 Conector recto de flecha"/>
        <xdr:cNvCxnSpPr/>
      </xdr:nvCxnSpPr>
      <xdr:spPr>
        <a:xfrm rot="10800000" flipV="1">
          <a:off x="4048126" y="7715249"/>
          <a:ext cx="40957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43</xdr:row>
      <xdr:rowOff>47625</xdr:rowOff>
    </xdr:from>
    <xdr:to>
      <xdr:col>7</xdr:col>
      <xdr:colOff>704850</xdr:colOff>
      <xdr:row>44</xdr:row>
      <xdr:rowOff>95250</xdr:rowOff>
    </xdr:to>
    <xdr:cxnSp macro="">
      <xdr:nvCxnSpPr>
        <xdr:cNvPr id="6" name="5 Conector recto de flecha"/>
        <xdr:cNvCxnSpPr/>
      </xdr:nvCxnSpPr>
      <xdr:spPr>
        <a:xfrm flipV="1">
          <a:off x="4171950" y="8505825"/>
          <a:ext cx="981075" cy="247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862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42957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38</xdr:row>
      <xdr:rowOff>180975</xdr:rowOff>
    </xdr:from>
    <xdr:to>
      <xdr:col>19</xdr:col>
      <xdr:colOff>0</xdr:colOff>
      <xdr:row>39</xdr:row>
      <xdr:rowOff>171450</xdr:rowOff>
    </xdr:to>
    <xdr:cxnSp macro="">
      <xdr:nvCxnSpPr>
        <xdr:cNvPr id="4" name="3 Conector recto de flecha"/>
        <xdr:cNvCxnSpPr/>
      </xdr:nvCxnSpPr>
      <xdr:spPr>
        <a:xfrm>
          <a:off x="14344650" y="7753350"/>
          <a:ext cx="723900" cy="1905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19051</xdr:colOff>
      <xdr:row>40</xdr:row>
      <xdr:rowOff>133349</xdr:rowOff>
    </xdr:from>
    <xdr:to>
      <xdr:col>18</xdr:col>
      <xdr:colOff>552451</xdr:colOff>
      <xdr:row>41</xdr:row>
      <xdr:rowOff>38099</xdr:rowOff>
    </xdr:to>
    <xdr:cxnSp macro="">
      <xdr:nvCxnSpPr>
        <xdr:cNvPr id="5" name="4 Conector recto de flecha"/>
        <xdr:cNvCxnSpPr/>
      </xdr:nvCxnSpPr>
      <xdr:spPr>
        <a:xfrm rot="10800000" flipV="1">
          <a:off x="14325601" y="8096249"/>
          <a:ext cx="533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38</xdr:row>
      <xdr:rowOff>180975</xdr:rowOff>
    </xdr:from>
    <xdr:to>
      <xdr:col>7</xdr:col>
      <xdr:colOff>0</xdr:colOff>
      <xdr:row>39</xdr:row>
      <xdr:rowOff>171450</xdr:rowOff>
    </xdr:to>
    <xdr:cxnSp macro="">
      <xdr:nvCxnSpPr>
        <xdr:cNvPr id="6" name="5 Conector recto de flecha"/>
        <xdr:cNvCxnSpPr/>
      </xdr:nvCxnSpPr>
      <xdr:spPr>
        <a:xfrm>
          <a:off x="14135100" y="7753350"/>
          <a:ext cx="723900" cy="1905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19051</xdr:colOff>
      <xdr:row>40</xdr:row>
      <xdr:rowOff>133349</xdr:rowOff>
    </xdr:from>
    <xdr:to>
      <xdr:col>6</xdr:col>
      <xdr:colOff>552451</xdr:colOff>
      <xdr:row>41</xdr:row>
      <xdr:rowOff>38099</xdr:rowOff>
    </xdr:to>
    <xdr:cxnSp macro="">
      <xdr:nvCxnSpPr>
        <xdr:cNvPr id="7" name="6 Conector recto de flecha"/>
        <xdr:cNvCxnSpPr/>
      </xdr:nvCxnSpPr>
      <xdr:spPr>
        <a:xfrm rot="10800000" flipV="1">
          <a:off x="14116051" y="8096249"/>
          <a:ext cx="533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32</xdr:row>
      <xdr:rowOff>95250</xdr:rowOff>
    </xdr:from>
    <xdr:to>
      <xdr:col>11</xdr:col>
      <xdr:colOff>123825</xdr:colOff>
      <xdr:row>38</xdr:row>
      <xdr:rowOff>47626</xdr:rowOff>
    </xdr:to>
    <xdr:cxnSp macro="">
      <xdr:nvCxnSpPr>
        <xdr:cNvPr id="2" name="1 Conector angular"/>
        <xdr:cNvCxnSpPr/>
      </xdr:nvCxnSpPr>
      <xdr:spPr>
        <a:xfrm flipV="1">
          <a:off x="5591175" y="6257925"/>
          <a:ext cx="3390900" cy="1152526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314950" y="7353300"/>
          <a:ext cx="428625" cy="25717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FF"/>
  </sheetPr>
  <dimension ref="A1:K46"/>
  <sheetViews>
    <sheetView workbookViewId="0">
      <pane ySplit="4" topLeftCell="A5" activePane="bottomLeft" state="frozen"/>
      <selection pane="bottomLeft" activeCell="C2" sqref="C2"/>
    </sheetView>
  </sheetViews>
  <sheetFormatPr baseColWidth="10" defaultRowHeight="15"/>
  <cols>
    <col min="1" max="1" width="9.5703125" customWidth="1"/>
    <col min="2" max="2" width="9.42578125" customWidth="1"/>
    <col min="3" max="3" width="12.7109375" bestFit="1" customWidth="1"/>
    <col min="4" max="4" width="5.140625" customWidth="1"/>
    <col min="6" max="6" width="13.5703125" customWidth="1"/>
    <col min="7" max="7" width="4.85546875" customWidth="1"/>
    <col min="10" max="10" width="13.42578125" bestFit="1" customWidth="1"/>
  </cols>
  <sheetData>
    <row r="1" spans="1:11" ht="23.25">
      <c r="C1" s="138" t="s">
        <v>45</v>
      </c>
      <c r="D1" s="138"/>
      <c r="E1" s="138"/>
      <c r="F1" s="138"/>
      <c r="G1" s="138"/>
      <c r="H1" s="138"/>
      <c r="I1" s="138"/>
      <c r="J1" s="138"/>
    </row>
    <row r="2" spans="1:11" ht="15.75" thickBot="1">
      <c r="E2" s="1"/>
      <c r="F2" s="1"/>
    </row>
    <row r="3" spans="1:11" ht="20.25" thickTop="1" thickBot="1">
      <c r="C3" s="29" t="s">
        <v>0</v>
      </c>
      <c r="D3" s="3"/>
      <c r="E3" s="148" t="s">
        <v>43</v>
      </c>
      <c r="F3" s="149"/>
      <c r="I3" s="150" t="s">
        <v>5</v>
      </c>
      <c r="J3" s="151"/>
      <c r="K3" s="152"/>
    </row>
    <row r="4" spans="1:11" ht="16.5" thickTop="1" thickBot="1">
      <c r="A4" s="27" t="s">
        <v>2</v>
      </c>
      <c r="B4" s="28"/>
      <c r="C4" s="30"/>
      <c r="D4" s="2"/>
      <c r="E4" s="12"/>
      <c r="F4" s="14"/>
      <c r="H4" s="18"/>
      <c r="I4" s="20"/>
      <c r="J4" s="37"/>
      <c r="K4" s="38"/>
    </row>
    <row r="5" spans="1:11">
      <c r="B5" s="8"/>
      <c r="C5" s="9"/>
      <c r="D5" s="2"/>
      <c r="E5" s="13"/>
      <c r="F5" s="14"/>
      <c r="H5" s="19"/>
      <c r="I5" s="20"/>
      <c r="J5" s="21" t="s">
        <v>6</v>
      </c>
      <c r="K5" s="14">
        <v>0</v>
      </c>
    </row>
    <row r="6" spans="1:11">
      <c r="B6" s="8"/>
      <c r="C6" s="9"/>
      <c r="D6" s="2"/>
      <c r="E6" s="13"/>
      <c r="F6" s="14"/>
      <c r="H6" s="19"/>
      <c r="I6" s="20"/>
      <c r="J6" s="21" t="s">
        <v>4</v>
      </c>
      <c r="K6" s="14">
        <v>0</v>
      </c>
    </row>
    <row r="7" spans="1:11">
      <c r="B7" s="8"/>
      <c r="C7" s="9"/>
      <c r="D7" s="2"/>
      <c r="E7" s="13"/>
      <c r="F7" s="14"/>
      <c r="H7" s="19"/>
      <c r="I7" s="20"/>
      <c r="J7" s="21" t="s">
        <v>7</v>
      </c>
      <c r="K7" s="14">
        <v>28750</v>
      </c>
    </row>
    <row r="8" spans="1:11">
      <c r="B8" s="8"/>
      <c r="C8" s="9"/>
      <c r="D8" s="2"/>
      <c r="E8" s="13"/>
      <c r="F8" s="14"/>
      <c r="H8" s="19"/>
      <c r="I8" s="20"/>
      <c r="J8" s="21" t="s">
        <v>8</v>
      </c>
      <c r="K8" s="14">
        <v>0</v>
      </c>
    </row>
    <row r="9" spans="1:11">
      <c r="B9" s="8"/>
      <c r="C9" s="9"/>
      <c r="D9" s="2"/>
      <c r="E9" s="13"/>
      <c r="F9" s="14"/>
      <c r="H9" s="19"/>
      <c r="I9" s="20"/>
      <c r="J9" s="21" t="s">
        <v>9</v>
      </c>
      <c r="K9" s="14">
        <v>0</v>
      </c>
    </row>
    <row r="10" spans="1:11">
      <c r="B10" s="8"/>
      <c r="C10" s="9"/>
      <c r="D10" s="2"/>
      <c r="E10" s="13"/>
      <c r="F10" s="14"/>
      <c r="H10" s="19"/>
      <c r="I10" s="20"/>
      <c r="J10" s="21" t="s">
        <v>19</v>
      </c>
      <c r="K10" s="53">
        <v>0</v>
      </c>
    </row>
    <row r="11" spans="1:11">
      <c r="B11" s="8"/>
      <c r="C11" s="9"/>
      <c r="D11" s="2"/>
      <c r="E11" s="13"/>
      <c r="F11" s="14"/>
      <c r="H11" s="19"/>
      <c r="I11" s="20"/>
      <c r="J11" s="21" t="s">
        <v>20</v>
      </c>
      <c r="K11" s="53">
        <v>0</v>
      </c>
    </row>
    <row r="12" spans="1:11">
      <c r="B12" s="8"/>
      <c r="C12" s="9"/>
      <c r="D12" s="2"/>
      <c r="E12" s="13"/>
      <c r="F12" s="14"/>
      <c r="H12" s="19"/>
      <c r="I12" s="20"/>
      <c r="J12" s="21" t="s">
        <v>21</v>
      </c>
      <c r="K12" s="53">
        <v>0</v>
      </c>
    </row>
    <row r="13" spans="1:11">
      <c r="B13" s="8"/>
      <c r="C13" s="9"/>
      <c r="D13" s="2"/>
      <c r="E13" s="13"/>
      <c r="F13" s="14"/>
      <c r="H13" s="19"/>
      <c r="I13" s="20"/>
      <c r="J13" s="21" t="s">
        <v>22</v>
      </c>
      <c r="K13" s="53">
        <v>0</v>
      </c>
    </row>
    <row r="14" spans="1:11">
      <c r="B14" s="8"/>
      <c r="C14" s="9"/>
      <c r="D14" s="2"/>
      <c r="E14" s="13"/>
      <c r="F14" s="14"/>
      <c r="H14" s="19"/>
      <c r="I14" s="20"/>
      <c r="J14" s="21" t="s">
        <v>23</v>
      </c>
      <c r="K14" s="53">
        <v>0</v>
      </c>
    </row>
    <row r="15" spans="1:11">
      <c r="B15" s="8"/>
      <c r="C15" s="9"/>
      <c r="D15" s="2"/>
      <c r="E15" s="13"/>
      <c r="F15" s="14"/>
      <c r="H15" s="19"/>
      <c r="I15" s="20"/>
      <c r="J15" s="21"/>
      <c r="K15" s="14"/>
    </row>
    <row r="16" spans="1:11">
      <c r="B16" s="8"/>
      <c r="C16" s="9"/>
      <c r="D16" s="2"/>
      <c r="E16" s="13"/>
      <c r="F16" s="14"/>
      <c r="H16" s="19"/>
      <c r="I16" s="20"/>
      <c r="J16" s="21"/>
      <c r="K16" s="14"/>
    </row>
    <row r="17" spans="2:11">
      <c r="B17" s="8"/>
      <c r="C17" s="9"/>
      <c r="D17" s="2"/>
      <c r="E17" s="13"/>
      <c r="F17" s="14"/>
      <c r="H17" s="19"/>
      <c r="I17" s="20"/>
      <c r="J17" s="21"/>
      <c r="K17" s="14"/>
    </row>
    <row r="18" spans="2:11">
      <c r="B18" s="8"/>
      <c r="C18" s="9"/>
      <c r="D18" s="2"/>
      <c r="E18" s="13"/>
      <c r="F18" s="14"/>
      <c r="H18" s="19"/>
      <c r="I18" s="20"/>
      <c r="J18" s="21"/>
      <c r="K18" s="14"/>
    </row>
    <row r="19" spans="2:11">
      <c r="B19" s="8"/>
      <c r="C19" s="9"/>
      <c r="D19" s="2"/>
      <c r="E19" s="13"/>
      <c r="F19" s="14"/>
      <c r="H19" s="19"/>
      <c r="I19" s="20"/>
      <c r="J19" s="21"/>
      <c r="K19" s="14"/>
    </row>
    <row r="20" spans="2:11">
      <c r="B20" s="8"/>
      <c r="C20" s="9"/>
      <c r="D20" s="2"/>
      <c r="E20" s="13"/>
      <c r="F20" s="14"/>
      <c r="H20" s="19"/>
      <c r="I20" s="20"/>
      <c r="J20" s="21"/>
      <c r="K20" s="14"/>
    </row>
    <row r="21" spans="2:11">
      <c r="B21" s="8"/>
      <c r="C21" s="9"/>
      <c r="D21" s="2"/>
      <c r="E21" s="13"/>
      <c r="F21" s="14"/>
      <c r="H21" s="19"/>
      <c r="I21" s="20"/>
      <c r="J21" s="21"/>
      <c r="K21" s="14"/>
    </row>
    <row r="22" spans="2:11">
      <c r="B22" s="8"/>
      <c r="C22" s="9"/>
      <c r="D22" s="2"/>
      <c r="E22" s="13"/>
      <c r="F22" s="14"/>
      <c r="H22" s="19"/>
      <c r="I22" s="20"/>
      <c r="J22" s="21"/>
      <c r="K22" s="14"/>
    </row>
    <row r="23" spans="2:11">
      <c r="B23" s="8"/>
      <c r="C23" s="9"/>
      <c r="D23" s="2"/>
      <c r="E23" s="13"/>
      <c r="F23" s="14"/>
      <c r="H23" s="19"/>
      <c r="I23" s="20"/>
      <c r="J23" s="21"/>
      <c r="K23" s="14"/>
    </row>
    <row r="24" spans="2:11">
      <c r="B24" s="8"/>
      <c r="C24" s="9"/>
      <c r="D24" s="2"/>
      <c r="E24" s="13"/>
      <c r="F24" s="14"/>
      <c r="H24" s="19"/>
      <c r="I24" s="20"/>
      <c r="J24" s="21"/>
      <c r="K24" s="14"/>
    </row>
    <row r="25" spans="2:11">
      <c r="B25" s="8"/>
      <c r="C25" s="9"/>
      <c r="D25" s="2"/>
      <c r="E25" s="13"/>
      <c r="F25" s="14"/>
      <c r="H25" s="19"/>
      <c r="I25" s="20"/>
      <c r="J25" s="21"/>
      <c r="K25" s="14"/>
    </row>
    <row r="26" spans="2:11">
      <c r="B26" s="8"/>
      <c r="C26" s="9"/>
      <c r="D26" s="2"/>
      <c r="E26" s="13"/>
      <c r="F26" s="14"/>
      <c r="H26" s="19"/>
      <c r="I26" s="20"/>
      <c r="J26" s="21"/>
      <c r="K26" s="14"/>
    </row>
    <row r="27" spans="2:11">
      <c r="B27" s="8"/>
      <c r="C27" s="9"/>
      <c r="D27" s="2"/>
      <c r="E27" s="13"/>
      <c r="F27" s="14"/>
      <c r="H27" s="19"/>
      <c r="I27" s="20"/>
      <c r="J27" s="21"/>
      <c r="K27" s="14"/>
    </row>
    <row r="28" spans="2:11">
      <c r="B28" s="8"/>
      <c r="C28" s="9"/>
      <c r="D28" s="2"/>
      <c r="E28" s="13"/>
      <c r="F28" s="14"/>
      <c r="H28" s="19"/>
      <c r="I28" s="20"/>
      <c r="J28" s="21"/>
      <c r="K28" s="14"/>
    </row>
    <row r="29" spans="2:11">
      <c r="B29" s="8"/>
      <c r="C29" s="9"/>
      <c r="D29" s="2"/>
      <c r="E29" s="13"/>
      <c r="F29" s="14"/>
      <c r="H29" s="19"/>
      <c r="I29" s="20"/>
      <c r="J29" s="21"/>
      <c r="K29" s="14"/>
    </row>
    <row r="30" spans="2:11">
      <c r="B30" s="8"/>
      <c r="C30" s="9"/>
      <c r="D30" s="2"/>
      <c r="E30" s="13"/>
      <c r="F30" s="14"/>
      <c r="H30" s="19"/>
      <c r="I30" s="20"/>
      <c r="J30" s="21"/>
      <c r="K30" s="14"/>
    </row>
    <row r="31" spans="2:11">
      <c r="B31" s="8"/>
      <c r="C31" s="9"/>
      <c r="D31" s="2"/>
      <c r="E31" s="13"/>
      <c r="F31" s="14"/>
      <c r="H31" s="19"/>
      <c r="I31" s="20"/>
      <c r="J31" s="21"/>
      <c r="K31" s="14"/>
    </row>
    <row r="32" spans="2:11">
      <c r="B32" s="8"/>
      <c r="C32" s="9"/>
      <c r="D32" s="2"/>
      <c r="E32" s="13"/>
      <c r="F32" s="14"/>
      <c r="H32" s="19"/>
      <c r="I32" s="20"/>
      <c r="J32" s="21"/>
      <c r="K32" s="14"/>
    </row>
    <row r="33" spans="1:11">
      <c r="B33" s="8"/>
      <c r="C33" s="9"/>
      <c r="D33" s="2"/>
      <c r="E33" s="13"/>
      <c r="F33" s="14"/>
      <c r="H33" s="19"/>
      <c r="I33" s="20"/>
      <c r="J33" s="21"/>
      <c r="K33" s="14"/>
    </row>
    <row r="34" spans="1:11">
      <c r="B34" s="8"/>
      <c r="C34" s="9"/>
      <c r="D34" s="2"/>
      <c r="E34" s="13"/>
      <c r="F34" s="14"/>
      <c r="H34" s="19"/>
      <c r="I34" s="20"/>
      <c r="J34" s="21"/>
      <c r="K34" s="14"/>
    </row>
    <row r="35" spans="1:11" ht="15.75" thickBot="1">
      <c r="B35" s="8"/>
      <c r="C35" s="9"/>
      <c r="D35" s="2"/>
      <c r="E35" s="13"/>
      <c r="F35" s="14"/>
      <c r="H35" s="19"/>
      <c r="I35" s="20"/>
      <c r="J35" s="21"/>
      <c r="K35" s="14"/>
    </row>
    <row r="36" spans="1:11" ht="15.75" thickBot="1">
      <c r="A36" s="33" t="s">
        <v>3</v>
      </c>
      <c r="B36" s="26"/>
      <c r="C36" s="9"/>
      <c r="D36" s="2"/>
      <c r="E36" s="16"/>
      <c r="F36" s="17">
        <v>0</v>
      </c>
      <c r="H36" s="32"/>
      <c r="I36" s="22">
        <v>0</v>
      </c>
      <c r="J36" s="39"/>
      <c r="K36" s="17"/>
    </row>
    <row r="37" spans="1:11" ht="15.75" thickBot="1">
      <c r="A37" s="50" t="s">
        <v>24</v>
      </c>
      <c r="B37" s="10"/>
      <c r="C37" s="9"/>
      <c r="D37" s="2"/>
      <c r="E37" s="23" t="s">
        <v>1</v>
      </c>
      <c r="F37" s="24">
        <f>SUM(F5:F36)</f>
        <v>0</v>
      </c>
      <c r="H37" s="5" t="s">
        <v>1</v>
      </c>
      <c r="I37" s="4">
        <f>SUM(I4:I36)</f>
        <v>0</v>
      </c>
      <c r="J37" s="43" t="s">
        <v>1</v>
      </c>
      <c r="K37" s="7">
        <f>SUM(K4:K36)</f>
        <v>28750</v>
      </c>
    </row>
    <row r="38" spans="1:11" ht="15.75" thickBot="1">
      <c r="A38" s="45" t="s">
        <v>30</v>
      </c>
      <c r="B38" s="45"/>
      <c r="C38" s="9"/>
      <c r="I38" s="2"/>
      <c r="K38" s="2"/>
    </row>
    <row r="39" spans="1:11" ht="16.5" thickTop="1" thickBot="1">
      <c r="A39" s="60" t="s">
        <v>33</v>
      </c>
      <c r="B39" s="61"/>
      <c r="C39" s="11"/>
      <c r="H39" s="139" t="s">
        <v>16</v>
      </c>
      <c r="I39" s="140"/>
      <c r="J39" s="141">
        <f>K37+I37</f>
        <v>28750</v>
      </c>
      <c r="K39" s="142"/>
    </row>
    <row r="40" spans="1:11">
      <c r="A40" s="5"/>
      <c r="B40" s="6" t="s">
        <v>1</v>
      </c>
      <c r="C40" s="7">
        <f>SUM(C4:C39)</f>
        <v>0</v>
      </c>
    </row>
    <row r="41" spans="1:11">
      <c r="D41" s="147" t="s">
        <v>15</v>
      </c>
      <c r="E41" s="147"/>
      <c r="F41" s="44">
        <f>F37-J39</f>
        <v>-28750</v>
      </c>
      <c r="G41" s="25"/>
    </row>
    <row r="42" spans="1:11" ht="15.75" thickBot="1">
      <c r="D42" s="45"/>
      <c r="E42" s="45" t="s">
        <v>0</v>
      </c>
      <c r="F42" s="41">
        <f>-C40</f>
        <v>0</v>
      </c>
    </row>
    <row r="43" spans="1:11" ht="15.75" thickTop="1">
      <c r="E43" s="1" t="s">
        <v>26</v>
      </c>
      <c r="F43" s="4">
        <f>SUM(F41:F42)</f>
        <v>-28750</v>
      </c>
      <c r="H43" s="58" t="s">
        <v>31</v>
      </c>
      <c r="I43" s="144" t="s">
        <v>32</v>
      </c>
    </row>
    <row r="44" spans="1:11" ht="15.75" customHeight="1" thickBot="1">
      <c r="D44" s="146" t="s">
        <v>25</v>
      </c>
      <c r="E44" s="146"/>
      <c r="F44" s="51"/>
      <c r="I44" s="145"/>
      <c r="J44" s="47"/>
    </row>
    <row r="45" spans="1:11" ht="16.5" thickTop="1" thickBot="1">
      <c r="B45" t="s">
        <v>34</v>
      </c>
      <c r="E45" s="6" t="s">
        <v>28</v>
      </c>
      <c r="F45" s="44">
        <f>F44+F43</f>
        <v>-28750</v>
      </c>
      <c r="I45" s="59" t="s">
        <v>35</v>
      </c>
      <c r="J45" s="67">
        <f>F45+J44</f>
        <v>-28750</v>
      </c>
    </row>
    <row r="46" spans="1:11" ht="15.75" thickTop="1">
      <c r="D46" s="143"/>
      <c r="E46" s="143"/>
    </row>
  </sheetData>
  <mergeCells count="9">
    <mergeCell ref="C1:J1"/>
    <mergeCell ref="H39:I39"/>
    <mergeCell ref="J39:K39"/>
    <mergeCell ref="D46:E46"/>
    <mergeCell ref="I43:I44"/>
    <mergeCell ref="D44:E44"/>
    <mergeCell ref="D41:E41"/>
    <mergeCell ref="E3:F3"/>
    <mergeCell ref="I3:K3"/>
  </mergeCells>
  <printOptions gridLines="1"/>
  <pageMargins left="0.59055118110236227" right="0.27559055118110237" top="0.35433070866141736" bottom="0.43307086614173229" header="0.31496062992125984" footer="0.39370078740157483"/>
  <pageSetup scale="8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K47"/>
  <sheetViews>
    <sheetView workbookViewId="0">
      <pane ySplit="3" topLeftCell="A4" activePane="bottomLeft" state="frozen"/>
      <selection pane="bottomLeft" activeCell="C2" sqref="C2"/>
    </sheetView>
  </sheetViews>
  <sheetFormatPr baseColWidth="10" defaultRowHeight="15"/>
  <cols>
    <col min="1" max="1" width="15.28515625" customWidth="1"/>
    <col min="2" max="2" width="10.7109375" customWidth="1"/>
    <col min="3" max="3" width="16.28515625" customWidth="1"/>
    <col min="4" max="4" width="5.140625" customWidth="1"/>
    <col min="6" max="6" width="16" customWidth="1"/>
    <col min="7" max="7" width="4.85546875" customWidth="1"/>
    <col min="9" max="9" width="14.140625" customWidth="1"/>
    <col min="11" max="11" width="13.5703125" customWidth="1"/>
  </cols>
  <sheetData>
    <row r="1" spans="1:11" ht="24" thickBot="1">
      <c r="C1" s="153" t="s">
        <v>46</v>
      </c>
      <c r="D1" s="153"/>
      <c r="E1" s="153"/>
      <c r="F1" s="153"/>
      <c r="G1" s="153"/>
      <c r="H1" s="153"/>
      <c r="I1" s="153"/>
      <c r="J1" s="153"/>
    </row>
    <row r="2" spans="1:11" ht="15.75" thickBot="1">
      <c r="C2" s="34" t="s">
        <v>0</v>
      </c>
      <c r="E2" s="1"/>
      <c r="F2" s="1"/>
    </row>
    <row r="3" spans="1:11" ht="20.25" thickTop="1" thickBot="1">
      <c r="A3" s="27" t="s">
        <v>2</v>
      </c>
      <c r="B3" s="28"/>
      <c r="C3" s="35">
        <v>680159.27</v>
      </c>
      <c r="D3" s="3"/>
      <c r="E3" s="148" t="s">
        <v>36</v>
      </c>
      <c r="F3" s="149"/>
      <c r="I3" s="150" t="s">
        <v>5</v>
      </c>
      <c r="J3" s="151"/>
      <c r="K3" s="152"/>
    </row>
    <row r="4" spans="1:11" ht="15.75" thickTop="1">
      <c r="B4" s="105"/>
      <c r="C4" s="90"/>
      <c r="D4" s="99"/>
      <c r="E4" s="109"/>
      <c r="F4" s="88"/>
      <c r="G4" s="100"/>
      <c r="H4" s="101"/>
      <c r="I4" s="102"/>
      <c r="J4" s="37"/>
      <c r="K4" s="38"/>
    </row>
    <row r="5" spans="1:11">
      <c r="B5" s="105"/>
      <c r="C5" s="90"/>
      <c r="D5" s="99"/>
      <c r="E5" s="109"/>
      <c r="F5" s="88"/>
      <c r="G5" s="55"/>
      <c r="H5" s="108"/>
      <c r="I5" s="102"/>
      <c r="J5" s="21" t="s">
        <v>6</v>
      </c>
      <c r="K5" s="14">
        <v>2581</v>
      </c>
    </row>
    <row r="6" spans="1:11">
      <c r="B6" s="105"/>
      <c r="C6" s="90"/>
      <c r="D6" s="99"/>
      <c r="E6" s="109"/>
      <c r="F6" s="88"/>
      <c r="G6" s="100"/>
      <c r="H6" s="108"/>
      <c r="I6" s="102"/>
      <c r="J6" s="21" t="s">
        <v>4</v>
      </c>
      <c r="K6" s="14">
        <v>21353</v>
      </c>
    </row>
    <row r="7" spans="1:11">
      <c r="B7" s="105"/>
      <c r="C7" s="90"/>
      <c r="D7" s="99"/>
      <c r="E7" s="109"/>
      <c r="F7" s="88"/>
      <c r="G7" s="100"/>
      <c r="H7" s="108"/>
      <c r="I7" s="102"/>
      <c r="J7" s="21" t="s">
        <v>7</v>
      </c>
      <c r="K7" s="14">
        <v>28750</v>
      </c>
    </row>
    <row r="8" spans="1:11">
      <c r="B8" s="105"/>
      <c r="C8" s="90"/>
      <c r="D8" s="99"/>
      <c r="E8" s="109"/>
      <c r="F8" s="88"/>
      <c r="G8" s="100"/>
      <c r="H8" s="108"/>
      <c r="I8" s="102"/>
      <c r="J8" s="21" t="s">
        <v>10</v>
      </c>
      <c r="K8" s="14">
        <v>10274.49</v>
      </c>
    </row>
    <row r="9" spans="1:11">
      <c r="B9" s="105"/>
      <c r="C9" s="90"/>
      <c r="D9" s="99"/>
      <c r="E9" s="109"/>
      <c r="F9" s="88"/>
      <c r="G9" s="100"/>
      <c r="H9" s="108"/>
      <c r="I9" s="102"/>
      <c r="J9" s="21" t="s">
        <v>11</v>
      </c>
      <c r="K9" s="14">
        <v>10274.49</v>
      </c>
    </row>
    <row r="10" spans="1:11">
      <c r="A10" s="62"/>
      <c r="B10" s="105"/>
      <c r="C10" s="90"/>
      <c r="D10" s="99"/>
      <c r="E10" s="109"/>
      <c r="F10" s="88"/>
      <c r="G10" s="100"/>
      <c r="H10" s="108"/>
      <c r="I10" s="102"/>
      <c r="J10" s="21" t="s">
        <v>21</v>
      </c>
      <c r="K10" s="14">
        <v>14386.72</v>
      </c>
    </row>
    <row r="11" spans="1:11">
      <c r="B11" s="105"/>
      <c r="C11" s="90"/>
      <c r="D11" s="99"/>
      <c r="E11" s="109"/>
      <c r="F11" s="88"/>
      <c r="G11" s="100"/>
      <c r="H11" s="108"/>
      <c r="I11" s="102"/>
      <c r="J11" s="21" t="s">
        <v>22</v>
      </c>
      <c r="K11" s="14">
        <v>14545.92</v>
      </c>
    </row>
    <row r="12" spans="1:11">
      <c r="A12" s="36"/>
      <c r="B12" s="105"/>
      <c r="C12" s="90"/>
      <c r="D12" s="99"/>
      <c r="E12" s="109"/>
      <c r="F12" s="88"/>
      <c r="G12" s="100"/>
      <c r="H12" s="108"/>
      <c r="I12" s="102"/>
      <c r="J12" s="21" t="s">
        <v>23</v>
      </c>
      <c r="K12" s="14">
        <v>0</v>
      </c>
    </row>
    <row r="13" spans="1:11">
      <c r="A13" s="36"/>
      <c r="B13" s="105"/>
      <c r="C13" s="90"/>
      <c r="D13" s="99"/>
      <c r="E13" s="109"/>
      <c r="F13" s="88"/>
      <c r="G13" s="100"/>
      <c r="H13" s="108"/>
      <c r="I13" s="102"/>
      <c r="J13" s="21"/>
      <c r="K13" s="14"/>
    </row>
    <row r="14" spans="1:11">
      <c r="B14" s="105"/>
      <c r="C14" s="90"/>
      <c r="D14" s="99"/>
      <c r="E14" s="109"/>
      <c r="F14" s="88"/>
      <c r="G14" s="100"/>
      <c r="H14" s="108"/>
      <c r="I14" s="102"/>
      <c r="J14" s="21"/>
      <c r="K14" s="14"/>
    </row>
    <row r="15" spans="1:11">
      <c r="A15" s="36"/>
      <c r="B15" s="105"/>
      <c r="C15" s="90"/>
      <c r="D15" s="99"/>
      <c r="E15" s="109"/>
      <c r="F15" s="88"/>
      <c r="G15" s="100"/>
      <c r="H15" s="108"/>
      <c r="I15" s="102"/>
      <c r="J15" s="21"/>
      <c r="K15" s="14"/>
    </row>
    <row r="16" spans="1:11">
      <c r="A16" s="36"/>
      <c r="B16" s="105"/>
      <c r="C16" s="90"/>
      <c r="D16" s="99"/>
      <c r="E16" s="109"/>
      <c r="F16" s="88"/>
      <c r="G16" s="100"/>
      <c r="H16" s="108"/>
      <c r="I16" s="102"/>
      <c r="J16" s="21"/>
      <c r="K16" s="14"/>
    </row>
    <row r="17" spans="1:11">
      <c r="A17" s="36"/>
      <c r="B17" s="105"/>
      <c r="C17" s="90"/>
      <c r="D17" s="99"/>
      <c r="E17" s="109"/>
      <c r="F17" s="88"/>
      <c r="G17" s="100"/>
      <c r="H17" s="108"/>
      <c r="I17" s="102"/>
      <c r="J17" s="21"/>
      <c r="K17" s="14"/>
    </row>
    <row r="18" spans="1:11">
      <c r="B18" s="105"/>
      <c r="C18" s="90"/>
      <c r="D18" s="99"/>
      <c r="E18" s="109"/>
      <c r="F18" s="88"/>
      <c r="G18" s="100"/>
      <c r="H18" s="108"/>
      <c r="I18" s="102"/>
      <c r="J18" s="21"/>
      <c r="K18" s="14"/>
    </row>
    <row r="19" spans="1:11">
      <c r="A19" s="36"/>
      <c r="B19" s="105"/>
      <c r="C19" s="90"/>
      <c r="D19" s="99"/>
      <c r="E19" s="109"/>
      <c r="F19" s="88"/>
      <c r="G19" s="100"/>
      <c r="H19" s="108"/>
      <c r="I19" s="102"/>
      <c r="J19" s="21"/>
      <c r="K19" s="14"/>
    </row>
    <row r="20" spans="1:11">
      <c r="B20" s="105"/>
      <c r="C20" s="90"/>
      <c r="D20" s="99"/>
      <c r="E20" s="109"/>
      <c r="F20" s="88"/>
      <c r="G20" s="100"/>
      <c r="H20" s="108"/>
      <c r="I20" s="102"/>
      <c r="J20" s="21"/>
      <c r="K20" s="14"/>
    </row>
    <row r="21" spans="1:11">
      <c r="B21" s="105"/>
      <c r="C21" s="90"/>
      <c r="D21" s="99"/>
      <c r="E21" s="109"/>
      <c r="F21" s="88"/>
      <c r="G21" s="100"/>
      <c r="H21" s="108"/>
      <c r="I21" s="102"/>
      <c r="J21" s="21"/>
      <c r="K21" s="14"/>
    </row>
    <row r="22" spans="1:11">
      <c r="B22" s="105"/>
      <c r="C22" s="90"/>
      <c r="D22" s="99"/>
      <c r="E22" s="109"/>
      <c r="F22" s="88"/>
      <c r="G22" s="100"/>
      <c r="H22" s="108"/>
      <c r="I22" s="102"/>
      <c r="J22" s="21"/>
      <c r="K22" s="14"/>
    </row>
    <row r="23" spans="1:11">
      <c r="A23" s="36"/>
      <c r="B23" s="105"/>
      <c r="C23" s="90"/>
      <c r="D23" s="99"/>
      <c r="E23" s="109"/>
      <c r="F23" s="88"/>
      <c r="G23" s="100"/>
      <c r="H23" s="108"/>
      <c r="I23" s="102"/>
      <c r="J23" s="21"/>
      <c r="K23" s="14"/>
    </row>
    <row r="24" spans="1:11">
      <c r="A24" s="36"/>
      <c r="B24" s="105"/>
      <c r="C24" s="90"/>
      <c r="D24" s="99"/>
      <c r="E24" s="109"/>
      <c r="F24" s="88"/>
      <c r="G24" s="100"/>
      <c r="H24" s="108"/>
      <c r="I24" s="102"/>
      <c r="J24" s="21"/>
      <c r="K24" s="14"/>
    </row>
    <row r="25" spans="1:11">
      <c r="B25" s="105"/>
      <c r="C25" s="90"/>
      <c r="D25" s="99"/>
      <c r="E25" s="109"/>
      <c r="F25" s="88"/>
      <c r="G25" s="100"/>
      <c r="H25" s="108"/>
      <c r="I25" s="102"/>
      <c r="J25" s="21"/>
      <c r="K25" s="14"/>
    </row>
    <row r="26" spans="1:11">
      <c r="B26" s="105"/>
      <c r="C26" s="90"/>
      <c r="D26" s="99"/>
      <c r="E26" s="109"/>
      <c r="F26" s="88"/>
      <c r="G26" s="100"/>
      <c r="H26" s="108"/>
      <c r="I26" s="102"/>
      <c r="J26" s="21"/>
      <c r="K26" s="14"/>
    </row>
    <row r="27" spans="1:11">
      <c r="B27" s="105"/>
      <c r="C27" s="90"/>
      <c r="D27" s="99"/>
      <c r="E27" s="109"/>
      <c r="F27" s="88"/>
      <c r="G27" s="100"/>
      <c r="H27" s="108"/>
      <c r="I27" s="102"/>
      <c r="J27" s="21"/>
      <c r="K27" s="14"/>
    </row>
    <row r="28" spans="1:11">
      <c r="B28" s="105"/>
      <c r="C28" s="90"/>
      <c r="D28" s="99"/>
      <c r="E28" s="109"/>
      <c r="F28" s="88"/>
      <c r="G28" s="100"/>
      <c r="H28" s="108"/>
      <c r="I28" s="102"/>
      <c r="J28" s="21"/>
      <c r="K28" s="14"/>
    </row>
    <row r="29" spans="1:11">
      <c r="B29" s="105"/>
      <c r="C29" s="90"/>
      <c r="D29" s="99"/>
      <c r="E29" s="109"/>
      <c r="F29" s="88"/>
      <c r="G29" s="100"/>
      <c r="H29" s="108"/>
      <c r="I29" s="102"/>
      <c r="J29" s="21"/>
      <c r="K29" s="14"/>
    </row>
    <row r="30" spans="1:11">
      <c r="B30" s="105"/>
      <c r="C30" s="90"/>
      <c r="D30" s="99"/>
      <c r="E30" s="109"/>
      <c r="F30" s="88"/>
      <c r="G30" s="100"/>
      <c r="H30" s="108"/>
      <c r="I30" s="102"/>
      <c r="J30" s="21"/>
      <c r="K30" s="14"/>
    </row>
    <row r="31" spans="1:11">
      <c r="B31" s="105"/>
      <c r="C31" s="90"/>
      <c r="D31" s="99"/>
      <c r="E31" s="109"/>
      <c r="F31" s="88"/>
      <c r="G31" s="100"/>
      <c r="H31" s="108"/>
      <c r="I31" s="102"/>
      <c r="J31" s="21"/>
      <c r="K31" s="14"/>
    </row>
    <row r="32" spans="1:11">
      <c r="B32" s="105"/>
      <c r="C32" s="90"/>
      <c r="D32" s="99"/>
      <c r="E32" s="109"/>
      <c r="F32" s="88"/>
      <c r="G32" s="100"/>
      <c r="H32" s="108"/>
      <c r="I32" s="102"/>
      <c r="J32" s="21"/>
      <c r="K32" s="14"/>
    </row>
    <row r="33" spans="1:11">
      <c r="B33" s="105"/>
      <c r="C33" s="90"/>
      <c r="D33" s="99"/>
      <c r="E33" s="109"/>
      <c r="F33" s="88"/>
      <c r="G33" s="100"/>
      <c r="H33" s="108"/>
      <c r="I33" s="102"/>
      <c r="J33" s="21"/>
      <c r="K33" s="14"/>
    </row>
    <row r="34" spans="1:11" ht="15.75" thickBot="1">
      <c r="A34" s="36"/>
      <c r="B34" s="105"/>
      <c r="C34" s="90"/>
      <c r="D34" s="99"/>
      <c r="E34" s="109"/>
      <c r="F34" s="88"/>
      <c r="G34" s="100"/>
      <c r="H34" s="108"/>
      <c r="I34" s="102"/>
      <c r="J34" s="21"/>
      <c r="K34" s="14"/>
    </row>
    <row r="35" spans="1:11" ht="15.75" thickBot="1">
      <c r="A35" s="33" t="s">
        <v>3</v>
      </c>
      <c r="B35" s="26"/>
      <c r="C35" s="9">
        <v>12624067.529999999</v>
      </c>
      <c r="D35" s="2"/>
      <c r="E35" s="15"/>
      <c r="F35" s="14"/>
      <c r="H35" s="31"/>
      <c r="I35" s="20"/>
      <c r="J35" s="21"/>
      <c r="K35" s="14"/>
    </row>
    <row r="36" spans="1:11" ht="15.75" thickBot="1">
      <c r="B36" s="10"/>
      <c r="C36" s="11"/>
      <c r="D36" s="2"/>
      <c r="E36" s="16"/>
      <c r="F36" s="17">
        <v>0</v>
      </c>
      <c r="H36" s="32"/>
      <c r="I36" s="22">
        <v>0</v>
      </c>
      <c r="J36" s="39"/>
      <c r="K36" s="17"/>
    </row>
    <row r="37" spans="1:11">
      <c r="B37" s="6" t="s">
        <v>1</v>
      </c>
      <c r="C37" s="7">
        <f>SUM(C3:C36)</f>
        <v>13304226.799999999</v>
      </c>
      <c r="D37" s="2"/>
      <c r="E37" s="23" t="s">
        <v>1</v>
      </c>
      <c r="F37" s="24">
        <f>SUM(F4:F36)</f>
        <v>0</v>
      </c>
      <c r="H37" s="5" t="s">
        <v>1</v>
      </c>
      <c r="I37" s="4">
        <f>SUM(I4:I36)</f>
        <v>0</v>
      </c>
      <c r="J37" s="4"/>
      <c r="K37" s="4">
        <f t="shared" ref="K37" si="0">SUM(K4:K36)</f>
        <v>102165.62</v>
      </c>
    </row>
    <row r="38" spans="1:11">
      <c r="I38" s="2"/>
      <c r="K38" s="2"/>
    </row>
    <row r="39" spans="1:11" ht="15.75" customHeight="1">
      <c r="A39" s="5"/>
      <c r="D39" s="25"/>
      <c r="E39" s="25"/>
      <c r="F39" s="25"/>
      <c r="H39" s="156" t="s">
        <v>14</v>
      </c>
      <c r="I39" s="157"/>
      <c r="J39" s="154">
        <f>I37+K37</f>
        <v>102165.62</v>
      </c>
      <c r="K39" s="155"/>
    </row>
    <row r="40" spans="1:11" ht="15" customHeight="1">
      <c r="D40" s="160" t="s">
        <v>15</v>
      </c>
      <c r="E40" s="160"/>
      <c r="F40" s="46">
        <f>F37-J39</f>
        <v>-102165.62</v>
      </c>
      <c r="I40" s="40"/>
    </row>
    <row r="41" spans="1:11" ht="15.75" thickBot="1">
      <c r="D41" s="45"/>
      <c r="E41" s="45" t="s">
        <v>0</v>
      </c>
      <c r="F41" s="47">
        <f>-C37</f>
        <v>-13304226.799999999</v>
      </c>
    </row>
    <row r="42" spans="1:11" ht="15.75" thickTop="1">
      <c r="E42" t="s">
        <v>26</v>
      </c>
      <c r="F42" s="4">
        <f>SUM(F40:F41)</f>
        <v>-13406392.419999998</v>
      </c>
    </row>
    <row r="43" spans="1:11" ht="15.75" thickBot="1">
      <c r="D43" s="146" t="s">
        <v>25</v>
      </c>
      <c r="E43" s="146"/>
      <c r="F43" s="51">
        <v>3067863.77</v>
      </c>
    </row>
    <row r="44" spans="1:11">
      <c r="E44" s="6" t="s">
        <v>27</v>
      </c>
      <c r="F44" s="7">
        <f>F43+F42</f>
        <v>-10338528.649999999</v>
      </c>
    </row>
    <row r="45" spans="1:11" ht="15.75" thickBot="1">
      <c r="D45" s="54" t="s">
        <v>17</v>
      </c>
      <c r="F45" s="56">
        <v>511449.48</v>
      </c>
    </row>
    <row r="46" spans="1:11" ht="16.5" thickTop="1" thickBot="1">
      <c r="D46" s="158" t="s">
        <v>35</v>
      </c>
      <c r="E46" s="159"/>
      <c r="F46" s="57">
        <f>F45+F44</f>
        <v>-9827079.1699999981</v>
      </c>
    </row>
    <row r="47" spans="1:11" ht="15.75" thickTop="1"/>
  </sheetData>
  <mergeCells count="8">
    <mergeCell ref="C1:J1"/>
    <mergeCell ref="J39:K39"/>
    <mergeCell ref="H39:I39"/>
    <mergeCell ref="D46:E46"/>
    <mergeCell ref="D43:E43"/>
    <mergeCell ref="D40:E40"/>
    <mergeCell ref="E3:F3"/>
    <mergeCell ref="I3:K3"/>
  </mergeCells>
  <printOptions gridLines="1"/>
  <pageMargins left="0.82677165354330717" right="1.9685039370078741" top="0.47244094488188981" bottom="0.23622047244094491" header="0.31496062992125984" footer="0.31496062992125984"/>
  <pageSetup scale="80" orientation="landscape" verticalDpi="0" r:id="rId1"/>
  <headerFooter>
    <oddHeader>&amp;C&amp;"Arial,Negrita"&amp;14BALANCE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70C0"/>
  </sheetPr>
  <dimension ref="A1:M46"/>
  <sheetViews>
    <sheetView workbookViewId="0">
      <pane xSplit="1" ySplit="4" topLeftCell="B35" activePane="bottomRight" state="frozen"/>
      <selection pane="topRight" activeCell="B1" sqref="B1"/>
      <selection pane="bottomLeft" activeCell="A5" sqref="A5"/>
      <selection pane="bottomRight" activeCell="B45" sqref="B45"/>
    </sheetView>
  </sheetViews>
  <sheetFormatPr baseColWidth="10" defaultRowHeight="15"/>
  <cols>
    <col min="2" max="2" width="12.42578125" customWidth="1"/>
    <col min="3" max="3" width="16.42578125" customWidth="1"/>
    <col min="4" max="4" width="7.28515625" customWidth="1"/>
    <col min="6" max="6" width="17.85546875" customWidth="1"/>
    <col min="7" max="7" width="4.85546875" customWidth="1"/>
    <col min="9" max="9" width="13.7109375" customWidth="1"/>
    <col min="11" max="11" width="17" customWidth="1"/>
  </cols>
  <sheetData>
    <row r="1" spans="1:13" ht="23.25">
      <c r="C1" s="153" t="s">
        <v>71</v>
      </c>
      <c r="D1" s="153"/>
      <c r="E1" s="153"/>
      <c r="F1" s="153"/>
      <c r="G1" s="153"/>
      <c r="H1" s="153"/>
      <c r="I1" s="153"/>
      <c r="J1" s="153"/>
    </row>
    <row r="2" spans="1:13" ht="15.75" thickBot="1">
      <c r="E2" s="1"/>
      <c r="F2" s="1"/>
    </row>
    <row r="3" spans="1:13" ht="15.75" thickBot="1">
      <c r="C3" s="29" t="s">
        <v>0</v>
      </c>
      <c r="D3" s="3"/>
    </row>
    <row r="4" spans="1:13" ht="20.25" thickTop="1" thickBot="1">
      <c r="A4" s="27" t="s">
        <v>2</v>
      </c>
      <c r="B4" s="28"/>
      <c r="C4" s="30">
        <v>59015.49</v>
      </c>
      <c r="D4" s="2"/>
      <c r="E4" s="162" t="s">
        <v>53</v>
      </c>
      <c r="F4" s="163"/>
      <c r="I4" s="150" t="s">
        <v>5</v>
      </c>
      <c r="J4" s="151"/>
      <c r="K4" s="152"/>
    </row>
    <row r="5" spans="1:13" ht="15.75" thickTop="1">
      <c r="A5" s="84"/>
      <c r="B5" s="105">
        <v>40330</v>
      </c>
      <c r="C5" s="90">
        <v>0</v>
      </c>
      <c r="D5" s="99"/>
      <c r="E5" s="107">
        <v>40330</v>
      </c>
      <c r="F5" s="106">
        <v>12633</v>
      </c>
      <c r="G5" s="100"/>
      <c r="H5" s="125">
        <v>40330</v>
      </c>
      <c r="I5" s="102">
        <v>14</v>
      </c>
      <c r="J5" s="37"/>
      <c r="K5" s="38"/>
    </row>
    <row r="6" spans="1:13">
      <c r="A6" s="84"/>
      <c r="B6" s="105">
        <v>40331</v>
      </c>
      <c r="C6" s="90">
        <v>900</v>
      </c>
      <c r="D6" s="99" t="s">
        <v>60</v>
      </c>
      <c r="E6" s="107">
        <v>40331</v>
      </c>
      <c r="F6" s="88">
        <v>20757</v>
      </c>
      <c r="G6" s="100"/>
      <c r="H6" s="126">
        <v>40331</v>
      </c>
      <c r="I6" s="102">
        <v>379</v>
      </c>
      <c r="J6" s="21" t="s">
        <v>6</v>
      </c>
      <c r="K6" s="14">
        <v>675</v>
      </c>
    </row>
    <row r="7" spans="1:13">
      <c r="A7" s="84"/>
      <c r="B7" s="105">
        <v>40332</v>
      </c>
      <c r="C7" s="90">
        <v>2975.5</v>
      </c>
      <c r="D7" s="99"/>
      <c r="E7" s="107">
        <v>40332</v>
      </c>
      <c r="F7" s="88">
        <v>25806.5</v>
      </c>
      <c r="G7" s="100"/>
      <c r="H7" s="126">
        <v>40332</v>
      </c>
      <c r="I7" s="102">
        <v>0</v>
      </c>
      <c r="J7" s="21" t="s">
        <v>4</v>
      </c>
      <c r="K7" s="14">
        <v>0</v>
      </c>
    </row>
    <row r="8" spans="1:13">
      <c r="A8" s="84"/>
      <c r="B8" s="105">
        <v>40333</v>
      </c>
      <c r="C8" s="90">
        <v>0</v>
      </c>
      <c r="D8" s="99"/>
      <c r="E8" s="107">
        <v>40333</v>
      </c>
      <c r="F8" s="88">
        <v>42125</v>
      </c>
      <c r="G8" s="100"/>
      <c r="H8" s="126">
        <v>40333</v>
      </c>
      <c r="I8" s="102">
        <v>0</v>
      </c>
      <c r="J8" s="21" t="s">
        <v>7</v>
      </c>
      <c r="K8" s="14">
        <v>28750</v>
      </c>
    </row>
    <row r="9" spans="1:13">
      <c r="A9" s="84"/>
      <c r="B9" s="105">
        <v>40334</v>
      </c>
      <c r="C9" s="90">
        <v>0</v>
      </c>
      <c r="D9" s="99"/>
      <c r="E9" s="107">
        <v>40334</v>
      </c>
      <c r="F9" s="88">
        <v>43001.5</v>
      </c>
      <c r="G9" s="100"/>
      <c r="H9" s="126">
        <v>40334</v>
      </c>
      <c r="I9" s="102">
        <v>1000</v>
      </c>
      <c r="J9" s="21" t="s">
        <v>10</v>
      </c>
      <c r="K9" s="14">
        <v>4508</v>
      </c>
    </row>
    <row r="10" spans="1:13">
      <c r="A10" s="84"/>
      <c r="B10" s="105">
        <v>40335</v>
      </c>
      <c r="C10" s="90">
        <v>0</v>
      </c>
      <c r="D10" s="99"/>
      <c r="E10" s="107">
        <v>40335</v>
      </c>
      <c r="F10" s="88">
        <v>44423.5</v>
      </c>
      <c r="G10" s="100"/>
      <c r="H10" s="126">
        <v>40335</v>
      </c>
      <c r="I10" s="102">
        <v>0</v>
      </c>
      <c r="J10" s="21" t="s">
        <v>11</v>
      </c>
      <c r="K10" s="14">
        <v>4120</v>
      </c>
    </row>
    <row r="11" spans="1:13">
      <c r="A11" s="84"/>
      <c r="B11" s="105">
        <v>40336</v>
      </c>
      <c r="C11" s="90">
        <v>0</v>
      </c>
      <c r="D11" s="99"/>
      <c r="E11" s="107">
        <v>40336</v>
      </c>
      <c r="F11" s="88">
        <v>20930</v>
      </c>
      <c r="G11" s="100"/>
      <c r="H11" s="126">
        <v>40336</v>
      </c>
      <c r="I11" s="102">
        <v>107.69</v>
      </c>
      <c r="J11" s="21" t="s">
        <v>12</v>
      </c>
      <c r="K11" s="14">
        <v>3675</v>
      </c>
    </row>
    <row r="12" spans="1:13">
      <c r="A12" s="84"/>
      <c r="B12" s="105">
        <v>40337</v>
      </c>
      <c r="C12" s="90">
        <v>0</v>
      </c>
      <c r="D12" s="99"/>
      <c r="E12" s="107">
        <v>40337</v>
      </c>
      <c r="F12" s="88">
        <v>26509</v>
      </c>
      <c r="G12" s="100"/>
      <c r="H12" s="126">
        <v>40337</v>
      </c>
      <c r="I12" s="102">
        <v>20</v>
      </c>
      <c r="J12" s="21" t="s">
        <v>18</v>
      </c>
      <c r="K12" s="14">
        <v>4345</v>
      </c>
    </row>
    <row r="13" spans="1:13">
      <c r="A13" s="84"/>
      <c r="B13" s="105">
        <v>40338</v>
      </c>
      <c r="C13" s="90">
        <v>2467.5</v>
      </c>
      <c r="D13" s="99"/>
      <c r="E13" s="107">
        <v>40338</v>
      </c>
      <c r="F13" s="88">
        <v>24428</v>
      </c>
      <c r="G13" s="100"/>
      <c r="H13" s="126">
        <v>40338</v>
      </c>
      <c r="I13" s="102">
        <v>0</v>
      </c>
      <c r="J13" s="21" t="s">
        <v>13</v>
      </c>
      <c r="K13" s="14"/>
    </row>
    <row r="14" spans="1:13">
      <c r="A14" s="84"/>
      <c r="B14" s="105">
        <v>40339</v>
      </c>
      <c r="C14" s="90">
        <v>0</v>
      </c>
      <c r="D14" s="99"/>
      <c r="E14" s="107">
        <v>40339</v>
      </c>
      <c r="F14" s="88">
        <v>26485</v>
      </c>
      <c r="G14" s="100"/>
      <c r="H14" s="126">
        <v>40339</v>
      </c>
      <c r="I14" s="102">
        <v>522</v>
      </c>
      <c r="J14" s="21"/>
      <c r="K14" s="14"/>
    </row>
    <row r="15" spans="1:13">
      <c r="A15" s="84"/>
      <c r="B15" s="105">
        <v>40340</v>
      </c>
      <c r="C15" s="90">
        <v>0</v>
      </c>
      <c r="D15" s="99"/>
      <c r="E15" s="107">
        <v>40340</v>
      </c>
      <c r="F15" s="88">
        <v>41804</v>
      </c>
      <c r="G15" s="100"/>
      <c r="H15" s="126">
        <v>40340</v>
      </c>
      <c r="I15" s="102">
        <v>24</v>
      </c>
      <c r="J15" s="21"/>
      <c r="K15" s="14"/>
    </row>
    <row r="16" spans="1:13">
      <c r="A16" s="84"/>
      <c r="B16" s="105">
        <v>40341</v>
      </c>
      <c r="C16" s="90">
        <v>0</v>
      </c>
      <c r="D16" s="99"/>
      <c r="E16" s="107">
        <v>40341</v>
      </c>
      <c r="F16" s="88">
        <v>37907.5</v>
      </c>
      <c r="G16" s="100"/>
      <c r="H16" s="126">
        <v>40341</v>
      </c>
      <c r="I16" s="102">
        <v>0</v>
      </c>
      <c r="J16" s="21"/>
      <c r="K16" s="86"/>
      <c r="L16" s="85"/>
      <c r="M16" s="55"/>
    </row>
    <row r="17" spans="1:13">
      <c r="A17" s="84"/>
      <c r="B17" s="105">
        <v>40342</v>
      </c>
      <c r="C17" s="90">
        <v>0</v>
      </c>
      <c r="D17" s="99"/>
      <c r="E17" s="107">
        <v>40342</v>
      </c>
      <c r="F17" s="88">
        <v>40192.5</v>
      </c>
      <c r="G17" s="100"/>
      <c r="H17" s="126">
        <v>40342</v>
      </c>
      <c r="I17" s="102">
        <v>0</v>
      </c>
      <c r="J17" s="21"/>
      <c r="K17" s="86"/>
      <c r="L17" s="85"/>
      <c r="M17" s="55"/>
    </row>
    <row r="18" spans="1:13">
      <c r="A18" s="84"/>
      <c r="B18" s="105">
        <v>40343</v>
      </c>
      <c r="C18" s="90">
        <v>0</v>
      </c>
      <c r="D18" s="99"/>
      <c r="E18" s="107">
        <v>40343</v>
      </c>
      <c r="F18" s="88">
        <v>24947.5</v>
      </c>
      <c r="G18" s="100"/>
      <c r="H18" s="126">
        <v>40343</v>
      </c>
      <c r="I18" s="102">
        <v>0</v>
      </c>
      <c r="J18" s="21"/>
      <c r="K18" s="89"/>
      <c r="L18" s="85"/>
      <c r="M18" s="55"/>
    </row>
    <row r="19" spans="1:13">
      <c r="A19" s="84"/>
      <c r="B19" s="105">
        <v>40344</v>
      </c>
      <c r="C19" s="90">
        <v>0</v>
      </c>
      <c r="D19" s="99"/>
      <c r="E19" s="107">
        <v>40344</v>
      </c>
      <c r="F19" s="88">
        <v>19077</v>
      </c>
      <c r="G19" s="100"/>
      <c r="H19" s="126">
        <v>40344</v>
      </c>
      <c r="I19" s="102">
        <v>0</v>
      </c>
      <c r="J19" s="21"/>
      <c r="K19" s="89"/>
      <c r="L19" s="85"/>
      <c r="M19" s="55"/>
    </row>
    <row r="20" spans="1:13">
      <c r="A20" s="84"/>
      <c r="B20" s="105">
        <v>40345</v>
      </c>
      <c r="C20" s="90">
        <v>0</v>
      </c>
      <c r="D20" s="99"/>
      <c r="E20" s="107">
        <v>40345</v>
      </c>
      <c r="F20" s="88">
        <v>18025</v>
      </c>
      <c r="G20" s="100"/>
      <c r="H20" s="126">
        <v>40345</v>
      </c>
      <c r="I20" s="102">
        <v>0</v>
      </c>
      <c r="J20" s="104"/>
      <c r="K20" s="14"/>
    </row>
    <row r="21" spans="1:13">
      <c r="A21" s="84"/>
      <c r="B21" s="105">
        <v>40346</v>
      </c>
      <c r="C21" s="90">
        <v>436</v>
      </c>
      <c r="D21" s="99"/>
      <c r="E21" s="107">
        <v>40346</v>
      </c>
      <c r="F21" s="88">
        <v>34698</v>
      </c>
      <c r="G21" s="100"/>
      <c r="H21" s="126">
        <v>40346</v>
      </c>
      <c r="I21" s="102">
        <v>0</v>
      </c>
      <c r="J21" s="104"/>
      <c r="K21" s="14"/>
    </row>
    <row r="22" spans="1:13">
      <c r="A22" s="84"/>
      <c r="B22" s="105">
        <v>40347</v>
      </c>
      <c r="C22" s="90">
        <v>900</v>
      </c>
      <c r="D22" s="99" t="s">
        <v>60</v>
      </c>
      <c r="E22" s="107">
        <v>40347</v>
      </c>
      <c r="F22" s="88">
        <v>47905</v>
      </c>
      <c r="G22" s="100"/>
      <c r="H22" s="126">
        <v>40347</v>
      </c>
      <c r="I22" s="102">
        <v>43.5</v>
      </c>
      <c r="J22" s="21"/>
      <c r="K22" s="14"/>
    </row>
    <row r="23" spans="1:13">
      <c r="A23" s="84"/>
      <c r="B23" s="105">
        <v>40348</v>
      </c>
      <c r="C23" s="90">
        <v>0</v>
      </c>
      <c r="D23" s="99"/>
      <c r="E23" s="107">
        <v>40348</v>
      </c>
      <c r="F23" s="88">
        <v>48793.5</v>
      </c>
      <c r="G23" s="100"/>
      <c r="H23" s="126">
        <v>40348</v>
      </c>
      <c r="I23" s="102">
        <v>369.5</v>
      </c>
      <c r="J23" s="21"/>
      <c r="K23" s="14"/>
    </row>
    <row r="24" spans="1:13">
      <c r="A24" s="84"/>
      <c r="B24" s="105">
        <v>40349</v>
      </c>
      <c r="C24" s="90">
        <v>0</v>
      </c>
      <c r="D24" s="99"/>
      <c r="E24" s="107">
        <v>40349</v>
      </c>
      <c r="F24" s="88">
        <v>43035.5</v>
      </c>
      <c r="G24" s="100"/>
      <c r="H24" s="126">
        <v>40349</v>
      </c>
      <c r="I24" s="102">
        <v>45</v>
      </c>
      <c r="J24" s="21"/>
      <c r="K24" s="14"/>
    </row>
    <row r="25" spans="1:13">
      <c r="A25" s="84"/>
      <c r="B25" s="105">
        <v>40350</v>
      </c>
      <c r="C25" s="90">
        <v>0</v>
      </c>
      <c r="D25" s="99"/>
      <c r="E25" s="107">
        <v>40350</v>
      </c>
      <c r="F25" s="88">
        <v>13343.5</v>
      </c>
      <c r="G25" s="100"/>
      <c r="H25" s="126">
        <v>40350</v>
      </c>
      <c r="I25" s="102">
        <v>0</v>
      </c>
      <c r="J25" s="21"/>
      <c r="K25" s="14"/>
    </row>
    <row r="26" spans="1:13">
      <c r="A26" s="84"/>
      <c r="B26" s="105">
        <v>40351</v>
      </c>
      <c r="C26" s="90">
        <v>869.5</v>
      </c>
      <c r="D26" s="99"/>
      <c r="E26" s="107">
        <v>40351</v>
      </c>
      <c r="F26" s="88">
        <v>23869.5</v>
      </c>
      <c r="G26" s="100"/>
      <c r="H26" s="126">
        <v>40351</v>
      </c>
      <c r="I26" s="102">
        <v>299</v>
      </c>
      <c r="J26" s="21"/>
      <c r="K26" s="14"/>
    </row>
    <row r="27" spans="1:13">
      <c r="A27" s="84"/>
      <c r="B27" s="105">
        <v>40352</v>
      </c>
      <c r="C27" s="90">
        <v>0</v>
      </c>
      <c r="D27" s="99"/>
      <c r="E27" s="107">
        <v>40352</v>
      </c>
      <c r="F27" s="88">
        <v>35824.5</v>
      </c>
      <c r="G27" s="100"/>
      <c r="H27" s="126">
        <v>40352</v>
      </c>
      <c r="I27" s="102">
        <v>0</v>
      </c>
      <c r="J27" s="21"/>
      <c r="K27" s="14"/>
    </row>
    <row r="28" spans="1:13">
      <c r="A28" s="84"/>
      <c r="B28" s="105">
        <v>40353</v>
      </c>
      <c r="C28" s="90">
        <v>0</v>
      </c>
      <c r="D28" s="99"/>
      <c r="E28" s="107">
        <v>40353</v>
      </c>
      <c r="F28" s="88">
        <v>32348</v>
      </c>
      <c r="G28" s="100"/>
      <c r="H28" s="126">
        <v>40353</v>
      </c>
      <c r="I28" s="102">
        <v>0</v>
      </c>
      <c r="J28" s="21"/>
      <c r="K28" s="14"/>
    </row>
    <row r="29" spans="1:13">
      <c r="A29" s="84"/>
      <c r="B29" s="105">
        <v>40354</v>
      </c>
      <c r="C29" s="90">
        <v>0</v>
      </c>
      <c r="D29" s="99"/>
      <c r="E29" s="107">
        <v>40354</v>
      </c>
      <c r="F29" s="88">
        <v>56724</v>
      </c>
      <c r="G29" s="100"/>
      <c r="H29" s="126">
        <v>40354</v>
      </c>
      <c r="I29" s="102">
        <v>0</v>
      </c>
      <c r="J29" s="21"/>
      <c r="K29" s="14"/>
    </row>
    <row r="30" spans="1:13">
      <c r="A30" s="84"/>
      <c r="B30" s="105">
        <v>40355</v>
      </c>
      <c r="C30" s="90">
        <v>0</v>
      </c>
      <c r="D30" s="99"/>
      <c r="E30" s="107">
        <v>40355</v>
      </c>
      <c r="F30" s="88">
        <v>47707.5</v>
      </c>
      <c r="G30" s="100"/>
      <c r="H30" s="126">
        <v>40355</v>
      </c>
      <c r="I30" s="102">
        <v>8</v>
      </c>
      <c r="J30" s="21"/>
      <c r="K30" s="14"/>
    </row>
    <row r="31" spans="1:13">
      <c r="A31" s="84"/>
      <c r="B31" s="105">
        <v>40356</v>
      </c>
      <c r="C31" s="90">
        <v>0</v>
      </c>
      <c r="D31" s="99"/>
      <c r="E31" s="107">
        <v>40356</v>
      </c>
      <c r="F31" s="88">
        <v>40805.5</v>
      </c>
      <c r="G31" s="100"/>
      <c r="H31" s="126">
        <v>40356</v>
      </c>
      <c r="I31" s="102">
        <v>0</v>
      </c>
      <c r="J31" s="21"/>
      <c r="K31" s="14"/>
    </row>
    <row r="32" spans="1:13">
      <c r="A32" s="84"/>
      <c r="B32" s="105">
        <v>40357</v>
      </c>
      <c r="C32" s="90">
        <v>0</v>
      </c>
      <c r="D32" s="99"/>
      <c r="E32" s="107">
        <v>40357</v>
      </c>
      <c r="F32" s="88">
        <v>34300</v>
      </c>
      <c r="G32" s="100"/>
      <c r="H32" s="126">
        <v>40357</v>
      </c>
      <c r="I32" s="102">
        <v>403</v>
      </c>
      <c r="J32" s="21"/>
      <c r="K32" s="14"/>
    </row>
    <row r="33" spans="1:11">
      <c r="A33" s="84"/>
      <c r="B33" s="105">
        <v>40358</v>
      </c>
      <c r="C33" s="90">
        <v>0</v>
      </c>
      <c r="D33" s="99"/>
      <c r="E33" s="107">
        <v>40358</v>
      </c>
      <c r="F33" s="88">
        <v>27981.5</v>
      </c>
      <c r="G33" s="100"/>
      <c r="H33" s="126">
        <v>40358</v>
      </c>
      <c r="I33" s="102">
        <v>0</v>
      </c>
      <c r="J33" s="21"/>
      <c r="K33" s="14"/>
    </row>
    <row r="34" spans="1:11">
      <c r="A34" s="84"/>
      <c r="B34" s="105">
        <v>40359</v>
      </c>
      <c r="C34" s="90">
        <v>1784</v>
      </c>
      <c r="D34" s="99"/>
      <c r="E34" s="107">
        <v>40359</v>
      </c>
      <c r="F34" s="88">
        <v>50870</v>
      </c>
      <c r="G34" s="100"/>
      <c r="H34" s="126">
        <v>40359</v>
      </c>
      <c r="I34" s="102">
        <v>0</v>
      </c>
      <c r="J34" s="21"/>
      <c r="K34" s="14"/>
    </row>
    <row r="35" spans="1:11" ht="15.75" thickBot="1">
      <c r="A35" s="84"/>
      <c r="B35" s="105"/>
      <c r="C35" s="90"/>
      <c r="D35" s="99"/>
      <c r="E35" s="107"/>
      <c r="F35" s="88"/>
      <c r="G35" s="100"/>
      <c r="H35" s="126"/>
      <c r="I35" s="102"/>
      <c r="J35" s="21"/>
      <c r="K35" s="14"/>
    </row>
    <row r="36" spans="1:11" ht="15.75" thickBot="1">
      <c r="A36" s="33" t="s">
        <v>3</v>
      </c>
      <c r="B36" s="26"/>
      <c r="C36" s="9">
        <v>70812.289999999994</v>
      </c>
      <c r="D36" s="2"/>
      <c r="E36" s="15"/>
      <c r="F36" s="14">
        <v>0</v>
      </c>
      <c r="H36" s="127"/>
      <c r="I36" s="20">
        <v>0</v>
      </c>
      <c r="J36" s="21"/>
      <c r="K36" s="14"/>
    </row>
    <row r="37" spans="1:11" ht="15.75" thickBot="1">
      <c r="A37" s="49" t="s">
        <v>52</v>
      </c>
      <c r="B37" s="52"/>
      <c r="C37" s="11">
        <v>896163.71</v>
      </c>
      <c r="D37" s="2"/>
      <c r="E37" s="16"/>
      <c r="F37" s="17">
        <v>0</v>
      </c>
      <c r="H37" s="128"/>
      <c r="I37" s="22">
        <v>0</v>
      </c>
      <c r="J37" s="39"/>
      <c r="K37" s="17"/>
    </row>
    <row r="38" spans="1:11">
      <c r="B38" s="6" t="s">
        <v>1</v>
      </c>
      <c r="C38" s="7">
        <f>SUM(C4:C37)</f>
        <v>1036323.99</v>
      </c>
      <c r="E38" s="23" t="s">
        <v>1</v>
      </c>
      <c r="F38" s="24">
        <f>SUM(F5:F37)</f>
        <v>1007258</v>
      </c>
      <c r="H38" s="1" t="s">
        <v>1</v>
      </c>
      <c r="I38" s="4">
        <f>SUM(I5:I37)</f>
        <v>3234.69</v>
      </c>
      <c r="J38" s="42" t="s">
        <v>1</v>
      </c>
      <c r="K38" s="4">
        <f t="shared" ref="K38" si="0">SUM(K5:K37)</f>
        <v>46073</v>
      </c>
    </row>
    <row r="39" spans="1:11">
      <c r="I39" s="2"/>
    </row>
    <row r="40" spans="1:11" ht="15.75">
      <c r="A40" s="5"/>
      <c r="C40" s="55">
        <v>0</v>
      </c>
      <c r="D40" s="25"/>
      <c r="E40" s="25"/>
      <c r="F40" s="25"/>
      <c r="H40" s="156" t="s">
        <v>14</v>
      </c>
      <c r="I40" s="157"/>
      <c r="J40" s="154">
        <f>I38+K38</f>
        <v>49307.69</v>
      </c>
      <c r="K40" s="155"/>
    </row>
    <row r="41" spans="1:11" ht="15.75">
      <c r="D41" s="160" t="s">
        <v>15</v>
      </c>
      <c r="E41" s="160"/>
      <c r="F41" s="46">
        <f>F38-J40</f>
        <v>957950.31</v>
      </c>
      <c r="I41" s="40"/>
    </row>
    <row r="42" spans="1:11" ht="15.75" thickBot="1">
      <c r="D42" s="45"/>
      <c r="E42" s="45" t="s">
        <v>0</v>
      </c>
      <c r="F42" s="47">
        <f>-C38</f>
        <v>-1036323.99</v>
      </c>
    </row>
    <row r="43" spans="1:11" ht="15.75" thickTop="1">
      <c r="C43" t="s">
        <v>34</v>
      </c>
      <c r="E43" s="5" t="s">
        <v>26</v>
      </c>
      <c r="F43" s="4">
        <f>SUM(F41:F42)</f>
        <v>-78373.679999999935</v>
      </c>
      <c r="I43" s="164"/>
      <c r="J43" s="164"/>
      <c r="K43" s="2"/>
    </row>
    <row r="44" spans="1:11" ht="15.75" thickBot="1">
      <c r="D44" s="146" t="s">
        <v>25</v>
      </c>
      <c r="E44" s="146"/>
      <c r="F44" s="51">
        <v>0</v>
      </c>
      <c r="I44" s="165" t="s">
        <v>17</v>
      </c>
      <c r="J44" s="165"/>
      <c r="K44" s="2">
        <v>80071.48</v>
      </c>
    </row>
    <row r="45" spans="1:11" ht="16.5" thickTop="1" thickBot="1">
      <c r="E45" s="6" t="s">
        <v>29</v>
      </c>
      <c r="F45" s="7">
        <f>F44+F43</f>
        <v>-78373.679999999935</v>
      </c>
      <c r="I45" s="158" t="s">
        <v>35</v>
      </c>
      <c r="J45" s="159"/>
      <c r="K45" s="66">
        <f>F45+K44</f>
        <v>1697.8000000000611</v>
      </c>
    </row>
    <row r="46" spans="1:11" ht="15.75" thickTop="1">
      <c r="D46" s="161"/>
      <c r="E46" s="161"/>
      <c r="F46" s="56"/>
    </row>
  </sheetData>
  <mergeCells count="11">
    <mergeCell ref="D46:E46"/>
    <mergeCell ref="D44:E44"/>
    <mergeCell ref="D41:E41"/>
    <mergeCell ref="C1:J1"/>
    <mergeCell ref="E4:F4"/>
    <mergeCell ref="I4:K4"/>
    <mergeCell ref="H40:I40"/>
    <mergeCell ref="J40:K40"/>
    <mergeCell ref="I45:J45"/>
    <mergeCell ref="I43:J43"/>
    <mergeCell ref="I44:J44"/>
  </mergeCells>
  <printOptions gridLines="1"/>
  <pageMargins left="0.70866141732283472" right="1.38" top="0.35433070866141736" bottom="0.26" header="0.31496062992125984" footer="0.31496062992125984"/>
  <pageSetup scale="80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W61"/>
  <sheetViews>
    <sheetView tabSelected="1" workbookViewId="0">
      <pane ySplit="4" topLeftCell="A5" activePane="bottomLeft" state="frozen"/>
      <selection pane="bottomLeft" activeCell="A9" sqref="A9"/>
    </sheetView>
  </sheetViews>
  <sheetFormatPr baseColWidth="10" defaultRowHeight="15"/>
  <cols>
    <col min="3" max="3" width="15.28515625" customWidth="1"/>
    <col min="6" max="6" width="15" customWidth="1"/>
    <col min="18" max="18" width="17.140625" customWidth="1"/>
  </cols>
  <sheetData>
    <row r="1" spans="1:23" ht="31.5">
      <c r="C1" s="169" t="s">
        <v>67</v>
      </c>
      <c r="D1" s="169"/>
      <c r="E1" s="169"/>
      <c r="F1" s="169"/>
      <c r="G1" s="169"/>
      <c r="H1" s="169"/>
      <c r="I1" s="169"/>
      <c r="J1" s="169"/>
      <c r="K1" s="69" t="s">
        <v>39</v>
      </c>
      <c r="O1" s="169" t="s">
        <v>66</v>
      </c>
      <c r="P1" s="169"/>
      <c r="Q1" s="169"/>
      <c r="R1" s="169"/>
      <c r="S1" s="169"/>
      <c r="T1" s="169"/>
      <c r="U1" s="169"/>
      <c r="V1" s="169"/>
      <c r="W1" s="69" t="s">
        <v>39</v>
      </c>
    </row>
    <row r="2" spans="1:23" ht="15.75" thickBot="1">
      <c r="E2" s="119"/>
      <c r="F2" s="119"/>
      <c r="K2" s="70"/>
      <c r="Q2" s="116"/>
      <c r="R2" s="116"/>
      <c r="W2" s="70"/>
    </row>
    <row r="3" spans="1:23" ht="15.75" thickBot="1">
      <c r="C3" s="29" t="s">
        <v>0</v>
      </c>
      <c r="D3" s="3"/>
      <c r="K3" s="71"/>
      <c r="O3" s="29" t="s">
        <v>0</v>
      </c>
      <c r="P3" s="3"/>
      <c r="W3" s="71"/>
    </row>
    <row r="4" spans="1:23" ht="20.25" thickTop="1" thickBot="1">
      <c r="A4" s="27" t="s">
        <v>2</v>
      </c>
      <c r="B4" s="28"/>
      <c r="C4" s="30">
        <v>116474.03</v>
      </c>
      <c r="D4" s="2"/>
      <c r="E4" s="148" t="s">
        <v>55</v>
      </c>
      <c r="F4" s="149"/>
      <c r="I4" s="150" t="s">
        <v>5</v>
      </c>
      <c r="J4" s="151"/>
      <c r="K4" s="152"/>
      <c r="M4" s="27" t="s">
        <v>2</v>
      </c>
      <c r="N4" s="28"/>
      <c r="O4" s="30">
        <v>116474.03</v>
      </c>
      <c r="P4" s="2"/>
      <c r="Q4" s="148" t="s">
        <v>55</v>
      </c>
      <c r="R4" s="149"/>
      <c r="U4" s="150" t="s">
        <v>5</v>
      </c>
      <c r="V4" s="151"/>
      <c r="W4" s="152"/>
    </row>
    <row r="5" spans="1:23" ht="15.75" thickTop="1">
      <c r="B5" s="105">
        <v>40330</v>
      </c>
      <c r="C5" s="90">
        <v>626</v>
      </c>
      <c r="D5" s="99" t="s">
        <v>64</v>
      </c>
      <c r="E5" s="107">
        <v>40330</v>
      </c>
      <c r="F5" s="88">
        <v>14507</v>
      </c>
      <c r="G5" s="100"/>
      <c r="H5" s="108">
        <v>40330</v>
      </c>
      <c r="I5" s="102">
        <v>0</v>
      </c>
      <c r="J5" s="37"/>
      <c r="K5" s="38"/>
      <c r="N5" s="105">
        <v>40330</v>
      </c>
      <c r="O5" s="90">
        <v>626</v>
      </c>
      <c r="P5" s="99" t="s">
        <v>64</v>
      </c>
      <c r="Q5" s="107">
        <v>40330</v>
      </c>
      <c r="R5" s="88">
        <v>14507</v>
      </c>
      <c r="S5" s="100"/>
      <c r="T5" s="108">
        <v>40330</v>
      </c>
      <c r="U5" s="102">
        <v>0</v>
      </c>
      <c r="V5" s="37"/>
      <c r="W5" s="38"/>
    </row>
    <row r="6" spans="1:23">
      <c r="B6" s="105">
        <v>40331</v>
      </c>
      <c r="C6" s="90">
        <v>785.7</v>
      </c>
      <c r="D6" s="99"/>
      <c r="E6" s="107">
        <v>40331</v>
      </c>
      <c r="F6" s="88">
        <v>17225.2</v>
      </c>
      <c r="G6" s="100"/>
      <c r="H6" s="108">
        <v>40331</v>
      </c>
      <c r="I6" s="102">
        <v>0</v>
      </c>
      <c r="J6" s="21"/>
      <c r="K6" s="14"/>
      <c r="N6" s="105">
        <v>40331</v>
      </c>
      <c r="O6" s="90">
        <v>785.7</v>
      </c>
      <c r="P6" s="99"/>
      <c r="Q6" s="107">
        <v>40331</v>
      </c>
      <c r="R6" s="88">
        <v>17225.2</v>
      </c>
      <c r="S6" s="100"/>
      <c r="T6" s="108">
        <v>40331</v>
      </c>
      <c r="U6" s="102">
        <v>0</v>
      </c>
      <c r="V6" s="21"/>
      <c r="W6" s="14"/>
    </row>
    <row r="7" spans="1:23">
      <c r="B7" s="105">
        <v>40332</v>
      </c>
      <c r="C7" s="90">
        <v>160</v>
      </c>
      <c r="D7" s="99" t="s">
        <v>61</v>
      </c>
      <c r="E7" s="107">
        <v>40332</v>
      </c>
      <c r="F7" s="88">
        <v>20342.099999999999</v>
      </c>
      <c r="G7" s="100"/>
      <c r="H7" s="108">
        <v>40332</v>
      </c>
      <c r="I7" s="102">
        <v>1972</v>
      </c>
      <c r="J7" s="21" t="s">
        <v>4</v>
      </c>
      <c r="K7" s="14">
        <v>0</v>
      </c>
      <c r="N7" s="105">
        <v>40332</v>
      </c>
      <c r="O7" s="90">
        <v>160</v>
      </c>
      <c r="P7" s="99" t="s">
        <v>61</v>
      </c>
      <c r="Q7" s="107">
        <v>40332</v>
      </c>
      <c r="R7" s="88">
        <v>20342.099999999999</v>
      </c>
      <c r="S7" s="100"/>
      <c r="T7" s="108">
        <v>40332</v>
      </c>
      <c r="U7" s="102">
        <v>1972</v>
      </c>
      <c r="V7" s="21" t="s">
        <v>4</v>
      </c>
      <c r="W7" s="14">
        <v>0</v>
      </c>
    </row>
    <row r="8" spans="1:23">
      <c r="B8" s="105">
        <v>40333</v>
      </c>
      <c r="C8" s="90">
        <v>3501</v>
      </c>
      <c r="D8" s="117" t="s">
        <v>65</v>
      </c>
      <c r="E8" s="107">
        <v>40333</v>
      </c>
      <c r="F8" s="88">
        <v>47079.5</v>
      </c>
      <c r="G8" s="100"/>
      <c r="H8" s="108">
        <v>40333</v>
      </c>
      <c r="I8" s="102">
        <v>85</v>
      </c>
      <c r="J8" s="110" t="s">
        <v>7</v>
      </c>
      <c r="K8" s="88">
        <v>30000</v>
      </c>
      <c r="N8" s="105">
        <v>40333</v>
      </c>
      <c r="O8" s="90">
        <v>3501</v>
      </c>
      <c r="P8" s="117" t="s">
        <v>65</v>
      </c>
      <c r="Q8" s="107">
        <v>40333</v>
      </c>
      <c r="R8" s="88">
        <v>47079.5</v>
      </c>
      <c r="S8" s="100"/>
      <c r="T8" s="108">
        <v>40333</v>
      </c>
      <c r="U8" s="102">
        <v>85</v>
      </c>
      <c r="V8" s="110" t="s">
        <v>7</v>
      </c>
      <c r="W8" s="88">
        <v>7000</v>
      </c>
    </row>
    <row r="9" spans="1:23">
      <c r="B9" s="105">
        <v>40334</v>
      </c>
      <c r="C9" s="90">
        <v>249.5</v>
      </c>
      <c r="D9" s="99"/>
      <c r="E9" s="107">
        <v>40334</v>
      </c>
      <c r="F9" s="88">
        <v>35194.800000000003</v>
      </c>
      <c r="G9" s="100"/>
      <c r="H9" s="108">
        <v>40334</v>
      </c>
      <c r="I9" s="102">
        <v>128.5</v>
      </c>
      <c r="J9" s="110" t="s">
        <v>47</v>
      </c>
      <c r="K9" s="88">
        <v>1341</v>
      </c>
      <c r="N9" s="105">
        <v>40334</v>
      </c>
      <c r="O9" s="90">
        <v>249.5</v>
      </c>
      <c r="P9" s="99"/>
      <c r="Q9" s="107">
        <v>40334</v>
      </c>
      <c r="R9" s="88">
        <v>35194.800000000003</v>
      </c>
      <c r="S9" s="100"/>
      <c r="T9" s="108">
        <v>40334</v>
      </c>
      <c r="U9" s="102">
        <v>128.5</v>
      </c>
      <c r="V9" s="110" t="s">
        <v>47</v>
      </c>
      <c r="W9" s="88">
        <v>0</v>
      </c>
    </row>
    <row r="10" spans="1:23">
      <c r="B10" s="105">
        <v>40335</v>
      </c>
      <c r="C10" s="90">
        <v>0</v>
      </c>
      <c r="D10" s="99"/>
      <c r="E10" s="107">
        <v>40335</v>
      </c>
      <c r="F10" s="88">
        <v>41280.5</v>
      </c>
      <c r="G10" s="100"/>
      <c r="H10" s="108">
        <v>40335</v>
      </c>
      <c r="I10" s="102">
        <v>23</v>
      </c>
      <c r="J10" s="110" t="s">
        <v>19</v>
      </c>
      <c r="K10" s="88">
        <v>6375</v>
      </c>
      <c r="N10" s="105">
        <v>40335</v>
      </c>
      <c r="O10" s="90">
        <v>0</v>
      </c>
      <c r="P10" s="99"/>
      <c r="Q10" s="107">
        <v>40335</v>
      </c>
      <c r="R10" s="88">
        <v>41280.5</v>
      </c>
      <c r="S10" s="100"/>
      <c r="T10" s="108">
        <v>40335</v>
      </c>
      <c r="U10" s="102">
        <v>23</v>
      </c>
      <c r="V10" s="110" t="s">
        <v>19</v>
      </c>
      <c r="W10" s="88">
        <v>6375</v>
      </c>
    </row>
    <row r="11" spans="1:23">
      <c r="B11" s="105">
        <v>40336</v>
      </c>
      <c r="C11" s="90">
        <v>0</v>
      </c>
      <c r="D11" s="99"/>
      <c r="E11" s="107">
        <v>40336</v>
      </c>
      <c r="F11" s="88">
        <v>28523.599999999999</v>
      </c>
      <c r="G11" s="100"/>
      <c r="H11" s="108">
        <v>40336</v>
      </c>
      <c r="I11" s="102">
        <v>20</v>
      </c>
      <c r="J11" s="110" t="s">
        <v>20</v>
      </c>
      <c r="K11" s="88">
        <v>6600</v>
      </c>
      <c r="N11" s="105">
        <v>40336</v>
      </c>
      <c r="O11" s="90">
        <v>0</v>
      </c>
      <c r="P11" s="99"/>
      <c r="Q11" s="107">
        <v>40336</v>
      </c>
      <c r="R11" s="88">
        <v>28523.599999999999</v>
      </c>
      <c r="S11" s="100"/>
      <c r="T11" s="108">
        <v>40336</v>
      </c>
      <c r="U11" s="102">
        <v>20</v>
      </c>
      <c r="V11" s="110" t="s">
        <v>20</v>
      </c>
      <c r="W11" s="88">
        <v>0</v>
      </c>
    </row>
    <row r="12" spans="1:23">
      <c r="B12" s="105">
        <v>40337</v>
      </c>
      <c r="C12" s="90">
        <v>63</v>
      </c>
      <c r="D12" s="99" t="s">
        <v>61</v>
      </c>
      <c r="E12" s="107">
        <v>40337</v>
      </c>
      <c r="F12" s="88">
        <v>11469</v>
      </c>
      <c r="G12" s="100"/>
      <c r="H12" s="108">
        <v>40337</v>
      </c>
      <c r="I12" s="102">
        <v>110</v>
      </c>
      <c r="J12" s="110" t="s">
        <v>21</v>
      </c>
      <c r="K12" s="88">
        <v>6375</v>
      </c>
      <c r="N12" s="105"/>
      <c r="O12" s="90"/>
      <c r="P12" s="99"/>
      <c r="Q12" s="107"/>
      <c r="R12" s="88"/>
      <c r="S12" s="100"/>
      <c r="T12" s="108"/>
      <c r="U12" s="102"/>
      <c r="V12" s="110" t="s">
        <v>21</v>
      </c>
      <c r="W12" s="88">
        <v>0</v>
      </c>
    </row>
    <row r="13" spans="1:23">
      <c r="B13" s="105">
        <v>40338</v>
      </c>
      <c r="C13" s="90">
        <v>262</v>
      </c>
      <c r="D13" s="99" t="s">
        <v>64</v>
      </c>
      <c r="E13" s="107">
        <v>40338</v>
      </c>
      <c r="F13" s="88">
        <v>17831</v>
      </c>
      <c r="G13" s="100"/>
      <c r="H13" s="108">
        <v>40338</v>
      </c>
      <c r="I13" s="102">
        <v>1150</v>
      </c>
      <c r="J13" s="110" t="s">
        <v>22</v>
      </c>
      <c r="K13" s="88">
        <v>6600</v>
      </c>
      <c r="N13" s="105"/>
      <c r="O13" s="90"/>
      <c r="P13" s="99"/>
      <c r="Q13" s="107"/>
      <c r="R13" s="88"/>
      <c r="S13" s="100"/>
      <c r="T13" s="108"/>
      <c r="U13" s="102"/>
      <c r="V13" s="110" t="s">
        <v>22</v>
      </c>
      <c r="W13" s="88">
        <v>0</v>
      </c>
    </row>
    <row r="14" spans="1:23">
      <c r="B14" s="105">
        <v>40339</v>
      </c>
      <c r="C14" s="90">
        <v>0</v>
      </c>
      <c r="D14" s="99"/>
      <c r="E14" s="107">
        <v>40339</v>
      </c>
      <c r="F14" s="88">
        <v>15104</v>
      </c>
      <c r="G14" s="100"/>
      <c r="H14" s="108">
        <v>40339</v>
      </c>
      <c r="I14" s="102">
        <v>779</v>
      </c>
      <c r="J14" s="110" t="s">
        <v>23</v>
      </c>
      <c r="K14" s="88">
        <v>0</v>
      </c>
      <c r="N14" s="105"/>
      <c r="O14" s="90"/>
      <c r="P14" s="99"/>
      <c r="Q14" s="107"/>
      <c r="R14" s="88"/>
      <c r="S14" s="100"/>
      <c r="T14" s="108"/>
      <c r="U14" s="102"/>
      <c r="V14" s="110" t="s">
        <v>23</v>
      </c>
      <c r="W14" s="88">
        <v>0</v>
      </c>
    </row>
    <row r="15" spans="1:23">
      <c r="B15" s="105">
        <v>40340</v>
      </c>
      <c r="C15" s="90">
        <v>1031</v>
      </c>
      <c r="D15" s="99"/>
      <c r="E15" s="107">
        <v>40340</v>
      </c>
      <c r="F15" s="88">
        <v>47205</v>
      </c>
      <c r="G15" s="100"/>
      <c r="H15" s="108">
        <v>40340</v>
      </c>
      <c r="I15" s="102">
        <v>15</v>
      </c>
      <c r="J15" s="110" t="s">
        <v>37</v>
      </c>
      <c r="K15" s="88"/>
      <c r="N15" s="105"/>
      <c r="O15" s="90"/>
      <c r="P15" s="99"/>
      <c r="Q15" s="107"/>
      <c r="R15" s="88"/>
      <c r="S15" s="100"/>
      <c r="T15" s="108"/>
      <c r="U15" s="102"/>
      <c r="V15" s="110" t="s">
        <v>37</v>
      </c>
      <c r="W15" s="88"/>
    </row>
    <row r="16" spans="1:23">
      <c r="B16" s="105">
        <v>40341</v>
      </c>
      <c r="C16" s="90">
        <v>237</v>
      </c>
      <c r="D16" s="117" t="s">
        <v>68</v>
      </c>
      <c r="E16" s="107">
        <v>40341</v>
      </c>
      <c r="F16" s="88">
        <v>36880.400000000001</v>
      </c>
      <c r="G16" s="111"/>
      <c r="H16" s="108">
        <v>40341</v>
      </c>
      <c r="I16" s="102">
        <v>0</v>
      </c>
      <c r="J16" s="110" t="s">
        <v>40</v>
      </c>
      <c r="K16" s="88"/>
      <c r="N16" s="105"/>
      <c r="O16" s="90"/>
      <c r="P16" s="99"/>
      <c r="Q16" s="107"/>
      <c r="R16" s="88"/>
      <c r="S16" s="111"/>
      <c r="T16" s="108"/>
      <c r="U16" s="102"/>
      <c r="V16" s="110" t="s">
        <v>40</v>
      </c>
      <c r="W16" s="88"/>
    </row>
    <row r="17" spans="1:23">
      <c r="B17" s="105">
        <v>40342</v>
      </c>
      <c r="C17" s="112">
        <v>3883</v>
      </c>
      <c r="D17" s="88"/>
      <c r="E17" s="107">
        <v>40342</v>
      </c>
      <c r="F17" s="113">
        <v>40704</v>
      </c>
      <c r="G17" s="111"/>
      <c r="H17" s="108">
        <v>40342</v>
      </c>
      <c r="I17" s="102">
        <v>137</v>
      </c>
      <c r="J17" s="21" t="s">
        <v>41</v>
      </c>
      <c r="K17" s="14"/>
      <c r="N17" s="105"/>
      <c r="O17" s="112"/>
      <c r="P17" s="88"/>
      <c r="Q17" s="107"/>
      <c r="R17" s="113"/>
      <c r="S17" s="111"/>
      <c r="T17" s="108"/>
      <c r="U17" s="102"/>
      <c r="V17" s="21" t="s">
        <v>41</v>
      </c>
      <c r="W17" s="14"/>
    </row>
    <row r="18" spans="1:23">
      <c r="A18" s="87"/>
      <c r="B18" s="105">
        <v>40343</v>
      </c>
      <c r="C18" s="90">
        <v>506</v>
      </c>
      <c r="D18" s="88" t="s">
        <v>64</v>
      </c>
      <c r="E18" s="107">
        <v>40343</v>
      </c>
      <c r="F18" s="113">
        <v>28880.5</v>
      </c>
      <c r="G18" s="114"/>
      <c r="H18" s="108">
        <v>40343</v>
      </c>
      <c r="I18" s="102">
        <v>69.599999999999994</v>
      </c>
      <c r="J18" s="110" t="s">
        <v>50</v>
      </c>
      <c r="K18" s="14"/>
      <c r="M18" s="87"/>
      <c r="N18" s="105"/>
      <c r="O18" s="90"/>
      <c r="P18" s="88"/>
      <c r="Q18" s="107"/>
      <c r="R18" s="113"/>
      <c r="S18" s="114"/>
      <c r="T18" s="108"/>
      <c r="U18" s="102"/>
      <c r="V18" s="110" t="s">
        <v>50</v>
      </c>
      <c r="W18" s="14"/>
    </row>
    <row r="19" spans="1:23">
      <c r="A19" s="87"/>
      <c r="B19" s="105">
        <v>40344</v>
      </c>
      <c r="C19" s="90">
        <v>1855</v>
      </c>
      <c r="D19" s="88" t="s">
        <v>60</v>
      </c>
      <c r="E19" s="107">
        <v>40344</v>
      </c>
      <c r="F19" s="113">
        <v>23166.799999999999</v>
      </c>
      <c r="G19" s="100"/>
      <c r="H19" s="108">
        <v>40344</v>
      </c>
      <c r="I19" s="102">
        <v>580</v>
      </c>
      <c r="J19" s="21" t="s">
        <v>51</v>
      </c>
      <c r="K19" s="14"/>
      <c r="M19" s="87"/>
      <c r="N19" s="105"/>
      <c r="O19" s="90"/>
      <c r="P19" s="88"/>
      <c r="Q19" s="107"/>
      <c r="R19" s="113"/>
      <c r="S19" s="100"/>
      <c r="T19" s="108"/>
      <c r="U19" s="102"/>
      <c r="V19" s="21" t="s">
        <v>51</v>
      </c>
      <c r="W19" s="14"/>
    </row>
    <row r="20" spans="1:23">
      <c r="A20" s="87"/>
      <c r="B20" s="105">
        <v>40345</v>
      </c>
      <c r="C20" s="90">
        <v>801</v>
      </c>
      <c r="D20" s="88"/>
      <c r="E20" s="107">
        <v>40345</v>
      </c>
      <c r="F20" s="113">
        <v>24316.5</v>
      </c>
      <c r="G20" s="100"/>
      <c r="H20" s="108">
        <v>40345</v>
      </c>
      <c r="I20" s="102">
        <v>0</v>
      </c>
      <c r="J20" s="21"/>
      <c r="K20" s="14"/>
      <c r="M20" s="87"/>
      <c r="N20" s="105"/>
      <c r="O20" s="90"/>
      <c r="P20" s="88"/>
      <c r="Q20" s="107"/>
      <c r="R20" s="113"/>
      <c r="S20" s="100"/>
      <c r="T20" s="108"/>
      <c r="U20" s="102"/>
      <c r="V20" s="21"/>
      <c r="W20" s="14"/>
    </row>
    <row r="21" spans="1:23">
      <c r="A21" s="87"/>
      <c r="B21" s="105">
        <v>40346</v>
      </c>
      <c r="C21" s="94">
        <v>848</v>
      </c>
      <c r="D21" s="92"/>
      <c r="E21" s="107">
        <v>40346</v>
      </c>
      <c r="F21" s="113">
        <v>19271.7</v>
      </c>
      <c r="G21" s="100"/>
      <c r="H21" s="108">
        <v>40346</v>
      </c>
      <c r="I21" s="102">
        <v>0</v>
      </c>
      <c r="J21" s="21"/>
      <c r="K21" s="14"/>
      <c r="M21" s="87"/>
      <c r="N21" s="105"/>
      <c r="O21" s="90"/>
      <c r="P21" s="88"/>
      <c r="Q21" s="107"/>
      <c r="R21" s="113"/>
      <c r="S21" s="100"/>
      <c r="T21" s="108"/>
      <c r="U21" s="102"/>
      <c r="V21" s="21"/>
      <c r="W21" s="14"/>
    </row>
    <row r="22" spans="1:23">
      <c r="A22" s="103"/>
      <c r="B22" s="105">
        <v>40347</v>
      </c>
      <c r="C22" s="94">
        <v>1204</v>
      </c>
      <c r="D22" s="92" t="s">
        <v>64</v>
      </c>
      <c r="E22" s="107">
        <v>40347</v>
      </c>
      <c r="F22" s="113">
        <v>56067.7</v>
      </c>
      <c r="G22" s="100"/>
      <c r="H22" s="108">
        <v>40347</v>
      </c>
      <c r="I22" s="102">
        <v>15</v>
      </c>
      <c r="J22" s="21"/>
      <c r="K22" s="14"/>
      <c r="M22" s="103"/>
      <c r="N22" s="105"/>
      <c r="O22" s="90"/>
      <c r="P22" s="88"/>
      <c r="Q22" s="107"/>
      <c r="R22" s="113"/>
      <c r="S22" s="100"/>
      <c r="T22" s="108"/>
      <c r="U22" s="102"/>
      <c r="V22" s="21"/>
      <c r="W22" s="14"/>
    </row>
    <row r="23" spans="1:23">
      <c r="A23" s="103"/>
      <c r="B23" s="105">
        <v>40348</v>
      </c>
      <c r="C23" s="120">
        <v>0</v>
      </c>
      <c r="D23" s="88"/>
      <c r="E23" s="107">
        <v>40348</v>
      </c>
      <c r="F23" s="94">
        <v>54335.199999999997</v>
      </c>
      <c r="G23" s="92"/>
      <c r="H23" s="108">
        <v>40348</v>
      </c>
      <c r="I23" s="102">
        <v>0</v>
      </c>
      <c r="J23" s="21"/>
      <c r="K23" s="14"/>
      <c r="M23" s="103"/>
      <c r="N23" s="105"/>
      <c r="O23" s="90"/>
      <c r="P23" s="88"/>
      <c r="Q23" s="107"/>
      <c r="R23" s="94"/>
      <c r="S23" s="92"/>
      <c r="T23" s="108"/>
      <c r="U23" s="102"/>
      <c r="V23" s="21"/>
      <c r="W23" s="14"/>
    </row>
    <row r="24" spans="1:23">
      <c r="A24" s="103"/>
      <c r="B24" s="105">
        <v>40349</v>
      </c>
      <c r="C24" s="120">
        <v>954</v>
      </c>
      <c r="D24" s="99"/>
      <c r="E24" s="107">
        <v>40349</v>
      </c>
      <c r="F24" s="94">
        <v>49957.9</v>
      </c>
      <c r="G24" s="93"/>
      <c r="H24" s="108">
        <v>40349</v>
      </c>
      <c r="I24" s="102">
        <v>0</v>
      </c>
      <c r="J24" s="21"/>
      <c r="K24" s="14"/>
      <c r="M24" s="103"/>
      <c r="N24" s="105"/>
      <c r="O24" s="90"/>
      <c r="P24" s="99"/>
      <c r="Q24" s="107"/>
      <c r="R24" s="94"/>
      <c r="S24" s="93"/>
      <c r="T24" s="108"/>
      <c r="U24" s="102"/>
      <c r="V24" s="21"/>
      <c r="W24" s="14"/>
    </row>
    <row r="25" spans="1:23">
      <c r="A25" s="103"/>
      <c r="B25" s="105">
        <v>40350</v>
      </c>
      <c r="C25" s="120">
        <v>0</v>
      </c>
      <c r="D25" s="99"/>
      <c r="E25" s="107">
        <v>40350</v>
      </c>
      <c r="F25" s="94">
        <v>36264.5</v>
      </c>
      <c r="G25" s="92"/>
      <c r="H25" s="108">
        <v>40350</v>
      </c>
      <c r="I25" s="102">
        <v>0</v>
      </c>
      <c r="J25" s="21"/>
      <c r="K25" s="14"/>
      <c r="M25" s="103"/>
      <c r="N25" s="105"/>
      <c r="O25" s="90"/>
      <c r="P25" s="99"/>
      <c r="Q25" s="107"/>
      <c r="R25" s="94"/>
      <c r="S25" s="92"/>
      <c r="T25" s="108"/>
      <c r="U25" s="102"/>
      <c r="V25" s="21"/>
      <c r="W25" s="14"/>
    </row>
    <row r="26" spans="1:23">
      <c r="A26" s="103"/>
      <c r="B26" s="105">
        <v>40351</v>
      </c>
      <c r="C26" s="120">
        <v>414</v>
      </c>
      <c r="D26" s="99" t="s">
        <v>64</v>
      </c>
      <c r="E26" s="107">
        <v>40351</v>
      </c>
      <c r="F26" s="94">
        <v>38458.5</v>
      </c>
      <c r="G26" s="92"/>
      <c r="H26" s="108">
        <v>40351</v>
      </c>
      <c r="I26" s="102">
        <v>0</v>
      </c>
      <c r="J26" s="21"/>
      <c r="K26" s="14"/>
      <c r="M26" s="103"/>
      <c r="N26" s="105"/>
      <c r="O26" s="90"/>
      <c r="P26" s="99"/>
      <c r="Q26" s="107"/>
      <c r="R26" s="94"/>
      <c r="S26" s="92"/>
      <c r="T26" s="108"/>
      <c r="U26" s="102"/>
      <c r="V26" s="21"/>
      <c r="W26" s="14"/>
    </row>
    <row r="27" spans="1:23">
      <c r="A27" s="103"/>
      <c r="B27" s="105">
        <v>40352</v>
      </c>
      <c r="C27" s="120">
        <v>153</v>
      </c>
      <c r="D27" s="99" t="s">
        <v>61</v>
      </c>
      <c r="E27" s="107">
        <v>40352</v>
      </c>
      <c r="F27" s="94">
        <v>29600</v>
      </c>
      <c r="G27" s="92"/>
      <c r="H27" s="108">
        <v>40352</v>
      </c>
      <c r="I27" s="102">
        <v>0</v>
      </c>
      <c r="J27" s="21"/>
      <c r="K27" s="14"/>
      <c r="M27" s="103"/>
      <c r="N27" s="105"/>
      <c r="O27" s="90"/>
      <c r="P27" s="99"/>
      <c r="Q27" s="107"/>
      <c r="R27" s="94"/>
      <c r="S27" s="92"/>
      <c r="T27" s="108"/>
      <c r="U27" s="102"/>
      <c r="V27" s="21"/>
      <c r="W27" s="14"/>
    </row>
    <row r="28" spans="1:23">
      <c r="A28" s="103"/>
      <c r="B28" s="105">
        <v>40353</v>
      </c>
      <c r="C28" s="120">
        <v>510</v>
      </c>
      <c r="D28" s="99" t="s">
        <v>64</v>
      </c>
      <c r="E28" s="107">
        <v>40353</v>
      </c>
      <c r="F28" s="94">
        <v>25451.5</v>
      </c>
      <c r="G28" s="92"/>
      <c r="H28" s="108">
        <v>40353</v>
      </c>
      <c r="I28" s="102">
        <v>0</v>
      </c>
      <c r="J28" s="21"/>
      <c r="K28" s="14"/>
      <c r="M28" s="103"/>
      <c r="N28" s="105"/>
      <c r="O28" s="90"/>
      <c r="P28" s="99"/>
      <c r="Q28" s="107"/>
      <c r="R28" s="94"/>
      <c r="S28" s="92"/>
      <c r="T28" s="108"/>
      <c r="U28" s="102"/>
      <c r="V28" s="21"/>
      <c r="W28" s="14"/>
    </row>
    <row r="29" spans="1:23">
      <c r="B29" s="105">
        <v>40354</v>
      </c>
      <c r="C29" s="120">
        <v>414</v>
      </c>
      <c r="D29" s="99"/>
      <c r="E29" s="107">
        <v>40354</v>
      </c>
      <c r="F29" s="94">
        <v>40251</v>
      </c>
      <c r="G29" s="92"/>
      <c r="H29" s="108">
        <v>40354</v>
      </c>
      <c r="I29" s="102">
        <v>0</v>
      </c>
      <c r="J29" s="21"/>
      <c r="K29" s="14"/>
      <c r="N29" s="105"/>
      <c r="O29" s="90"/>
      <c r="P29" s="99"/>
      <c r="Q29" s="107"/>
      <c r="R29" s="94"/>
      <c r="S29" s="92"/>
      <c r="T29" s="108"/>
      <c r="U29" s="102"/>
      <c r="V29" s="21"/>
      <c r="W29" s="14"/>
    </row>
    <row r="30" spans="1:23">
      <c r="B30" s="105">
        <v>40355</v>
      </c>
      <c r="C30" s="120">
        <v>1585.5</v>
      </c>
      <c r="D30" s="117" t="s">
        <v>69</v>
      </c>
      <c r="E30" s="107">
        <v>40355</v>
      </c>
      <c r="F30" s="98">
        <v>69771.8</v>
      </c>
      <c r="G30" s="92"/>
      <c r="H30" s="108">
        <v>40355</v>
      </c>
      <c r="I30" s="102">
        <v>87</v>
      </c>
      <c r="J30" s="21"/>
      <c r="K30" s="14"/>
      <c r="N30" s="105"/>
      <c r="O30" s="90"/>
      <c r="P30" s="99"/>
      <c r="Q30" s="107"/>
      <c r="R30" s="98"/>
      <c r="S30" s="92"/>
      <c r="T30" s="108"/>
      <c r="U30" s="102"/>
      <c r="V30" s="21"/>
      <c r="W30" s="14"/>
    </row>
    <row r="31" spans="1:23">
      <c r="B31" s="105">
        <v>40356</v>
      </c>
      <c r="C31" s="120">
        <v>0</v>
      </c>
      <c r="D31" s="99"/>
      <c r="E31" s="107">
        <v>40356</v>
      </c>
      <c r="F31" s="94">
        <v>24386</v>
      </c>
      <c r="G31" s="92"/>
      <c r="H31" s="108">
        <v>40356</v>
      </c>
      <c r="I31" s="102">
        <v>0</v>
      </c>
      <c r="J31" s="21"/>
      <c r="K31" s="14"/>
      <c r="N31" s="105"/>
      <c r="O31" s="90"/>
      <c r="P31" s="99"/>
      <c r="Q31" s="107"/>
      <c r="R31" s="94"/>
      <c r="S31" s="92"/>
      <c r="T31" s="108"/>
      <c r="U31" s="102"/>
      <c r="V31" s="21"/>
      <c r="W31" s="14"/>
    </row>
    <row r="32" spans="1:23">
      <c r="B32" s="105">
        <v>40357</v>
      </c>
      <c r="C32" s="120">
        <v>1629</v>
      </c>
      <c r="D32" s="99"/>
      <c r="E32" s="107">
        <v>40357</v>
      </c>
      <c r="F32" s="94">
        <v>30752.3</v>
      </c>
      <c r="G32" s="92"/>
      <c r="H32" s="108">
        <v>40357</v>
      </c>
      <c r="I32" s="102">
        <v>0</v>
      </c>
      <c r="J32" s="21"/>
      <c r="K32" s="14"/>
      <c r="N32" s="105"/>
      <c r="O32" s="90"/>
      <c r="P32" s="99"/>
      <c r="Q32" s="107"/>
      <c r="R32" s="94"/>
      <c r="S32" s="92"/>
      <c r="T32" s="108"/>
      <c r="U32" s="102"/>
      <c r="V32" s="21"/>
      <c r="W32" s="14"/>
    </row>
    <row r="33" spans="1:23">
      <c r="B33" s="105">
        <v>40358</v>
      </c>
      <c r="C33" s="120">
        <v>0</v>
      </c>
      <c r="D33" s="117"/>
      <c r="E33" s="107">
        <v>40358</v>
      </c>
      <c r="F33" s="96">
        <v>26381</v>
      </c>
      <c r="G33" s="100"/>
      <c r="H33" s="108">
        <v>40358</v>
      </c>
      <c r="I33" s="102">
        <v>0</v>
      </c>
      <c r="J33" s="21"/>
      <c r="K33" s="14"/>
      <c r="N33" s="105"/>
      <c r="O33" s="90"/>
      <c r="P33" s="117"/>
      <c r="Q33" s="107"/>
      <c r="R33" s="96"/>
      <c r="S33" s="100"/>
      <c r="T33" s="108"/>
      <c r="U33" s="102"/>
      <c r="V33" s="21"/>
      <c r="W33" s="14"/>
    </row>
    <row r="34" spans="1:23">
      <c r="B34" s="105">
        <v>40359</v>
      </c>
      <c r="C34" s="120">
        <v>2101</v>
      </c>
      <c r="D34" s="99" t="s">
        <v>70</v>
      </c>
      <c r="E34" s="107">
        <v>40359</v>
      </c>
      <c r="F34" s="96">
        <v>53275.5</v>
      </c>
      <c r="G34" s="100"/>
      <c r="H34" s="108">
        <v>40359</v>
      </c>
      <c r="I34" s="102">
        <v>0</v>
      </c>
      <c r="J34" s="21"/>
      <c r="K34" s="14"/>
      <c r="N34" s="105"/>
      <c r="O34" s="90"/>
      <c r="P34" s="99"/>
      <c r="Q34" s="107"/>
      <c r="R34" s="96"/>
      <c r="S34" s="100"/>
      <c r="T34" s="108"/>
      <c r="U34" s="102"/>
      <c r="V34" s="21"/>
      <c r="W34" s="14"/>
    </row>
    <row r="35" spans="1:23">
      <c r="B35" s="105"/>
      <c r="C35" s="9"/>
      <c r="D35" s="2"/>
      <c r="E35" s="107"/>
      <c r="F35" s="96"/>
      <c r="H35" s="108"/>
      <c r="I35" s="20"/>
      <c r="J35" s="21"/>
      <c r="K35" s="14"/>
      <c r="N35" s="105"/>
      <c r="O35" s="9"/>
      <c r="P35" s="2"/>
      <c r="Q35" s="107"/>
      <c r="R35" s="96"/>
      <c r="T35" s="108"/>
      <c r="U35" s="20"/>
      <c r="V35" s="21"/>
      <c r="W35" s="14"/>
    </row>
    <row r="36" spans="1:23" ht="15.75" thickBot="1">
      <c r="B36" s="8"/>
      <c r="C36" s="9" t="s">
        <v>34</v>
      </c>
      <c r="D36" s="2"/>
      <c r="E36" s="13"/>
      <c r="F36" s="95"/>
      <c r="H36" s="19"/>
      <c r="I36" s="20"/>
      <c r="J36" s="21"/>
      <c r="K36" s="14"/>
      <c r="N36" s="8"/>
      <c r="O36" s="9"/>
      <c r="P36" s="2"/>
      <c r="Q36" s="13"/>
      <c r="R36" s="95"/>
      <c r="T36" s="19"/>
      <c r="U36" s="20"/>
      <c r="V36" s="21"/>
      <c r="W36" s="14"/>
    </row>
    <row r="37" spans="1:23" ht="15.75" thickBot="1">
      <c r="A37" s="33" t="s">
        <v>3</v>
      </c>
      <c r="B37" s="26"/>
      <c r="C37" s="9">
        <v>195930.49</v>
      </c>
      <c r="D37" s="2"/>
      <c r="E37" s="13"/>
      <c r="F37" s="95">
        <v>0</v>
      </c>
      <c r="H37" s="31"/>
      <c r="I37" s="20">
        <v>0</v>
      </c>
      <c r="J37" s="21"/>
      <c r="K37" s="14"/>
      <c r="M37" s="33" t="s">
        <v>3</v>
      </c>
      <c r="N37" s="26"/>
      <c r="O37" s="9">
        <v>50218.32</v>
      </c>
      <c r="P37" s="2"/>
      <c r="Q37" s="13"/>
      <c r="R37" s="95">
        <v>0</v>
      </c>
      <c r="T37" s="31"/>
      <c r="U37" s="20">
        <v>0</v>
      </c>
      <c r="V37" s="21"/>
      <c r="W37" s="14"/>
    </row>
    <row r="38" spans="1:23" ht="15.75" thickBot="1">
      <c r="A38" t="s">
        <v>52</v>
      </c>
      <c r="B38" s="10"/>
      <c r="C38" s="11">
        <v>742253.15</v>
      </c>
      <c r="D38" s="2"/>
      <c r="E38" s="64"/>
      <c r="F38" s="97">
        <v>0</v>
      </c>
      <c r="H38" s="32"/>
      <c r="I38" s="22">
        <v>0</v>
      </c>
      <c r="J38" s="39"/>
      <c r="K38" s="17"/>
      <c r="M38" t="s">
        <v>52</v>
      </c>
      <c r="N38" s="10"/>
      <c r="O38" s="11">
        <v>175134</v>
      </c>
      <c r="P38" s="2"/>
      <c r="Q38" s="64"/>
      <c r="R38" s="97">
        <v>0</v>
      </c>
      <c r="T38" s="32"/>
      <c r="U38" s="22">
        <v>0</v>
      </c>
      <c r="V38" s="39"/>
      <c r="W38" s="17"/>
    </row>
    <row r="39" spans="1:23" ht="15.75" thickTop="1">
      <c r="B39" s="6" t="s">
        <v>1</v>
      </c>
      <c r="C39" s="7">
        <f>SUM(C4:C38)</f>
        <v>1078430.3700000001</v>
      </c>
      <c r="E39" s="118" t="s">
        <v>1</v>
      </c>
      <c r="F39" s="81">
        <f>SUM(F5:F38)</f>
        <v>1003934.5000000001</v>
      </c>
      <c r="H39" s="119" t="s">
        <v>1</v>
      </c>
      <c r="I39" s="4">
        <f>SUM(I5:I38)</f>
        <v>5171.1000000000004</v>
      </c>
      <c r="J39" s="72" t="s">
        <v>1</v>
      </c>
      <c r="K39" s="73">
        <f t="shared" ref="K39" si="0">SUM(K5:K38)</f>
        <v>57291</v>
      </c>
      <c r="N39" s="6" t="s">
        <v>1</v>
      </c>
      <c r="O39" s="7">
        <f>SUM(O4:O38)</f>
        <v>347148.55</v>
      </c>
      <c r="Q39" s="115" t="s">
        <v>1</v>
      </c>
      <c r="R39" s="81">
        <f>SUM(R5:R38)</f>
        <v>204152.7</v>
      </c>
      <c r="T39" s="116" t="s">
        <v>1</v>
      </c>
      <c r="U39" s="4">
        <f>SUM(U5:U38)</f>
        <v>2228.5</v>
      </c>
      <c r="V39" s="72" t="s">
        <v>1</v>
      </c>
      <c r="W39" s="73">
        <f t="shared" ref="W39" si="1">SUM(W5:W38)</f>
        <v>13375</v>
      </c>
    </row>
    <row r="40" spans="1:23">
      <c r="F40" s="70"/>
      <c r="I40" s="2"/>
      <c r="J40" s="25"/>
      <c r="K40" s="70"/>
      <c r="R40" s="70"/>
      <c r="U40" s="2"/>
      <c r="V40" s="25"/>
      <c r="W40" s="70"/>
    </row>
    <row r="41" spans="1:23" ht="15.75" customHeight="1">
      <c r="A41" s="5"/>
      <c r="B41" s="5"/>
      <c r="C41" s="48"/>
      <c r="D41" s="25"/>
      <c r="E41" s="25"/>
      <c r="F41" s="70"/>
      <c r="H41" s="156" t="s">
        <v>14</v>
      </c>
      <c r="I41" s="157"/>
      <c r="J41" s="154">
        <f>I39+K39</f>
        <v>62462.1</v>
      </c>
      <c r="K41" s="170"/>
      <c r="M41" s="5"/>
      <c r="N41" s="5"/>
      <c r="O41" s="48"/>
      <c r="P41" s="25"/>
      <c r="Q41" s="25"/>
      <c r="R41" s="70"/>
      <c r="T41" s="156" t="s">
        <v>14</v>
      </c>
      <c r="U41" s="157"/>
      <c r="V41" s="154">
        <f>U39+W39</f>
        <v>15603.5</v>
      </c>
      <c r="W41" s="170"/>
    </row>
    <row r="42" spans="1:23" ht="15.75" customHeight="1">
      <c r="B42" t="s">
        <v>34</v>
      </c>
      <c r="D42" s="160" t="s">
        <v>15</v>
      </c>
      <c r="E42" s="160"/>
      <c r="F42" s="82">
        <f>F39-J41</f>
        <v>941472.40000000014</v>
      </c>
      <c r="G42" s="63"/>
      <c r="H42" s="63"/>
      <c r="I42" s="76"/>
      <c r="J42" s="68"/>
      <c r="K42" s="77"/>
      <c r="N42" t="s">
        <v>34</v>
      </c>
      <c r="P42" s="160" t="s">
        <v>15</v>
      </c>
      <c r="Q42" s="160"/>
      <c r="R42" s="82">
        <f>R39-V41</f>
        <v>188549.2</v>
      </c>
      <c r="S42" s="63"/>
      <c r="T42" s="63"/>
      <c r="U42" s="76"/>
      <c r="V42" s="68"/>
      <c r="W42" s="77"/>
    </row>
    <row r="43" spans="1:23" ht="15.75" thickBot="1">
      <c r="D43" s="45"/>
      <c r="E43" s="45" t="s">
        <v>0</v>
      </c>
      <c r="F43" s="83">
        <f>-C39</f>
        <v>-1078430.3700000001</v>
      </c>
      <c r="G43" s="63"/>
      <c r="H43" s="63"/>
      <c r="I43" s="63"/>
      <c r="J43" s="68"/>
      <c r="K43" s="77"/>
      <c r="P43" s="45"/>
      <c r="Q43" s="45" t="s">
        <v>0</v>
      </c>
      <c r="R43" s="83">
        <f>-O39</f>
        <v>-347148.55</v>
      </c>
      <c r="S43" s="63"/>
      <c r="T43" s="63"/>
      <c r="U43" s="63"/>
      <c r="V43" s="68"/>
      <c r="W43" s="77"/>
    </row>
    <row r="44" spans="1:23" ht="15.75" thickTop="1">
      <c r="F44" s="82">
        <f>SUM(F42:F43)</f>
        <v>-136957.96999999997</v>
      </c>
      <c r="G44" s="63"/>
      <c r="H44" s="63"/>
      <c r="I44" s="63"/>
      <c r="J44" s="68"/>
      <c r="K44" s="77"/>
      <c r="R44" s="82">
        <f>SUM(R42:R43)</f>
        <v>-158599.34999999998</v>
      </c>
      <c r="S44" s="63"/>
      <c r="T44" s="63"/>
      <c r="U44" s="63"/>
      <c r="V44" s="68"/>
      <c r="W44" s="77"/>
    </row>
    <row r="45" spans="1:23" ht="15.75" thickBot="1">
      <c r="D45" s="166" t="s">
        <v>17</v>
      </c>
      <c r="E45" s="166"/>
      <c r="F45" s="83">
        <v>153123.62</v>
      </c>
      <c r="G45" s="63"/>
      <c r="H45" s="63"/>
      <c r="I45" s="63"/>
      <c r="J45" s="68"/>
      <c r="K45" s="77"/>
      <c r="P45" s="166" t="s">
        <v>17</v>
      </c>
      <c r="Q45" s="166"/>
      <c r="R45" s="83">
        <v>160522.20000000001</v>
      </c>
      <c r="S45" s="63"/>
      <c r="T45" s="63"/>
      <c r="U45" s="63"/>
      <c r="V45" s="68"/>
      <c r="W45" s="77"/>
    </row>
    <row r="46" spans="1:23" ht="16.5" thickBot="1">
      <c r="A46" s="74"/>
      <c r="B46" s="74"/>
      <c r="C46" s="75"/>
      <c r="D46" s="167" t="s">
        <v>35</v>
      </c>
      <c r="E46" s="168"/>
      <c r="F46" s="91">
        <f>F45+F44</f>
        <v>16165.650000000023</v>
      </c>
      <c r="G46" s="80"/>
      <c r="H46" s="78"/>
      <c r="I46" s="78"/>
      <c r="J46" s="78"/>
      <c r="K46" s="79"/>
      <c r="M46" s="74"/>
      <c r="N46" s="74"/>
      <c r="O46" s="75"/>
      <c r="P46" s="167" t="s">
        <v>35</v>
      </c>
      <c r="Q46" s="168"/>
      <c r="R46" s="91">
        <f>R45+R44</f>
        <v>1922.8500000000349</v>
      </c>
      <c r="S46" s="80"/>
      <c r="T46" s="78"/>
      <c r="U46" s="78"/>
      <c r="V46" s="78"/>
      <c r="W46" s="79"/>
    </row>
    <row r="52" spans="2:5">
      <c r="C52" s="25"/>
      <c r="D52" s="25"/>
      <c r="E52" s="25"/>
    </row>
    <row r="53" spans="2:5">
      <c r="C53" s="25"/>
      <c r="D53" s="25"/>
      <c r="E53" s="25"/>
    </row>
    <row r="54" spans="2:5">
      <c r="B54" s="103"/>
      <c r="C54" s="85"/>
      <c r="D54" s="55"/>
      <c r="E54" s="25"/>
    </row>
    <row r="55" spans="2:5">
      <c r="B55" s="103"/>
      <c r="C55" s="85"/>
      <c r="D55" s="55"/>
      <c r="E55" s="25"/>
    </row>
    <row r="56" spans="2:5">
      <c r="B56" s="103"/>
      <c r="C56" s="85"/>
      <c r="D56" s="55"/>
      <c r="E56" s="25"/>
    </row>
    <row r="57" spans="2:5">
      <c r="B57" s="103"/>
      <c r="C57" s="85"/>
      <c r="D57" s="55"/>
      <c r="E57" s="25"/>
    </row>
    <row r="58" spans="2:5">
      <c r="B58" s="103"/>
      <c r="C58" s="85"/>
      <c r="D58" s="55"/>
      <c r="E58" s="25"/>
    </row>
    <row r="59" spans="2:5">
      <c r="B59" s="103"/>
      <c r="C59" s="85"/>
      <c r="D59" s="55"/>
      <c r="E59" s="25"/>
    </row>
    <row r="60" spans="2:5">
      <c r="B60" s="103"/>
      <c r="C60" s="85"/>
      <c r="D60" s="55"/>
      <c r="E60" s="25"/>
    </row>
    <row r="61" spans="2:5">
      <c r="B61" s="121"/>
      <c r="C61" s="85"/>
      <c r="D61" s="122"/>
      <c r="E61" s="25"/>
    </row>
  </sheetData>
  <mergeCells count="16">
    <mergeCell ref="D42:E42"/>
    <mergeCell ref="D45:E45"/>
    <mergeCell ref="D46:E46"/>
    <mergeCell ref="C1:J1"/>
    <mergeCell ref="E4:F4"/>
    <mergeCell ref="I4:K4"/>
    <mergeCell ref="H41:I41"/>
    <mergeCell ref="J41:K41"/>
    <mergeCell ref="P42:Q42"/>
    <mergeCell ref="P45:Q45"/>
    <mergeCell ref="P46:Q46"/>
    <mergeCell ref="O1:V1"/>
    <mergeCell ref="Q4:R4"/>
    <mergeCell ref="U4:W4"/>
    <mergeCell ref="T41:U41"/>
    <mergeCell ref="V41:W41"/>
  </mergeCells>
  <printOptions gridLines="1"/>
  <pageMargins left="0.70866141732283472" right="0.70866141732283472" top="0.27559055118110237" bottom="0.39370078740157483" header="0.31496062992125984" footer="0.31496062992125984"/>
  <pageSetup scale="80" orientation="landscape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6"/>
  <sheetViews>
    <sheetView workbookViewId="0">
      <pane ySplit="4" topLeftCell="A29" activePane="bottomLeft" state="frozen"/>
      <selection pane="bottomLeft" activeCell="D46" sqref="D46"/>
    </sheetView>
  </sheetViews>
  <sheetFormatPr baseColWidth="10" defaultRowHeight="15"/>
  <cols>
    <col min="2" max="2" width="8.42578125" customWidth="1"/>
    <col min="3" max="3" width="15.42578125" customWidth="1"/>
    <col min="4" max="4" width="12.7109375" bestFit="1" customWidth="1"/>
    <col min="6" max="6" width="21.5703125" customWidth="1"/>
    <col min="7" max="7" width="4.85546875" customWidth="1"/>
    <col min="13" max="16" width="11.42578125" style="63"/>
  </cols>
  <sheetData>
    <row r="1" spans="1:11" ht="23.25">
      <c r="C1" s="169" t="s">
        <v>54</v>
      </c>
      <c r="D1" s="169"/>
      <c r="E1" s="169"/>
      <c r="F1" s="169"/>
      <c r="G1" s="169"/>
      <c r="H1" s="169"/>
      <c r="I1" s="169"/>
      <c r="J1" s="169"/>
    </row>
    <row r="2" spans="1:11" ht="15.75" thickBot="1">
      <c r="E2" s="1"/>
      <c r="F2" s="1"/>
    </row>
    <row r="3" spans="1:11" ht="15.75" thickBot="1">
      <c r="C3" s="29" t="s">
        <v>0</v>
      </c>
      <c r="D3" s="3"/>
    </row>
    <row r="4" spans="1:11" ht="20.25" thickTop="1" thickBot="1">
      <c r="A4" s="27" t="s">
        <v>2</v>
      </c>
      <c r="B4" s="28"/>
      <c r="C4" s="30">
        <v>90299.53</v>
      </c>
      <c r="D4" s="2"/>
      <c r="E4" s="173" t="s">
        <v>53</v>
      </c>
      <c r="F4" s="174"/>
      <c r="I4" s="150" t="s">
        <v>5</v>
      </c>
      <c r="J4" s="151"/>
      <c r="K4" s="152"/>
    </row>
    <row r="5" spans="1:11" ht="15.75" thickTop="1">
      <c r="B5" s="105">
        <v>40299</v>
      </c>
      <c r="C5" s="90">
        <v>450</v>
      </c>
      <c r="D5" s="99" t="s">
        <v>48</v>
      </c>
      <c r="E5" s="107">
        <v>40299</v>
      </c>
      <c r="F5" s="88">
        <v>59692.12</v>
      </c>
      <c r="G5" s="100"/>
      <c r="H5" s="108">
        <v>40299</v>
      </c>
      <c r="I5" s="102">
        <v>107</v>
      </c>
      <c r="J5" s="37"/>
      <c r="K5" s="38"/>
    </row>
    <row r="6" spans="1:11">
      <c r="B6" s="105">
        <v>40300</v>
      </c>
      <c r="C6" s="90">
        <v>1085.5</v>
      </c>
      <c r="D6" s="99"/>
      <c r="E6" s="107">
        <v>40300</v>
      </c>
      <c r="F6" s="88">
        <v>50320</v>
      </c>
      <c r="G6" s="100"/>
      <c r="H6" s="108">
        <v>40300</v>
      </c>
      <c r="I6" s="102">
        <v>0</v>
      </c>
      <c r="J6" s="21" t="s">
        <v>47</v>
      </c>
      <c r="K6" s="14">
        <v>758</v>
      </c>
    </row>
    <row r="7" spans="1:11">
      <c r="B7" s="105">
        <v>40301</v>
      </c>
      <c r="C7" s="90">
        <v>732</v>
      </c>
      <c r="D7" s="99"/>
      <c r="E7" s="107">
        <v>40301</v>
      </c>
      <c r="F7" s="88">
        <v>35515</v>
      </c>
      <c r="G7" s="100"/>
      <c r="H7" s="108">
        <v>40301</v>
      </c>
      <c r="I7" s="102">
        <v>0</v>
      </c>
      <c r="J7" s="21" t="s">
        <v>4</v>
      </c>
      <c r="K7" s="14">
        <v>4908</v>
      </c>
    </row>
    <row r="8" spans="1:11">
      <c r="B8" s="105">
        <v>40302</v>
      </c>
      <c r="C8" s="90">
        <v>1703</v>
      </c>
      <c r="D8" s="99"/>
      <c r="E8" s="107">
        <v>40302</v>
      </c>
      <c r="F8" s="88">
        <v>18220</v>
      </c>
      <c r="G8" s="100"/>
      <c r="H8" s="108">
        <v>40302</v>
      </c>
      <c r="I8" s="102">
        <v>0</v>
      </c>
      <c r="J8" s="21" t="s">
        <v>7</v>
      </c>
      <c r="K8" s="14">
        <v>30000</v>
      </c>
    </row>
    <row r="9" spans="1:11">
      <c r="B9" s="105">
        <v>40303</v>
      </c>
      <c r="C9" s="90">
        <v>1840</v>
      </c>
      <c r="D9" s="99" t="s">
        <v>49</v>
      </c>
      <c r="E9" s="107">
        <v>40303</v>
      </c>
      <c r="F9" s="88">
        <v>24265.200000000001</v>
      </c>
      <c r="G9" s="100"/>
      <c r="H9" s="108">
        <v>40303</v>
      </c>
      <c r="I9" s="102">
        <v>0</v>
      </c>
      <c r="J9" s="21" t="s">
        <v>10</v>
      </c>
      <c r="K9" s="88">
        <v>0</v>
      </c>
    </row>
    <row r="10" spans="1:11">
      <c r="B10" s="105">
        <v>40304</v>
      </c>
      <c r="C10" s="90">
        <v>522</v>
      </c>
      <c r="D10" s="99" t="s">
        <v>48</v>
      </c>
      <c r="E10" s="107">
        <v>40304</v>
      </c>
      <c r="F10" s="88">
        <v>28326</v>
      </c>
      <c r="G10" s="100"/>
      <c r="H10" s="108">
        <v>40304</v>
      </c>
      <c r="I10" s="102">
        <v>287</v>
      </c>
      <c r="J10" s="21" t="s">
        <v>11</v>
      </c>
      <c r="K10" s="88">
        <v>3900</v>
      </c>
    </row>
    <row r="11" spans="1:11">
      <c r="B11" s="105">
        <v>40305</v>
      </c>
      <c r="C11" s="90">
        <v>0</v>
      </c>
      <c r="D11" s="99"/>
      <c r="E11" s="107">
        <v>40305</v>
      </c>
      <c r="F11" s="88">
        <v>47041</v>
      </c>
      <c r="G11" s="100"/>
      <c r="H11" s="108">
        <v>40305</v>
      </c>
      <c r="I11" s="102">
        <v>0</v>
      </c>
      <c r="J11" s="21" t="s">
        <v>12</v>
      </c>
      <c r="K11" s="88">
        <v>6375</v>
      </c>
    </row>
    <row r="12" spans="1:11">
      <c r="B12" s="105">
        <v>40306</v>
      </c>
      <c r="C12" s="90">
        <v>0</v>
      </c>
      <c r="D12" s="99"/>
      <c r="E12" s="107">
        <v>40306</v>
      </c>
      <c r="F12" s="88">
        <v>42539</v>
      </c>
      <c r="G12" s="100"/>
      <c r="H12" s="108">
        <v>40306</v>
      </c>
      <c r="I12" s="102">
        <v>30</v>
      </c>
      <c r="J12" s="21" t="s">
        <v>18</v>
      </c>
      <c r="K12" s="88">
        <v>6600</v>
      </c>
    </row>
    <row r="13" spans="1:11">
      <c r="B13" s="105">
        <v>40307</v>
      </c>
      <c r="C13" s="90">
        <v>1893</v>
      </c>
      <c r="D13" s="99"/>
      <c r="E13" s="107">
        <v>40307</v>
      </c>
      <c r="F13" s="88">
        <v>42330.720000000001</v>
      </c>
      <c r="G13" s="100"/>
      <c r="H13" s="108">
        <v>40307</v>
      </c>
      <c r="I13" s="102">
        <v>0</v>
      </c>
      <c r="J13" s="21" t="s">
        <v>13</v>
      </c>
      <c r="K13" s="88">
        <v>6600</v>
      </c>
    </row>
    <row r="14" spans="1:11">
      <c r="B14" s="105">
        <v>40308</v>
      </c>
      <c r="C14" s="90">
        <v>0</v>
      </c>
      <c r="D14" s="99"/>
      <c r="E14" s="107">
        <v>40308</v>
      </c>
      <c r="F14" s="88">
        <v>50899.5</v>
      </c>
      <c r="G14" s="100"/>
      <c r="H14" s="108">
        <v>40308</v>
      </c>
      <c r="I14" s="102">
        <v>367</v>
      </c>
      <c r="J14" s="21" t="s">
        <v>38</v>
      </c>
      <c r="K14" s="14"/>
    </row>
    <row r="15" spans="1:11">
      <c r="B15" s="105">
        <v>40309</v>
      </c>
      <c r="C15" s="90">
        <v>180</v>
      </c>
      <c r="D15" s="99"/>
      <c r="E15" s="107">
        <v>40309</v>
      </c>
      <c r="F15" s="88">
        <v>21916.5</v>
      </c>
      <c r="G15" s="100"/>
      <c r="H15" s="108">
        <v>40309</v>
      </c>
      <c r="I15" s="102">
        <v>10</v>
      </c>
      <c r="J15" s="21" t="s">
        <v>42</v>
      </c>
      <c r="K15" s="14"/>
    </row>
    <row r="16" spans="1:11">
      <c r="B16" s="105">
        <v>40310</v>
      </c>
      <c r="C16" s="90">
        <v>291</v>
      </c>
      <c r="D16" s="99" t="s">
        <v>48</v>
      </c>
      <c r="E16" s="107">
        <v>40310</v>
      </c>
      <c r="F16" s="88">
        <v>37605.5</v>
      </c>
      <c r="G16" s="111"/>
      <c r="H16" s="108">
        <v>40310</v>
      </c>
      <c r="I16" s="102">
        <v>10</v>
      </c>
      <c r="J16" s="21" t="s">
        <v>44</v>
      </c>
      <c r="K16" s="14"/>
    </row>
    <row r="17" spans="2:11">
      <c r="B17" s="105">
        <v>40311</v>
      </c>
      <c r="C17" s="112">
        <v>92.5</v>
      </c>
      <c r="D17" s="88" t="s">
        <v>56</v>
      </c>
      <c r="E17" s="107">
        <v>40311</v>
      </c>
      <c r="F17" s="113">
        <v>20448.240000000002</v>
      </c>
      <c r="G17" s="111"/>
      <c r="H17" s="108">
        <v>40311</v>
      </c>
      <c r="I17" s="102">
        <v>190.9</v>
      </c>
      <c r="J17" s="21"/>
      <c r="K17" s="14"/>
    </row>
    <row r="18" spans="2:11">
      <c r="B18" s="105">
        <v>40312</v>
      </c>
      <c r="C18" s="90">
        <v>521.5</v>
      </c>
      <c r="D18" s="88"/>
      <c r="E18" s="107">
        <v>40312</v>
      </c>
      <c r="F18" s="113">
        <v>47080</v>
      </c>
      <c r="G18" s="114"/>
      <c r="H18" s="108">
        <v>40312</v>
      </c>
      <c r="I18" s="102">
        <v>0</v>
      </c>
      <c r="J18" s="21"/>
      <c r="K18" s="14"/>
    </row>
    <row r="19" spans="2:11">
      <c r="B19" s="105">
        <v>40313</v>
      </c>
      <c r="C19" s="90">
        <v>300</v>
      </c>
      <c r="D19" s="88"/>
      <c r="E19" s="107">
        <v>40313</v>
      </c>
      <c r="F19" s="113">
        <v>62739.35</v>
      </c>
      <c r="G19" s="100"/>
      <c r="H19" s="108">
        <v>40313</v>
      </c>
      <c r="I19" s="102">
        <v>804.11</v>
      </c>
      <c r="J19" s="21"/>
      <c r="K19" s="14"/>
    </row>
    <row r="20" spans="2:11">
      <c r="B20" s="105">
        <v>40314</v>
      </c>
      <c r="C20" s="90">
        <v>2472</v>
      </c>
      <c r="D20" s="88"/>
      <c r="E20" s="107">
        <v>40314</v>
      </c>
      <c r="F20" s="113">
        <v>26154</v>
      </c>
      <c r="G20" s="100"/>
      <c r="H20" s="108">
        <v>40314</v>
      </c>
      <c r="I20" s="102">
        <v>0</v>
      </c>
      <c r="J20" s="21"/>
      <c r="K20" s="14"/>
    </row>
    <row r="21" spans="2:11">
      <c r="B21" s="105">
        <v>40315</v>
      </c>
      <c r="C21" s="90">
        <v>373</v>
      </c>
      <c r="D21" s="88" t="s">
        <v>57</v>
      </c>
      <c r="E21" s="107">
        <v>40315</v>
      </c>
      <c r="F21" s="113">
        <v>39739</v>
      </c>
      <c r="G21" s="100"/>
      <c r="H21" s="108">
        <v>40315</v>
      </c>
      <c r="I21" s="102">
        <v>0</v>
      </c>
      <c r="J21" s="21"/>
      <c r="K21" s="14"/>
    </row>
    <row r="22" spans="2:11">
      <c r="B22" s="105">
        <v>40316</v>
      </c>
      <c r="C22" s="90">
        <v>1161</v>
      </c>
      <c r="D22" s="88"/>
      <c r="E22" s="107">
        <v>40316</v>
      </c>
      <c r="F22" s="113">
        <v>25001.7</v>
      </c>
      <c r="G22" s="100"/>
      <c r="H22" s="108">
        <v>40316</v>
      </c>
      <c r="I22" s="102">
        <v>0</v>
      </c>
      <c r="J22" s="21"/>
      <c r="K22" s="14"/>
    </row>
    <row r="23" spans="2:11">
      <c r="B23" s="105">
        <v>40317</v>
      </c>
      <c r="C23" s="90">
        <v>684</v>
      </c>
      <c r="D23" s="88" t="s">
        <v>58</v>
      </c>
      <c r="E23" s="107">
        <v>40317</v>
      </c>
      <c r="F23" s="94">
        <v>15025.92</v>
      </c>
      <c r="G23" s="92"/>
      <c r="H23" s="108">
        <v>40317</v>
      </c>
      <c r="I23" s="102">
        <v>159.6</v>
      </c>
      <c r="J23" s="21"/>
      <c r="K23" s="14"/>
    </row>
    <row r="24" spans="2:11">
      <c r="B24" s="105">
        <v>40318</v>
      </c>
      <c r="C24" s="90">
        <v>297</v>
      </c>
      <c r="D24" s="99"/>
      <c r="E24" s="107">
        <v>40318</v>
      </c>
      <c r="F24" s="94">
        <v>33511</v>
      </c>
      <c r="G24" s="93"/>
      <c r="H24" s="108">
        <v>40318</v>
      </c>
      <c r="I24" s="102">
        <v>0</v>
      </c>
      <c r="J24" s="21"/>
      <c r="K24" s="14"/>
    </row>
    <row r="25" spans="2:11">
      <c r="B25" s="105">
        <v>40319</v>
      </c>
      <c r="C25" s="90">
        <v>1968</v>
      </c>
      <c r="D25" s="99" t="s">
        <v>49</v>
      </c>
      <c r="E25" s="107">
        <v>40319</v>
      </c>
      <c r="F25" s="94">
        <v>34134</v>
      </c>
      <c r="G25" s="92"/>
      <c r="H25" s="108">
        <v>40319</v>
      </c>
      <c r="I25" s="102">
        <v>48</v>
      </c>
      <c r="J25" s="21"/>
      <c r="K25" s="14"/>
    </row>
    <row r="26" spans="2:11">
      <c r="B26" s="105">
        <v>40320</v>
      </c>
      <c r="C26" s="90">
        <v>484.5</v>
      </c>
      <c r="D26" s="99" t="s">
        <v>59</v>
      </c>
      <c r="E26" s="107">
        <v>40320</v>
      </c>
      <c r="F26" s="94">
        <v>56234</v>
      </c>
      <c r="G26" s="92"/>
      <c r="H26" s="108">
        <v>40320</v>
      </c>
      <c r="I26" s="102">
        <v>0</v>
      </c>
      <c r="J26" s="21"/>
      <c r="K26" s="14"/>
    </row>
    <row r="27" spans="2:11">
      <c r="B27" s="105">
        <v>40321</v>
      </c>
      <c r="C27" s="90">
        <v>120</v>
      </c>
      <c r="D27" s="99" t="s">
        <v>58</v>
      </c>
      <c r="E27" s="107">
        <v>40321</v>
      </c>
      <c r="F27" s="94">
        <v>25518.2</v>
      </c>
      <c r="G27" s="92"/>
      <c r="H27" s="108">
        <v>40321</v>
      </c>
      <c r="I27" s="102">
        <v>15</v>
      </c>
      <c r="J27" s="21"/>
      <c r="K27" s="14"/>
    </row>
    <row r="28" spans="2:11">
      <c r="B28" s="105">
        <v>40322</v>
      </c>
      <c r="C28" s="90">
        <v>2065</v>
      </c>
      <c r="D28" s="99" t="s">
        <v>60</v>
      </c>
      <c r="E28" s="107">
        <v>40322</v>
      </c>
      <c r="F28" s="94">
        <v>28384.5</v>
      </c>
      <c r="G28" s="92"/>
      <c r="H28" s="108">
        <v>40322</v>
      </c>
      <c r="I28" s="102">
        <v>171.68</v>
      </c>
      <c r="J28" s="21"/>
      <c r="K28" s="14"/>
    </row>
    <row r="29" spans="2:11">
      <c r="B29" s="105">
        <v>40323</v>
      </c>
      <c r="C29" s="90">
        <v>54</v>
      </c>
      <c r="D29" s="99" t="s">
        <v>61</v>
      </c>
      <c r="E29" s="107">
        <v>40323</v>
      </c>
      <c r="F29" s="94">
        <v>32861</v>
      </c>
      <c r="G29" s="92"/>
      <c r="H29" s="108">
        <v>40323</v>
      </c>
      <c r="I29" s="102">
        <v>0</v>
      </c>
      <c r="J29" s="21"/>
      <c r="K29" s="14"/>
    </row>
    <row r="30" spans="2:11">
      <c r="B30" s="105">
        <v>40324</v>
      </c>
      <c r="C30" s="90">
        <v>1442.4</v>
      </c>
      <c r="D30" s="99"/>
      <c r="E30" s="107">
        <v>40324</v>
      </c>
      <c r="F30" s="98">
        <v>14698</v>
      </c>
      <c r="G30" s="92"/>
      <c r="H30" s="108">
        <v>40324</v>
      </c>
      <c r="I30" s="102">
        <v>0</v>
      </c>
      <c r="J30" s="21"/>
      <c r="K30" s="14"/>
    </row>
    <row r="31" spans="2:11">
      <c r="B31" s="105">
        <v>40325</v>
      </c>
      <c r="C31" s="90">
        <v>0</v>
      </c>
      <c r="D31" s="99"/>
      <c r="E31" s="107">
        <v>40325</v>
      </c>
      <c r="F31" s="94">
        <v>20943</v>
      </c>
      <c r="G31" s="92"/>
      <c r="H31" s="108">
        <v>40325</v>
      </c>
      <c r="I31" s="102">
        <v>0</v>
      </c>
      <c r="J31" s="21"/>
      <c r="K31" s="14"/>
    </row>
    <row r="32" spans="2:11">
      <c r="B32" s="105">
        <v>40326</v>
      </c>
      <c r="C32" s="90">
        <v>0</v>
      </c>
      <c r="D32" s="99"/>
      <c r="E32" s="107">
        <v>40326</v>
      </c>
      <c r="F32" s="94">
        <v>80601</v>
      </c>
      <c r="G32" s="92"/>
      <c r="H32" s="108">
        <v>40326</v>
      </c>
      <c r="I32" s="102">
        <v>0</v>
      </c>
      <c r="J32" s="21"/>
      <c r="K32" s="14"/>
    </row>
    <row r="33" spans="1:11">
      <c r="B33" s="105">
        <v>40327</v>
      </c>
      <c r="C33" s="90">
        <v>1262</v>
      </c>
      <c r="D33" s="117" t="s">
        <v>62</v>
      </c>
      <c r="E33" s="107">
        <v>40327</v>
      </c>
      <c r="F33" s="96">
        <v>74760.2</v>
      </c>
      <c r="G33" s="100"/>
      <c r="H33" s="108">
        <v>40327</v>
      </c>
      <c r="I33" s="102">
        <v>1457</v>
      </c>
      <c r="J33" s="21"/>
      <c r="K33" s="14"/>
    </row>
    <row r="34" spans="1:11">
      <c r="B34" s="105">
        <v>40328</v>
      </c>
      <c r="C34" s="90">
        <v>0</v>
      </c>
      <c r="D34" s="99"/>
      <c r="E34" s="107">
        <v>40328</v>
      </c>
      <c r="F34" s="96">
        <v>42101</v>
      </c>
      <c r="G34" s="100"/>
      <c r="H34" s="108">
        <v>40328</v>
      </c>
      <c r="I34" s="102">
        <v>158</v>
      </c>
      <c r="J34" s="21"/>
      <c r="K34" s="14"/>
    </row>
    <row r="35" spans="1:11" ht="15.75" thickBot="1">
      <c r="B35" s="105">
        <v>40329</v>
      </c>
      <c r="C35" s="9">
        <v>11913</v>
      </c>
      <c r="D35" s="2"/>
      <c r="E35" s="107">
        <v>40329</v>
      </c>
      <c r="F35" s="96">
        <v>40599.5</v>
      </c>
      <c r="H35" s="108">
        <v>40329</v>
      </c>
      <c r="I35" s="20">
        <v>15</v>
      </c>
      <c r="J35" s="21"/>
      <c r="K35" s="14"/>
    </row>
    <row r="36" spans="1:11" ht="15.75" thickBot="1">
      <c r="A36" s="33" t="s">
        <v>3</v>
      </c>
      <c r="B36" s="26"/>
      <c r="C36" s="9">
        <v>439606.62</v>
      </c>
      <c r="D36" s="2"/>
      <c r="E36" s="15"/>
      <c r="F36" s="14">
        <v>0</v>
      </c>
      <c r="H36" s="31"/>
      <c r="I36" s="20">
        <v>0</v>
      </c>
      <c r="J36" s="21"/>
      <c r="K36" s="14"/>
    </row>
    <row r="37" spans="1:11" ht="15.75" thickBot="1">
      <c r="A37" s="49" t="s">
        <v>63</v>
      </c>
      <c r="B37" s="52"/>
      <c r="C37" s="11">
        <v>645474.97</v>
      </c>
      <c r="D37" s="2"/>
      <c r="E37" s="16"/>
      <c r="F37" s="17">
        <v>0</v>
      </c>
      <c r="H37" s="32"/>
      <c r="I37" s="22">
        <v>0</v>
      </c>
      <c r="J37" s="39"/>
      <c r="K37" s="17"/>
    </row>
    <row r="38" spans="1:11">
      <c r="B38" s="6" t="s">
        <v>1</v>
      </c>
      <c r="C38" s="7">
        <f>SUM(C4:C37)</f>
        <v>1209287.52</v>
      </c>
      <c r="E38" s="65" t="s">
        <v>1</v>
      </c>
      <c r="F38" s="24">
        <f>SUM(F5:F37)</f>
        <v>1179204.1499999999</v>
      </c>
      <c r="H38" s="1" t="s">
        <v>1</v>
      </c>
      <c r="I38" s="4">
        <f>SUM(I5:I37)</f>
        <v>3830.29</v>
      </c>
      <c r="J38" s="42" t="s">
        <v>1</v>
      </c>
      <c r="K38" s="4">
        <f>SUM(K6:K37)</f>
        <v>59141</v>
      </c>
    </row>
    <row r="39" spans="1:11">
      <c r="I39" s="2"/>
    </row>
    <row r="40" spans="1:11" ht="15.75">
      <c r="A40" s="5"/>
      <c r="C40" s="55"/>
      <c r="D40" s="25"/>
      <c r="E40" s="25"/>
      <c r="F40" s="25"/>
      <c r="H40" s="156" t="s">
        <v>14</v>
      </c>
      <c r="I40" s="157"/>
      <c r="J40" s="154">
        <f>I38+K38</f>
        <v>62971.29</v>
      </c>
      <c r="K40" s="155"/>
    </row>
    <row r="41" spans="1:11" ht="15.75">
      <c r="D41" s="160" t="s">
        <v>15</v>
      </c>
      <c r="E41" s="160"/>
      <c r="F41" s="46">
        <f>F38-J40</f>
        <v>1116232.8599999999</v>
      </c>
      <c r="I41" s="40"/>
    </row>
    <row r="42" spans="1:11" ht="15.75" thickBot="1">
      <c r="D42" s="45"/>
      <c r="E42" s="45" t="s">
        <v>0</v>
      </c>
      <c r="F42" s="47">
        <f>-C38</f>
        <v>-1209287.52</v>
      </c>
    </row>
    <row r="43" spans="1:11" ht="15.75" thickTop="1">
      <c r="E43" s="5" t="s">
        <v>26</v>
      </c>
      <c r="F43" s="4">
        <f>SUM(F41:F42)</f>
        <v>-93054.660000000149</v>
      </c>
    </row>
    <row r="44" spans="1:11" ht="15.75" thickBot="1">
      <c r="D44" s="161" t="s">
        <v>17</v>
      </c>
      <c r="E44" s="161"/>
      <c r="F44" s="56">
        <v>116474.03</v>
      </c>
    </row>
    <row r="45" spans="1:11" ht="17.25" thickTop="1" thickBot="1">
      <c r="D45" s="171" t="s">
        <v>35</v>
      </c>
      <c r="E45" s="172"/>
      <c r="F45" s="57">
        <f>F43+F44</f>
        <v>23419.36999999985</v>
      </c>
    </row>
    <row r="46" spans="1:11" ht="15.75" thickTop="1"/>
  </sheetData>
  <mergeCells count="8">
    <mergeCell ref="D44:E44"/>
    <mergeCell ref="D45:E45"/>
    <mergeCell ref="C1:J1"/>
    <mergeCell ref="E4:F4"/>
    <mergeCell ref="I4:K4"/>
    <mergeCell ref="H40:I40"/>
    <mergeCell ref="J40:K40"/>
    <mergeCell ref="D41:E41"/>
  </mergeCells>
  <printOptions gridLines="1"/>
  <pageMargins left="1.1023622047244095" right="0.78" top="0.31496062992125984" bottom="0.35433070866141736" header="0.31496062992125984" footer="0.31496062992125984"/>
  <pageSetup scale="80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P41"/>
  <sheetViews>
    <sheetView topLeftCell="D22" workbookViewId="0">
      <selection activeCell="N35" sqref="N35"/>
    </sheetView>
  </sheetViews>
  <sheetFormatPr baseColWidth="10" defaultRowHeight="15"/>
  <cols>
    <col min="2" max="2" width="8.42578125" customWidth="1"/>
    <col min="3" max="3" width="15.42578125" customWidth="1"/>
    <col min="4" max="4" width="5.7109375" customWidth="1"/>
    <col min="6" max="6" width="21.5703125" customWidth="1"/>
    <col min="7" max="7" width="4.85546875" customWidth="1"/>
    <col min="11" max="11" width="12.7109375" bestFit="1" customWidth="1"/>
    <col min="13" max="13" width="11.42578125" style="63"/>
    <col min="14" max="14" width="15.28515625" style="63" customWidth="1"/>
    <col min="15" max="16" width="11.42578125" style="63"/>
  </cols>
  <sheetData>
    <row r="1" spans="1:12" ht="23.25">
      <c r="C1" s="169" t="s">
        <v>74</v>
      </c>
      <c r="D1" s="169"/>
      <c r="E1" s="169"/>
      <c r="F1" s="169"/>
      <c r="G1" s="169"/>
      <c r="H1" s="169"/>
      <c r="I1" s="169"/>
      <c r="J1" s="169"/>
      <c r="K1" s="136"/>
      <c r="L1" s="63"/>
    </row>
    <row r="2" spans="1:12" ht="5.25" customHeight="1" thickBot="1">
      <c r="E2" s="124"/>
      <c r="F2" s="124"/>
      <c r="K2" s="136"/>
      <c r="L2" s="63"/>
    </row>
    <row r="3" spans="1:12" ht="15.75" thickBot="1">
      <c r="C3" s="29" t="s">
        <v>0</v>
      </c>
      <c r="D3" s="3"/>
      <c r="K3" s="137"/>
      <c r="L3" s="63"/>
    </row>
    <row r="4" spans="1:12" ht="20.25" thickTop="1" thickBot="1">
      <c r="A4" s="27" t="s">
        <v>2</v>
      </c>
      <c r="B4" s="28"/>
      <c r="C4" s="30">
        <v>1157670.93</v>
      </c>
      <c r="D4" s="2"/>
      <c r="E4" s="173" t="s">
        <v>53</v>
      </c>
      <c r="F4" s="174"/>
      <c r="I4" s="150" t="s">
        <v>5</v>
      </c>
      <c r="J4" s="151"/>
      <c r="K4" s="152"/>
      <c r="L4" s="63"/>
    </row>
    <row r="5" spans="1:12" ht="15.75" thickTop="1">
      <c r="B5" s="105"/>
      <c r="C5" s="90">
        <v>1050</v>
      </c>
      <c r="D5" s="99"/>
      <c r="E5" s="107">
        <v>40330</v>
      </c>
      <c r="F5" s="88">
        <v>48005.5</v>
      </c>
      <c r="G5" s="100"/>
      <c r="H5" s="108">
        <v>40330</v>
      </c>
      <c r="I5" s="102">
        <v>192</v>
      </c>
      <c r="J5" s="37"/>
      <c r="K5" s="38"/>
      <c r="L5" s="63"/>
    </row>
    <row r="6" spans="1:12">
      <c r="B6" s="105"/>
      <c r="C6" s="90"/>
      <c r="D6" s="99"/>
      <c r="E6" s="107">
        <v>40331</v>
      </c>
      <c r="F6" s="88">
        <v>106786</v>
      </c>
      <c r="G6" s="100"/>
      <c r="H6" s="108">
        <v>40331</v>
      </c>
      <c r="I6" s="102">
        <v>717</v>
      </c>
      <c r="J6" s="21" t="s">
        <v>47</v>
      </c>
      <c r="K6" s="14">
        <v>1913</v>
      </c>
      <c r="L6" s="63"/>
    </row>
    <row r="7" spans="1:12">
      <c r="B7" s="105"/>
      <c r="C7" s="90"/>
      <c r="D7" s="99"/>
      <c r="E7" s="107">
        <v>40332</v>
      </c>
      <c r="F7" s="88">
        <v>70868</v>
      </c>
      <c r="G7" s="100"/>
      <c r="H7" s="108">
        <v>40332</v>
      </c>
      <c r="I7" s="102">
        <v>0</v>
      </c>
      <c r="J7" s="21" t="s">
        <v>4</v>
      </c>
      <c r="K7" s="14">
        <v>23405</v>
      </c>
      <c r="L7" s="63"/>
    </row>
    <row r="8" spans="1:12">
      <c r="B8" s="105"/>
      <c r="C8" s="90"/>
      <c r="D8" s="99"/>
      <c r="E8" s="107">
        <v>40333</v>
      </c>
      <c r="F8" s="88">
        <v>112608.96000000001</v>
      </c>
      <c r="G8" s="100"/>
      <c r="H8" s="108">
        <v>40333</v>
      </c>
      <c r="I8" s="102">
        <v>45</v>
      </c>
      <c r="J8" s="21" t="s">
        <v>7</v>
      </c>
      <c r="K8" s="14">
        <v>50000</v>
      </c>
      <c r="L8" s="63"/>
    </row>
    <row r="9" spans="1:12">
      <c r="B9" s="105"/>
      <c r="C9" s="90"/>
      <c r="D9" s="99"/>
      <c r="E9" s="107">
        <v>40334</v>
      </c>
      <c r="F9" s="88">
        <v>83835.399999999994</v>
      </c>
      <c r="G9" s="100"/>
      <c r="H9" s="108">
        <v>40334</v>
      </c>
      <c r="I9" s="102">
        <v>102.5</v>
      </c>
      <c r="J9" s="21" t="s">
        <v>10</v>
      </c>
      <c r="K9" s="88">
        <v>7612</v>
      </c>
      <c r="L9" s="63" t="s">
        <v>75</v>
      </c>
    </row>
    <row r="10" spans="1:12">
      <c r="B10" s="105"/>
      <c r="C10" s="90"/>
      <c r="D10" s="99"/>
      <c r="E10" s="107">
        <v>40335</v>
      </c>
      <c r="F10" s="88">
        <v>0</v>
      </c>
      <c r="G10" s="100"/>
      <c r="H10" s="108">
        <v>40335</v>
      </c>
      <c r="I10" s="102">
        <v>0</v>
      </c>
      <c r="J10" s="21" t="s">
        <v>11</v>
      </c>
      <c r="K10" s="88">
        <v>7682</v>
      </c>
      <c r="L10" s="63" t="s">
        <v>75</v>
      </c>
    </row>
    <row r="11" spans="1:12">
      <c r="B11" s="105"/>
      <c r="C11" s="90"/>
      <c r="D11" s="99"/>
      <c r="E11" s="107">
        <v>40336</v>
      </c>
      <c r="F11" s="88">
        <v>128505</v>
      </c>
      <c r="G11" s="100"/>
      <c r="H11" s="108">
        <v>40336</v>
      </c>
      <c r="I11" s="102">
        <v>2398</v>
      </c>
      <c r="J11" s="21" t="s">
        <v>12</v>
      </c>
      <c r="K11" s="88">
        <v>9438</v>
      </c>
      <c r="L11" s="63" t="s">
        <v>75</v>
      </c>
    </row>
    <row r="12" spans="1:12">
      <c r="B12" s="105"/>
      <c r="C12" s="90"/>
      <c r="D12" s="99"/>
      <c r="E12" s="107">
        <v>40337</v>
      </c>
      <c r="F12" s="88">
        <v>49843.5</v>
      </c>
      <c r="G12" s="100"/>
      <c r="H12" s="108">
        <v>40337</v>
      </c>
      <c r="I12" s="102">
        <v>35</v>
      </c>
      <c r="J12" s="21" t="s">
        <v>18</v>
      </c>
      <c r="K12" s="88">
        <v>12296</v>
      </c>
      <c r="L12" s="63" t="s">
        <v>75</v>
      </c>
    </row>
    <row r="13" spans="1:12">
      <c r="B13" s="105"/>
      <c r="C13" s="90"/>
      <c r="D13" s="99"/>
      <c r="E13" s="107">
        <v>40338</v>
      </c>
      <c r="F13" s="88">
        <v>202453.62</v>
      </c>
      <c r="G13" s="100"/>
      <c r="H13" s="108">
        <v>40338</v>
      </c>
      <c r="I13" s="102">
        <v>649</v>
      </c>
      <c r="J13" s="21" t="s">
        <v>13</v>
      </c>
      <c r="K13" s="88">
        <v>5172</v>
      </c>
      <c r="L13" s="63" t="s">
        <v>75</v>
      </c>
    </row>
    <row r="14" spans="1:12">
      <c r="B14" s="105"/>
      <c r="C14" s="90"/>
      <c r="D14" s="99"/>
      <c r="E14" s="107">
        <v>40339</v>
      </c>
      <c r="F14" s="88">
        <v>69893.5</v>
      </c>
      <c r="G14" s="100"/>
      <c r="H14" s="108">
        <v>40339</v>
      </c>
      <c r="I14" s="102">
        <v>1087</v>
      </c>
      <c r="J14" s="21" t="s">
        <v>10</v>
      </c>
      <c r="K14" s="14">
        <v>12925.22</v>
      </c>
      <c r="L14" s="63"/>
    </row>
    <row r="15" spans="1:12">
      <c r="B15" s="105"/>
      <c r="C15" s="90"/>
      <c r="D15" s="99"/>
      <c r="E15" s="107">
        <v>40340</v>
      </c>
      <c r="F15" s="88">
        <v>157363</v>
      </c>
      <c r="G15" s="100"/>
      <c r="H15" s="108">
        <v>40340</v>
      </c>
      <c r="I15" s="102">
        <v>2428.5</v>
      </c>
      <c r="J15" s="21" t="s">
        <v>11</v>
      </c>
      <c r="K15" s="14">
        <v>13056.94</v>
      </c>
      <c r="L15" s="63"/>
    </row>
    <row r="16" spans="1:12">
      <c r="B16" s="105"/>
      <c r="C16" s="90"/>
      <c r="D16" s="99"/>
      <c r="E16" s="107">
        <v>40341</v>
      </c>
      <c r="F16" s="88">
        <v>300233.09999999998</v>
      </c>
      <c r="G16" s="111"/>
      <c r="H16" s="108">
        <v>40341</v>
      </c>
      <c r="I16" s="102">
        <v>0</v>
      </c>
      <c r="J16" s="21" t="s">
        <v>12</v>
      </c>
      <c r="K16" s="14">
        <v>13933.76</v>
      </c>
      <c r="L16" s="63"/>
    </row>
    <row r="17" spans="2:12">
      <c r="B17" s="105"/>
      <c r="C17" s="112"/>
      <c r="D17" s="88"/>
      <c r="E17" s="107">
        <v>40342</v>
      </c>
      <c r="F17" s="113">
        <v>0</v>
      </c>
      <c r="G17" s="111"/>
      <c r="H17" s="108">
        <v>40342</v>
      </c>
      <c r="I17" s="102">
        <v>0</v>
      </c>
      <c r="J17" s="21" t="s">
        <v>18</v>
      </c>
      <c r="K17" s="14">
        <v>12086.43</v>
      </c>
      <c r="L17" s="63"/>
    </row>
    <row r="18" spans="2:12">
      <c r="B18" s="105"/>
      <c r="C18" s="90"/>
      <c r="D18" s="88"/>
      <c r="E18" s="107">
        <v>40343</v>
      </c>
      <c r="F18" s="113">
        <v>180415.76</v>
      </c>
      <c r="G18" s="114"/>
      <c r="H18" s="108">
        <v>40343</v>
      </c>
      <c r="I18" s="102">
        <v>3561</v>
      </c>
      <c r="J18" s="21" t="s">
        <v>13</v>
      </c>
      <c r="K18" s="14"/>
      <c r="L18" s="63"/>
    </row>
    <row r="19" spans="2:12">
      <c r="B19" s="105"/>
      <c r="C19" s="90"/>
      <c r="D19" s="88"/>
      <c r="E19" s="107">
        <v>40344</v>
      </c>
      <c r="F19" s="113">
        <v>103358</v>
      </c>
      <c r="G19" s="100"/>
      <c r="H19" s="108">
        <v>40344</v>
      </c>
      <c r="I19" s="102">
        <v>0</v>
      </c>
      <c r="J19" s="21"/>
      <c r="K19" s="14"/>
      <c r="L19" s="63"/>
    </row>
    <row r="20" spans="2:12">
      <c r="B20" s="105"/>
      <c r="C20" s="90"/>
      <c r="D20" s="88"/>
      <c r="E20" s="107">
        <v>40345</v>
      </c>
      <c r="F20" s="113">
        <v>118739.22</v>
      </c>
      <c r="G20" s="100"/>
      <c r="H20" s="108">
        <v>40345</v>
      </c>
      <c r="I20" s="102">
        <v>929</v>
      </c>
      <c r="J20" s="21"/>
      <c r="K20" s="14"/>
      <c r="L20" s="63"/>
    </row>
    <row r="21" spans="2:12">
      <c r="B21" s="105"/>
      <c r="C21" s="90"/>
      <c r="D21" s="88"/>
      <c r="E21" s="107">
        <v>40346</v>
      </c>
      <c r="F21" s="113">
        <v>101821</v>
      </c>
      <c r="G21" s="100"/>
      <c r="H21" s="108">
        <v>40346</v>
      </c>
      <c r="I21" s="102">
        <v>748</v>
      </c>
      <c r="J21" s="21"/>
      <c r="K21" s="14"/>
      <c r="L21" s="63"/>
    </row>
    <row r="22" spans="2:12">
      <c r="B22" s="105"/>
      <c r="C22" s="90"/>
      <c r="D22" s="88"/>
      <c r="E22" s="107">
        <v>40347</v>
      </c>
      <c r="F22" s="113">
        <v>72775.5</v>
      </c>
      <c r="G22" s="100"/>
      <c r="H22" s="108">
        <v>40347</v>
      </c>
      <c r="I22" s="102">
        <v>14</v>
      </c>
      <c r="J22" s="21"/>
      <c r="K22" s="14"/>
      <c r="L22" s="63"/>
    </row>
    <row r="23" spans="2:12">
      <c r="B23" s="105"/>
      <c r="C23" s="90"/>
      <c r="D23" s="88"/>
      <c r="E23" s="107">
        <v>40348</v>
      </c>
      <c r="F23" s="94">
        <v>202405.18</v>
      </c>
      <c r="G23" s="92"/>
      <c r="H23" s="108">
        <v>40348</v>
      </c>
      <c r="I23" s="102">
        <v>85</v>
      </c>
      <c r="J23" s="21"/>
      <c r="K23" s="14"/>
      <c r="L23" s="63"/>
    </row>
    <row r="24" spans="2:12">
      <c r="B24" s="105"/>
      <c r="C24" s="90"/>
      <c r="D24" s="99"/>
      <c r="E24" s="107">
        <v>40349</v>
      </c>
      <c r="F24" s="94">
        <v>0</v>
      </c>
      <c r="G24" s="93"/>
      <c r="H24" s="108">
        <v>40349</v>
      </c>
      <c r="I24" s="102">
        <v>0</v>
      </c>
      <c r="J24" s="21"/>
      <c r="K24" s="14"/>
      <c r="L24" s="63"/>
    </row>
    <row r="25" spans="2:12">
      <c r="B25" s="105"/>
      <c r="C25" s="90"/>
      <c r="D25" s="99"/>
      <c r="E25" s="107">
        <v>40350</v>
      </c>
      <c r="F25" s="94">
        <v>229186.65</v>
      </c>
      <c r="G25" s="92"/>
      <c r="H25" s="108">
        <v>40350</v>
      </c>
      <c r="I25" s="102">
        <v>3869.5</v>
      </c>
      <c r="J25" s="21"/>
      <c r="K25" s="14"/>
      <c r="L25" s="63"/>
    </row>
    <row r="26" spans="2:12">
      <c r="B26" s="105"/>
      <c r="C26" s="90"/>
      <c r="D26" s="99"/>
      <c r="E26" s="107">
        <v>40351</v>
      </c>
      <c r="F26" s="94">
        <v>103465.5</v>
      </c>
      <c r="G26" s="92"/>
      <c r="H26" s="108">
        <v>40351</v>
      </c>
      <c r="I26" s="102">
        <v>40</v>
      </c>
      <c r="J26" s="21"/>
      <c r="K26" s="14"/>
      <c r="L26" s="63"/>
    </row>
    <row r="27" spans="2:12">
      <c r="B27" s="105"/>
      <c r="C27" s="90"/>
      <c r="D27" s="99"/>
      <c r="E27" s="107">
        <v>40352</v>
      </c>
      <c r="F27" s="94">
        <v>250913.15</v>
      </c>
      <c r="G27" s="92"/>
      <c r="H27" s="108">
        <v>40352</v>
      </c>
      <c r="I27" s="102">
        <v>1019</v>
      </c>
      <c r="J27" s="21"/>
      <c r="K27" s="14"/>
      <c r="L27" s="63"/>
    </row>
    <row r="28" spans="2:12">
      <c r="B28" s="105"/>
      <c r="C28" s="90"/>
      <c r="D28" s="99"/>
      <c r="E28" s="107">
        <v>40353</v>
      </c>
      <c r="F28" s="94">
        <v>87567</v>
      </c>
      <c r="G28" s="92"/>
      <c r="H28" s="108">
        <v>40353</v>
      </c>
      <c r="I28" s="102">
        <v>1110.5</v>
      </c>
      <c r="J28" s="21"/>
      <c r="K28" s="14"/>
      <c r="L28" s="63"/>
    </row>
    <row r="29" spans="2:12">
      <c r="B29" s="105"/>
      <c r="C29" s="90"/>
      <c r="D29" s="99"/>
      <c r="E29" s="107">
        <v>40354</v>
      </c>
      <c r="F29" s="94">
        <v>75014.740000000005</v>
      </c>
      <c r="G29" s="92"/>
      <c r="H29" s="108">
        <v>40354</v>
      </c>
      <c r="I29" s="102">
        <v>905</v>
      </c>
      <c r="J29" s="21"/>
      <c r="K29" s="14"/>
      <c r="L29" s="63"/>
    </row>
    <row r="30" spans="2:12">
      <c r="B30" s="105"/>
      <c r="C30" s="90"/>
      <c r="D30" s="99"/>
      <c r="E30" s="107">
        <v>40355</v>
      </c>
      <c r="F30" s="98">
        <v>191467.68</v>
      </c>
      <c r="G30" s="92"/>
      <c r="H30" s="108">
        <v>40355</v>
      </c>
      <c r="I30" s="102">
        <v>0</v>
      </c>
      <c r="J30" s="21"/>
      <c r="K30" s="14"/>
      <c r="L30" s="63"/>
    </row>
    <row r="31" spans="2:12">
      <c r="B31" s="105"/>
      <c r="C31" s="90"/>
      <c r="D31" s="99"/>
      <c r="E31" s="107">
        <v>40356</v>
      </c>
      <c r="F31" s="94">
        <v>0</v>
      </c>
      <c r="G31" s="92"/>
      <c r="H31" s="108">
        <v>40356</v>
      </c>
      <c r="I31" s="102">
        <v>0</v>
      </c>
      <c r="J31" s="21"/>
      <c r="K31" s="14"/>
      <c r="L31" s="63"/>
    </row>
    <row r="32" spans="2:12">
      <c r="B32" s="105"/>
      <c r="C32" s="90"/>
      <c r="D32" s="99"/>
      <c r="E32" s="107">
        <v>40357</v>
      </c>
      <c r="F32" s="94">
        <v>277821.01</v>
      </c>
      <c r="G32" s="92"/>
      <c r="H32" s="108">
        <v>40357</v>
      </c>
      <c r="I32" s="102">
        <v>2254.1999999999998</v>
      </c>
      <c r="J32" s="21"/>
      <c r="K32" s="14"/>
      <c r="L32" s="63"/>
    </row>
    <row r="33" spans="1:14" ht="15.75">
      <c r="B33" s="105"/>
      <c r="C33" s="90"/>
      <c r="D33" s="117"/>
      <c r="E33" s="107">
        <v>40358</v>
      </c>
      <c r="F33" s="96">
        <v>127863.55</v>
      </c>
      <c r="G33" s="100"/>
      <c r="H33" s="108">
        <v>40358</v>
      </c>
      <c r="I33" s="102">
        <v>105</v>
      </c>
      <c r="J33" s="21"/>
      <c r="K33" s="56"/>
      <c r="L33" s="178" t="s">
        <v>15</v>
      </c>
      <c r="M33" s="178"/>
      <c r="N33" s="130">
        <f>F38-J40</f>
        <v>3516743.0700000008</v>
      </c>
    </row>
    <row r="34" spans="1:14">
      <c r="B34" s="105"/>
      <c r="C34" s="90"/>
      <c r="D34" s="99"/>
      <c r="E34" s="107">
        <v>40359</v>
      </c>
      <c r="F34" s="96">
        <v>256519.1</v>
      </c>
      <c r="G34" s="100"/>
      <c r="H34" s="108">
        <v>40359</v>
      </c>
      <c r="I34" s="102">
        <v>1171</v>
      </c>
      <c r="J34" s="21"/>
      <c r="K34" s="56"/>
      <c r="L34" s="131" t="s">
        <v>72</v>
      </c>
      <c r="M34" s="131"/>
      <c r="N34" s="130">
        <v>5162992.54</v>
      </c>
    </row>
    <row r="35" spans="1:14" ht="15.75" thickBot="1">
      <c r="B35" s="105"/>
      <c r="C35" s="9"/>
      <c r="D35" s="2"/>
      <c r="E35" s="107"/>
      <c r="F35" s="96"/>
      <c r="H35" s="108"/>
      <c r="I35" s="20"/>
      <c r="J35" s="21"/>
      <c r="K35" s="56"/>
      <c r="L35" s="131"/>
      <c r="M35" s="131" t="s">
        <v>0</v>
      </c>
      <c r="N35" s="132">
        <f>-C38</f>
        <v>-10327698.4</v>
      </c>
    </row>
    <row r="36" spans="1:14" ht="15.75" thickBot="1">
      <c r="A36" s="33" t="s">
        <v>3</v>
      </c>
      <c r="B36" s="26"/>
      <c r="C36" s="9">
        <v>5290242.5</v>
      </c>
      <c r="D36" s="2"/>
      <c r="E36" s="15"/>
      <c r="F36" s="14">
        <v>0</v>
      </c>
      <c r="H36" s="31"/>
      <c r="I36" s="20">
        <v>0</v>
      </c>
      <c r="J36" s="21"/>
      <c r="K36" s="56"/>
      <c r="L36" s="131"/>
      <c r="M36" s="133" t="s">
        <v>26</v>
      </c>
      <c r="N36" s="134">
        <f>SUM(N33:N35)</f>
        <v>-1647962.7899999991</v>
      </c>
    </row>
    <row r="37" spans="1:14" ht="15.75" thickBot="1">
      <c r="A37" s="49" t="s">
        <v>73</v>
      </c>
      <c r="B37" s="52"/>
      <c r="C37" s="11">
        <v>3878734.97</v>
      </c>
      <c r="D37" s="2"/>
      <c r="E37" s="16"/>
      <c r="F37" s="17">
        <v>0</v>
      </c>
      <c r="H37" s="32"/>
      <c r="I37" s="22">
        <v>0</v>
      </c>
      <c r="J37" s="39"/>
      <c r="K37" s="47"/>
      <c r="L37" s="179" t="s">
        <v>25</v>
      </c>
      <c r="M37" s="179"/>
      <c r="N37" s="135">
        <v>471230.99</v>
      </c>
    </row>
    <row r="38" spans="1:14">
      <c r="B38" s="6" t="s">
        <v>1</v>
      </c>
      <c r="C38" s="7">
        <f>SUM(C4:C37)</f>
        <v>10327698.4</v>
      </c>
      <c r="E38" s="123" t="s">
        <v>1</v>
      </c>
      <c r="F38" s="24">
        <f>SUM(F5:F37)</f>
        <v>3709728.6200000006</v>
      </c>
      <c r="H38" s="124" t="s">
        <v>1</v>
      </c>
      <c r="I38" s="4">
        <f>SUM(I5:I37)</f>
        <v>23465.200000000001</v>
      </c>
      <c r="J38" s="42" t="s">
        <v>1</v>
      </c>
      <c r="K38" s="4">
        <f>SUM(K6:K37)</f>
        <v>169520.35</v>
      </c>
      <c r="L38" s="175" t="s">
        <v>17</v>
      </c>
      <c r="M38" s="175"/>
      <c r="N38" s="132">
        <v>1514015.71</v>
      </c>
    </row>
    <row r="39" spans="1:14" ht="16.5" thickBot="1">
      <c r="I39" s="2"/>
      <c r="L39" s="176"/>
      <c r="M39" s="177"/>
      <c r="N39" s="129">
        <f>N38+N37+N36</f>
        <v>337283.91000000085</v>
      </c>
    </row>
    <row r="40" spans="1:14" ht="16.5" thickTop="1">
      <c r="A40" s="5"/>
      <c r="C40" s="55"/>
      <c r="H40" s="156" t="s">
        <v>14</v>
      </c>
      <c r="I40" s="157"/>
      <c r="J40" s="154">
        <f>I38+K38</f>
        <v>192985.55000000002</v>
      </c>
      <c r="K40" s="155"/>
    </row>
    <row r="41" spans="1:14" ht="15.75">
      <c r="I41" s="40"/>
    </row>
  </sheetData>
  <mergeCells count="9">
    <mergeCell ref="L38:M38"/>
    <mergeCell ref="L39:M39"/>
    <mergeCell ref="H40:I40"/>
    <mergeCell ref="J40:K40"/>
    <mergeCell ref="C1:J1"/>
    <mergeCell ref="E4:F4"/>
    <mergeCell ref="I4:K4"/>
    <mergeCell ref="L33:M33"/>
    <mergeCell ref="L37:M37"/>
  </mergeCells>
  <printOptions gridLines="1"/>
  <pageMargins left="0.96" right="0.19685039370078741" top="0.46" bottom="0.35" header="0.31496062992125984" footer="0.31496062992125984"/>
  <pageSetup paperSize="9" scale="80"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1" sqref="D21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CENTRAL  </vt:lpstr>
      <vt:lpstr>COMERCIO</vt:lpstr>
      <vt:lpstr>HERRADURA</vt:lpstr>
      <vt:lpstr>11  SUR</vt:lpstr>
      <vt:lpstr>11 SUR MENSUAL</vt:lpstr>
      <vt:lpstr>OBRADOR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cic</cp:lastModifiedBy>
  <cp:lastPrinted>2010-08-04T20:36:42Z</cp:lastPrinted>
  <dcterms:created xsi:type="dcterms:W3CDTF">2009-02-04T18:28:43Z</dcterms:created>
  <dcterms:modified xsi:type="dcterms:W3CDTF">2010-08-04T20:36:51Z</dcterms:modified>
</cp:coreProperties>
</file>