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3715" windowHeight="9975"/>
  </bookViews>
  <sheets>
    <sheet name="P R O L E D O 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G252" i="1" l="1"/>
  <c r="F7" i="1"/>
  <c r="H244" i="1"/>
  <c r="E242" i="1"/>
  <c r="E241" i="1"/>
  <c r="E243" i="1" s="1"/>
  <c r="E244" i="1" s="1"/>
  <c r="E229" i="1"/>
  <c r="H216" i="1"/>
  <c r="E213" i="1"/>
  <c r="E215" i="1" s="1"/>
  <c r="E216" i="1" s="1"/>
  <c r="E205" i="1"/>
  <c r="H195" i="1"/>
  <c r="E194" i="1"/>
  <c r="E197" i="1" s="1"/>
  <c r="E183" i="1"/>
  <c r="H172" i="1"/>
  <c r="E169" i="1"/>
  <c r="E171" i="1" s="1"/>
  <c r="E142" i="1"/>
  <c r="E132" i="1"/>
  <c r="H85" i="1"/>
  <c r="E82" i="1"/>
  <c r="E84" i="1" s="1"/>
  <c r="E73" i="1"/>
  <c r="E63" i="1"/>
  <c r="E57" i="1"/>
  <c r="E68" i="1" s="1"/>
  <c r="E50" i="1"/>
  <c r="E36" i="1"/>
  <c r="F36" i="1" s="1"/>
  <c r="E25" i="1"/>
  <c r="F25" i="1" s="1"/>
  <c r="E17" i="1"/>
  <c r="F17" i="1" s="1"/>
  <c r="E7" i="1"/>
  <c r="H18" i="1" l="1"/>
  <c r="H37" i="1"/>
  <c r="E126" i="1" l="1"/>
</calcChain>
</file>

<file path=xl/sharedStrings.xml><?xml version="1.0" encoding="utf-8"?>
<sst xmlns="http://schemas.openxmlformats.org/spreadsheetml/2006/main" count="171" uniqueCount="43">
  <si>
    <t>WW</t>
  </si>
  <si>
    <t>PROLEDO</t>
  </si>
  <si>
    <t>DEPOSITOS</t>
  </si>
  <si>
    <t>REMISIONES PROLEDO</t>
  </si>
  <si>
    <t>XX</t>
  </si>
  <si>
    <t>SALDO  A FAVOR DE PROLEDO</t>
  </si>
  <si>
    <t>APLICADO 31 JULIO 2013</t>
  </si>
  <si>
    <t>YY</t>
  </si>
  <si>
    <t>DEPOSITOS NUM 1</t>
  </si>
  <si>
    <t>DEPOSITOS NUM 2</t>
  </si>
  <si>
    <t>DEPOSITO NUM 3</t>
  </si>
  <si>
    <t>PAGO DE NOTAS DE MERC 1208-1207-1206-1203-1202-1196-1192-1191-1188-1187</t>
  </si>
  <si>
    <t>PAGO DE NOTAS DE MERC   1218</t>
  </si>
  <si>
    <t>TOTAL DE DEP Y PAGOS</t>
  </si>
  <si>
    <t>DIF A FAVOR DE PROLEDO 22 JUL</t>
  </si>
  <si>
    <t>ZZ</t>
  </si>
  <si>
    <t>DIF ESTA A FAVOR DE CLIENTE</t>
  </si>
  <si>
    <t>NOTAS MERC FOLIOS 1260--1256--1259--1249--</t>
  </si>
  <si>
    <t>A1</t>
  </si>
  <si>
    <t>EFECT SUPONGO</t>
  </si>
  <si>
    <t>NOTAS MERC FOLIOS 1275--+1276---No. 0192---No.0189</t>
  </si>
  <si>
    <t>NOTAS MERC  FOLIOS 1267---1273--1272--</t>
  </si>
  <si>
    <t xml:space="preserve">APLICADO EL 26 AGOSTO </t>
  </si>
  <si>
    <t xml:space="preserve">Dif. A favor el 15 de agosto </t>
  </si>
  <si>
    <t>C1</t>
  </si>
  <si>
    <t>DEPOSITO CON CHEQUE  468    20-SEPT 2013</t>
  </si>
  <si>
    <t>PAGO DE MERCANCIA 1348-1349-1356-1361-1362-1365-1375-1376-</t>
  </si>
  <si>
    <t>DIF A FAVOR DEL CLIENTE</t>
  </si>
  <si>
    <t>Aplicado en el pago de 5 de Octubre      OK</t>
  </si>
  <si>
    <t>D1</t>
  </si>
  <si>
    <t>PAGO NOTAS MERC 1397-1381-1380</t>
  </si>
  <si>
    <t xml:space="preserve">      DIF PAGO ANTERIOR A FAVOR CLIENTE 30 sept</t>
  </si>
  <si>
    <t>MERCANCIA     FOLIO   1420</t>
  </si>
  <si>
    <t xml:space="preserve">falta dinero en el corte </t>
  </si>
  <si>
    <t>de cuadno 1,000.00  no procede</t>
  </si>
  <si>
    <t>vale por excedente ???</t>
  </si>
  <si>
    <t>E1</t>
  </si>
  <si>
    <t>MERCANCIA    1435---1430---1439---1419---1425</t>
  </si>
  <si>
    <t>no hay vale para el cliente</t>
  </si>
  <si>
    <t xml:space="preserve">saldo a favor de proledo </t>
  </si>
  <si>
    <t xml:space="preserve"> HAY SOBRANTE para el cliente                "  NO hay   vale  "  </t>
  </si>
  <si>
    <t>VALE A FAVOR</t>
  </si>
  <si>
    <t>VALE a  FAVOR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</si>
</sst>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[$$-80A]#,##0.00"/>
    <numFmt numFmtId="166" formatCode="[$-C0A]dd\-mmm\-yy;@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4"/>
      <color indexed="8"/>
      <name val="Calibri"/>
      <family val="2"/>
    </font>
    <font>
      <b/>
      <sz val="12"/>
      <color indexed="10"/>
      <name val="Calibri"/>
      <family val="2"/>
    </font>
    <font>
      <b/>
      <sz val="14"/>
      <color theme="1"/>
      <name val="Calibri"/>
      <family val="2"/>
      <scheme val="minor"/>
    </font>
    <font>
      <b/>
      <sz val="11"/>
      <color indexed="10"/>
      <name val="Calibri"/>
      <family val="2"/>
    </font>
    <font>
      <b/>
      <sz val="11"/>
      <color rgb="FF00B0F0"/>
      <name val="Calibri"/>
      <family val="2"/>
    </font>
    <font>
      <b/>
      <sz val="11"/>
      <color rgb="FF0000FF"/>
      <name val="Calibri"/>
      <family val="2"/>
    </font>
    <font>
      <b/>
      <sz val="11"/>
      <color indexed="8"/>
      <name val="Calibri"/>
      <family val="2"/>
    </font>
    <font>
      <b/>
      <sz val="11"/>
      <color theme="1"/>
      <name val="Calibri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</font>
    <font>
      <b/>
      <sz val="9"/>
      <color rgb="FF0000FF"/>
      <name val="Calibri"/>
      <family val="2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0"/>
      <color indexed="8"/>
      <name val="Calibri"/>
      <family val="2"/>
    </font>
    <font>
      <b/>
      <sz val="11"/>
      <color rgb="FFFF0000"/>
      <name val="Calibri"/>
      <family val="2"/>
    </font>
    <font>
      <b/>
      <sz val="11"/>
      <color rgb="FF0000FF"/>
      <name val="Calibri"/>
      <family val="2"/>
      <scheme val="minor"/>
    </font>
    <font>
      <b/>
      <sz val="12"/>
      <color rgb="FFFF0000"/>
      <name val="Calibri"/>
      <family val="2"/>
    </font>
    <font>
      <b/>
      <sz val="9"/>
      <color indexed="8"/>
      <name val="Calibri"/>
      <family val="2"/>
    </font>
    <font>
      <b/>
      <sz val="12"/>
      <color rgb="FF0000FF"/>
      <name val="Calibri"/>
      <family val="2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sz val="12"/>
      <color theme="5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16" fontId="2" fillId="0" borderId="0" xfId="0" applyNumberFormat="1" applyFont="1" applyFill="1"/>
    <xf numFmtId="0" fontId="2" fillId="0" borderId="0" xfId="0" applyFont="1" applyFill="1" applyBorder="1"/>
    <xf numFmtId="0" fontId="2" fillId="0" borderId="0" xfId="0" applyFont="1"/>
    <xf numFmtId="164" fontId="2" fillId="0" borderId="0" xfId="0" applyNumberFormat="1" applyFont="1"/>
    <xf numFmtId="0" fontId="2" fillId="0" borderId="0" xfId="0" applyFont="1" applyFill="1"/>
    <xf numFmtId="164" fontId="2" fillId="0" borderId="1" xfId="0" applyNumberFormat="1" applyFont="1" applyBorder="1"/>
    <xf numFmtId="164" fontId="0" fillId="0" borderId="0" xfId="0" applyNumberFormat="1"/>
    <xf numFmtId="164" fontId="0" fillId="0" borderId="0" xfId="0" applyNumberFormat="1" applyBorder="1"/>
    <xf numFmtId="164" fontId="7" fillId="0" borderId="0" xfId="0" applyNumberFormat="1" applyFont="1"/>
    <xf numFmtId="164" fontId="8" fillId="0" borderId="0" xfId="0" applyNumberFormat="1" applyFont="1"/>
    <xf numFmtId="164" fontId="9" fillId="3" borderId="0" xfId="0" applyNumberFormat="1" applyFont="1" applyFill="1"/>
    <xf numFmtId="0" fontId="10" fillId="0" borderId="0" xfId="0" applyFont="1" applyFill="1" applyAlignment="1"/>
    <xf numFmtId="16" fontId="2" fillId="0" borderId="0" xfId="0" applyNumberFormat="1" applyFont="1"/>
    <xf numFmtId="0" fontId="8" fillId="0" borderId="0" xfId="0" applyFont="1" applyFill="1"/>
    <xf numFmtId="164" fontId="4" fillId="0" borderId="4" xfId="0" applyNumberFormat="1" applyFont="1" applyBorder="1" applyAlignment="1">
      <alignment vertical="center" wrapText="1"/>
    </xf>
    <xf numFmtId="164" fontId="12" fillId="0" borderId="3" xfId="0" applyNumberFormat="1" applyFont="1" applyBorder="1" applyAlignment="1">
      <alignment vertical="center" wrapText="1"/>
    </xf>
    <xf numFmtId="0" fontId="2" fillId="0" borderId="0" xfId="0" applyFont="1" applyBorder="1"/>
    <xf numFmtId="164" fontId="10" fillId="4" borderId="0" xfId="0" applyNumberFormat="1" applyFont="1" applyFill="1"/>
    <xf numFmtId="164" fontId="8" fillId="0" borderId="1" xfId="0" applyNumberFormat="1" applyFont="1" applyBorder="1"/>
    <xf numFmtId="164" fontId="10" fillId="0" borderId="0" xfId="0" applyNumberFormat="1" applyFont="1"/>
    <xf numFmtId="0" fontId="16" fillId="0" borderId="0" xfId="0" applyFont="1"/>
    <xf numFmtId="0" fontId="8" fillId="0" borderId="0" xfId="0" applyFont="1" applyAlignment="1">
      <alignment horizontal="right"/>
    </xf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164" fontId="8" fillId="0" borderId="0" xfId="0" applyNumberFormat="1" applyFont="1" applyBorder="1"/>
    <xf numFmtId="164" fontId="6" fillId="0" borderId="0" xfId="0" applyNumberFormat="1" applyFont="1" applyBorder="1"/>
    <xf numFmtId="164" fontId="10" fillId="0" borderId="0" xfId="0" applyNumberFormat="1" applyFont="1" applyBorder="1"/>
    <xf numFmtId="164" fontId="10" fillId="0" borderId="1" xfId="0" applyNumberFormat="1" applyFont="1" applyBorder="1" applyAlignment="1">
      <alignment vertical="center" wrapText="1"/>
    </xf>
    <xf numFmtId="164" fontId="11" fillId="0" borderId="2" xfId="0" applyNumberFormat="1" applyFont="1" applyFill="1" applyBorder="1" applyAlignment="1">
      <alignment vertical="center" wrapText="1"/>
    </xf>
    <xf numFmtId="0" fontId="5" fillId="0" borderId="0" xfId="0" applyFont="1" applyAlignment="1"/>
    <xf numFmtId="164" fontId="2" fillId="0" borderId="3" xfId="0" applyNumberFormat="1" applyFont="1" applyBorder="1"/>
    <xf numFmtId="164" fontId="2" fillId="0" borderId="5" xfId="0" applyNumberFormat="1" applyFont="1" applyBorder="1"/>
    <xf numFmtId="164" fontId="2" fillId="0" borderId="4" xfId="0" applyNumberFormat="1" applyFont="1" applyBorder="1"/>
    <xf numFmtId="164" fontId="17" fillId="0" borderId="0" xfId="0" applyNumberFormat="1" applyFont="1"/>
    <xf numFmtId="164" fontId="2" fillId="0" borderId="9" xfId="0" applyNumberFormat="1" applyFont="1" applyBorder="1"/>
    <xf numFmtId="0" fontId="1" fillId="0" borderId="0" xfId="0" applyFont="1"/>
    <xf numFmtId="0" fontId="18" fillId="0" borderId="0" xfId="0" applyFont="1"/>
    <xf numFmtId="0" fontId="1" fillId="7" borderId="0" xfId="0" applyFont="1" applyFill="1"/>
    <xf numFmtId="0" fontId="9" fillId="7" borderId="0" xfId="0" applyFont="1" applyFill="1"/>
    <xf numFmtId="164" fontId="9" fillId="7" borderId="0" xfId="0" applyNumberFormat="1" applyFont="1" applyFill="1" applyBorder="1"/>
    <xf numFmtId="164" fontId="19" fillId="0" borderId="2" xfId="0" applyNumberFormat="1" applyFont="1" applyFill="1" applyBorder="1"/>
    <xf numFmtId="164" fontId="2" fillId="0" borderId="0" xfId="0" applyNumberFormat="1" applyFont="1" applyBorder="1"/>
    <xf numFmtId="16" fontId="2" fillId="0" borderId="0" xfId="0" applyNumberFormat="1" applyFont="1" applyBorder="1"/>
    <xf numFmtId="16" fontId="2" fillId="0" borderId="0" xfId="0" applyNumberFormat="1" applyFont="1" applyFill="1" applyBorder="1"/>
    <xf numFmtId="0" fontId="20" fillId="0" borderId="0" xfId="0" applyFont="1"/>
    <xf numFmtId="0" fontId="21" fillId="0" borderId="0" xfId="0" applyFont="1" applyAlignment="1">
      <alignment horizontal="right"/>
    </xf>
    <xf numFmtId="164" fontId="17" fillId="0" borderId="0" xfId="0" applyNumberFormat="1" applyFont="1" applyFill="1"/>
    <xf numFmtId="164" fontId="22" fillId="0" borderId="2" xfId="0" applyNumberFormat="1" applyFont="1" applyBorder="1"/>
    <xf numFmtId="0" fontId="0" fillId="0" borderId="0" xfId="0" applyBorder="1"/>
    <xf numFmtId="164" fontId="10" fillId="0" borderId="1" xfId="0" applyNumberFormat="1" applyFont="1" applyBorder="1"/>
    <xf numFmtId="164" fontId="14" fillId="0" borderId="2" xfId="0" applyNumberFormat="1" applyFont="1" applyBorder="1"/>
    <xf numFmtId="164" fontId="8" fillId="2" borderId="0" xfId="0" applyNumberFormat="1" applyFont="1" applyFill="1"/>
    <xf numFmtId="164" fontId="2" fillId="0" borderId="1" xfId="0" applyNumberFormat="1" applyFont="1" applyFill="1" applyBorder="1"/>
    <xf numFmtId="0" fontId="9" fillId="9" borderId="12" xfId="0" applyFont="1" applyFill="1" applyBorder="1" applyAlignment="1"/>
    <xf numFmtId="0" fontId="9" fillId="9" borderId="13" xfId="0" applyFont="1" applyFill="1" applyBorder="1" applyAlignment="1"/>
    <xf numFmtId="164" fontId="1" fillId="0" borderId="2" xfId="0" applyNumberFormat="1" applyFont="1" applyBorder="1"/>
    <xf numFmtId="166" fontId="25" fillId="0" borderId="0" xfId="0" applyNumberFormat="1" applyFont="1" applyFill="1" applyBorder="1" applyAlignment="1">
      <alignment horizontal="center"/>
    </xf>
    <xf numFmtId="0" fontId="26" fillId="0" borderId="0" xfId="0" applyFont="1"/>
    <xf numFmtId="164" fontId="25" fillId="0" borderId="0" xfId="0" applyNumberFormat="1" applyFont="1" applyFill="1" applyBorder="1"/>
    <xf numFmtId="165" fontId="25" fillId="0" borderId="0" xfId="0" applyNumberFormat="1" applyFont="1" applyFill="1"/>
    <xf numFmtId="164" fontId="11" fillId="0" borderId="3" xfId="0" applyNumberFormat="1" applyFont="1" applyFill="1" applyBorder="1" applyAlignment="1">
      <alignment horizontal="center" vertical="center"/>
    </xf>
    <xf numFmtId="164" fontId="11" fillId="0" borderId="4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165" fontId="15" fillId="0" borderId="3" xfId="0" applyNumberFormat="1" applyFont="1" applyBorder="1" applyAlignment="1">
      <alignment horizontal="center"/>
    </xf>
    <xf numFmtId="165" fontId="15" fillId="0" borderId="4" xfId="0" applyNumberFormat="1" applyFont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3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11" fillId="2" borderId="0" xfId="0" applyFont="1" applyFill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9" fillId="4" borderId="0" xfId="0" applyFont="1" applyFill="1" applyAlignment="1">
      <alignment horizontal="center"/>
    </xf>
    <xf numFmtId="164" fontId="8" fillId="0" borderId="0" xfId="0" applyNumberFormat="1" applyFont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164" fontId="24" fillId="5" borderId="16" xfId="0" applyNumberFormat="1" applyFont="1" applyFill="1" applyBorder="1" applyAlignment="1">
      <alignment horizontal="center"/>
    </xf>
    <xf numFmtId="0" fontId="24" fillId="5" borderId="13" xfId="0" applyFont="1" applyFill="1" applyBorder="1" applyAlignment="1">
      <alignment horizontal="center"/>
    </xf>
    <xf numFmtId="0" fontId="24" fillId="5" borderId="17" xfId="0" applyFont="1" applyFill="1" applyBorder="1" applyAlignment="1">
      <alignment horizontal="center"/>
    </xf>
    <xf numFmtId="0" fontId="24" fillId="5" borderId="15" xfId="0" applyFont="1" applyFill="1" applyBorder="1" applyAlignment="1">
      <alignment horizontal="center"/>
    </xf>
    <xf numFmtId="0" fontId="5" fillId="0" borderId="1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23" fillId="9" borderId="14" xfId="0" applyFont="1" applyFill="1" applyBorder="1" applyAlignment="1">
      <alignment horizontal="center"/>
    </xf>
    <xf numFmtId="0" fontId="23" fillId="9" borderId="15" xfId="0" applyFont="1" applyFill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3" fillId="8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17</xdr:row>
      <xdr:rowOff>228600</xdr:rowOff>
    </xdr:from>
    <xdr:to>
      <xdr:col>6</xdr:col>
      <xdr:colOff>323850</xdr:colOff>
      <xdr:row>18</xdr:row>
      <xdr:rowOff>9525</xdr:rowOff>
    </xdr:to>
    <xdr:cxnSp macro="">
      <xdr:nvCxnSpPr>
        <xdr:cNvPr id="3" name="2 Conector recto de flecha"/>
        <xdr:cNvCxnSpPr/>
      </xdr:nvCxnSpPr>
      <xdr:spPr>
        <a:xfrm>
          <a:off x="2647950" y="3562350"/>
          <a:ext cx="2552700" cy="19050"/>
        </a:xfrm>
        <a:prstGeom prst="straightConnector1">
          <a:avLst/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714375</xdr:colOff>
      <xdr:row>37</xdr:row>
      <xdr:rowOff>9525</xdr:rowOff>
    </xdr:from>
    <xdr:to>
      <xdr:col>6</xdr:col>
      <xdr:colOff>333375</xdr:colOff>
      <xdr:row>37</xdr:row>
      <xdr:rowOff>38101</xdr:rowOff>
    </xdr:to>
    <xdr:cxnSp macro="">
      <xdr:nvCxnSpPr>
        <xdr:cNvPr id="5" name="4 Conector recto de flecha"/>
        <xdr:cNvCxnSpPr/>
      </xdr:nvCxnSpPr>
      <xdr:spPr>
        <a:xfrm flipV="1">
          <a:off x="2562225" y="7267575"/>
          <a:ext cx="2647950" cy="28576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47625</xdr:colOff>
      <xdr:row>84</xdr:row>
      <xdr:rowOff>200025</xdr:rowOff>
    </xdr:from>
    <xdr:to>
      <xdr:col>6</xdr:col>
      <xdr:colOff>304800</xdr:colOff>
      <xdr:row>84</xdr:row>
      <xdr:rowOff>209550</xdr:rowOff>
    </xdr:to>
    <xdr:cxnSp macro="">
      <xdr:nvCxnSpPr>
        <xdr:cNvPr id="13" name="12 Conector recto de flecha"/>
        <xdr:cNvCxnSpPr/>
      </xdr:nvCxnSpPr>
      <xdr:spPr>
        <a:xfrm flipV="1">
          <a:off x="2657475" y="17125950"/>
          <a:ext cx="25241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95250</xdr:colOff>
      <xdr:row>171</xdr:row>
      <xdr:rowOff>114300</xdr:rowOff>
    </xdr:from>
    <xdr:to>
      <xdr:col>6</xdr:col>
      <xdr:colOff>285750</xdr:colOff>
      <xdr:row>171</xdr:row>
      <xdr:rowOff>114300</xdr:rowOff>
    </xdr:to>
    <xdr:cxnSp macro="">
      <xdr:nvCxnSpPr>
        <xdr:cNvPr id="21" name="20 Conector recto de flecha"/>
        <xdr:cNvCxnSpPr/>
      </xdr:nvCxnSpPr>
      <xdr:spPr>
        <a:xfrm>
          <a:off x="2705100" y="34423350"/>
          <a:ext cx="2457450" cy="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133350</xdr:colOff>
      <xdr:row>215</xdr:row>
      <xdr:rowOff>104775</xdr:rowOff>
    </xdr:from>
    <xdr:to>
      <xdr:col>6</xdr:col>
      <xdr:colOff>314325</xdr:colOff>
      <xdr:row>215</xdr:row>
      <xdr:rowOff>114300</xdr:rowOff>
    </xdr:to>
    <xdr:cxnSp macro="">
      <xdr:nvCxnSpPr>
        <xdr:cNvPr id="24" name="23 Conector recto de flecha"/>
        <xdr:cNvCxnSpPr/>
      </xdr:nvCxnSpPr>
      <xdr:spPr>
        <a:xfrm flipV="1">
          <a:off x="3886200" y="43186350"/>
          <a:ext cx="1304925" cy="952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254"/>
  <sheetViews>
    <sheetView tabSelected="1" topLeftCell="A221" workbookViewId="0">
      <selection activeCell="B252" sqref="B252"/>
    </sheetView>
  </sheetViews>
  <sheetFormatPr baseColWidth="10" defaultRowHeight="15" x14ac:dyDescent="0.25"/>
  <cols>
    <col min="3" max="3" width="4.85546875" customWidth="1"/>
    <col min="5" max="5" width="17.140625" customWidth="1"/>
    <col min="6" max="6" width="16.85546875" customWidth="1"/>
    <col min="7" max="7" width="6" customWidth="1"/>
    <col min="8" max="8" width="17" customWidth="1"/>
  </cols>
  <sheetData>
    <row r="1" spans="1:6" ht="18.75" x14ac:dyDescent="0.3">
      <c r="B1" s="68" t="s">
        <v>3</v>
      </c>
      <c r="C1" s="68"/>
      <c r="D1" s="68"/>
      <c r="E1" s="68"/>
    </row>
    <row r="3" spans="1:6" x14ac:dyDescent="0.25">
      <c r="A3" s="1">
        <v>41453</v>
      </c>
      <c r="B3" s="2">
        <v>304</v>
      </c>
      <c r="C3" s="3" t="s">
        <v>0</v>
      </c>
      <c r="D3" s="3"/>
      <c r="E3" s="4">
        <v>24252</v>
      </c>
    </row>
    <row r="4" spans="1:6" x14ac:dyDescent="0.25">
      <c r="A4" s="1">
        <v>41455</v>
      </c>
      <c r="B4" s="2">
        <v>407</v>
      </c>
      <c r="C4" s="3" t="s">
        <v>0</v>
      </c>
      <c r="D4" s="3"/>
      <c r="E4" s="4">
        <v>195116</v>
      </c>
    </row>
    <row r="5" spans="1:6" x14ac:dyDescent="0.25">
      <c r="A5" s="1">
        <v>41457</v>
      </c>
      <c r="B5" s="2">
        <v>527</v>
      </c>
      <c r="C5" s="3" t="s">
        <v>0</v>
      </c>
      <c r="D5" s="3"/>
      <c r="E5" s="4">
        <v>134088</v>
      </c>
    </row>
    <row r="6" spans="1:6" ht="15.75" thickBot="1" x14ac:dyDescent="0.3">
      <c r="A6" s="1">
        <v>41457</v>
      </c>
      <c r="B6" s="2">
        <v>553</v>
      </c>
      <c r="C6" s="3" t="s">
        <v>0</v>
      </c>
      <c r="D6" s="3"/>
      <c r="E6" s="6">
        <v>111620</v>
      </c>
    </row>
    <row r="7" spans="1:6" ht="15.75" thickTop="1" x14ac:dyDescent="0.25">
      <c r="A7" s="5"/>
      <c r="B7" s="3"/>
      <c r="C7" s="3"/>
      <c r="D7" s="3"/>
      <c r="E7" s="10">
        <f>SUM(E3:E6)</f>
        <v>465076</v>
      </c>
      <c r="F7" s="7">
        <f>E7</f>
        <v>465076</v>
      </c>
    </row>
    <row r="8" spans="1:6" x14ac:dyDescent="0.25">
      <c r="A8" s="5"/>
      <c r="B8" s="3" t="s">
        <v>2</v>
      </c>
      <c r="C8" s="3"/>
      <c r="D8" s="13">
        <v>41461</v>
      </c>
      <c r="E8" s="4">
        <v>31000</v>
      </c>
    </row>
    <row r="9" spans="1:6" x14ac:dyDescent="0.25">
      <c r="A9" s="5"/>
      <c r="B9" s="3" t="s">
        <v>2</v>
      </c>
      <c r="C9" s="3"/>
      <c r="D9" s="13">
        <v>41461</v>
      </c>
      <c r="E9" s="4">
        <v>6400</v>
      </c>
    </row>
    <row r="10" spans="1:6" x14ac:dyDescent="0.25">
      <c r="A10" s="5"/>
      <c r="B10" s="3" t="s">
        <v>2</v>
      </c>
      <c r="C10" s="3"/>
      <c r="D10" s="13">
        <v>41461</v>
      </c>
      <c r="E10" s="4">
        <v>166500</v>
      </c>
    </row>
    <row r="11" spans="1:6" x14ac:dyDescent="0.25">
      <c r="A11" s="5"/>
      <c r="B11" s="3" t="s">
        <v>2</v>
      </c>
      <c r="C11" s="3"/>
      <c r="D11" s="13">
        <v>41461</v>
      </c>
      <c r="E11" s="4">
        <v>20500</v>
      </c>
    </row>
    <row r="12" spans="1:6" x14ac:dyDescent="0.25">
      <c r="A12" s="5"/>
      <c r="B12" s="3" t="s">
        <v>2</v>
      </c>
      <c r="C12" s="3"/>
      <c r="D12" s="13">
        <v>41461</v>
      </c>
      <c r="E12" s="4">
        <v>73122</v>
      </c>
    </row>
    <row r="13" spans="1:6" x14ac:dyDescent="0.25">
      <c r="A13" s="5"/>
      <c r="B13" s="3" t="s">
        <v>2</v>
      </c>
      <c r="C13" s="3"/>
      <c r="D13" s="13">
        <v>41461</v>
      </c>
      <c r="E13" s="4">
        <v>25500</v>
      </c>
    </row>
    <row r="14" spans="1:6" x14ac:dyDescent="0.25">
      <c r="A14" s="5"/>
      <c r="B14" s="3" t="s">
        <v>2</v>
      </c>
      <c r="C14" s="3"/>
      <c r="D14" s="13">
        <v>41461</v>
      </c>
      <c r="E14" s="4">
        <v>35000</v>
      </c>
    </row>
    <row r="15" spans="1:6" x14ac:dyDescent="0.25">
      <c r="A15" s="5"/>
      <c r="B15" s="3" t="s">
        <v>2</v>
      </c>
      <c r="C15" s="3"/>
      <c r="D15" s="13">
        <v>41461</v>
      </c>
      <c r="E15" s="4">
        <v>64000</v>
      </c>
    </row>
    <row r="16" spans="1:6" ht="15.75" thickBot="1" x14ac:dyDescent="0.3">
      <c r="A16" s="5"/>
      <c r="B16" s="3" t="s">
        <v>2</v>
      </c>
      <c r="C16" s="3"/>
      <c r="D16" s="13">
        <v>41461</v>
      </c>
      <c r="E16" s="6">
        <v>65056</v>
      </c>
    </row>
    <row r="17" spans="1:8" ht="16.5" thickTop="1" thickBot="1" x14ac:dyDescent="0.3">
      <c r="A17" s="5"/>
      <c r="B17" s="3"/>
      <c r="C17" s="3"/>
      <c r="D17" s="3"/>
      <c r="E17" s="10">
        <f>SUM(E8:E16)</f>
        <v>487078</v>
      </c>
      <c r="F17" s="8">
        <f>E17</f>
        <v>487078</v>
      </c>
    </row>
    <row r="18" spans="1:8" ht="18.75" customHeight="1" x14ac:dyDescent="0.25">
      <c r="A18" s="72" t="s">
        <v>40</v>
      </c>
      <c r="B18" s="72"/>
      <c r="C18" s="72"/>
      <c r="D18" s="72"/>
      <c r="H18" s="16">
        <f>F17-F7</f>
        <v>22002</v>
      </c>
    </row>
    <row r="19" spans="1:8" ht="15.75" customHeight="1" thickBot="1" x14ac:dyDescent="0.3">
      <c r="A19" s="72"/>
      <c r="B19" s="72"/>
      <c r="C19" s="72"/>
      <c r="D19" s="72"/>
      <c r="H19" s="15"/>
    </row>
    <row r="20" spans="1:8" x14ac:dyDescent="0.25">
      <c r="E20" s="67"/>
      <c r="F20" s="67"/>
      <c r="G20" s="67"/>
      <c r="H20" s="67"/>
    </row>
    <row r="22" spans="1:8" x14ac:dyDescent="0.25">
      <c r="A22" s="1">
        <v>41468</v>
      </c>
      <c r="B22" s="2">
        <v>337</v>
      </c>
      <c r="C22" s="3" t="s">
        <v>4</v>
      </c>
      <c r="D22" s="2"/>
      <c r="E22" s="4">
        <v>141520</v>
      </c>
    </row>
    <row r="23" spans="1:8" x14ac:dyDescent="0.25">
      <c r="A23" s="1">
        <v>41468</v>
      </c>
      <c r="B23" s="2">
        <v>338</v>
      </c>
      <c r="C23" s="3" t="s">
        <v>4</v>
      </c>
      <c r="D23" s="2"/>
      <c r="E23" s="4">
        <v>213805</v>
      </c>
    </row>
    <row r="24" spans="1:8" ht="15.75" thickBot="1" x14ac:dyDescent="0.3">
      <c r="A24" s="1">
        <v>41468</v>
      </c>
      <c r="B24" s="2">
        <v>339</v>
      </c>
      <c r="C24" s="3" t="s">
        <v>4</v>
      </c>
      <c r="D24" s="2"/>
      <c r="E24" s="6">
        <v>199775</v>
      </c>
    </row>
    <row r="25" spans="1:8" ht="15.75" thickTop="1" x14ac:dyDescent="0.25">
      <c r="A25" s="5"/>
      <c r="B25" s="3"/>
      <c r="C25" s="3"/>
      <c r="D25" s="3"/>
      <c r="E25" s="10">
        <f>SUM(E22:E24)</f>
        <v>555100</v>
      </c>
      <c r="F25" s="7">
        <f>E25</f>
        <v>555100</v>
      </c>
    </row>
    <row r="26" spans="1:8" x14ac:dyDescent="0.25">
      <c r="A26" s="5"/>
      <c r="B26" s="3" t="s">
        <v>2</v>
      </c>
      <c r="C26" s="3"/>
      <c r="D26" s="13">
        <v>41477</v>
      </c>
      <c r="E26" s="4">
        <v>157000</v>
      </c>
    </row>
    <row r="27" spans="1:8" x14ac:dyDescent="0.25">
      <c r="A27" s="5"/>
      <c r="B27" s="3" t="s">
        <v>2</v>
      </c>
      <c r="C27" s="3"/>
      <c r="D27" s="13">
        <v>41477</v>
      </c>
      <c r="E27" s="4">
        <v>68800</v>
      </c>
    </row>
    <row r="28" spans="1:8" x14ac:dyDescent="0.25">
      <c r="A28" s="5"/>
      <c r="B28" s="3" t="s">
        <v>2</v>
      </c>
      <c r="C28" s="3"/>
      <c r="D28" s="13">
        <v>41477</v>
      </c>
      <c r="E28" s="4">
        <v>132077</v>
      </c>
    </row>
    <row r="29" spans="1:8" x14ac:dyDescent="0.25">
      <c r="A29" s="5"/>
      <c r="B29" s="3" t="s">
        <v>2</v>
      </c>
      <c r="C29" s="3"/>
      <c r="D29" s="13">
        <v>41477</v>
      </c>
      <c r="E29" s="4">
        <v>3140</v>
      </c>
    </row>
    <row r="30" spans="1:8" x14ac:dyDescent="0.25">
      <c r="A30" s="5"/>
      <c r="B30" s="3" t="s">
        <v>2</v>
      </c>
      <c r="C30" s="3"/>
      <c r="D30" s="13">
        <v>41477</v>
      </c>
      <c r="E30" s="4">
        <v>20000</v>
      </c>
    </row>
    <row r="31" spans="1:8" x14ac:dyDescent="0.25">
      <c r="A31" s="5"/>
      <c r="B31" s="3" t="s">
        <v>2</v>
      </c>
      <c r="C31" s="3"/>
      <c r="D31" s="13">
        <v>41477</v>
      </c>
      <c r="E31" s="4">
        <v>93000</v>
      </c>
    </row>
    <row r="32" spans="1:8" x14ac:dyDescent="0.25">
      <c r="A32" s="5"/>
      <c r="B32" s="3" t="s">
        <v>2</v>
      </c>
      <c r="C32" s="3"/>
      <c r="D32" s="13">
        <v>41477</v>
      </c>
      <c r="E32" s="4">
        <v>20000</v>
      </c>
    </row>
    <row r="33" spans="1:8" x14ac:dyDescent="0.25">
      <c r="A33" s="5"/>
      <c r="B33" s="3" t="s">
        <v>2</v>
      </c>
      <c r="C33" s="3"/>
      <c r="D33" s="13">
        <v>41477</v>
      </c>
      <c r="E33" s="4">
        <v>20000</v>
      </c>
    </row>
    <row r="34" spans="1:8" x14ac:dyDescent="0.25">
      <c r="A34" s="5"/>
      <c r="B34" s="3" t="s">
        <v>2</v>
      </c>
      <c r="C34" s="3"/>
      <c r="D34" s="13">
        <v>41477</v>
      </c>
      <c r="E34" s="4">
        <v>20000</v>
      </c>
    </row>
    <row r="35" spans="1:8" ht="15.75" thickBot="1" x14ac:dyDescent="0.3">
      <c r="A35" s="5"/>
      <c r="B35" s="3" t="s">
        <v>2</v>
      </c>
      <c r="C35" s="3"/>
      <c r="D35" s="13">
        <v>41477</v>
      </c>
      <c r="E35" s="6">
        <v>35000</v>
      </c>
    </row>
    <row r="36" spans="1:8" ht="16.5" thickTop="1" thickBot="1" x14ac:dyDescent="0.3">
      <c r="A36" s="5"/>
      <c r="B36" s="3"/>
      <c r="C36" s="3"/>
      <c r="D36" s="3"/>
      <c r="E36" s="11">
        <f>SUM(E26:E35)</f>
        <v>569017</v>
      </c>
      <c r="F36" s="7">
        <f>E36</f>
        <v>569017</v>
      </c>
    </row>
    <row r="37" spans="1:8" ht="15.75" customHeight="1" x14ac:dyDescent="0.25">
      <c r="A37" s="64" t="s">
        <v>5</v>
      </c>
      <c r="B37" s="64"/>
      <c r="C37" s="64"/>
      <c r="D37" s="64"/>
      <c r="E37" s="12"/>
      <c r="H37" s="62">
        <f>F36-F25</f>
        <v>13917</v>
      </c>
    </row>
    <row r="38" spans="1:8" ht="15.75" customHeight="1" thickBot="1" x14ac:dyDescent="0.3">
      <c r="A38" s="64"/>
      <c r="B38" s="64"/>
      <c r="C38" s="64"/>
      <c r="D38" s="64"/>
      <c r="H38" s="63"/>
    </row>
    <row r="39" spans="1:8" x14ac:dyDescent="0.25">
      <c r="F39" s="14" t="s">
        <v>6</v>
      </c>
    </row>
    <row r="46" spans="1:8" ht="18.75" x14ac:dyDescent="0.3">
      <c r="B46" s="68" t="s">
        <v>3</v>
      </c>
      <c r="C46" s="68"/>
      <c r="D46" s="68"/>
      <c r="E46" s="68"/>
    </row>
    <row r="47" spans="1:8" x14ac:dyDescent="0.25">
      <c r="A47" s="1">
        <v>41484</v>
      </c>
      <c r="B47" s="17">
        <v>488</v>
      </c>
      <c r="C47" s="17" t="s">
        <v>7</v>
      </c>
      <c r="D47" s="2"/>
      <c r="E47" s="4">
        <v>210336</v>
      </c>
    </row>
    <row r="48" spans="1:8" x14ac:dyDescent="0.25">
      <c r="A48" s="1">
        <v>41461</v>
      </c>
      <c r="B48" s="2">
        <v>849</v>
      </c>
      <c r="C48" s="3" t="s">
        <v>0</v>
      </c>
      <c r="D48" s="3"/>
      <c r="E48" s="4">
        <v>138292</v>
      </c>
    </row>
    <row r="49" spans="1:8" ht="15.75" thickBot="1" x14ac:dyDescent="0.3">
      <c r="A49" s="1">
        <v>41484</v>
      </c>
      <c r="B49" s="17">
        <v>487</v>
      </c>
      <c r="C49" s="17" t="s">
        <v>7</v>
      </c>
      <c r="D49" s="2"/>
      <c r="E49" s="6">
        <v>216600</v>
      </c>
    </row>
    <row r="50" spans="1:8" ht="15.75" thickTop="1" x14ac:dyDescent="0.25">
      <c r="A50" s="1"/>
      <c r="B50" s="17"/>
      <c r="C50" s="17"/>
      <c r="D50" s="2"/>
      <c r="E50" s="10">
        <f>SUM(E47:E49)</f>
        <v>565228</v>
      </c>
    </row>
    <row r="51" spans="1:8" x14ac:dyDescent="0.25">
      <c r="A51" s="5"/>
      <c r="B51" s="3"/>
      <c r="C51" s="3"/>
      <c r="D51" s="3"/>
      <c r="E51" s="4"/>
    </row>
    <row r="52" spans="1:8" x14ac:dyDescent="0.25">
      <c r="A52" s="5"/>
      <c r="B52" s="21" t="s">
        <v>8</v>
      </c>
      <c r="C52" s="3"/>
      <c r="D52" s="13">
        <v>41486</v>
      </c>
      <c r="E52" s="4">
        <v>35900</v>
      </c>
    </row>
    <row r="53" spans="1:8" x14ac:dyDescent="0.25">
      <c r="A53" s="5"/>
      <c r="B53" s="3"/>
      <c r="C53" s="3"/>
      <c r="D53" s="13">
        <v>41486</v>
      </c>
      <c r="E53" s="4">
        <v>48500</v>
      </c>
    </row>
    <row r="54" spans="1:8" x14ac:dyDescent="0.25">
      <c r="A54" s="5"/>
      <c r="B54" s="3"/>
      <c r="C54" s="3"/>
      <c r="D54" s="13">
        <v>41486</v>
      </c>
      <c r="E54" s="4">
        <v>30000</v>
      </c>
    </row>
    <row r="55" spans="1:8" x14ac:dyDescent="0.25">
      <c r="A55" s="5"/>
      <c r="B55" s="3"/>
      <c r="C55" s="3"/>
      <c r="D55" s="13">
        <v>41486</v>
      </c>
      <c r="E55" s="4">
        <v>56000</v>
      </c>
    </row>
    <row r="56" spans="1:8" ht="15.75" thickBot="1" x14ac:dyDescent="0.3">
      <c r="A56" s="5"/>
      <c r="B56" s="3"/>
      <c r="C56" s="3"/>
      <c r="D56" s="13">
        <v>41486</v>
      </c>
      <c r="E56" s="6">
        <v>31428</v>
      </c>
    </row>
    <row r="57" spans="1:8" ht="15.75" thickTop="1" x14ac:dyDescent="0.25">
      <c r="A57" s="5"/>
      <c r="B57" s="3"/>
      <c r="C57" s="3"/>
      <c r="D57" s="3"/>
      <c r="E57" s="10">
        <f>SUM(E52:E56)</f>
        <v>201828</v>
      </c>
    </row>
    <row r="58" spans="1:8" x14ac:dyDescent="0.25">
      <c r="A58" s="5"/>
      <c r="B58" s="21" t="s">
        <v>9</v>
      </c>
      <c r="C58" s="3"/>
      <c r="D58" s="13">
        <v>41486</v>
      </c>
      <c r="E58" s="4">
        <v>5000</v>
      </c>
    </row>
    <row r="59" spans="1:8" x14ac:dyDescent="0.25">
      <c r="A59" s="5"/>
      <c r="B59" s="3"/>
      <c r="C59" s="3"/>
      <c r="D59" s="13">
        <v>41486</v>
      </c>
      <c r="E59" s="4">
        <v>75150</v>
      </c>
    </row>
    <row r="60" spans="1:8" x14ac:dyDescent="0.25">
      <c r="A60" s="5"/>
      <c r="B60" s="3"/>
      <c r="C60" s="3"/>
      <c r="D60" s="13">
        <v>41486</v>
      </c>
      <c r="E60" s="4">
        <v>74100</v>
      </c>
    </row>
    <row r="61" spans="1:8" x14ac:dyDescent="0.25">
      <c r="A61" s="5"/>
      <c r="B61" s="3"/>
      <c r="C61" s="3"/>
      <c r="D61" s="13">
        <v>41486</v>
      </c>
      <c r="E61" s="4">
        <v>40000</v>
      </c>
    </row>
    <row r="62" spans="1:8" ht="15.75" thickBot="1" x14ac:dyDescent="0.3">
      <c r="A62" s="5"/>
      <c r="B62" s="3"/>
      <c r="C62" s="3"/>
      <c r="D62" s="13">
        <v>41486</v>
      </c>
      <c r="E62" s="6">
        <v>22350</v>
      </c>
    </row>
    <row r="63" spans="1:8" ht="16.5" thickTop="1" thickBot="1" x14ac:dyDescent="0.3">
      <c r="A63" s="5"/>
      <c r="B63" s="3"/>
      <c r="C63" s="3"/>
      <c r="D63" s="3"/>
      <c r="E63" s="10">
        <f>SUM(E58:E62)</f>
        <v>216600</v>
      </c>
    </row>
    <row r="64" spans="1:8" x14ac:dyDescent="0.25">
      <c r="A64" s="5"/>
      <c r="B64" s="69" t="s">
        <v>10</v>
      </c>
      <c r="C64" s="69"/>
      <c r="D64" s="69"/>
      <c r="E64" s="10">
        <v>18</v>
      </c>
      <c r="H64" s="65">
        <v>-13917</v>
      </c>
    </row>
    <row r="65" spans="1:8" ht="15.75" thickBot="1" x14ac:dyDescent="0.3">
      <c r="A65" s="75" t="s">
        <v>14</v>
      </c>
      <c r="B65" s="75"/>
      <c r="C65" s="75"/>
      <c r="D65" s="75"/>
      <c r="E65" s="18">
        <v>13917</v>
      </c>
      <c r="H65" s="66"/>
    </row>
    <row r="66" spans="1:8" ht="30" customHeight="1" x14ac:dyDescent="0.25">
      <c r="A66" s="70" t="s">
        <v>11</v>
      </c>
      <c r="B66" s="70"/>
      <c r="C66" s="70"/>
      <c r="D66" s="70"/>
      <c r="E66" s="10">
        <v>124358</v>
      </c>
    </row>
    <row r="67" spans="1:8" ht="15.75" thickBot="1" x14ac:dyDescent="0.3">
      <c r="A67" s="71" t="s">
        <v>12</v>
      </c>
      <c r="B67" s="71"/>
      <c r="C67" s="71"/>
      <c r="D67" s="71"/>
      <c r="E67" s="19">
        <v>8508</v>
      </c>
    </row>
    <row r="68" spans="1:8" ht="16.5" thickTop="1" thickBot="1" x14ac:dyDescent="0.3">
      <c r="A68" s="5"/>
      <c r="B68" s="74" t="s">
        <v>13</v>
      </c>
      <c r="C68" s="74"/>
      <c r="D68" s="74"/>
      <c r="E68" s="20">
        <f>E57+E63+E64+E65+E66+E67</f>
        <v>565229</v>
      </c>
    </row>
    <row r="69" spans="1:8" ht="15.75" thickBot="1" x14ac:dyDescent="0.3">
      <c r="A69" s="23"/>
      <c r="B69" s="24"/>
      <c r="C69" s="24"/>
      <c r="D69" s="24"/>
      <c r="E69" s="24"/>
      <c r="F69" s="25"/>
    </row>
    <row r="70" spans="1:8" x14ac:dyDescent="0.25">
      <c r="A70" s="1">
        <v>41495</v>
      </c>
      <c r="B70" s="2">
        <v>331</v>
      </c>
      <c r="C70" s="2" t="s">
        <v>15</v>
      </c>
      <c r="D70" s="2"/>
      <c r="E70" s="4">
        <v>119250</v>
      </c>
    </row>
    <row r="71" spans="1:8" x14ac:dyDescent="0.25">
      <c r="A71" s="1">
        <v>41496</v>
      </c>
      <c r="B71" s="2">
        <v>399</v>
      </c>
      <c r="C71" s="2" t="s">
        <v>15</v>
      </c>
      <c r="D71" s="2"/>
      <c r="E71" s="4">
        <v>270040</v>
      </c>
    </row>
    <row r="72" spans="1:8" ht="15.75" thickBot="1" x14ac:dyDescent="0.3">
      <c r="A72" s="1">
        <v>41493</v>
      </c>
      <c r="B72" s="17">
        <v>116</v>
      </c>
      <c r="C72" s="2" t="s">
        <v>15</v>
      </c>
      <c r="D72" s="2"/>
      <c r="E72" s="6">
        <v>21671.5</v>
      </c>
    </row>
    <row r="73" spans="1:8" ht="15.75" thickTop="1" x14ac:dyDescent="0.25">
      <c r="A73" s="5"/>
      <c r="B73" s="3"/>
      <c r="C73" s="3"/>
      <c r="D73" s="3"/>
      <c r="E73" s="10">
        <f>SUM(E70:E72)</f>
        <v>410961.5</v>
      </c>
    </row>
    <row r="74" spans="1:8" x14ac:dyDescent="0.25">
      <c r="A74" s="5"/>
      <c r="B74" s="3" t="s">
        <v>2</v>
      </c>
      <c r="C74" s="3"/>
      <c r="D74" s="13">
        <v>41501</v>
      </c>
      <c r="E74" s="4">
        <v>61600</v>
      </c>
    </row>
    <row r="75" spans="1:8" x14ac:dyDescent="0.25">
      <c r="A75" s="5"/>
      <c r="B75" s="3" t="s">
        <v>2</v>
      </c>
      <c r="C75" s="3"/>
      <c r="D75" s="13">
        <v>41501</v>
      </c>
      <c r="E75" s="4">
        <v>200</v>
      </c>
    </row>
    <row r="76" spans="1:8" x14ac:dyDescent="0.25">
      <c r="A76" s="5"/>
      <c r="B76" s="3" t="s">
        <v>2</v>
      </c>
      <c r="C76" s="3"/>
      <c r="D76" s="13">
        <v>41501</v>
      </c>
      <c r="E76" s="4">
        <v>72000</v>
      </c>
    </row>
    <row r="77" spans="1:8" x14ac:dyDescent="0.25">
      <c r="A77" s="5"/>
      <c r="B77" s="3" t="s">
        <v>2</v>
      </c>
      <c r="C77" s="3"/>
      <c r="D77" s="13">
        <v>41501</v>
      </c>
      <c r="E77" s="4">
        <v>76700</v>
      </c>
    </row>
    <row r="78" spans="1:8" x14ac:dyDescent="0.25">
      <c r="A78" s="5"/>
      <c r="B78" s="3" t="s">
        <v>2</v>
      </c>
      <c r="C78" s="3"/>
      <c r="D78" s="13">
        <v>41501</v>
      </c>
      <c r="E78" s="4">
        <v>15300</v>
      </c>
    </row>
    <row r="79" spans="1:8" x14ac:dyDescent="0.25">
      <c r="A79" s="5"/>
      <c r="B79" s="3" t="s">
        <v>2</v>
      </c>
      <c r="C79" s="3"/>
      <c r="D79" s="13">
        <v>41501</v>
      </c>
      <c r="E79" s="4">
        <v>100000</v>
      </c>
    </row>
    <row r="80" spans="1:8" x14ac:dyDescent="0.25">
      <c r="A80" s="5"/>
      <c r="B80" s="3" t="s">
        <v>2</v>
      </c>
      <c r="C80" s="3"/>
      <c r="D80" s="13">
        <v>41501</v>
      </c>
      <c r="E80" s="4">
        <v>25300</v>
      </c>
    </row>
    <row r="81" spans="1:8" ht="15.75" thickBot="1" x14ac:dyDescent="0.3">
      <c r="A81" s="5"/>
      <c r="B81" s="3" t="s">
        <v>2</v>
      </c>
      <c r="C81" s="3"/>
      <c r="D81" s="13">
        <v>41501</v>
      </c>
      <c r="E81" s="6">
        <v>18300</v>
      </c>
    </row>
    <row r="82" spans="1:8" ht="15.75" thickTop="1" x14ac:dyDescent="0.25">
      <c r="A82" s="5"/>
      <c r="B82" s="3"/>
      <c r="C82" s="3"/>
      <c r="D82" s="3"/>
      <c r="E82" s="26">
        <f>SUM(E74:E81)</f>
        <v>369400</v>
      </c>
    </row>
    <row r="83" spans="1:8" ht="38.25" customHeight="1" thickBot="1" x14ac:dyDescent="0.3">
      <c r="A83" s="78" t="s">
        <v>17</v>
      </c>
      <c r="B83" s="79"/>
      <c r="C83" s="79"/>
      <c r="D83" s="79"/>
      <c r="E83" s="29">
        <v>51033</v>
      </c>
    </row>
    <row r="84" spans="1:8" ht="16.5" thickTop="1" thickBot="1" x14ac:dyDescent="0.3">
      <c r="A84" s="5"/>
      <c r="B84" s="3"/>
      <c r="C84" s="3"/>
      <c r="D84" s="3"/>
      <c r="E84" s="27">
        <f>SUM(E82:E83)</f>
        <v>420433</v>
      </c>
    </row>
    <row r="85" spans="1:8" ht="27" customHeight="1" thickBot="1" x14ac:dyDescent="0.3">
      <c r="A85" s="77" t="s">
        <v>16</v>
      </c>
      <c r="B85" s="77"/>
      <c r="C85" s="77"/>
      <c r="D85" s="77"/>
      <c r="H85" s="30">
        <f>E83+E82-E73</f>
        <v>9471.5</v>
      </c>
    </row>
    <row r="86" spans="1:8" x14ac:dyDescent="0.25">
      <c r="F86" s="38" t="s">
        <v>22</v>
      </c>
    </row>
    <row r="88" spans="1:8" ht="18.75" x14ac:dyDescent="0.3">
      <c r="B88" s="68" t="s">
        <v>3</v>
      </c>
      <c r="C88" s="68"/>
      <c r="D88" s="68"/>
      <c r="E88" s="68"/>
      <c r="F88" s="31"/>
    </row>
    <row r="89" spans="1:8" ht="4.5" customHeight="1" x14ac:dyDescent="0.25"/>
    <row r="90" spans="1:8" x14ac:dyDescent="0.25">
      <c r="A90" s="1">
        <v>41502</v>
      </c>
      <c r="B90" s="2">
        <v>767</v>
      </c>
      <c r="C90" s="2" t="s">
        <v>15</v>
      </c>
      <c r="D90" s="3"/>
      <c r="E90" s="4">
        <v>159004</v>
      </c>
    </row>
    <row r="91" spans="1:8" x14ac:dyDescent="0.25">
      <c r="A91" s="1">
        <v>41502</v>
      </c>
      <c r="B91" s="2">
        <v>768</v>
      </c>
      <c r="C91" s="2" t="s">
        <v>15</v>
      </c>
      <c r="D91" s="3"/>
      <c r="E91" s="4">
        <v>72463</v>
      </c>
    </row>
    <row r="92" spans="1:8" x14ac:dyDescent="0.25">
      <c r="A92" s="1">
        <v>41502</v>
      </c>
      <c r="B92" s="2">
        <v>769</v>
      </c>
      <c r="C92" s="2" t="s">
        <v>15</v>
      </c>
      <c r="D92" s="3"/>
      <c r="E92" s="4">
        <v>80780</v>
      </c>
    </row>
    <row r="93" spans="1:8" x14ac:dyDescent="0.25">
      <c r="A93" s="1">
        <v>41505</v>
      </c>
      <c r="B93" s="2">
        <v>960</v>
      </c>
      <c r="C93" s="2" t="s">
        <v>15</v>
      </c>
      <c r="D93" s="3"/>
      <c r="E93" s="4">
        <v>141252</v>
      </c>
    </row>
    <row r="94" spans="1:8" x14ac:dyDescent="0.25">
      <c r="A94" s="1">
        <v>41505</v>
      </c>
      <c r="B94" s="2">
        <v>961</v>
      </c>
      <c r="C94" s="2" t="s">
        <v>15</v>
      </c>
      <c r="D94" s="3"/>
      <c r="E94" s="4">
        <v>211752</v>
      </c>
    </row>
    <row r="95" spans="1:8" x14ac:dyDescent="0.25">
      <c r="A95" s="1">
        <v>41510</v>
      </c>
      <c r="B95" s="2">
        <v>363</v>
      </c>
      <c r="C95" s="2" t="s">
        <v>18</v>
      </c>
      <c r="D95" s="3"/>
      <c r="E95" s="4">
        <v>230500</v>
      </c>
    </row>
    <row r="96" spans="1:8" x14ac:dyDescent="0.25">
      <c r="A96" s="1">
        <v>41510</v>
      </c>
      <c r="B96" s="2">
        <v>355</v>
      </c>
      <c r="C96" s="2" t="s">
        <v>18</v>
      </c>
      <c r="D96" s="3"/>
      <c r="E96" s="4">
        <v>171740</v>
      </c>
    </row>
    <row r="97" spans="1:5" x14ac:dyDescent="0.25">
      <c r="A97" s="1">
        <v>41510</v>
      </c>
      <c r="B97" s="2">
        <v>356</v>
      </c>
      <c r="C97" s="2" t="s">
        <v>18</v>
      </c>
      <c r="D97" s="3"/>
      <c r="E97" s="4">
        <v>167552</v>
      </c>
    </row>
    <row r="98" spans="1:5" x14ac:dyDescent="0.25">
      <c r="A98" s="1">
        <v>41510</v>
      </c>
      <c r="B98" s="2">
        <v>357</v>
      </c>
      <c r="C98" s="2" t="s">
        <v>18</v>
      </c>
      <c r="D98" s="3"/>
      <c r="E98" s="4">
        <v>150158</v>
      </c>
    </row>
    <row r="99" spans="1:5" x14ac:dyDescent="0.25">
      <c r="A99" s="1">
        <v>41510</v>
      </c>
      <c r="B99" s="2">
        <v>358</v>
      </c>
      <c r="C99" s="2" t="s">
        <v>18</v>
      </c>
      <c r="D99" s="3"/>
      <c r="E99" s="4">
        <v>103584</v>
      </c>
    </row>
    <row r="100" spans="1:5" x14ac:dyDescent="0.25">
      <c r="A100" s="1">
        <v>41506</v>
      </c>
      <c r="B100" s="2">
        <v>51</v>
      </c>
      <c r="C100" s="2" t="s">
        <v>18</v>
      </c>
      <c r="D100" s="3"/>
      <c r="E100" s="4">
        <v>26294.5</v>
      </c>
    </row>
    <row r="101" spans="1:5" ht="15.75" thickBot="1" x14ac:dyDescent="0.3">
      <c r="A101" s="5"/>
      <c r="B101" s="3"/>
      <c r="C101" s="3"/>
      <c r="D101" s="3"/>
      <c r="E101" s="4"/>
    </row>
    <row r="102" spans="1:5" x14ac:dyDescent="0.25">
      <c r="A102" s="5"/>
      <c r="B102" s="3" t="s">
        <v>2</v>
      </c>
      <c r="D102" s="3"/>
      <c r="E102" s="32">
        <v>95323</v>
      </c>
    </row>
    <row r="103" spans="1:5" x14ac:dyDescent="0.25">
      <c r="A103" s="5"/>
      <c r="B103" s="3"/>
      <c r="C103" s="3"/>
      <c r="D103" s="3"/>
      <c r="E103" s="33">
        <v>50183.75</v>
      </c>
    </row>
    <row r="104" spans="1:5" x14ac:dyDescent="0.25">
      <c r="A104" s="5"/>
      <c r="B104" s="3"/>
      <c r="C104" s="3"/>
      <c r="D104" s="3"/>
      <c r="E104" s="33">
        <v>78900</v>
      </c>
    </row>
    <row r="105" spans="1:5" x14ac:dyDescent="0.25">
      <c r="A105" s="5"/>
      <c r="B105" s="3"/>
      <c r="C105" s="3"/>
      <c r="D105" s="3"/>
      <c r="E105" s="33">
        <v>91500</v>
      </c>
    </row>
    <row r="106" spans="1:5" x14ac:dyDescent="0.25">
      <c r="A106" s="5"/>
      <c r="B106" s="3"/>
      <c r="C106" s="3"/>
      <c r="D106" s="3"/>
      <c r="E106" s="33">
        <v>85500</v>
      </c>
    </row>
    <row r="107" spans="1:5" x14ac:dyDescent="0.25">
      <c r="A107" s="5"/>
      <c r="B107" s="3"/>
      <c r="C107" s="3"/>
      <c r="D107" s="3"/>
      <c r="E107" s="33">
        <v>16120</v>
      </c>
    </row>
    <row r="108" spans="1:5" x14ac:dyDescent="0.25">
      <c r="A108" s="5"/>
      <c r="B108" s="3"/>
      <c r="C108" s="3"/>
      <c r="D108" s="3"/>
      <c r="E108" s="33">
        <v>86400</v>
      </c>
    </row>
    <row r="109" spans="1:5" x14ac:dyDescent="0.25">
      <c r="A109" s="5"/>
      <c r="B109" s="3"/>
      <c r="C109" s="3"/>
      <c r="D109" s="3"/>
      <c r="E109" s="33">
        <v>50000</v>
      </c>
    </row>
    <row r="110" spans="1:5" x14ac:dyDescent="0.25">
      <c r="A110" s="5"/>
      <c r="B110" s="3"/>
      <c r="C110" s="3"/>
      <c r="D110" s="3"/>
      <c r="E110" s="33">
        <v>50000</v>
      </c>
    </row>
    <row r="111" spans="1:5" x14ac:dyDescent="0.25">
      <c r="A111" s="5"/>
      <c r="B111" s="3"/>
      <c r="C111" s="3"/>
      <c r="D111" s="3"/>
      <c r="E111" s="33">
        <v>24100</v>
      </c>
    </row>
    <row r="112" spans="1:5" x14ac:dyDescent="0.25">
      <c r="A112" s="5"/>
      <c r="B112" s="3"/>
      <c r="C112" s="3"/>
      <c r="D112" s="3"/>
      <c r="E112" s="33">
        <v>2500</v>
      </c>
    </row>
    <row r="113" spans="1:8" ht="15.75" thickBot="1" x14ac:dyDescent="0.3">
      <c r="A113" s="5"/>
      <c r="B113" s="3"/>
      <c r="C113" s="3"/>
      <c r="D113" s="3"/>
      <c r="E113" s="34">
        <v>25300</v>
      </c>
    </row>
    <row r="114" spans="1:8" x14ac:dyDescent="0.25">
      <c r="A114" s="5"/>
      <c r="B114" s="3"/>
      <c r="C114" s="3"/>
      <c r="D114" s="3"/>
      <c r="E114" s="32">
        <v>45479</v>
      </c>
    </row>
    <row r="115" spans="1:8" x14ac:dyDescent="0.25">
      <c r="A115" s="5"/>
      <c r="B115" s="3"/>
      <c r="C115" s="3"/>
      <c r="D115" s="3"/>
      <c r="E115" s="33">
        <v>71000</v>
      </c>
    </row>
    <row r="116" spans="1:8" x14ac:dyDescent="0.25">
      <c r="A116" s="5"/>
      <c r="B116" s="3"/>
      <c r="C116" s="3"/>
      <c r="D116" s="3"/>
      <c r="E116" s="33">
        <v>36750</v>
      </c>
    </row>
    <row r="117" spans="1:8" x14ac:dyDescent="0.25">
      <c r="A117" s="5"/>
      <c r="B117" s="3"/>
      <c r="C117" s="3"/>
      <c r="D117" s="3"/>
      <c r="E117" s="33">
        <v>83600</v>
      </c>
    </row>
    <row r="118" spans="1:8" x14ac:dyDescent="0.25">
      <c r="A118" s="5"/>
      <c r="B118" s="3"/>
      <c r="C118" s="3"/>
      <c r="D118" s="3"/>
      <c r="E118" s="33">
        <v>12900</v>
      </c>
    </row>
    <row r="119" spans="1:8" x14ac:dyDescent="0.25">
      <c r="A119" s="5"/>
      <c r="B119" s="3"/>
      <c r="C119" s="3"/>
      <c r="D119" s="3"/>
      <c r="E119" s="33">
        <v>115382</v>
      </c>
    </row>
    <row r="120" spans="1:8" x14ac:dyDescent="0.25">
      <c r="A120" s="5"/>
      <c r="B120" s="3"/>
      <c r="C120" s="3"/>
      <c r="D120" s="3"/>
      <c r="E120" s="33">
        <v>62992</v>
      </c>
    </row>
    <row r="121" spans="1:8" x14ac:dyDescent="0.25">
      <c r="A121" s="5"/>
      <c r="B121" s="3"/>
      <c r="C121" s="3"/>
      <c r="D121" s="3"/>
      <c r="E121" s="33">
        <v>83300</v>
      </c>
    </row>
    <row r="122" spans="1:8" ht="15.75" thickBot="1" x14ac:dyDescent="0.3">
      <c r="A122" s="5"/>
      <c r="B122" s="3"/>
      <c r="C122" s="3"/>
      <c r="D122" s="3"/>
      <c r="E122" s="34">
        <v>98941</v>
      </c>
    </row>
    <row r="123" spans="1:8" x14ac:dyDescent="0.25">
      <c r="A123" s="5"/>
      <c r="B123" s="3"/>
      <c r="C123" s="3"/>
      <c r="D123" s="3"/>
      <c r="E123" s="32">
        <v>7778.5</v>
      </c>
    </row>
    <row r="124" spans="1:8" x14ac:dyDescent="0.25">
      <c r="A124" s="5"/>
      <c r="B124" s="3"/>
      <c r="C124" s="3"/>
      <c r="D124" s="3"/>
      <c r="E124" s="33">
        <v>89100</v>
      </c>
    </row>
    <row r="125" spans="1:8" ht="15.75" thickBot="1" x14ac:dyDescent="0.3">
      <c r="A125" s="5"/>
      <c r="B125" s="3"/>
      <c r="C125" s="3"/>
      <c r="D125" s="3"/>
      <c r="E125" s="36">
        <v>33000</v>
      </c>
    </row>
    <row r="126" spans="1:8" ht="16.5" thickTop="1" thickBot="1" x14ac:dyDescent="0.3">
      <c r="D126" s="3"/>
      <c r="E126" s="9">
        <f ca="1">SUM(E112:E126)</f>
        <v>1405520.75</v>
      </c>
    </row>
    <row r="127" spans="1:8" ht="16.5" thickBot="1" x14ac:dyDescent="0.3">
      <c r="B127" s="39" t="s">
        <v>23</v>
      </c>
      <c r="C127" s="39"/>
      <c r="D127" s="40"/>
      <c r="E127" s="41">
        <v>9471.5</v>
      </c>
      <c r="H127" s="42">
        <v>-9471.5</v>
      </c>
    </row>
    <row r="128" spans="1:8" ht="32.25" customHeight="1" x14ac:dyDescent="0.25">
      <c r="A128" s="76" t="s">
        <v>20</v>
      </c>
      <c r="B128" s="76"/>
      <c r="C128" s="76"/>
      <c r="D128" s="76"/>
      <c r="E128" s="4">
        <v>51134</v>
      </c>
    </row>
    <row r="129" spans="1:6" ht="27" customHeight="1" thickBot="1" x14ac:dyDescent="0.3">
      <c r="A129" s="76" t="s">
        <v>21</v>
      </c>
      <c r="B129" s="76"/>
      <c r="C129" s="76"/>
      <c r="D129" s="76"/>
      <c r="E129" s="6">
        <v>45436.5</v>
      </c>
    </row>
    <row r="130" spans="1:6" ht="15.75" thickTop="1" x14ac:dyDescent="0.25">
      <c r="D130" s="3"/>
      <c r="E130" s="9">
        <v>1502091.2</v>
      </c>
    </row>
    <row r="131" spans="1:6" x14ac:dyDescent="0.25">
      <c r="D131" s="22" t="s">
        <v>19</v>
      </c>
      <c r="E131" s="9">
        <v>12987.8</v>
      </c>
    </row>
    <row r="132" spans="1:6" x14ac:dyDescent="0.25">
      <c r="D132" s="3"/>
      <c r="E132" s="35">
        <f>SUM(E130:E131)</f>
        <v>1515079</v>
      </c>
    </row>
    <row r="133" spans="1:6" ht="18.75" x14ac:dyDescent="0.3">
      <c r="B133" s="68" t="s">
        <v>3</v>
      </c>
      <c r="C133" s="68"/>
      <c r="D133" s="68"/>
      <c r="E133" s="68"/>
    </row>
    <row r="134" spans="1:6" x14ac:dyDescent="0.25">
      <c r="A134" s="1">
        <v>41532</v>
      </c>
      <c r="B134" s="2">
        <v>10</v>
      </c>
      <c r="C134" s="3" t="s">
        <v>24</v>
      </c>
      <c r="D134" s="3"/>
      <c r="E134" s="4">
        <v>403461</v>
      </c>
    </row>
    <row r="135" spans="1:6" x14ac:dyDescent="0.25">
      <c r="A135" s="1">
        <v>41537</v>
      </c>
      <c r="B135" s="2">
        <v>327</v>
      </c>
      <c r="C135" s="17" t="s">
        <v>24</v>
      </c>
      <c r="D135" s="17"/>
      <c r="E135" s="43">
        <v>115542</v>
      </c>
    </row>
    <row r="136" spans="1:6" x14ac:dyDescent="0.25">
      <c r="A136" s="1">
        <v>41537</v>
      </c>
      <c r="B136" s="2">
        <v>330</v>
      </c>
      <c r="C136" s="17" t="s">
        <v>24</v>
      </c>
      <c r="D136" s="17"/>
      <c r="E136" s="43">
        <v>210960</v>
      </c>
    </row>
    <row r="137" spans="1:6" x14ac:dyDescent="0.25">
      <c r="A137" s="45">
        <v>41543</v>
      </c>
      <c r="B137" s="2">
        <v>709</v>
      </c>
      <c r="C137" s="17" t="s">
        <v>24</v>
      </c>
      <c r="D137" s="17"/>
      <c r="E137" s="43">
        <v>282872</v>
      </c>
    </row>
    <row r="138" spans="1:6" x14ac:dyDescent="0.25">
      <c r="A138" s="45">
        <v>41543</v>
      </c>
      <c r="B138" s="2">
        <v>710</v>
      </c>
      <c r="C138" s="17" t="s">
        <v>24</v>
      </c>
      <c r="D138" s="17"/>
      <c r="E138" s="43">
        <v>170880</v>
      </c>
    </row>
    <row r="139" spans="1:6" x14ac:dyDescent="0.25">
      <c r="A139" s="45">
        <v>41543</v>
      </c>
      <c r="B139" s="2">
        <v>711</v>
      </c>
      <c r="C139" s="17" t="s">
        <v>24</v>
      </c>
      <c r="D139" s="17"/>
      <c r="E139" s="43">
        <v>148044</v>
      </c>
    </row>
    <row r="140" spans="1:6" x14ac:dyDescent="0.25">
      <c r="A140" s="45">
        <v>41543</v>
      </c>
      <c r="B140" s="2">
        <v>712</v>
      </c>
      <c r="C140" s="17" t="s">
        <v>24</v>
      </c>
      <c r="D140" s="17"/>
      <c r="E140" s="43">
        <v>125832</v>
      </c>
    </row>
    <row r="141" spans="1:6" ht="15.75" thickBot="1" x14ac:dyDescent="0.3">
      <c r="A141" s="45">
        <v>41543</v>
      </c>
      <c r="B141" s="2">
        <v>713</v>
      </c>
      <c r="C141" s="17" t="s">
        <v>24</v>
      </c>
      <c r="D141" s="17"/>
      <c r="E141" s="6">
        <v>155663</v>
      </c>
    </row>
    <row r="142" spans="1:6" ht="15.75" thickTop="1" x14ac:dyDescent="0.25">
      <c r="A142" s="5"/>
      <c r="B142" s="3"/>
      <c r="C142" s="3"/>
      <c r="D142" s="3"/>
      <c r="E142" s="10">
        <f>SUM(E134:E141)</f>
        <v>1613254</v>
      </c>
    </row>
    <row r="143" spans="1:6" x14ac:dyDescent="0.25">
      <c r="A143" s="5"/>
      <c r="B143" s="3" t="s">
        <v>2</v>
      </c>
      <c r="C143" s="3"/>
      <c r="D143" s="13">
        <v>41547</v>
      </c>
      <c r="E143" s="4">
        <v>100000</v>
      </c>
      <c r="F143" s="3"/>
    </row>
    <row r="144" spans="1:6" x14ac:dyDescent="0.25">
      <c r="A144" s="5"/>
      <c r="B144" s="3" t="s">
        <v>2</v>
      </c>
      <c r="C144" s="3"/>
      <c r="D144" s="44">
        <v>41547</v>
      </c>
      <c r="E144" s="4">
        <v>77000</v>
      </c>
      <c r="F144" s="3"/>
    </row>
    <row r="145" spans="1:6" x14ac:dyDescent="0.25">
      <c r="A145" s="5"/>
      <c r="B145" s="3" t="s">
        <v>2</v>
      </c>
      <c r="C145" s="3"/>
      <c r="D145" s="44">
        <v>41547</v>
      </c>
      <c r="E145" s="4">
        <v>84500</v>
      </c>
      <c r="F145" s="3"/>
    </row>
    <row r="146" spans="1:6" x14ac:dyDescent="0.25">
      <c r="A146" s="5"/>
      <c r="B146" s="3" t="s">
        <v>2</v>
      </c>
      <c r="C146" s="3"/>
      <c r="D146" s="44">
        <v>41547</v>
      </c>
      <c r="E146" s="4">
        <v>65000</v>
      </c>
      <c r="F146" s="3"/>
    </row>
    <row r="147" spans="1:6" x14ac:dyDescent="0.25">
      <c r="A147" s="5"/>
      <c r="B147" s="3" t="s">
        <v>2</v>
      </c>
      <c r="C147" s="3"/>
      <c r="D147" s="44">
        <v>41547</v>
      </c>
      <c r="E147" s="4">
        <v>75000</v>
      </c>
      <c r="F147" s="3"/>
    </row>
    <row r="148" spans="1:6" x14ac:dyDescent="0.25">
      <c r="A148" s="5"/>
      <c r="B148" s="3" t="s">
        <v>2</v>
      </c>
      <c r="C148" s="3"/>
      <c r="D148" s="44">
        <v>41547</v>
      </c>
      <c r="E148" s="4">
        <v>98050</v>
      </c>
      <c r="F148" s="3"/>
    </row>
    <row r="149" spans="1:6" x14ac:dyDescent="0.25">
      <c r="A149" s="5"/>
      <c r="B149" s="3" t="s">
        <v>2</v>
      </c>
      <c r="C149" s="3"/>
      <c r="D149" s="45">
        <v>41547</v>
      </c>
      <c r="E149" s="4">
        <v>46010</v>
      </c>
      <c r="F149" s="3"/>
    </row>
    <row r="150" spans="1:6" x14ac:dyDescent="0.25">
      <c r="A150" s="5"/>
      <c r="B150" s="3" t="s">
        <v>2</v>
      </c>
      <c r="C150" s="3"/>
      <c r="D150" s="45">
        <v>41547</v>
      </c>
      <c r="E150" s="4">
        <v>5400</v>
      </c>
      <c r="F150" s="3"/>
    </row>
    <row r="151" spans="1:6" x14ac:dyDescent="0.25">
      <c r="A151" s="5"/>
      <c r="B151" s="3" t="s">
        <v>2</v>
      </c>
      <c r="C151" s="3"/>
      <c r="D151" s="45">
        <v>41547</v>
      </c>
      <c r="E151" s="4">
        <v>112200</v>
      </c>
      <c r="F151" s="3"/>
    </row>
    <row r="152" spans="1:6" x14ac:dyDescent="0.25">
      <c r="A152" s="5"/>
      <c r="B152" s="3" t="s">
        <v>2</v>
      </c>
      <c r="C152" s="3"/>
      <c r="D152" s="45">
        <v>41547</v>
      </c>
      <c r="E152" s="4">
        <v>11234</v>
      </c>
      <c r="F152" s="3"/>
    </row>
    <row r="153" spans="1:6" x14ac:dyDescent="0.25">
      <c r="A153" s="5"/>
      <c r="B153" s="3" t="s">
        <v>2</v>
      </c>
      <c r="C153" s="3"/>
      <c r="D153" s="45">
        <v>41547</v>
      </c>
      <c r="E153" s="4">
        <v>74700</v>
      </c>
      <c r="F153" s="3"/>
    </row>
    <row r="154" spans="1:6" x14ac:dyDescent="0.25">
      <c r="A154" s="5"/>
      <c r="B154" s="3" t="s">
        <v>2</v>
      </c>
      <c r="C154" s="3"/>
      <c r="D154" s="45">
        <v>41547</v>
      </c>
      <c r="E154" s="4">
        <v>117300</v>
      </c>
      <c r="F154" s="3"/>
    </row>
    <row r="155" spans="1:6" x14ac:dyDescent="0.25">
      <c r="A155" s="5"/>
      <c r="B155" s="3" t="s">
        <v>2</v>
      </c>
      <c r="C155" s="3"/>
      <c r="D155" s="45">
        <v>41547</v>
      </c>
      <c r="E155" s="4">
        <v>67200</v>
      </c>
      <c r="F155" s="3"/>
    </row>
    <row r="156" spans="1:6" x14ac:dyDescent="0.25">
      <c r="A156" s="5"/>
      <c r="B156" s="3" t="s">
        <v>2</v>
      </c>
      <c r="C156" s="3"/>
      <c r="D156" s="45">
        <v>41547</v>
      </c>
      <c r="E156" s="4">
        <v>67200</v>
      </c>
      <c r="F156" s="3"/>
    </row>
    <row r="157" spans="1:6" x14ac:dyDescent="0.25">
      <c r="A157" s="5"/>
      <c r="B157" s="3" t="s">
        <v>2</v>
      </c>
      <c r="C157" s="3"/>
      <c r="D157" s="45">
        <v>41547</v>
      </c>
      <c r="E157" s="4">
        <v>50000</v>
      </c>
      <c r="F157" s="3"/>
    </row>
    <row r="158" spans="1:6" x14ac:dyDescent="0.25">
      <c r="A158" s="5"/>
      <c r="B158" s="3" t="s">
        <v>2</v>
      </c>
      <c r="C158" s="3"/>
      <c r="D158" s="45">
        <v>41547</v>
      </c>
      <c r="E158" s="4">
        <v>50000</v>
      </c>
      <c r="F158" s="3"/>
    </row>
    <row r="159" spans="1:6" x14ac:dyDescent="0.25">
      <c r="A159" s="5"/>
      <c r="B159" s="3" t="s">
        <v>2</v>
      </c>
      <c r="C159" s="3"/>
      <c r="D159" s="45">
        <v>41547</v>
      </c>
      <c r="E159" s="4">
        <v>50000</v>
      </c>
      <c r="F159" s="3"/>
    </row>
    <row r="160" spans="1:6" x14ac:dyDescent="0.25">
      <c r="A160" s="5"/>
      <c r="B160" s="3" t="s">
        <v>2</v>
      </c>
      <c r="C160" s="3"/>
      <c r="D160" s="45">
        <v>41547</v>
      </c>
      <c r="E160" s="4">
        <v>50000</v>
      </c>
      <c r="F160" s="3"/>
    </row>
    <row r="161" spans="1:8" x14ac:dyDescent="0.25">
      <c r="A161" s="5"/>
      <c r="B161" s="3" t="s">
        <v>2</v>
      </c>
      <c r="C161" s="3"/>
      <c r="D161" s="45">
        <v>41547</v>
      </c>
      <c r="E161" s="4">
        <v>49300</v>
      </c>
      <c r="F161" s="3"/>
    </row>
    <row r="162" spans="1:8" x14ac:dyDescent="0.25">
      <c r="A162" s="5"/>
      <c r="B162" s="3" t="s">
        <v>2</v>
      </c>
      <c r="C162" s="3"/>
      <c r="D162" s="45">
        <v>41547</v>
      </c>
      <c r="E162" s="4">
        <v>5230</v>
      </c>
      <c r="F162" s="3"/>
    </row>
    <row r="163" spans="1:8" x14ac:dyDescent="0.25">
      <c r="A163" s="5"/>
      <c r="B163" s="3" t="s">
        <v>2</v>
      </c>
      <c r="C163" s="3"/>
      <c r="D163" s="45">
        <v>41547</v>
      </c>
      <c r="E163" s="4">
        <v>45770</v>
      </c>
      <c r="F163" s="3"/>
    </row>
    <row r="164" spans="1:8" x14ac:dyDescent="0.25">
      <c r="A164" s="5"/>
      <c r="B164" s="3" t="s">
        <v>2</v>
      </c>
      <c r="C164" s="3"/>
      <c r="D164" s="45">
        <v>41547</v>
      </c>
      <c r="E164" s="4">
        <v>35500</v>
      </c>
      <c r="F164" s="3"/>
    </row>
    <row r="165" spans="1:8" x14ac:dyDescent="0.25">
      <c r="A165" s="5"/>
      <c r="B165" s="3" t="s">
        <v>2</v>
      </c>
      <c r="C165" s="3"/>
      <c r="D165" s="45">
        <v>41547</v>
      </c>
      <c r="E165" s="4">
        <v>42800</v>
      </c>
      <c r="F165" s="3"/>
    </row>
    <row r="166" spans="1:8" x14ac:dyDescent="0.25">
      <c r="A166" s="5"/>
      <c r="B166" s="3" t="s">
        <v>2</v>
      </c>
      <c r="C166" s="3"/>
      <c r="D166" s="45">
        <v>41547</v>
      </c>
      <c r="E166" s="4">
        <v>16200</v>
      </c>
      <c r="F166" s="3"/>
    </row>
    <row r="167" spans="1:8" x14ac:dyDescent="0.25">
      <c r="A167" s="5"/>
      <c r="B167" s="3" t="s">
        <v>2</v>
      </c>
      <c r="C167" s="3"/>
      <c r="D167" s="45">
        <v>41547</v>
      </c>
      <c r="E167" s="4">
        <v>73000</v>
      </c>
      <c r="F167" s="3"/>
    </row>
    <row r="168" spans="1:8" ht="15.75" thickBot="1" x14ac:dyDescent="0.3">
      <c r="A168" s="71" t="s">
        <v>25</v>
      </c>
      <c r="B168" s="71"/>
      <c r="C168" s="71"/>
      <c r="D168" s="71"/>
      <c r="E168" s="19">
        <v>38000</v>
      </c>
      <c r="F168" s="3"/>
    </row>
    <row r="169" spans="1:8" ht="15.75" thickTop="1" x14ac:dyDescent="0.25">
      <c r="A169" s="5"/>
      <c r="B169" s="17"/>
      <c r="C169" s="17"/>
      <c r="D169" s="17"/>
      <c r="E169" s="28">
        <f>SUM(E143:E168)</f>
        <v>1506594</v>
      </c>
      <c r="F169" s="3"/>
    </row>
    <row r="170" spans="1:8" ht="29.25" customHeight="1" thickBot="1" x14ac:dyDescent="0.3">
      <c r="A170" s="73" t="s">
        <v>26</v>
      </c>
      <c r="B170" s="73"/>
      <c r="C170" s="73"/>
      <c r="D170" s="73"/>
      <c r="E170" s="19">
        <v>126949.5</v>
      </c>
      <c r="F170" s="3"/>
    </row>
    <row r="171" spans="1:8" ht="16.5" thickTop="1" thickBot="1" x14ac:dyDescent="0.3">
      <c r="A171" s="5"/>
      <c r="B171" s="17"/>
      <c r="C171" s="17"/>
      <c r="D171" s="17"/>
      <c r="E171" s="28">
        <f>SUM(E169:E170)</f>
        <v>1633543.5</v>
      </c>
      <c r="F171" s="46"/>
    </row>
    <row r="172" spans="1:8" ht="16.5" thickBot="1" x14ac:dyDescent="0.3">
      <c r="A172" s="92" t="s">
        <v>27</v>
      </c>
      <c r="B172" s="92"/>
      <c r="C172" s="92"/>
      <c r="D172" s="92"/>
      <c r="E172" s="48"/>
      <c r="H172" s="49">
        <f>E171-E142</f>
        <v>20289.5</v>
      </c>
    </row>
    <row r="173" spans="1:8" ht="15.75" x14ac:dyDescent="0.25">
      <c r="E173" s="47" t="s">
        <v>28</v>
      </c>
    </row>
    <row r="178" spans="1:5" ht="18.75" x14ac:dyDescent="0.3">
      <c r="B178" s="68" t="s">
        <v>3</v>
      </c>
      <c r="C178" s="68"/>
      <c r="D178" s="68"/>
      <c r="E178" s="68"/>
    </row>
    <row r="179" spans="1:5" x14ac:dyDescent="0.25">
      <c r="A179" s="1">
        <v>41545</v>
      </c>
      <c r="B179" s="2">
        <v>911</v>
      </c>
      <c r="C179" s="17" t="s">
        <v>24</v>
      </c>
      <c r="D179" s="3"/>
      <c r="E179" s="4">
        <v>200214</v>
      </c>
    </row>
    <row r="180" spans="1:5" x14ac:dyDescent="0.25">
      <c r="A180" s="1">
        <v>41545</v>
      </c>
      <c r="B180" s="2">
        <v>912</v>
      </c>
      <c r="C180" s="17" t="s">
        <v>24</v>
      </c>
      <c r="D180" s="3"/>
      <c r="E180" s="4">
        <v>352260</v>
      </c>
    </row>
    <row r="181" spans="1:5" x14ac:dyDescent="0.25">
      <c r="A181" s="1">
        <v>41549</v>
      </c>
      <c r="B181" s="3">
        <v>169</v>
      </c>
      <c r="C181" s="3" t="s">
        <v>29</v>
      </c>
      <c r="D181" s="3"/>
      <c r="E181" s="4">
        <v>148617</v>
      </c>
    </row>
    <row r="182" spans="1:5" ht="15.75" thickBot="1" x14ac:dyDescent="0.3">
      <c r="A182" s="1">
        <v>41549</v>
      </c>
      <c r="B182" s="3">
        <v>171</v>
      </c>
      <c r="C182" s="3" t="s">
        <v>29</v>
      </c>
      <c r="D182" s="3"/>
      <c r="E182" s="6">
        <v>141620</v>
      </c>
    </row>
    <row r="183" spans="1:5" ht="15.75" thickTop="1" x14ac:dyDescent="0.25">
      <c r="A183" s="5"/>
      <c r="B183" s="3"/>
      <c r="C183" s="3"/>
      <c r="D183" s="3"/>
      <c r="E183" s="10">
        <f>SUM(E179:E182)</f>
        <v>842711</v>
      </c>
    </row>
    <row r="184" spans="1:5" x14ac:dyDescent="0.25">
      <c r="A184" s="5"/>
      <c r="B184" s="3" t="s">
        <v>2</v>
      </c>
      <c r="C184" s="3"/>
      <c r="D184" s="13">
        <v>41552</v>
      </c>
      <c r="E184" s="4">
        <v>89527</v>
      </c>
    </row>
    <row r="185" spans="1:5" x14ac:dyDescent="0.25">
      <c r="A185" s="5"/>
      <c r="B185" s="3" t="s">
        <v>2</v>
      </c>
      <c r="C185" s="3"/>
      <c r="D185" s="13">
        <v>41552</v>
      </c>
      <c r="E185" s="4">
        <v>123550</v>
      </c>
    </row>
    <row r="186" spans="1:5" x14ac:dyDescent="0.25">
      <c r="A186" s="5"/>
      <c r="B186" s="3" t="s">
        <v>2</v>
      </c>
      <c r="C186" s="3"/>
      <c r="D186" s="13">
        <v>41552</v>
      </c>
      <c r="E186" s="4">
        <v>44780</v>
      </c>
    </row>
    <row r="187" spans="1:5" x14ac:dyDescent="0.25">
      <c r="A187" s="5"/>
      <c r="B187" s="3" t="s">
        <v>2</v>
      </c>
      <c r="C187" s="3"/>
      <c r="D187" s="13">
        <v>41552</v>
      </c>
      <c r="E187" s="4">
        <v>97400</v>
      </c>
    </row>
    <row r="188" spans="1:5" x14ac:dyDescent="0.25">
      <c r="A188" s="5"/>
      <c r="B188" s="3" t="s">
        <v>2</v>
      </c>
      <c r="C188" s="3"/>
      <c r="D188" s="13">
        <v>41552</v>
      </c>
      <c r="E188" s="4">
        <v>137000</v>
      </c>
    </row>
    <row r="189" spans="1:5" x14ac:dyDescent="0.25">
      <c r="A189" s="5"/>
      <c r="B189" s="3" t="s">
        <v>2</v>
      </c>
      <c r="C189" s="3"/>
      <c r="D189" s="13">
        <v>41552</v>
      </c>
      <c r="E189" s="4">
        <v>48300</v>
      </c>
    </row>
    <row r="190" spans="1:5" x14ac:dyDescent="0.25">
      <c r="A190" s="5"/>
      <c r="B190" s="3" t="s">
        <v>2</v>
      </c>
      <c r="C190" s="3"/>
      <c r="D190" s="13">
        <v>41552</v>
      </c>
      <c r="E190" s="4">
        <v>72000</v>
      </c>
    </row>
    <row r="191" spans="1:5" x14ac:dyDescent="0.25">
      <c r="A191" s="5"/>
      <c r="B191" s="3" t="s">
        <v>2</v>
      </c>
      <c r="C191" s="3"/>
      <c r="D191" s="13">
        <v>41552</v>
      </c>
      <c r="E191" s="4">
        <v>32800</v>
      </c>
    </row>
    <row r="192" spans="1:5" x14ac:dyDescent="0.25">
      <c r="A192" s="5"/>
      <c r="B192" s="3" t="s">
        <v>2</v>
      </c>
      <c r="C192" s="3"/>
      <c r="D192" s="13">
        <v>41552</v>
      </c>
      <c r="E192" s="4">
        <v>75500</v>
      </c>
    </row>
    <row r="193" spans="1:8" ht="15.75" thickBot="1" x14ac:dyDescent="0.3">
      <c r="A193" s="5"/>
      <c r="B193" s="3" t="s">
        <v>2</v>
      </c>
      <c r="C193" s="3"/>
      <c r="D193" s="13">
        <v>41552</v>
      </c>
      <c r="E193" s="6">
        <v>17000</v>
      </c>
    </row>
    <row r="194" spans="1:8" ht="16.5" thickTop="1" thickBot="1" x14ac:dyDescent="0.3">
      <c r="A194" s="5"/>
      <c r="B194" s="3"/>
      <c r="C194" s="3"/>
      <c r="D194" s="3"/>
      <c r="E194" s="26">
        <f>SUM(E184:E193)</f>
        <v>737857</v>
      </c>
    </row>
    <row r="195" spans="1:8" ht="28.5" customHeight="1" thickBot="1" x14ac:dyDescent="0.3">
      <c r="A195" s="93" t="s">
        <v>31</v>
      </c>
      <c r="B195" s="93"/>
      <c r="C195" s="93"/>
      <c r="D195" s="93"/>
      <c r="E195" s="28">
        <v>20289.5</v>
      </c>
      <c r="H195" s="52">
        <f>E196+E194-E183</f>
        <v>-20245.550000000047</v>
      </c>
    </row>
    <row r="196" spans="1:8" ht="15.75" thickBot="1" x14ac:dyDescent="0.3">
      <c r="A196" s="71" t="s">
        <v>30</v>
      </c>
      <c r="B196" s="71"/>
      <c r="C196" s="71"/>
      <c r="D196" s="71"/>
      <c r="E196" s="51">
        <v>84608.45</v>
      </c>
    </row>
    <row r="197" spans="1:8" ht="15.75" thickTop="1" x14ac:dyDescent="0.25">
      <c r="A197" s="5"/>
      <c r="B197" s="3"/>
      <c r="C197" s="3"/>
      <c r="D197" s="3"/>
      <c r="E197" s="26">
        <f>SUM(E194:E196)</f>
        <v>842754.95</v>
      </c>
    </row>
    <row r="198" spans="1:8" x14ac:dyDescent="0.25">
      <c r="E198" s="50"/>
    </row>
    <row r="199" spans="1:8" x14ac:dyDescent="0.25">
      <c r="A199" s="1">
        <v>41556</v>
      </c>
      <c r="B199" s="3">
        <v>642</v>
      </c>
      <c r="C199" s="3" t="s">
        <v>29</v>
      </c>
      <c r="D199" s="3"/>
      <c r="E199" s="4">
        <v>126178</v>
      </c>
    </row>
    <row r="200" spans="1:8" x14ac:dyDescent="0.25">
      <c r="A200" s="1">
        <v>41556</v>
      </c>
      <c r="B200" s="3">
        <v>643</v>
      </c>
      <c r="C200" s="3" t="s">
        <v>29</v>
      </c>
      <c r="D200" s="3"/>
      <c r="E200" s="4">
        <v>139762</v>
      </c>
    </row>
    <row r="201" spans="1:8" x14ac:dyDescent="0.25">
      <c r="A201" s="1">
        <v>41556</v>
      </c>
      <c r="B201" s="3">
        <v>644</v>
      </c>
      <c r="C201" s="3" t="s">
        <v>29</v>
      </c>
      <c r="D201" s="3"/>
      <c r="E201" s="4">
        <v>69732</v>
      </c>
    </row>
    <row r="202" spans="1:8" x14ac:dyDescent="0.25">
      <c r="A202" s="1">
        <v>41550</v>
      </c>
      <c r="B202" s="3">
        <v>217</v>
      </c>
      <c r="C202" s="3" t="s">
        <v>29</v>
      </c>
      <c r="D202" s="3"/>
      <c r="E202" s="4">
        <v>23953.5</v>
      </c>
    </row>
    <row r="203" spans="1:8" x14ac:dyDescent="0.25">
      <c r="A203" s="1">
        <v>41558</v>
      </c>
      <c r="B203" s="3">
        <v>869</v>
      </c>
      <c r="C203" s="3" t="s">
        <v>29</v>
      </c>
      <c r="D203" s="3"/>
      <c r="E203" s="4">
        <v>10030</v>
      </c>
    </row>
    <row r="204" spans="1:8" ht="15.75" thickBot="1" x14ac:dyDescent="0.3">
      <c r="A204" s="1">
        <v>41558</v>
      </c>
      <c r="B204" s="5">
        <v>832</v>
      </c>
      <c r="C204" s="5" t="s">
        <v>29</v>
      </c>
      <c r="D204" s="5"/>
      <c r="E204" s="54">
        <v>540</v>
      </c>
    </row>
    <row r="205" spans="1:8" ht="15.75" thickTop="1" x14ac:dyDescent="0.25">
      <c r="A205" s="5"/>
      <c r="B205" s="3"/>
      <c r="C205" s="3"/>
      <c r="D205" s="3"/>
      <c r="E205" s="10">
        <f>SUM(E199:E204)</f>
        <v>370195.5</v>
      </c>
    </row>
    <row r="206" spans="1:8" ht="15.75" thickBot="1" x14ac:dyDescent="0.3">
      <c r="A206" s="5"/>
      <c r="B206" s="3" t="s">
        <v>2</v>
      </c>
      <c r="C206" s="3"/>
      <c r="D206" s="13">
        <v>41565</v>
      </c>
      <c r="E206" s="4">
        <v>52500</v>
      </c>
    </row>
    <row r="207" spans="1:8" x14ac:dyDescent="0.25">
      <c r="A207" s="5"/>
      <c r="B207" s="3" t="s">
        <v>2</v>
      </c>
      <c r="C207" s="3"/>
      <c r="D207" s="13">
        <v>41565</v>
      </c>
      <c r="E207" s="4">
        <v>0</v>
      </c>
      <c r="F207" s="55" t="s">
        <v>35</v>
      </c>
      <c r="G207" s="56"/>
    </row>
    <row r="208" spans="1:8" ht="15.75" thickBot="1" x14ac:dyDescent="0.3">
      <c r="A208" s="5"/>
      <c r="B208" s="3" t="s">
        <v>2</v>
      </c>
      <c r="C208" s="3"/>
      <c r="D208" s="13">
        <v>41565</v>
      </c>
      <c r="E208" s="4">
        <v>148000</v>
      </c>
      <c r="F208" s="88" t="s">
        <v>34</v>
      </c>
      <c r="G208" s="89"/>
    </row>
    <row r="209" spans="1:8" x14ac:dyDescent="0.25">
      <c r="A209" s="5"/>
      <c r="B209" s="3" t="s">
        <v>2</v>
      </c>
      <c r="C209" s="3"/>
      <c r="D209" s="13">
        <v>41565</v>
      </c>
      <c r="E209" s="4">
        <v>50000</v>
      </c>
    </row>
    <row r="210" spans="1:8" x14ac:dyDescent="0.25">
      <c r="A210" s="5"/>
      <c r="B210" s="3" t="s">
        <v>2</v>
      </c>
      <c r="C210" s="3"/>
      <c r="D210" s="13">
        <v>41565</v>
      </c>
      <c r="E210" s="4">
        <v>36000</v>
      </c>
    </row>
    <row r="211" spans="1:8" x14ac:dyDescent="0.25">
      <c r="A211" s="5"/>
      <c r="B211" s="3" t="s">
        <v>2</v>
      </c>
      <c r="C211" s="3"/>
      <c r="D211" s="1">
        <v>41565</v>
      </c>
      <c r="E211" s="4">
        <v>65579</v>
      </c>
    </row>
    <row r="212" spans="1:8" ht="15.75" thickBot="1" x14ac:dyDescent="0.3">
      <c r="A212" s="5"/>
      <c r="B212" s="3" t="s">
        <v>2</v>
      </c>
      <c r="C212" s="3"/>
      <c r="D212" s="13">
        <v>41565</v>
      </c>
      <c r="E212" s="6">
        <v>5672</v>
      </c>
    </row>
    <row r="213" spans="1:8" ht="15.75" thickTop="1" x14ac:dyDescent="0.25">
      <c r="A213" s="5"/>
      <c r="B213" s="3"/>
      <c r="C213" s="3"/>
      <c r="D213" s="3"/>
      <c r="E213" s="26">
        <f>SUM(E206:E212)</f>
        <v>357751</v>
      </c>
    </row>
    <row r="214" spans="1:8" ht="15.75" thickBot="1" x14ac:dyDescent="0.3">
      <c r="A214" s="5"/>
      <c r="B214" s="71" t="s">
        <v>32</v>
      </c>
      <c r="C214" s="71"/>
      <c r="D214" s="71"/>
      <c r="E214" s="51">
        <v>13216</v>
      </c>
    </row>
    <row r="215" spans="1:8" ht="15.75" customHeight="1" thickTop="1" thickBot="1" x14ac:dyDescent="0.3">
      <c r="A215" s="91" t="s">
        <v>33</v>
      </c>
      <c r="B215" s="91"/>
      <c r="C215" s="91"/>
      <c r="D215" s="91"/>
      <c r="E215" s="26">
        <f>SUM(E213:E214)</f>
        <v>370967</v>
      </c>
    </row>
    <row r="216" spans="1:8" ht="15" customHeight="1" thickBot="1" x14ac:dyDescent="0.3">
      <c r="A216" s="91"/>
      <c r="B216" s="91"/>
      <c r="C216" s="91"/>
      <c r="D216" s="91"/>
      <c r="E216" s="53">
        <f>E215-E205</f>
        <v>771.5</v>
      </c>
      <c r="H216" s="57">
        <f>E214+E213-E205</f>
        <v>771.5</v>
      </c>
    </row>
    <row r="217" spans="1:8" x14ac:dyDescent="0.25">
      <c r="D217" s="37" t="s">
        <v>38</v>
      </c>
    </row>
    <row r="223" spans="1:8" ht="18.75" x14ac:dyDescent="0.3">
      <c r="B223" s="68" t="s">
        <v>3</v>
      </c>
      <c r="C223" s="68"/>
      <c r="D223" s="68"/>
      <c r="E223" s="68"/>
    </row>
    <row r="225" spans="1:5" x14ac:dyDescent="0.25">
      <c r="A225" s="1">
        <v>41564</v>
      </c>
      <c r="B225" s="3">
        <v>227</v>
      </c>
      <c r="C225" s="3" t="s">
        <v>36</v>
      </c>
      <c r="D225" s="3" t="s">
        <v>1</v>
      </c>
      <c r="E225" s="4">
        <v>96195</v>
      </c>
    </row>
    <row r="226" spans="1:5" x14ac:dyDescent="0.25">
      <c r="A226" s="1">
        <v>41564</v>
      </c>
      <c r="B226" s="3">
        <v>228</v>
      </c>
      <c r="C226" s="3" t="s">
        <v>36</v>
      </c>
      <c r="D226" s="3" t="s">
        <v>1</v>
      </c>
      <c r="E226" s="4">
        <v>197400</v>
      </c>
    </row>
    <row r="227" spans="1:5" x14ac:dyDescent="0.25">
      <c r="A227" s="1">
        <v>41566</v>
      </c>
      <c r="B227" s="3">
        <v>391</v>
      </c>
      <c r="C227" s="3" t="s">
        <v>36</v>
      </c>
      <c r="D227" s="3" t="s">
        <v>1</v>
      </c>
      <c r="E227" s="4">
        <v>355192</v>
      </c>
    </row>
    <row r="228" spans="1:5" ht="15.75" thickBot="1" x14ac:dyDescent="0.3">
      <c r="A228" s="1">
        <v>41564</v>
      </c>
      <c r="B228" s="3">
        <v>291</v>
      </c>
      <c r="C228" s="3" t="s">
        <v>36</v>
      </c>
      <c r="D228" s="3" t="s">
        <v>1</v>
      </c>
      <c r="E228" s="6">
        <v>182707</v>
      </c>
    </row>
    <row r="229" spans="1:5" ht="15.75" thickTop="1" x14ac:dyDescent="0.25">
      <c r="A229" s="5"/>
      <c r="B229" s="3"/>
      <c r="C229" s="3"/>
      <c r="D229" s="3"/>
      <c r="E229" s="10">
        <f>SUM(E225:E228)</f>
        <v>831494</v>
      </c>
    </row>
    <row r="230" spans="1:5" x14ac:dyDescent="0.25">
      <c r="A230" s="5"/>
      <c r="B230" s="3" t="s">
        <v>2</v>
      </c>
      <c r="C230" s="3"/>
      <c r="D230" s="13">
        <v>41568</v>
      </c>
      <c r="E230" s="4">
        <v>99200</v>
      </c>
    </row>
    <row r="231" spans="1:5" x14ac:dyDescent="0.25">
      <c r="A231" s="5"/>
      <c r="B231" s="3" t="s">
        <v>2</v>
      </c>
      <c r="C231" s="3"/>
      <c r="D231" s="13">
        <v>41568</v>
      </c>
      <c r="E231" s="4">
        <v>13600</v>
      </c>
    </row>
    <row r="232" spans="1:5" x14ac:dyDescent="0.25">
      <c r="A232" s="5"/>
      <c r="B232" s="3" t="s">
        <v>2</v>
      </c>
      <c r="C232" s="3"/>
      <c r="D232" s="13">
        <v>41568</v>
      </c>
      <c r="E232" s="4">
        <v>100</v>
      </c>
    </row>
    <row r="233" spans="1:5" x14ac:dyDescent="0.25">
      <c r="A233" s="5"/>
      <c r="B233" s="3" t="s">
        <v>2</v>
      </c>
      <c r="C233" s="3"/>
      <c r="D233" s="13">
        <v>41568</v>
      </c>
      <c r="E233" s="4">
        <v>123200</v>
      </c>
    </row>
    <row r="234" spans="1:5" x14ac:dyDescent="0.25">
      <c r="A234" s="5"/>
      <c r="B234" s="3" t="s">
        <v>2</v>
      </c>
      <c r="C234" s="3"/>
      <c r="D234" s="13">
        <v>41568</v>
      </c>
      <c r="E234" s="4">
        <v>50200</v>
      </c>
    </row>
    <row r="235" spans="1:5" x14ac:dyDescent="0.25">
      <c r="A235" s="5"/>
      <c r="B235" s="3" t="s">
        <v>2</v>
      </c>
      <c r="C235" s="3"/>
      <c r="D235" s="13">
        <v>41568</v>
      </c>
      <c r="E235" s="4">
        <v>7800</v>
      </c>
    </row>
    <row r="236" spans="1:5" x14ac:dyDescent="0.25">
      <c r="A236" s="5"/>
      <c r="B236" s="3" t="s">
        <v>2</v>
      </c>
      <c r="C236" s="3"/>
      <c r="D236" s="13">
        <v>41568</v>
      </c>
      <c r="E236" s="4">
        <v>44000</v>
      </c>
    </row>
    <row r="237" spans="1:5" x14ac:dyDescent="0.25">
      <c r="A237" s="5"/>
      <c r="B237" s="3" t="s">
        <v>2</v>
      </c>
      <c r="C237" s="3"/>
      <c r="D237" s="13">
        <v>41568</v>
      </c>
      <c r="E237" s="4">
        <v>172970</v>
      </c>
    </row>
    <row r="238" spans="1:5" x14ac:dyDescent="0.25">
      <c r="A238" s="5"/>
      <c r="B238" s="3" t="s">
        <v>2</v>
      </c>
      <c r="C238" s="3"/>
      <c r="D238" s="13">
        <v>41568</v>
      </c>
      <c r="E238" s="4">
        <v>96800</v>
      </c>
    </row>
    <row r="239" spans="1:5" x14ac:dyDescent="0.25">
      <c r="A239" s="5"/>
      <c r="B239" s="3" t="s">
        <v>2</v>
      </c>
      <c r="C239" s="3"/>
      <c r="D239" s="13">
        <v>41568</v>
      </c>
      <c r="E239" s="4">
        <v>79500</v>
      </c>
    </row>
    <row r="240" spans="1:5" ht="15.75" thickBot="1" x14ac:dyDescent="0.3">
      <c r="A240" s="5"/>
      <c r="B240" s="3" t="s">
        <v>2</v>
      </c>
      <c r="C240" s="3"/>
      <c r="D240" s="13">
        <v>41568</v>
      </c>
      <c r="E240" s="6">
        <v>87800</v>
      </c>
    </row>
    <row r="241" spans="1:8" ht="15.75" thickTop="1" x14ac:dyDescent="0.25">
      <c r="A241" s="5"/>
      <c r="B241" s="3"/>
      <c r="C241" s="3"/>
      <c r="D241" s="3"/>
      <c r="E241" s="26">
        <f>SUM(E230:E240)</f>
        <v>775170</v>
      </c>
    </row>
    <row r="242" spans="1:8" ht="33" customHeight="1" thickBot="1" x14ac:dyDescent="0.3">
      <c r="A242" s="90" t="s">
        <v>37</v>
      </c>
      <c r="B242" s="90"/>
      <c r="C242" s="90"/>
      <c r="D242" s="73"/>
      <c r="E242" s="51">
        <f>7238+7180+15596+2009+25116</f>
        <v>57139</v>
      </c>
    </row>
    <row r="243" spans="1:8" ht="15.75" customHeight="1" thickTop="1" thickBot="1" x14ac:dyDescent="0.3">
      <c r="A243" s="91" t="s">
        <v>33</v>
      </c>
      <c r="B243" s="91"/>
      <c r="C243" s="91"/>
      <c r="D243" s="91"/>
      <c r="E243" s="26">
        <f>SUM(E241:E242)</f>
        <v>832309</v>
      </c>
    </row>
    <row r="244" spans="1:8" ht="15" customHeight="1" thickBot="1" x14ac:dyDescent="0.3">
      <c r="A244" s="91"/>
      <c r="B244" s="91"/>
      <c r="C244" s="91"/>
      <c r="D244" s="91"/>
      <c r="E244" s="53">
        <f>E243-E229</f>
        <v>815</v>
      </c>
      <c r="H244" s="57">
        <f>E242+E241-E229</f>
        <v>815</v>
      </c>
    </row>
    <row r="245" spans="1:8" x14ac:dyDescent="0.25">
      <c r="D245" s="37" t="s">
        <v>38</v>
      </c>
      <c r="H245">
        <v>0</v>
      </c>
    </row>
    <row r="248" spans="1:8" ht="15.75" x14ac:dyDescent="0.25">
      <c r="E248" s="37" t="s">
        <v>42</v>
      </c>
      <c r="F248" s="58">
        <v>41185</v>
      </c>
      <c r="G248" s="59"/>
      <c r="H248" s="60">
        <v>18530</v>
      </c>
    </row>
    <row r="249" spans="1:8" ht="15.75" x14ac:dyDescent="0.25">
      <c r="E249" s="37" t="s">
        <v>41</v>
      </c>
      <c r="F249" s="58">
        <v>41304</v>
      </c>
      <c r="G249" s="59"/>
      <c r="H249" s="61">
        <v>13654</v>
      </c>
    </row>
    <row r="251" spans="1:8" ht="15.75" thickBot="1" x14ac:dyDescent="0.3"/>
    <row r="252" spans="1:8" ht="15.75" thickTop="1" x14ac:dyDescent="0.25">
      <c r="E252" s="84" t="s">
        <v>39</v>
      </c>
      <c r="F252" s="85"/>
      <c r="G252" s="80">
        <f>SUM(H18:H249)</f>
        <v>55816.449999999953</v>
      </c>
      <c r="H252" s="81"/>
    </row>
    <row r="253" spans="1:8" ht="15.75" thickBot="1" x14ac:dyDescent="0.3">
      <c r="E253" s="86"/>
      <c r="F253" s="87"/>
      <c r="G253" s="82"/>
      <c r="H253" s="83"/>
    </row>
    <row r="254" spans="1:8" ht="15.75" thickTop="1" x14ac:dyDescent="0.25"/>
  </sheetData>
  <mergeCells count="32">
    <mergeCell ref="A172:D172"/>
    <mergeCell ref="B178:E178"/>
    <mergeCell ref="A196:D196"/>
    <mergeCell ref="A195:D195"/>
    <mergeCell ref="A215:D216"/>
    <mergeCell ref="B214:D214"/>
    <mergeCell ref="G252:H253"/>
    <mergeCell ref="E252:F253"/>
    <mergeCell ref="F208:G208"/>
    <mergeCell ref="B223:E223"/>
    <mergeCell ref="A242:D242"/>
    <mergeCell ref="A243:D244"/>
    <mergeCell ref="A168:D168"/>
    <mergeCell ref="A170:D170"/>
    <mergeCell ref="B68:D68"/>
    <mergeCell ref="A65:D65"/>
    <mergeCell ref="B88:E88"/>
    <mergeCell ref="A128:D128"/>
    <mergeCell ref="A129:D129"/>
    <mergeCell ref="A85:D85"/>
    <mergeCell ref="A83:D83"/>
    <mergeCell ref="A66:D66"/>
    <mergeCell ref="A67:D67"/>
    <mergeCell ref="B1:E1"/>
    <mergeCell ref="A18:D19"/>
    <mergeCell ref="B133:E133"/>
    <mergeCell ref="H37:H38"/>
    <mergeCell ref="A37:D38"/>
    <mergeCell ref="H64:H65"/>
    <mergeCell ref="E20:H20"/>
    <mergeCell ref="B46:E46"/>
    <mergeCell ref="B64:D64"/>
  </mergeCells>
  <pageMargins left="0.25" right="0.25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9" sqref="C29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 R O L E D O 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2013-10-29T16:56:28Z</cp:lastPrinted>
  <dcterms:created xsi:type="dcterms:W3CDTF">2013-10-29T15:51:23Z</dcterms:created>
  <dcterms:modified xsi:type="dcterms:W3CDTF">2013-12-23T15:55:58Z</dcterms:modified>
</cp:coreProperties>
</file>