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PROLEDO 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E1240" i="1"/>
  <c r="E1239" i="1"/>
  <c r="E1241" i="1"/>
  <c r="E1227" i="1"/>
  <c r="H1226" i="1"/>
  <c r="H1225" i="1"/>
  <c r="H1224" i="1"/>
  <c r="H1223" i="1"/>
  <c r="E1218" i="1"/>
  <c r="E1220" i="1"/>
  <c r="E1210" i="1"/>
  <c r="H1209" i="1"/>
  <c r="H1208" i="1"/>
  <c r="H1207" i="1"/>
  <c r="H1206" i="1"/>
  <c r="H1205" i="1"/>
  <c r="H1204" i="1"/>
  <c r="E1200" i="1"/>
  <c r="E1202" i="1"/>
  <c r="E1185" i="1"/>
  <c r="H1184" i="1"/>
  <c r="H1183" i="1"/>
  <c r="H1182" i="1"/>
  <c r="E1177" i="1"/>
  <c r="E1180" i="1"/>
  <c r="E1166" i="1"/>
  <c r="H1165" i="1"/>
  <c r="H1164" i="1"/>
  <c r="H1163" i="1"/>
  <c r="H1162" i="1"/>
  <c r="E1156" i="1"/>
  <c r="E1158" i="1"/>
  <c r="E1129" i="1"/>
  <c r="E1159" i="1"/>
  <c r="H1128" i="1"/>
  <c r="H1127" i="1"/>
  <c r="H1126" i="1"/>
  <c r="H1125" i="1"/>
  <c r="H1124" i="1"/>
  <c r="H1123" i="1"/>
  <c r="H1122" i="1"/>
  <c r="H1121" i="1"/>
  <c r="E1117" i="1"/>
  <c r="E1119" i="1"/>
  <c r="H1109" i="1"/>
  <c r="E1105" i="1"/>
  <c r="E1107" i="1"/>
  <c r="E1082" i="1"/>
  <c r="H1081" i="1"/>
  <c r="H1080" i="1"/>
  <c r="H1079" i="1"/>
  <c r="H1078" i="1"/>
  <c r="H1077" i="1"/>
  <c r="H1076" i="1"/>
  <c r="H1075" i="1"/>
  <c r="H1074" i="1"/>
  <c r="H1073" i="1"/>
  <c r="E1068" i="1"/>
  <c r="E1071" i="1"/>
  <c r="E1062" i="1"/>
  <c r="H1061" i="1"/>
  <c r="H1060" i="1"/>
  <c r="E1056" i="1"/>
  <c r="E1058" i="1"/>
  <c r="G1041" i="1"/>
  <c r="H1040" i="1"/>
  <c r="H1039" i="1"/>
  <c r="H1038" i="1"/>
  <c r="H1037" i="1"/>
  <c r="E1032" i="1"/>
  <c r="E1035" i="1"/>
  <c r="E1017" i="1"/>
  <c r="H1016" i="1"/>
  <c r="H1015" i="1"/>
  <c r="H1014" i="1"/>
  <c r="H1013" i="1"/>
  <c r="H1012" i="1"/>
  <c r="G1009" i="1"/>
  <c r="G978" i="1"/>
  <c r="H977" i="1"/>
  <c r="H976" i="1"/>
  <c r="H975" i="1"/>
  <c r="H974" i="1"/>
  <c r="H973" i="1"/>
  <c r="H972" i="1"/>
  <c r="H971" i="1"/>
  <c r="H970" i="1"/>
  <c r="H969" i="1"/>
  <c r="H968" i="1"/>
  <c r="H967" i="1"/>
  <c r="E962" i="1"/>
  <c r="E964" i="1"/>
  <c r="E953" i="1"/>
  <c r="E965" i="1"/>
  <c r="H952" i="1"/>
  <c r="H951" i="1"/>
  <c r="H950" i="1"/>
  <c r="E946" i="1"/>
  <c r="E948" i="1"/>
  <c r="E941" i="1"/>
  <c r="H940" i="1"/>
  <c r="H939" i="1"/>
  <c r="H938" i="1"/>
  <c r="E934" i="1"/>
  <c r="E936" i="1"/>
  <c r="E920" i="1"/>
  <c r="H919" i="1"/>
  <c r="H918" i="1"/>
  <c r="H917" i="1"/>
  <c r="H916" i="1"/>
  <c r="H915" i="1"/>
  <c r="H914" i="1"/>
  <c r="E908" i="1"/>
  <c r="E910" i="1"/>
  <c r="E912" i="1"/>
  <c r="E898" i="1"/>
  <c r="H897" i="1"/>
  <c r="H896" i="1"/>
  <c r="H895" i="1"/>
  <c r="E888" i="1"/>
  <c r="E882" i="1"/>
  <c r="E893" i="1"/>
  <c r="E875" i="1"/>
  <c r="H874" i="1"/>
  <c r="H873" i="1"/>
  <c r="H872" i="1"/>
  <c r="E870" i="1"/>
  <c r="E861" i="1"/>
  <c r="H860" i="1"/>
  <c r="H859" i="1"/>
  <c r="H858" i="1"/>
  <c r="H857" i="1"/>
  <c r="H856" i="1"/>
  <c r="E852" i="1"/>
  <c r="E835" i="1"/>
  <c r="E853" i="1"/>
  <c r="H834" i="1"/>
  <c r="H833" i="1"/>
  <c r="H832" i="1"/>
  <c r="H831" i="1"/>
  <c r="H830" i="1"/>
  <c r="H829" i="1"/>
  <c r="H828" i="1"/>
  <c r="E824" i="1"/>
  <c r="E813" i="1"/>
  <c r="H812" i="1"/>
  <c r="H811" i="1"/>
  <c r="H810" i="1"/>
  <c r="E806" i="1"/>
  <c r="H803" i="1"/>
  <c r="E801" i="1"/>
  <c r="E791" i="1"/>
  <c r="H790" i="1"/>
  <c r="H789" i="1"/>
  <c r="H788" i="1"/>
  <c r="H787" i="1"/>
  <c r="H786" i="1"/>
  <c r="E784" i="1"/>
  <c r="E781" i="1"/>
  <c r="H780" i="1"/>
  <c r="H779" i="1"/>
  <c r="E776" i="1"/>
  <c r="E766" i="1"/>
  <c r="E777" i="1"/>
  <c r="H765" i="1"/>
  <c r="H764" i="1"/>
  <c r="H763" i="1"/>
  <c r="H762" i="1"/>
  <c r="E760" i="1"/>
  <c r="E756" i="1"/>
  <c r="H755" i="1"/>
  <c r="H754" i="1"/>
  <c r="E752" i="1"/>
  <c r="E743" i="1"/>
  <c r="H742" i="1"/>
  <c r="H741" i="1"/>
  <c r="H740" i="1"/>
  <c r="E736" i="1"/>
  <c r="E738" i="1"/>
  <c r="H731" i="1"/>
  <c r="E729" i="1"/>
  <c r="H726" i="1"/>
  <c r="E722" i="1"/>
  <c r="E724" i="1"/>
  <c r="E713" i="1"/>
  <c r="H712" i="1"/>
  <c r="H711" i="1"/>
  <c r="H710" i="1"/>
  <c r="E708" i="1"/>
  <c r="E703" i="1"/>
  <c r="H702" i="1"/>
  <c r="H701" i="1"/>
  <c r="E699" i="1"/>
  <c r="E692" i="1"/>
  <c r="H691" i="1"/>
  <c r="H690" i="1"/>
  <c r="E686" i="1"/>
  <c r="E678" i="1"/>
  <c r="E687" i="1"/>
  <c r="H677" i="1"/>
  <c r="H676" i="1"/>
  <c r="E674" i="1"/>
  <c r="E669" i="1"/>
  <c r="H668" i="1"/>
  <c r="H667" i="1"/>
  <c r="H666" i="1"/>
  <c r="H665" i="1"/>
  <c r="E661" i="1"/>
  <c r="E663" i="1"/>
  <c r="H654" i="1"/>
  <c r="E649" i="1"/>
  <c r="E652" i="1"/>
  <c r="E645" i="1"/>
  <c r="H644" i="1"/>
  <c r="H643" i="1"/>
  <c r="H642" i="1"/>
  <c r="H641" i="1"/>
  <c r="E639" i="1"/>
  <c r="E633" i="1"/>
  <c r="H632" i="1"/>
  <c r="H631" i="1"/>
  <c r="H630" i="1"/>
  <c r="E628" i="1"/>
  <c r="E619" i="1"/>
  <c r="H618" i="1"/>
  <c r="H617" i="1"/>
  <c r="H616" i="1"/>
  <c r="E612" i="1"/>
  <c r="E614" i="1"/>
  <c r="E605" i="1"/>
  <c r="H604" i="1"/>
  <c r="H603" i="1"/>
  <c r="H602" i="1"/>
  <c r="H601" i="1"/>
  <c r="E599" i="1"/>
  <c r="H595" i="1"/>
  <c r="E591" i="1"/>
  <c r="E593" i="1"/>
  <c r="H585" i="1"/>
  <c r="E579" i="1"/>
  <c r="E581" i="1"/>
  <c r="E571" i="1"/>
  <c r="E582" i="1"/>
  <c r="E565" i="1"/>
  <c r="E567" i="1"/>
  <c r="E558" i="1"/>
  <c r="H557" i="1"/>
  <c r="H556" i="1"/>
  <c r="H555" i="1"/>
  <c r="H552" i="1"/>
  <c r="E550" i="1"/>
  <c r="E546" i="1"/>
  <c r="H545" i="1"/>
  <c r="H544" i="1"/>
  <c r="E542" i="1"/>
  <c r="E536" i="1"/>
  <c r="H535" i="1"/>
  <c r="H534" i="1"/>
  <c r="E529" i="1"/>
  <c r="E532" i="1"/>
  <c r="E518" i="1"/>
  <c r="H517" i="1"/>
  <c r="H516" i="1"/>
  <c r="H515" i="1"/>
  <c r="H514" i="1"/>
  <c r="H513" i="1"/>
  <c r="E511" i="1"/>
  <c r="H508" i="1"/>
  <c r="E503" i="1"/>
  <c r="E499" i="1"/>
  <c r="E504" i="1"/>
  <c r="E506" i="1"/>
  <c r="E492" i="1"/>
  <c r="H491" i="1"/>
  <c r="E490" i="1"/>
  <c r="E493" i="1"/>
  <c r="H489" i="1"/>
  <c r="H488" i="1"/>
  <c r="H487" i="1"/>
  <c r="E485" i="1"/>
  <c r="E480" i="1"/>
  <c r="H479" i="1"/>
  <c r="H478" i="1"/>
  <c r="E474" i="1"/>
  <c r="E476" i="1"/>
  <c r="E466" i="1"/>
  <c r="H465" i="1"/>
  <c r="H464" i="1"/>
  <c r="H463" i="1"/>
  <c r="H462" i="1"/>
  <c r="E460" i="1"/>
  <c r="F457" i="1"/>
  <c r="E452" i="1"/>
  <c r="H451" i="1"/>
  <c r="H450" i="1"/>
  <c r="E448" i="1"/>
  <c r="E435" i="1"/>
  <c r="H434" i="1"/>
  <c r="H433" i="1"/>
  <c r="H432" i="1"/>
  <c r="H431" i="1"/>
  <c r="H430" i="1"/>
  <c r="H429" i="1"/>
  <c r="H428" i="1"/>
  <c r="E426" i="1"/>
  <c r="E419" i="1"/>
  <c r="H418" i="1"/>
  <c r="H417" i="1"/>
  <c r="H416" i="1"/>
  <c r="E412" i="1"/>
  <c r="E405" i="1"/>
  <c r="E413" i="1"/>
  <c r="H404" i="1"/>
  <c r="H403" i="1"/>
  <c r="E401" i="1"/>
  <c r="H396" i="1"/>
  <c r="E390" i="1"/>
  <c r="E387" i="1"/>
  <c r="E382" i="1"/>
  <c r="E392" i="1"/>
  <c r="E378" i="1"/>
  <c r="H377" i="1"/>
  <c r="H376" i="1"/>
  <c r="H375" i="1"/>
  <c r="E374" i="1"/>
  <c r="H373" i="1"/>
  <c r="H372" i="1"/>
  <c r="E371" i="1"/>
  <c r="E379" i="1"/>
  <c r="E393" i="1"/>
  <c r="H370" i="1"/>
  <c r="E368" i="1"/>
  <c r="E363" i="1"/>
  <c r="E353" i="1"/>
  <c r="H352" i="1"/>
  <c r="H351" i="1"/>
  <c r="E350" i="1"/>
  <c r="H349" i="1"/>
  <c r="H348" i="1"/>
  <c r="H347" i="1"/>
  <c r="E343" i="1"/>
  <c r="E345" i="1"/>
  <c r="H338" i="1"/>
  <c r="E332" i="1"/>
  <c r="E335" i="1"/>
  <c r="E322" i="1"/>
  <c r="H321" i="1"/>
  <c r="H320" i="1"/>
  <c r="H319" i="1"/>
  <c r="H318" i="1"/>
  <c r="H317" i="1"/>
  <c r="H316" i="1"/>
  <c r="H315" i="1"/>
  <c r="E311" i="1"/>
  <c r="E310" i="1"/>
  <c r="E313" i="1"/>
  <c r="E300" i="1"/>
  <c r="H299" i="1"/>
  <c r="H298" i="1"/>
  <c r="H297" i="1"/>
  <c r="H296" i="1"/>
  <c r="H295" i="1"/>
  <c r="H294" i="1"/>
  <c r="H293" i="1"/>
  <c r="H289" i="1"/>
  <c r="K283" i="1"/>
  <c r="I283" i="1"/>
  <c r="E283" i="1"/>
  <c r="E285" i="1"/>
  <c r="E275" i="1"/>
  <c r="E286" i="1"/>
  <c r="H274" i="1"/>
  <c r="H273" i="1"/>
  <c r="H272" i="1"/>
  <c r="H271" i="1"/>
  <c r="E266" i="1"/>
  <c r="E269" i="1"/>
  <c r="E255" i="1"/>
  <c r="H254" i="1"/>
  <c r="H253" i="1"/>
  <c r="H252" i="1"/>
  <c r="H251" i="1"/>
  <c r="E249" i="1"/>
  <c r="E237" i="1"/>
  <c r="H236" i="1"/>
  <c r="H235" i="1"/>
  <c r="H234" i="1"/>
  <c r="H233" i="1"/>
  <c r="H232" i="1"/>
  <c r="H231" i="1"/>
  <c r="H230" i="1"/>
  <c r="E226" i="1"/>
  <c r="E228" i="1"/>
  <c r="E215" i="1"/>
  <c r="H214" i="1"/>
  <c r="H213" i="1"/>
  <c r="H212" i="1"/>
  <c r="H211" i="1"/>
  <c r="H210" i="1"/>
  <c r="H209" i="1"/>
  <c r="H208" i="1"/>
  <c r="E203" i="1"/>
  <c r="E206" i="1"/>
  <c r="E192" i="1"/>
  <c r="H191" i="1"/>
  <c r="H190" i="1"/>
  <c r="H189" i="1"/>
  <c r="H188" i="1"/>
  <c r="H187" i="1"/>
  <c r="H186" i="1"/>
  <c r="H185" i="1"/>
  <c r="E181" i="1"/>
  <c r="H180" i="1"/>
  <c r="E174" i="1"/>
  <c r="E178" i="1"/>
  <c r="E161" i="1"/>
  <c r="H160" i="1"/>
  <c r="H159" i="1"/>
  <c r="H158" i="1"/>
  <c r="H157" i="1"/>
  <c r="H156" i="1"/>
  <c r="H155" i="1"/>
  <c r="H154" i="1"/>
  <c r="E150" i="1"/>
  <c r="E152" i="1"/>
  <c r="E139" i="1"/>
  <c r="E134" i="1"/>
  <c r="E140" i="1"/>
  <c r="E122" i="1"/>
  <c r="E115" i="1"/>
  <c r="E123" i="1"/>
  <c r="E126" i="1"/>
  <c r="E106" i="1"/>
  <c r="H105" i="1"/>
  <c r="H104" i="1"/>
  <c r="H103" i="1"/>
  <c r="H102" i="1"/>
  <c r="E101" i="1"/>
  <c r="E107" i="1"/>
  <c r="H100" i="1"/>
  <c r="H99" i="1"/>
  <c r="H98" i="1"/>
  <c r="H97" i="1"/>
  <c r="E91" i="1"/>
  <c r="E93" i="1"/>
  <c r="E83" i="1"/>
  <c r="E94" i="1"/>
  <c r="H82" i="1"/>
  <c r="H81" i="1"/>
  <c r="H80" i="1"/>
  <c r="H79" i="1"/>
  <c r="H78" i="1"/>
  <c r="E76" i="1"/>
  <c r="H75" i="1"/>
  <c r="H74" i="1"/>
  <c r="H73" i="1"/>
  <c r="F71" i="1"/>
  <c r="E71" i="1"/>
  <c r="E61" i="1"/>
  <c r="H60" i="1"/>
  <c r="H59" i="1"/>
  <c r="H58" i="1"/>
  <c r="E56" i="1"/>
  <c r="E54" i="1"/>
  <c r="H53" i="1"/>
  <c r="H52" i="1"/>
  <c r="H51" i="1"/>
  <c r="H50" i="1"/>
  <c r="E48" i="1"/>
  <c r="E39" i="1"/>
  <c r="H38" i="1"/>
  <c r="H37" i="1"/>
  <c r="H36" i="1"/>
  <c r="E34" i="1"/>
  <c r="H18" i="1"/>
  <c r="E15" i="1"/>
  <c r="H14" i="1"/>
  <c r="H13" i="1"/>
  <c r="H12" i="1"/>
  <c r="E11" i="1"/>
  <c r="E5" i="1"/>
  <c r="E1221" i="1"/>
  <c r="E1242" i="1"/>
  <c r="E95" i="1"/>
  <c r="E287" i="1"/>
  <c r="E394" i="1"/>
  <c r="E414" i="1"/>
  <c r="E583" i="1"/>
  <c r="E688" i="1"/>
  <c r="E854" i="1"/>
  <c r="E807" i="1"/>
  <c r="E808" i="1"/>
  <c r="E825" i="1"/>
  <c r="E826" i="1"/>
  <c r="G1004" i="1"/>
</calcChain>
</file>

<file path=xl/sharedStrings.xml><?xml version="1.0" encoding="utf-8"?>
<sst xmlns="http://schemas.openxmlformats.org/spreadsheetml/2006/main" count="1062" uniqueCount="275">
  <si>
    <t>DEPOSITOS</t>
  </si>
  <si>
    <t>JJ</t>
  </si>
  <si>
    <t>PROLEDO</t>
  </si>
  <si>
    <t>CORTE 2 ENE 2013</t>
  </si>
  <si>
    <t>*************************************************************************************************************************</t>
  </si>
  <si>
    <t>KK</t>
  </si>
  <si>
    <t>CORTE 5 ENE 2012</t>
  </si>
  <si>
    <t>****************************************************************************************************************************************</t>
  </si>
  <si>
    <t>ADEUDO</t>
  </si>
  <si>
    <t>VALE</t>
  </si>
  <si>
    <t>CORTE 10 ENERO 2013</t>
  </si>
  <si>
    <t>***********************************************************************************************************************************</t>
  </si>
  <si>
    <t>PAGADO EN EL CORTE 15 ENERO 2013</t>
  </si>
  <si>
    <t>********************************************************************************************************************************************</t>
  </si>
  <si>
    <t>A CTA DE NOTAS</t>
  </si>
  <si>
    <t>ARCADIO</t>
  </si>
  <si>
    <t>CORTE DE 18 ENERO 2013</t>
  </si>
  <si>
    <t>*************************************************************************************************************</t>
  </si>
  <si>
    <t>LL</t>
  </si>
  <si>
    <t>SIN VALES CON EFECTIVO EN EL CORTE 26 ENERO 2013</t>
  </si>
  <si>
    <t>*********************************************************************************************************</t>
  </si>
  <si>
    <t>DEPOSITO</t>
  </si>
  <si>
    <t>VALE PAGO DE MERCANCIA</t>
  </si>
  <si>
    <t>CORTE DE 30 ENE 2013</t>
  </si>
  <si>
    <t>******************************************************************************************************</t>
  </si>
  <si>
    <t>JOSE LUIS</t>
  </si>
  <si>
    <t>MM</t>
  </si>
  <si>
    <t>MANUEL</t>
  </si>
  <si>
    <t xml:space="preserve">CORTE DE 6 FEB 2013 </t>
  </si>
  <si>
    <t>FICHAS DE DEPOSITO</t>
  </si>
  <si>
    <t>PAGO MERCANCIA</t>
  </si>
  <si>
    <t>DIFERENCIA QUE DICE EL ING CUBRIO EN EFEC.</t>
  </si>
  <si>
    <t>**********************************************************************************************</t>
  </si>
  <si>
    <t>M</t>
  </si>
  <si>
    <t>TOTAL DE NOTAS DIVIDIDAS EN DOS NO SE PORQUE</t>
  </si>
  <si>
    <t>1er  BLOQUE DE FICHAS DE DEPOSITO</t>
  </si>
  <si>
    <t>2do. BLOQUE DE FICHAS DE DEPOSITO</t>
  </si>
  <si>
    <t>TOTAL DE DEPOSITOS EN BANCO</t>
  </si>
  <si>
    <t xml:space="preserve">PAGO de  2 NOTAS  DE  MERC 0888, 0891, 0877, 0880, 0885, </t>
  </si>
  <si>
    <t>SUPONGO EFECTIVO</t>
  </si>
  <si>
    <t>EN EL CORTE 14 FEBRERO 2013</t>
  </si>
  <si>
    <t>********************************************************************************************</t>
  </si>
  <si>
    <t>NN</t>
  </si>
  <si>
    <t>TOTAL DE 2 BLOQUES DE REMISIONES</t>
  </si>
  <si>
    <t xml:space="preserve">PAGO NOTA DE MERCANCIA </t>
  </si>
  <si>
    <t>TOTAL DE PAGOS (FICHAS Y MERCANCIA)</t>
  </si>
  <si>
    <t>*******************************************************************************************</t>
  </si>
  <si>
    <t>BENITO</t>
  </si>
  <si>
    <t>OO</t>
  </si>
  <si>
    <t>FICHAS DE DEPOSITOS</t>
  </si>
  <si>
    <t>TOTAL DEPOSITOS</t>
  </si>
  <si>
    <t>NOTA PROLEDO</t>
  </si>
  <si>
    <t>DIFERENCIA IMAGINO PAGADA EN EFECT</t>
  </si>
  <si>
    <t>EN ELCORTE 3 MARZO DE 2013</t>
  </si>
  <si>
    <t>DEPOSITO 4 MARZO 2013</t>
  </si>
  <si>
    <t>CORTE 5 MARZO 2013</t>
  </si>
  <si>
    <t>***********************************************************************************************</t>
  </si>
  <si>
    <t>CRISTOBAL</t>
  </si>
  <si>
    <t>PAGO POR PROD</t>
  </si>
  <si>
    <t>DIFERENCIA QUIZAS PAGADA EN EFECT</t>
  </si>
  <si>
    <t>EN EL CORTE DEL 12 MARZO 2013</t>
  </si>
  <si>
    <t>************************************************************************************************************</t>
  </si>
  <si>
    <t>PP</t>
  </si>
  <si>
    <t>PAGO DE NOTAS D EPROD</t>
  </si>
  <si>
    <t>CORTE DEL 21 MARZO 2013</t>
  </si>
  <si>
    <t>*****************************************************************************************</t>
  </si>
  <si>
    <t>ROBERTO</t>
  </si>
  <si>
    <t>PAGO DE NOTAS DE PROD</t>
  </si>
  <si>
    <t>DIFERENCIA QUIZAS PAGADA EN EFEC</t>
  </si>
  <si>
    <t>EN EL CORTE 26 MARZO 2013</t>
  </si>
  <si>
    <t>********************************************************************************************************</t>
  </si>
  <si>
    <t>NOTAS DE PROD PAGADAS A PROLEDO</t>
  </si>
  <si>
    <t>DIF CREO QUE PAGADA EN EFECT</t>
  </si>
  <si>
    <t>EN ELCORTE 28 MARZO 2013</t>
  </si>
  <si>
    <t>ÑÑ</t>
  </si>
  <si>
    <t>NOTAS PAGADAS</t>
  </si>
  <si>
    <t>DIFERENCIAS</t>
  </si>
  <si>
    <t xml:space="preserve">DEPOSITOS </t>
  </si>
  <si>
    <t>PAGO DE NOTAS</t>
  </si>
  <si>
    <t>EN EL CORTE DE 2 ABRIL DE 2013</t>
  </si>
  <si>
    <t>PACO</t>
  </si>
  <si>
    <t xml:space="preserve">PAGO DE NOTAS POR MERC </t>
  </si>
  <si>
    <t>*******************************************************************************************************************************************</t>
  </si>
  <si>
    <t>SUBTOTAL</t>
  </si>
  <si>
    <t>PAGO DE 4 NOTAS DE MERC A PROLEDO</t>
  </si>
  <si>
    <t>EFECTIVO QUIZAS</t>
  </si>
  <si>
    <t>CORTE 7 ABRIL 2013</t>
  </si>
  <si>
    <t>QQ</t>
  </si>
  <si>
    <t>PAGO DE 3  NOTAS DE MERC A PROLEDO</t>
  </si>
  <si>
    <t>???</t>
  </si>
  <si>
    <t>TOTAL</t>
  </si>
  <si>
    <t>CORTE 12 ABRIL 2013</t>
  </si>
  <si>
    <t>************************************************************************************************************************************</t>
  </si>
  <si>
    <t>IMAGINO QUE PAGO EN EFECT</t>
  </si>
  <si>
    <t>TOTAL PAGO NOTA</t>
  </si>
  <si>
    <t>CORTE 15 ABRIL 2013</t>
  </si>
  <si>
    <t>********************************************************************************************************************************</t>
  </si>
  <si>
    <t>CHEQUE</t>
  </si>
  <si>
    <t>**********************************************************************************************************************************</t>
  </si>
  <si>
    <t>DEPOSITO A TC NLP</t>
  </si>
  <si>
    <t>DEPOSITOS ODELPA</t>
  </si>
  <si>
    <t>DEPOSITOS NLP</t>
  </si>
  <si>
    <t>DIF PAGADA EN SUPONGO EN EFEC</t>
  </si>
  <si>
    <t>??????</t>
  </si>
  <si>
    <t>CORTE 23 ABRIL 2013</t>
  </si>
  <si>
    <t>**************************************************************************************************************************************</t>
  </si>
  <si>
    <t>CORTE 24 ABRIL 2013</t>
  </si>
  <si>
    <t>***********************************************************************</t>
  </si>
  <si>
    <t>RR</t>
  </si>
  <si>
    <t xml:space="preserve">PAGO NOTAS DE MERC </t>
  </si>
  <si>
    <t>CORTE 27 ABRIL 2013</t>
  </si>
  <si>
    <t>CORTE 1 MAYO 2013</t>
  </si>
  <si>
    <t>*************************************************************************************************************************************</t>
  </si>
  <si>
    <t>PAGO DE NOTAS X MERC</t>
  </si>
  <si>
    <t>EFECT CREO</t>
  </si>
  <si>
    <t>CORTE 4 MAYO 2013</t>
  </si>
  <si>
    <t>***************************************************************************************************************</t>
  </si>
  <si>
    <t>SS</t>
  </si>
  <si>
    <t>FALTANTE PAGADO EN EFECT ???</t>
  </si>
  <si>
    <t>CORTE 8 MAYO 2013</t>
  </si>
  <si>
    <t>PAGO DE NOTAS DE MERC</t>
  </si>
  <si>
    <t>***********************************************************************************************************</t>
  </si>
  <si>
    <t>JUVENCIO</t>
  </si>
  <si>
    <t>CORTE 11 MAYO 2013</t>
  </si>
  <si>
    <t>CORTE 14 MAYO 2013</t>
  </si>
  <si>
    <t>************************************************************************************************************************</t>
  </si>
  <si>
    <t>CORTE 17 MAYO 2013</t>
  </si>
  <si>
    <t>PAGO DE MERC</t>
  </si>
  <si>
    <t>EFECT SUPONGO</t>
  </si>
  <si>
    <t>******************************************************************************************************************</t>
  </si>
  <si>
    <t>TT</t>
  </si>
  <si>
    <t>CORTE 21 MAYO 2013</t>
  </si>
  <si>
    <t>*******************************************</t>
  </si>
  <si>
    <t>EFECTIVO SUPONGO</t>
  </si>
  <si>
    <t>**********************************************************************************************************************</t>
  </si>
  <si>
    <t>EFECT</t>
  </si>
  <si>
    <t>CORTE 23 MAYO 2013</t>
  </si>
  <si>
    <t>*****************************************************************************************************</t>
  </si>
  <si>
    <t>PAGO DE MERC EN NOTAS</t>
  </si>
  <si>
    <t>CORTE 26 MAYO 2013</t>
  </si>
  <si>
    <t>****************************************************************************************************</t>
  </si>
  <si>
    <t>PAGO NOTAS MERC</t>
  </si>
  <si>
    <t>DIF PAGADA EN EFEC</t>
  </si>
  <si>
    <t>CORTE 28 MAYO 2013</t>
  </si>
  <si>
    <t>CORTE 30 MAYO 2013</t>
  </si>
  <si>
    <t>************************************************************************************************</t>
  </si>
  <si>
    <t>CORTE 31 MAYO 2013</t>
  </si>
  <si>
    <t>UU</t>
  </si>
  <si>
    <t>PAGO NOTAS DE MERC</t>
  </si>
  <si>
    <t>CORTE 4 JUNIO 2013</t>
  </si>
  <si>
    <t>CORTE 7 JUNIO 2013</t>
  </si>
  <si>
    <t>***************************************************************************************************</t>
  </si>
  <si>
    <t>ARCADIO PROLEDO</t>
  </si>
  <si>
    <t>CORTE 8 JUNIO 2013</t>
  </si>
  <si>
    <t>++++++++++++++++++++++++++++++++++++++++++++++++++++++++++++++++++++++++++++++++++++++++++++++++</t>
  </si>
  <si>
    <t>PABLO</t>
  </si>
  <si>
    <t>PAGO NOTAS DE MER</t>
  </si>
  <si>
    <t>CORTE 11 JUNIO 2013</t>
  </si>
  <si>
    <t>*******************************************************************************************************</t>
  </si>
  <si>
    <t>CORTE DE 13 JUNIO 2013</t>
  </si>
  <si>
    <t>**************************************************************************************************************</t>
  </si>
  <si>
    <t>VV</t>
  </si>
  <si>
    <t>CORTE 14 JUN 2013</t>
  </si>
  <si>
    <t>POMPO</t>
  </si>
  <si>
    <t>DIFERENCIA EN EFECT SUPONGO</t>
  </si>
  <si>
    <t>CORTE 18 JUN 2013</t>
  </si>
  <si>
    <t>**************************************************************************************************************************</t>
  </si>
  <si>
    <t>GONZALO</t>
  </si>
  <si>
    <t>LEOPOLDO</t>
  </si>
  <si>
    <t>CORTE 19 JUN 2013</t>
  </si>
  <si>
    <t>CORTE 21 JUNIO 2013</t>
  </si>
  <si>
    <t>PAGO DE NOTAS POR MERC</t>
  </si>
  <si>
    <t>CORTE 25 JUNIO 2013</t>
  </si>
  <si>
    <t>CORTE 26 JUNIO 2013</t>
  </si>
  <si>
    <t>CORTE 27 JUNIO 2013</t>
  </si>
  <si>
    <t>WW</t>
  </si>
  <si>
    <t>CORTE 28 JUNIO 2013</t>
  </si>
  <si>
    <t>CORTE 1 JULIO 2013</t>
  </si>
  <si>
    <t>DIF A FAVOR PROLEDO CORTE 6 JULIO 2013 ?????</t>
  </si>
  <si>
    <t>XX</t>
  </si>
  <si>
    <t>CORTE 10 JULIO 2013</t>
  </si>
  <si>
    <t>**********************************************************************************************************</t>
  </si>
  <si>
    <t>DIFERENCIA EN EFECT</t>
  </si>
  <si>
    <t>CORTE 13 JULIO 2013</t>
  </si>
  <si>
    <t>DIF A FAVOR DE PROLEDO</t>
  </si>
  <si>
    <t>EN EL CORTE 22 JULIO 2013</t>
  </si>
  <si>
    <t>YY</t>
  </si>
  <si>
    <t>CORTE 23 JULIO 2013</t>
  </si>
  <si>
    <t>********************************************************************************************************************</t>
  </si>
  <si>
    <t>DEPOSITOS NUM 1</t>
  </si>
  <si>
    <t>CORTE 29 JULIO 2013</t>
  </si>
  <si>
    <t>DEPOSITOS NUM 2</t>
  </si>
  <si>
    <t>DEPOSITO NUM 3</t>
  </si>
  <si>
    <t>EN UN VALE ROSA EN EL CORTE DEL 22 JULIO</t>
  </si>
  <si>
    <t>TOTAL DE DEP Y PAGOS</t>
  </si>
  <si>
    <t>CORTE 31 JULIO 2013</t>
  </si>
  <si>
    <t>OCT</t>
  </si>
  <si>
    <t>FALTANTE</t>
  </si>
  <si>
    <t>CORTE 5 DE AGOSTO 2013</t>
  </si>
  <si>
    <t>ZZ</t>
  </si>
  <si>
    <t xml:space="preserve"> </t>
  </si>
  <si>
    <t>CORTE 7 AGO 2013</t>
  </si>
  <si>
    <t>PAGO NOTAS 1243,1244 Y 1247</t>
  </si>
  <si>
    <t>CORTE 13 AGOSTO 2013</t>
  </si>
  <si>
    <t>******************************************************************************************************************************************</t>
  </si>
  <si>
    <t>NOTAS DE MERC</t>
  </si>
  <si>
    <t>A1</t>
  </si>
  <si>
    <t>CORTE DE 26 AGOSTO 2013</t>
  </si>
  <si>
    <t>DIF PAGO ANT A FAVOR CL CORTE 15 AGO</t>
  </si>
  <si>
    <t>PAGO NOTAS A PROLEDO</t>
  </si>
  <si>
    <t>*****************************************************************************************************************</t>
  </si>
  <si>
    <t>CORTE 31 AGOSTO 2013</t>
  </si>
  <si>
    <t>***********************************************************************************************************************</t>
  </si>
  <si>
    <t>CORTE 7 SEP 2013</t>
  </si>
  <si>
    <t>B1</t>
  </si>
  <si>
    <t>SUPONGO EFECT</t>
  </si>
  <si>
    <t>CORTE 10 SEP 2013</t>
  </si>
  <si>
    <t>C1</t>
  </si>
  <si>
    <t>GABINO</t>
  </si>
  <si>
    <t>CORTE 17 SEP 2013</t>
  </si>
  <si>
    <t xml:space="preserve">PAGO </t>
  </si>
  <si>
    <t>CORTE 21 SEP 2013</t>
  </si>
  <si>
    <t>*******************************************************************************************************************</t>
  </si>
  <si>
    <t>CORTE 30 SEPTIEMBRE 2013</t>
  </si>
  <si>
    <t>DIF A FAVOR DEL CLIENTE</t>
  </si>
  <si>
    <t>D1</t>
  </si>
  <si>
    <t>CORTE 5 OCTUBRE 2013</t>
  </si>
  <si>
    <t>CORTE DEL 11 OCT 2013</t>
  </si>
  <si>
    <t>*********************************************************************************************************************</t>
  </si>
  <si>
    <t>depositos</t>
  </si>
  <si>
    <t>CORTE DEL 18 OCT 2013</t>
  </si>
  <si>
    <t>E1</t>
  </si>
  <si>
    <t>CORTE 21 OCTUBRE 2013</t>
  </si>
  <si>
    <t>ESTADO DE CUENTA POR  CLIENTE</t>
  </si>
  <si>
    <t>NOMBRE</t>
  </si>
  <si>
    <t>FECHA</t>
  </si>
  <si>
    <t xml:space="preserve">FACTURA </t>
  </si>
  <si>
    <t># REMISION</t>
  </si>
  <si>
    <t>IMPORTE</t>
  </si>
  <si>
    <t>FECHA DE PAGO</t>
  </si>
  <si>
    <t>PAGOS</t>
  </si>
  <si>
    <t>SALDO</t>
  </si>
  <si>
    <t>,0590 YY</t>
  </si>
  <si>
    <t>,0591 YY</t>
  </si>
  <si>
    <t>,0650 YY</t>
  </si>
  <si>
    <t>OK</t>
  </si>
  <si>
    <t>FOLIOS 1260--1256--1259--1249--</t>
  </si>
  <si>
    <t>1234---1235----1236---1231----</t>
  </si>
  <si>
    <t>1230---1228---1227--1223-</t>
  </si>
  <si>
    <t>APLICADO     CORTE 15 AGOSTO 2013</t>
  </si>
  <si>
    <t>1267---1273--1272--</t>
  </si>
  <si>
    <t>1275--+1276---No. 0192---No.0189</t>
  </si>
  <si>
    <t>PAGO DENOTAS  1294--1293--1291---1301--1304</t>
  </si>
  <si>
    <t xml:space="preserve">VALE DE EFECT          SE CAMBIA POR DEPOSITO </t>
  </si>
  <si>
    <t>MERCANCIA    1435---1430---1439---1419---1425</t>
  </si>
  <si>
    <t>MERCANCIA     FOLIO   1420</t>
  </si>
  <si>
    <t>PAGO DE MERC  1417--1416-1415-1414-1413-1412</t>
  </si>
  <si>
    <t>vale por excedente ???  De cuando   1,000.00</t>
  </si>
  <si>
    <t xml:space="preserve">falta dinero en el corte </t>
  </si>
  <si>
    <t>PAGO NOTAS MERC 1397-1381-1380</t>
  </si>
  <si>
    <t>PAGO DE MERCANCIA 1348-1349-1356-1361-1362-1365-1375-1376-</t>
  </si>
  <si>
    <t>DEPOSITO CON CHEQUE  468    20-SEPT 2013</t>
  </si>
  <si>
    <t xml:space="preserve">      DIF PAGO ANTERIOR A FAVOR CLIENTE</t>
  </si>
  <si>
    <t>PAGO NOTAS MERC 1340-1347-</t>
  </si>
  <si>
    <t>PAGO DE NOTAS 1341-1322-1331-1329-1330-</t>
  </si>
  <si>
    <t>NOTAS PROLEDO  1321--1320--1319--</t>
  </si>
  <si>
    <t>PROLEDO NOTAS  1296-1309-1310-1317-1318-1324-</t>
  </si>
  <si>
    <t>Aplicado en el pago de 5 de Octubre OK</t>
  </si>
  <si>
    <t>DIF ESTA A FAVOR DE CLIENTE</t>
  </si>
  <si>
    <t>PAGO DE NOTAS DE MERC 1208-1207-1206-1203-1202-1196-1192-1191-1188-1187</t>
  </si>
  <si>
    <t>PAGO DE NOTAS DE MERC   1218</t>
  </si>
  <si>
    <t>CHEQUE RASTRO FRIGORIFICO  SANTANDER 0124  23 JULIO 2013</t>
  </si>
  <si>
    <t>APLICADO 31 JULIO 2013</t>
  </si>
  <si>
    <t>NOTAS DE MERC 1152--1153-1166-1168-1169-1171</t>
  </si>
  <si>
    <t>NO HAY SOBRANTE EN EL CORTE  " ES FALTANTE " falta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</si>
</sst>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C0A]d\-mmm\-yy;@"/>
    <numFmt numFmtId="166" formatCode="[$$-80A]#,##0.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FF0000"/>
      <name val="Calibri"/>
      <family val="2"/>
    </font>
    <font>
      <sz val="11"/>
      <color rgb="FF00B0F0"/>
      <name val="Calibri"/>
      <family val="2"/>
    </font>
    <font>
      <b/>
      <sz val="11"/>
      <color rgb="FFFF0000"/>
      <name val="Calibri"/>
      <family val="2"/>
    </font>
    <font>
      <sz val="11"/>
      <color indexed="10"/>
      <name val="Calibri"/>
      <family val="2"/>
    </font>
    <font>
      <sz val="11"/>
      <color indexed="40"/>
      <name val="Calibri"/>
      <family val="2"/>
    </font>
    <font>
      <b/>
      <i/>
      <sz val="11"/>
      <color rgb="FFFF000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rgb="FF00B0F0"/>
      <name val="Calibri"/>
      <family val="2"/>
    </font>
    <font>
      <b/>
      <i/>
      <sz val="14"/>
      <color rgb="FF0000CC"/>
      <name val="Arial Black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indexed="8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b/>
      <sz val="14"/>
      <color indexed="8"/>
      <name val="Calibri"/>
      <family val="2"/>
    </font>
    <font>
      <b/>
      <sz val="11"/>
      <color theme="8" tint="-0.249977111117893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sz val="9"/>
      <color rgb="FF0000FF"/>
      <name val="Calibri"/>
      <family val="2"/>
    </font>
    <font>
      <b/>
      <sz val="12"/>
      <color rgb="FF0000FF"/>
      <name val="Calibri"/>
      <family val="2"/>
    </font>
    <font>
      <b/>
      <sz val="9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40"/>
      <name val="Calibri"/>
      <family val="2"/>
    </font>
    <font>
      <b/>
      <sz val="12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16" fontId="2" fillId="0" borderId="0" xfId="0" applyNumberFormat="1" applyFont="1"/>
    <xf numFmtId="0" fontId="2" fillId="0" borderId="0" xfId="0" applyFont="1" applyFill="1"/>
    <xf numFmtId="0" fontId="2" fillId="0" borderId="0" xfId="0" applyFont="1"/>
    <xf numFmtId="164" fontId="2" fillId="2" borderId="0" xfId="0" applyNumberFormat="1" applyFont="1" applyFill="1"/>
    <xf numFmtId="164" fontId="3" fillId="0" borderId="0" xfId="0" applyNumberFormat="1" applyFont="1"/>
    <xf numFmtId="0" fontId="2" fillId="0" borderId="0" xfId="0" applyFont="1" applyFill="1" applyBorder="1"/>
    <xf numFmtId="4" fontId="2" fillId="0" borderId="0" xfId="0" applyNumberFormat="1" applyFont="1" applyFill="1"/>
    <xf numFmtId="164" fontId="2" fillId="0" borderId="0" xfId="0" applyNumberFormat="1" applyFont="1"/>
    <xf numFmtId="16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/>
    <xf numFmtId="0" fontId="4" fillId="0" borderId="0" xfId="0" applyFont="1"/>
    <xf numFmtId="164" fontId="3" fillId="0" borderId="0" xfId="0" applyNumberFormat="1" applyFont="1" applyFill="1"/>
    <xf numFmtId="164" fontId="5" fillId="0" borderId="0" xfId="0" applyNumberFormat="1" applyFont="1"/>
    <xf numFmtId="164" fontId="2" fillId="2" borderId="0" xfId="0" applyNumberFormat="1" applyFont="1" applyFill="1" applyBorder="1"/>
    <xf numFmtId="164" fontId="2" fillId="0" borderId="0" xfId="0" applyNumberFormat="1" applyFont="1" applyFill="1" applyBorder="1"/>
    <xf numFmtId="164" fontId="6" fillId="0" borderId="1" xfId="0" applyNumberFormat="1" applyFont="1" applyBorder="1"/>
    <xf numFmtId="164" fontId="6" fillId="0" borderId="2" xfId="0" applyNumberFormat="1" applyFont="1" applyBorder="1"/>
    <xf numFmtId="164" fontId="2" fillId="0" borderId="2" xfId="0" applyNumberFormat="1" applyFont="1" applyBorder="1"/>
    <xf numFmtId="164" fontId="3" fillId="0" borderId="3" xfId="0" applyNumberFormat="1" applyFont="1" applyBorder="1"/>
    <xf numFmtId="16" fontId="2" fillId="0" borderId="0" xfId="0" applyNumberFormat="1" applyFont="1" applyFill="1"/>
    <xf numFmtId="164" fontId="2" fillId="0" borderId="0" xfId="0" applyNumberFormat="1" applyFont="1" applyFill="1"/>
    <xf numFmtId="164" fontId="6" fillId="0" borderId="0" xfId="0" applyNumberFormat="1" applyFont="1"/>
    <xf numFmtId="164" fontId="6" fillId="0" borderId="1" xfId="0" applyNumberFormat="1" applyFont="1" applyFill="1" applyBorder="1"/>
    <xf numFmtId="164" fontId="2" fillId="0" borderId="1" xfId="0" applyNumberFormat="1" applyFont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164" fontId="3" fillId="0" borderId="1" xfId="0" applyNumberFormat="1" applyFont="1" applyBorder="1"/>
    <xf numFmtId="164" fontId="3" fillId="0" borderId="3" xfId="0" applyNumberFormat="1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164" fontId="6" fillId="0" borderId="11" xfId="0" applyNumberFormat="1" applyFont="1" applyBorder="1"/>
    <xf numFmtId="17" fontId="2" fillId="0" borderId="0" xfId="0" applyNumberFormat="1" applyFont="1"/>
    <xf numFmtId="164" fontId="3" fillId="0" borderId="2" xfId="0" applyNumberFormat="1" applyFont="1" applyBorder="1"/>
    <xf numFmtId="164" fontId="7" fillId="0" borderId="3" xfId="0" applyNumberFormat="1" applyFont="1" applyBorder="1"/>
    <xf numFmtId="164" fontId="6" fillId="0" borderId="12" xfId="0" applyNumberFormat="1" applyFont="1" applyBorder="1"/>
    <xf numFmtId="164" fontId="6" fillId="0" borderId="2" xfId="0" applyNumberFormat="1" applyFont="1" applyFill="1" applyBorder="1"/>
    <xf numFmtId="0" fontId="2" fillId="0" borderId="0" xfId="0" quotePrefix="1" applyFont="1" applyFill="1"/>
    <xf numFmtId="164" fontId="8" fillId="0" borderId="0" xfId="0" applyNumberFormat="1" applyFont="1"/>
    <xf numFmtId="164" fontId="8" fillId="0" borderId="3" xfId="0" applyNumberFormat="1" applyFont="1" applyBorder="1"/>
    <xf numFmtId="164" fontId="9" fillId="0" borderId="1" xfId="0" applyNumberFormat="1" applyFont="1" applyBorder="1"/>
    <xf numFmtId="164" fontId="9" fillId="0" borderId="0" xfId="0" applyNumberFormat="1" applyFont="1"/>
    <xf numFmtId="0" fontId="10" fillId="3" borderId="0" xfId="0" applyFont="1" applyFill="1"/>
    <xf numFmtId="164" fontId="11" fillId="4" borderId="0" xfId="0" applyNumberFormat="1" applyFont="1" applyFill="1"/>
    <xf numFmtId="0" fontId="2" fillId="0" borderId="0" xfId="0" applyFont="1" applyBorder="1"/>
    <xf numFmtId="164" fontId="2" fillId="0" borderId="0" xfId="0" applyNumberFormat="1" applyFont="1" applyBorder="1"/>
    <xf numFmtId="16" fontId="2" fillId="0" borderId="0" xfId="0" applyNumberFormat="1" applyFont="1" applyBorder="1"/>
    <xf numFmtId="164" fontId="12" fillId="0" borderId="0" xfId="0" applyNumberFormat="1" applyFont="1"/>
    <xf numFmtId="164" fontId="12" fillId="0" borderId="3" xfId="0" applyNumberFormat="1" applyFont="1" applyBorder="1"/>
    <xf numFmtId="164" fontId="2" fillId="3" borderId="0" xfId="0" applyNumberFormat="1" applyFont="1" applyFill="1"/>
    <xf numFmtId="164" fontId="7" fillId="0" borderId="0" xfId="0" applyNumberFormat="1" applyFont="1"/>
    <xf numFmtId="164" fontId="2" fillId="0" borderId="3" xfId="0" applyNumberFormat="1" applyFont="1" applyBorder="1"/>
    <xf numFmtId="164" fontId="13" fillId="0" borderId="0" xfId="0" applyNumberFormat="1" applyFont="1"/>
    <xf numFmtId="164" fontId="13" fillId="0" borderId="1" xfId="0" applyNumberFormat="1" applyFont="1" applyBorder="1"/>
    <xf numFmtId="164" fontId="11" fillId="0" borderId="0" xfId="0" applyNumberFormat="1" applyFont="1"/>
    <xf numFmtId="164" fontId="11" fillId="0" borderId="3" xfId="0" applyNumberFormat="1" applyFont="1" applyBorder="1"/>
    <xf numFmtId="16" fontId="2" fillId="0" borderId="0" xfId="0" applyNumberFormat="1" applyFont="1" applyFill="1" applyBorder="1"/>
    <xf numFmtId="164" fontId="7" fillId="3" borderId="0" xfId="0" applyNumberFormat="1" applyFont="1" applyFill="1"/>
    <xf numFmtId="0" fontId="15" fillId="5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20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164" fontId="1" fillId="0" borderId="14" xfId="0" applyNumberFormat="1" applyFont="1" applyBorder="1" applyAlignment="1">
      <alignment horizontal="center"/>
    </xf>
    <xf numFmtId="165" fontId="21" fillId="0" borderId="14" xfId="0" applyNumberFormat="1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22" fillId="0" borderId="0" xfId="0" applyNumberFormat="1" applyFont="1" applyFill="1" applyAlignment="1">
      <alignment horizontal="center"/>
    </xf>
    <xf numFmtId="164" fontId="1" fillId="0" borderId="16" xfId="0" applyNumberFormat="1" applyFont="1" applyFill="1" applyBorder="1"/>
    <xf numFmtId="164" fontId="1" fillId="0" borderId="17" xfId="0" applyNumberFormat="1" applyFont="1" applyFill="1" applyBorder="1"/>
    <xf numFmtId="164" fontId="1" fillId="0" borderId="18" xfId="0" applyNumberFormat="1" applyFont="1" applyBorder="1"/>
    <xf numFmtId="0" fontId="1" fillId="0" borderId="18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164" fontId="1" fillId="0" borderId="18" xfId="0" applyNumberFormat="1" applyFont="1" applyFill="1" applyBorder="1"/>
    <xf numFmtId="166" fontId="1" fillId="0" borderId="0" xfId="0" applyNumberFormat="1" applyFont="1"/>
    <xf numFmtId="164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wrapText="1"/>
    </xf>
    <xf numFmtId="165" fontId="2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20" fillId="6" borderId="0" xfId="0" applyNumberFormat="1" applyFont="1" applyFill="1" applyAlignment="1">
      <alignment horizontal="center"/>
    </xf>
    <xf numFmtId="166" fontId="20" fillId="6" borderId="0" xfId="0" applyNumberFormat="1" applyFont="1" applyFill="1"/>
    <xf numFmtId="166" fontId="1" fillId="0" borderId="0" xfId="0" applyNumberFormat="1" applyFont="1" applyFill="1" applyAlignment="1">
      <alignment wrapText="1"/>
    </xf>
    <xf numFmtId="165" fontId="1" fillId="0" borderId="0" xfId="0" applyNumberFormat="1" applyFont="1" applyFill="1" applyBorder="1" applyAlignment="1">
      <alignment horizontal="right"/>
    </xf>
    <xf numFmtId="165" fontId="20" fillId="0" borderId="0" xfId="0" applyNumberFormat="1" applyFont="1" applyFill="1" applyAlignment="1">
      <alignment horizontal="center"/>
    </xf>
    <xf numFmtId="166" fontId="20" fillId="0" borderId="0" xfId="0" applyNumberFormat="1" applyFont="1" applyFill="1"/>
    <xf numFmtId="165" fontId="21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/>
    <xf numFmtId="165" fontId="24" fillId="0" borderId="0" xfId="0" applyNumberFormat="1" applyFont="1" applyFill="1" applyBorder="1" applyAlignment="1">
      <alignment horizontal="center"/>
    </xf>
    <xf numFmtId="166" fontId="24" fillId="0" borderId="0" xfId="0" applyNumberFormat="1" applyFont="1" applyFill="1"/>
    <xf numFmtId="0" fontId="0" fillId="0" borderId="18" xfId="0" applyFill="1" applyBorder="1" applyAlignment="1">
      <alignment horizontal="center"/>
    </xf>
    <xf numFmtId="166" fontId="24" fillId="0" borderId="0" xfId="0" applyNumberFormat="1" applyFont="1" applyFill="1" applyBorder="1"/>
    <xf numFmtId="165" fontId="24" fillId="0" borderId="0" xfId="0" applyNumberFormat="1" applyFont="1" applyAlignment="1">
      <alignment horizontal="center"/>
    </xf>
    <xf numFmtId="166" fontId="24" fillId="0" borderId="0" xfId="0" applyNumberFormat="1" applyFont="1"/>
    <xf numFmtId="0" fontId="1" fillId="0" borderId="18" xfId="0" applyFont="1" applyBorder="1"/>
    <xf numFmtId="166" fontId="21" fillId="0" borderId="0" xfId="0" applyNumberFormat="1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166" fontId="1" fillId="0" borderId="20" xfId="0" applyNumberFormat="1" applyFont="1" applyBorder="1"/>
    <xf numFmtId="165" fontId="1" fillId="0" borderId="20" xfId="0" applyNumberFormat="1" applyFont="1" applyBorder="1" applyAlignment="1">
      <alignment horizontal="center"/>
    </xf>
    <xf numFmtId="164" fontId="1" fillId="0" borderId="19" xfId="0" applyNumberFormat="1" applyFont="1" applyBorder="1"/>
    <xf numFmtId="0" fontId="2" fillId="7" borderId="0" xfId="0" applyFont="1" applyFill="1"/>
    <xf numFmtId="164" fontId="8" fillId="7" borderId="3" xfId="0" applyNumberFormat="1" applyFont="1" applyFill="1" applyBorder="1"/>
    <xf numFmtId="164" fontId="26" fillId="7" borderId="1" xfId="0" applyNumberFormat="1" applyFont="1" applyFill="1" applyBorder="1"/>
    <xf numFmtId="164" fontId="26" fillId="7" borderId="2" xfId="0" applyNumberFormat="1" applyFont="1" applyFill="1" applyBorder="1"/>
    <xf numFmtId="164" fontId="27" fillId="0" borderId="1" xfId="0" applyNumberFormat="1" applyFont="1" applyBorder="1"/>
    <xf numFmtId="164" fontId="27" fillId="0" borderId="2" xfId="0" applyNumberFormat="1" applyFont="1" applyBorder="1"/>
    <xf numFmtId="164" fontId="27" fillId="7" borderId="1" xfId="0" applyNumberFormat="1" applyFont="1" applyFill="1" applyBorder="1"/>
    <xf numFmtId="164" fontId="27" fillId="7" borderId="2" xfId="0" applyNumberFormat="1" applyFont="1" applyFill="1" applyBorder="1"/>
    <xf numFmtId="164" fontId="12" fillId="7" borderId="3" xfId="0" applyNumberFormat="1" applyFont="1" applyFill="1" applyBorder="1"/>
    <xf numFmtId="164" fontId="11" fillId="9" borderId="0" xfId="0" applyNumberFormat="1" applyFont="1" applyFill="1"/>
    <xf numFmtId="164" fontId="29" fillId="0" borderId="2" xfId="0" applyNumberFormat="1" applyFont="1" applyBorder="1"/>
    <xf numFmtId="0" fontId="11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right"/>
    </xf>
    <xf numFmtId="164" fontId="11" fillId="9" borderId="2" xfId="0" applyNumberFormat="1" applyFont="1" applyFill="1" applyBorder="1"/>
    <xf numFmtId="0" fontId="11" fillId="9" borderId="0" xfId="0" applyFont="1" applyFill="1"/>
    <xf numFmtId="0" fontId="11" fillId="8" borderId="0" xfId="0" applyFont="1" applyFill="1"/>
    <xf numFmtId="0" fontId="28" fillId="8" borderId="0" xfId="0" applyFont="1" applyFill="1" applyAlignment="1"/>
    <xf numFmtId="164" fontId="27" fillId="0" borderId="0" xfId="0" applyNumberFormat="1" applyFont="1" applyAlignment="1">
      <alignment horizontal="right"/>
    </xf>
    <xf numFmtId="164" fontId="27" fillId="0" borderId="0" xfId="0" applyNumberFormat="1" applyFont="1"/>
    <xf numFmtId="164" fontId="11" fillId="0" borderId="2" xfId="0" applyNumberFormat="1" applyFont="1" applyFill="1" applyBorder="1"/>
    <xf numFmtId="164" fontId="27" fillId="9" borderId="0" xfId="0" applyNumberFormat="1" applyFont="1" applyFill="1"/>
    <xf numFmtId="0" fontId="27" fillId="9" borderId="0" xfId="0" applyFont="1" applyFill="1"/>
    <xf numFmtId="164" fontId="13" fillId="0" borderId="2" xfId="0" applyNumberFormat="1" applyFont="1" applyBorder="1"/>
    <xf numFmtId="0" fontId="2" fillId="3" borderId="21" xfId="0" applyFont="1" applyFill="1" applyBorder="1" applyAlignment="1"/>
    <xf numFmtId="0" fontId="11" fillId="0" borderId="0" xfId="0" applyFont="1"/>
    <xf numFmtId="0" fontId="34" fillId="0" borderId="0" xfId="0" applyFont="1" applyAlignment="1">
      <alignment horizontal="right"/>
    </xf>
    <xf numFmtId="0" fontId="35" fillId="3" borderId="0" xfId="0" applyFont="1" applyFill="1"/>
    <xf numFmtId="0" fontId="35" fillId="0" borderId="0" xfId="0" applyFont="1"/>
    <xf numFmtId="0" fontId="36" fillId="12" borderId="0" xfId="0" applyFont="1" applyFill="1"/>
    <xf numFmtId="0" fontId="36" fillId="12" borderId="0" xfId="0" applyFont="1" applyFill="1" applyAlignment="1">
      <alignment horizontal="right"/>
    </xf>
    <xf numFmtId="164" fontId="37" fillId="0" borderId="2" xfId="0" applyNumberFormat="1" applyFont="1" applyBorder="1"/>
    <xf numFmtId="164" fontId="37" fillId="0" borderId="1" xfId="0" applyNumberFormat="1" applyFont="1" applyBorder="1"/>
    <xf numFmtId="0" fontId="11" fillId="2" borderId="0" xfId="0" applyFont="1" applyFill="1"/>
    <xf numFmtId="164" fontId="36" fillId="2" borderId="0" xfId="0" applyNumberFormat="1" applyFont="1" applyFill="1"/>
    <xf numFmtId="164" fontId="37" fillId="0" borderId="0" xfId="0" applyNumberFormat="1" applyFont="1"/>
    <xf numFmtId="164" fontId="13" fillId="0" borderId="1" xfId="0" applyNumberFormat="1" applyFont="1" applyFill="1" applyBorder="1"/>
    <xf numFmtId="0" fontId="27" fillId="0" borderId="0" xfId="0" applyFont="1" applyAlignment="1">
      <alignment horizontal="left"/>
    </xf>
    <xf numFmtId="0" fontId="27" fillId="9" borderId="0" xfId="0" applyFont="1" applyFill="1" applyAlignment="1">
      <alignment horizontal="right"/>
    </xf>
    <xf numFmtId="164" fontId="38" fillId="0" borderId="0" xfId="0" applyNumberFormat="1" applyFont="1"/>
    <xf numFmtId="0" fontId="11" fillId="0" borderId="0" xfId="0" applyFont="1" applyAlignment="1">
      <alignment horizontal="center"/>
    </xf>
    <xf numFmtId="0" fontId="28" fillId="7" borderId="0" xfId="0" applyFont="1" applyFill="1" applyAlignment="1">
      <alignment horizontal="center"/>
    </xf>
    <xf numFmtId="0" fontId="11" fillId="10" borderId="0" xfId="0" applyFont="1" applyFill="1" applyAlignment="1">
      <alignment horizontal="left"/>
    </xf>
    <xf numFmtId="0" fontId="30" fillId="7" borderId="0" xfId="0" applyFont="1" applyFill="1" applyAlignment="1">
      <alignment horizontal="center"/>
    </xf>
    <xf numFmtId="0" fontId="27" fillId="0" borderId="0" xfId="0" applyFont="1" applyAlignment="1">
      <alignment horizontal="right"/>
    </xf>
    <xf numFmtId="0" fontId="27" fillId="0" borderId="22" xfId="0" applyFont="1" applyBorder="1" applyAlignment="1">
      <alignment horizontal="right"/>
    </xf>
    <xf numFmtId="0" fontId="25" fillId="7" borderId="21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32" fillId="11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7" fillId="0" borderId="22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1" fillId="7" borderId="21" xfId="0" applyFont="1" applyFill="1" applyBorder="1" applyAlignment="1">
      <alignment horizontal="center"/>
    </xf>
    <xf numFmtId="0" fontId="28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1005</xdr:row>
      <xdr:rowOff>85725</xdr:rowOff>
    </xdr:from>
    <xdr:to>
      <xdr:col>6</xdr:col>
      <xdr:colOff>657225</xdr:colOff>
      <xdr:row>1005</xdr:row>
      <xdr:rowOff>104775</xdr:rowOff>
    </xdr:to>
    <xdr:cxnSp macro="">
      <xdr:nvCxnSpPr>
        <xdr:cNvPr id="3" name="2 Conector recto de flecha"/>
        <xdr:cNvCxnSpPr/>
      </xdr:nvCxnSpPr>
      <xdr:spPr>
        <a:xfrm flipV="1">
          <a:off x="7962900" y="193462275"/>
          <a:ext cx="19145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1004</xdr:row>
      <xdr:rowOff>57150</xdr:rowOff>
    </xdr:from>
    <xdr:to>
      <xdr:col>6</xdr:col>
      <xdr:colOff>752475</xdr:colOff>
      <xdr:row>1004</xdr:row>
      <xdr:rowOff>95250</xdr:rowOff>
    </xdr:to>
    <xdr:cxnSp macro="">
      <xdr:nvCxnSpPr>
        <xdr:cNvPr id="5" name="4 Conector recto de flecha"/>
        <xdr:cNvCxnSpPr/>
      </xdr:nvCxnSpPr>
      <xdr:spPr>
        <a:xfrm>
          <a:off x="8305800" y="193243200"/>
          <a:ext cx="1666875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2705100</xdr:colOff>
      <xdr:row>1241</xdr:row>
      <xdr:rowOff>95250</xdr:rowOff>
    </xdr:from>
    <xdr:to>
      <xdr:col>4</xdr:col>
      <xdr:colOff>1504950</xdr:colOff>
      <xdr:row>1241</xdr:row>
      <xdr:rowOff>104775</xdr:rowOff>
    </xdr:to>
    <xdr:cxnSp macro="">
      <xdr:nvCxnSpPr>
        <xdr:cNvPr id="4" name="3 Conector recto de flecha"/>
        <xdr:cNvCxnSpPr/>
      </xdr:nvCxnSpPr>
      <xdr:spPr>
        <a:xfrm>
          <a:off x="5362575" y="253479300"/>
          <a:ext cx="18097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2705100</xdr:colOff>
      <xdr:row>1220</xdr:row>
      <xdr:rowOff>95250</xdr:rowOff>
    </xdr:from>
    <xdr:to>
      <xdr:col>4</xdr:col>
      <xdr:colOff>1504950</xdr:colOff>
      <xdr:row>1220</xdr:row>
      <xdr:rowOff>104775</xdr:rowOff>
    </xdr:to>
    <xdr:cxnSp macro="">
      <xdr:nvCxnSpPr>
        <xdr:cNvPr id="6" name="5 Conector recto de flecha"/>
        <xdr:cNvCxnSpPr/>
      </xdr:nvCxnSpPr>
      <xdr:spPr>
        <a:xfrm>
          <a:off x="5362575" y="253479300"/>
          <a:ext cx="18097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3"/>
  <sheetViews>
    <sheetView tabSelected="1" topLeftCell="A1214" workbookViewId="0">
      <selection activeCell="D1231" sqref="D1231"/>
    </sheetView>
  </sheetViews>
  <sheetFormatPr baseColWidth="10" defaultColWidth="28.7109375" defaultRowHeight="15" x14ac:dyDescent="0.25"/>
  <cols>
    <col min="1" max="1" width="16.140625" style="2" customWidth="1"/>
    <col min="2" max="2" width="14.7109375" style="3" customWidth="1"/>
    <col min="3" max="3" width="9" style="3" customWidth="1"/>
    <col min="4" max="4" width="45.140625" style="3" customWidth="1"/>
    <col min="5" max="5" width="31.28515625" style="8" customWidth="1"/>
    <col min="6" max="6" width="22" style="3" customWidth="1"/>
    <col min="7" max="7" width="28.85546875" style="3" customWidth="1"/>
    <col min="8" max="8" width="26.5703125" style="2" customWidth="1"/>
    <col min="9" max="9" width="27.85546875" style="2" customWidth="1"/>
    <col min="10" max="256" width="28.7109375" style="2"/>
    <col min="257" max="257" width="16.140625" style="2" customWidth="1"/>
    <col min="258" max="258" width="14.7109375" style="2" customWidth="1"/>
    <col min="259" max="259" width="9" style="2" customWidth="1"/>
    <col min="260" max="260" width="45.140625" style="2" customWidth="1"/>
    <col min="261" max="261" width="31.28515625" style="2" customWidth="1"/>
    <col min="262" max="262" width="22" style="2" customWidth="1"/>
    <col min="263" max="263" width="28.85546875" style="2" customWidth="1"/>
    <col min="264" max="264" width="26.5703125" style="2" customWidth="1"/>
    <col min="265" max="265" width="27.85546875" style="2" customWidth="1"/>
    <col min="266" max="512" width="28.7109375" style="2"/>
    <col min="513" max="513" width="16.140625" style="2" customWidth="1"/>
    <col min="514" max="514" width="14.7109375" style="2" customWidth="1"/>
    <col min="515" max="515" width="9" style="2" customWidth="1"/>
    <col min="516" max="516" width="45.140625" style="2" customWidth="1"/>
    <col min="517" max="517" width="31.28515625" style="2" customWidth="1"/>
    <col min="518" max="518" width="22" style="2" customWidth="1"/>
    <col min="519" max="519" width="28.85546875" style="2" customWidth="1"/>
    <col min="520" max="520" width="26.5703125" style="2" customWidth="1"/>
    <col min="521" max="521" width="27.85546875" style="2" customWidth="1"/>
    <col min="522" max="768" width="28.7109375" style="2"/>
    <col min="769" max="769" width="16.140625" style="2" customWidth="1"/>
    <col min="770" max="770" width="14.7109375" style="2" customWidth="1"/>
    <col min="771" max="771" width="9" style="2" customWidth="1"/>
    <col min="772" max="772" width="45.140625" style="2" customWidth="1"/>
    <col min="773" max="773" width="31.28515625" style="2" customWidth="1"/>
    <col min="774" max="774" width="22" style="2" customWidth="1"/>
    <col min="775" max="775" width="28.85546875" style="2" customWidth="1"/>
    <col min="776" max="776" width="26.5703125" style="2" customWidth="1"/>
    <col min="777" max="777" width="27.85546875" style="2" customWidth="1"/>
    <col min="778" max="1024" width="28.7109375" style="2"/>
    <col min="1025" max="1025" width="16.140625" style="2" customWidth="1"/>
    <col min="1026" max="1026" width="14.7109375" style="2" customWidth="1"/>
    <col min="1027" max="1027" width="9" style="2" customWidth="1"/>
    <col min="1028" max="1028" width="45.140625" style="2" customWidth="1"/>
    <col min="1029" max="1029" width="31.28515625" style="2" customWidth="1"/>
    <col min="1030" max="1030" width="22" style="2" customWidth="1"/>
    <col min="1031" max="1031" width="28.85546875" style="2" customWidth="1"/>
    <col min="1032" max="1032" width="26.5703125" style="2" customWidth="1"/>
    <col min="1033" max="1033" width="27.85546875" style="2" customWidth="1"/>
    <col min="1034" max="1280" width="28.7109375" style="2"/>
    <col min="1281" max="1281" width="16.140625" style="2" customWidth="1"/>
    <col min="1282" max="1282" width="14.7109375" style="2" customWidth="1"/>
    <col min="1283" max="1283" width="9" style="2" customWidth="1"/>
    <col min="1284" max="1284" width="45.140625" style="2" customWidth="1"/>
    <col min="1285" max="1285" width="31.28515625" style="2" customWidth="1"/>
    <col min="1286" max="1286" width="22" style="2" customWidth="1"/>
    <col min="1287" max="1287" width="28.85546875" style="2" customWidth="1"/>
    <col min="1288" max="1288" width="26.5703125" style="2" customWidth="1"/>
    <col min="1289" max="1289" width="27.85546875" style="2" customWidth="1"/>
    <col min="1290" max="1536" width="28.7109375" style="2"/>
    <col min="1537" max="1537" width="16.140625" style="2" customWidth="1"/>
    <col min="1538" max="1538" width="14.7109375" style="2" customWidth="1"/>
    <col min="1539" max="1539" width="9" style="2" customWidth="1"/>
    <col min="1540" max="1540" width="45.140625" style="2" customWidth="1"/>
    <col min="1541" max="1541" width="31.28515625" style="2" customWidth="1"/>
    <col min="1542" max="1542" width="22" style="2" customWidth="1"/>
    <col min="1543" max="1543" width="28.85546875" style="2" customWidth="1"/>
    <col min="1544" max="1544" width="26.5703125" style="2" customWidth="1"/>
    <col min="1545" max="1545" width="27.85546875" style="2" customWidth="1"/>
    <col min="1546" max="1792" width="28.7109375" style="2"/>
    <col min="1793" max="1793" width="16.140625" style="2" customWidth="1"/>
    <col min="1794" max="1794" width="14.7109375" style="2" customWidth="1"/>
    <col min="1795" max="1795" width="9" style="2" customWidth="1"/>
    <col min="1796" max="1796" width="45.140625" style="2" customWidth="1"/>
    <col min="1797" max="1797" width="31.28515625" style="2" customWidth="1"/>
    <col min="1798" max="1798" width="22" style="2" customWidth="1"/>
    <col min="1799" max="1799" width="28.85546875" style="2" customWidth="1"/>
    <col min="1800" max="1800" width="26.5703125" style="2" customWidth="1"/>
    <col min="1801" max="1801" width="27.85546875" style="2" customWidth="1"/>
    <col min="1802" max="2048" width="28.7109375" style="2"/>
    <col min="2049" max="2049" width="16.140625" style="2" customWidth="1"/>
    <col min="2050" max="2050" width="14.7109375" style="2" customWidth="1"/>
    <col min="2051" max="2051" width="9" style="2" customWidth="1"/>
    <col min="2052" max="2052" width="45.140625" style="2" customWidth="1"/>
    <col min="2053" max="2053" width="31.28515625" style="2" customWidth="1"/>
    <col min="2054" max="2054" width="22" style="2" customWidth="1"/>
    <col min="2055" max="2055" width="28.85546875" style="2" customWidth="1"/>
    <col min="2056" max="2056" width="26.5703125" style="2" customWidth="1"/>
    <col min="2057" max="2057" width="27.85546875" style="2" customWidth="1"/>
    <col min="2058" max="2304" width="28.7109375" style="2"/>
    <col min="2305" max="2305" width="16.140625" style="2" customWidth="1"/>
    <col min="2306" max="2306" width="14.7109375" style="2" customWidth="1"/>
    <col min="2307" max="2307" width="9" style="2" customWidth="1"/>
    <col min="2308" max="2308" width="45.140625" style="2" customWidth="1"/>
    <col min="2309" max="2309" width="31.28515625" style="2" customWidth="1"/>
    <col min="2310" max="2310" width="22" style="2" customWidth="1"/>
    <col min="2311" max="2311" width="28.85546875" style="2" customWidth="1"/>
    <col min="2312" max="2312" width="26.5703125" style="2" customWidth="1"/>
    <col min="2313" max="2313" width="27.85546875" style="2" customWidth="1"/>
    <col min="2314" max="2560" width="28.7109375" style="2"/>
    <col min="2561" max="2561" width="16.140625" style="2" customWidth="1"/>
    <col min="2562" max="2562" width="14.7109375" style="2" customWidth="1"/>
    <col min="2563" max="2563" width="9" style="2" customWidth="1"/>
    <col min="2564" max="2564" width="45.140625" style="2" customWidth="1"/>
    <col min="2565" max="2565" width="31.28515625" style="2" customWidth="1"/>
    <col min="2566" max="2566" width="22" style="2" customWidth="1"/>
    <col min="2567" max="2567" width="28.85546875" style="2" customWidth="1"/>
    <col min="2568" max="2568" width="26.5703125" style="2" customWidth="1"/>
    <col min="2569" max="2569" width="27.85546875" style="2" customWidth="1"/>
    <col min="2570" max="2816" width="28.7109375" style="2"/>
    <col min="2817" max="2817" width="16.140625" style="2" customWidth="1"/>
    <col min="2818" max="2818" width="14.7109375" style="2" customWidth="1"/>
    <col min="2819" max="2819" width="9" style="2" customWidth="1"/>
    <col min="2820" max="2820" width="45.140625" style="2" customWidth="1"/>
    <col min="2821" max="2821" width="31.28515625" style="2" customWidth="1"/>
    <col min="2822" max="2822" width="22" style="2" customWidth="1"/>
    <col min="2823" max="2823" width="28.85546875" style="2" customWidth="1"/>
    <col min="2824" max="2824" width="26.5703125" style="2" customWidth="1"/>
    <col min="2825" max="2825" width="27.85546875" style="2" customWidth="1"/>
    <col min="2826" max="3072" width="28.7109375" style="2"/>
    <col min="3073" max="3073" width="16.140625" style="2" customWidth="1"/>
    <col min="3074" max="3074" width="14.7109375" style="2" customWidth="1"/>
    <col min="3075" max="3075" width="9" style="2" customWidth="1"/>
    <col min="3076" max="3076" width="45.140625" style="2" customWidth="1"/>
    <col min="3077" max="3077" width="31.28515625" style="2" customWidth="1"/>
    <col min="3078" max="3078" width="22" style="2" customWidth="1"/>
    <col min="3079" max="3079" width="28.85546875" style="2" customWidth="1"/>
    <col min="3080" max="3080" width="26.5703125" style="2" customWidth="1"/>
    <col min="3081" max="3081" width="27.85546875" style="2" customWidth="1"/>
    <col min="3082" max="3328" width="28.7109375" style="2"/>
    <col min="3329" max="3329" width="16.140625" style="2" customWidth="1"/>
    <col min="3330" max="3330" width="14.7109375" style="2" customWidth="1"/>
    <col min="3331" max="3331" width="9" style="2" customWidth="1"/>
    <col min="3332" max="3332" width="45.140625" style="2" customWidth="1"/>
    <col min="3333" max="3333" width="31.28515625" style="2" customWidth="1"/>
    <col min="3334" max="3334" width="22" style="2" customWidth="1"/>
    <col min="3335" max="3335" width="28.85546875" style="2" customWidth="1"/>
    <col min="3336" max="3336" width="26.5703125" style="2" customWidth="1"/>
    <col min="3337" max="3337" width="27.85546875" style="2" customWidth="1"/>
    <col min="3338" max="3584" width="28.7109375" style="2"/>
    <col min="3585" max="3585" width="16.140625" style="2" customWidth="1"/>
    <col min="3586" max="3586" width="14.7109375" style="2" customWidth="1"/>
    <col min="3587" max="3587" width="9" style="2" customWidth="1"/>
    <col min="3588" max="3588" width="45.140625" style="2" customWidth="1"/>
    <col min="3589" max="3589" width="31.28515625" style="2" customWidth="1"/>
    <col min="3590" max="3590" width="22" style="2" customWidth="1"/>
    <col min="3591" max="3591" width="28.85546875" style="2" customWidth="1"/>
    <col min="3592" max="3592" width="26.5703125" style="2" customWidth="1"/>
    <col min="3593" max="3593" width="27.85546875" style="2" customWidth="1"/>
    <col min="3594" max="3840" width="28.7109375" style="2"/>
    <col min="3841" max="3841" width="16.140625" style="2" customWidth="1"/>
    <col min="3842" max="3842" width="14.7109375" style="2" customWidth="1"/>
    <col min="3843" max="3843" width="9" style="2" customWidth="1"/>
    <col min="3844" max="3844" width="45.140625" style="2" customWidth="1"/>
    <col min="3845" max="3845" width="31.28515625" style="2" customWidth="1"/>
    <col min="3846" max="3846" width="22" style="2" customWidth="1"/>
    <col min="3847" max="3847" width="28.85546875" style="2" customWidth="1"/>
    <col min="3848" max="3848" width="26.5703125" style="2" customWidth="1"/>
    <col min="3849" max="3849" width="27.85546875" style="2" customWidth="1"/>
    <col min="3850" max="4096" width="28.7109375" style="2"/>
    <col min="4097" max="4097" width="16.140625" style="2" customWidth="1"/>
    <col min="4098" max="4098" width="14.7109375" style="2" customWidth="1"/>
    <col min="4099" max="4099" width="9" style="2" customWidth="1"/>
    <col min="4100" max="4100" width="45.140625" style="2" customWidth="1"/>
    <col min="4101" max="4101" width="31.28515625" style="2" customWidth="1"/>
    <col min="4102" max="4102" width="22" style="2" customWidth="1"/>
    <col min="4103" max="4103" width="28.85546875" style="2" customWidth="1"/>
    <col min="4104" max="4104" width="26.5703125" style="2" customWidth="1"/>
    <col min="4105" max="4105" width="27.85546875" style="2" customWidth="1"/>
    <col min="4106" max="4352" width="28.7109375" style="2"/>
    <col min="4353" max="4353" width="16.140625" style="2" customWidth="1"/>
    <col min="4354" max="4354" width="14.7109375" style="2" customWidth="1"/>
    <col min="4355" max="4355" width="9" style="2" customWidth="1"/>
    <col min="4356" max="4356" width="45.140625" style="2" customWidth="1"/>
    <col min="4357" max="4357" width="31.28515625" style="2" customWidth="1"/>
    <col min="4358" max="4358" width="22" style="2" customWidth="1"/>
    <col min="4359" max="4359" width="28.85546875" style="2" customWidth="1"/>
    <col min="4360" max="4360" width="26.5703125" style="2" customWidth="1"/>
    <col min="4361" max="4361" width="27.85546875" style="2" customWidth="1"/>
    <col min="4362" max="4608" width="28.7109375" style="2"/>
    <col min="4609" max="4609" width="16.140625" style="2" customWidth="1"/>
    <col min="4610" max="4610" width="14.7109375" style="2" customWidth="1"/>
    <col min="4611" max="4611" width="9" style="2" customWidth="1"/>
    <col min="4612" max="4612" width="45.140625" style="2" customWidth="1"/>
    <col min="4613" max="4613" width="31.28515625" style="2" customWidth="1"/>
    <col min="4614" max="4614" width="22" style="2" customWidth="1"/>
    <col min="4615" max="4615" width="28.85546875" style="2" customWidth="1"/>
    <col min="4616" max="4616" width="26.5703125" style="2" customWidth="1"/>
    <col min="4617" max="4617" width="27.85546875" style="2" customWidth="1"/>
    <col min="4618" max="4864" width="28.7109375" style="2"/>
    <col min="4865" max="4865" width="16.140625" style="2" customWidth="1"/>
    <col min="4866" max="4866" width="14.7109375" style="2" customWidth="1"/>
    <col min="4867" max="4867" width="9" style="2" customWidth="1"/>
    <col min="4868" max="4868" width="45.140625" style="2" customWidth="1"/>
    <col min="4869" max="4869" width="31.28515625" style="2" customWidth="1"/>
    <col min="4870" max="4870" width="22" style="2" customWidth="1"/>
    <col min="4871" max="4871" width="28.85546875" style="2" customWidth="1"/>
    <col min="4872" max="4872" width="26.5703125" style="2" customWidth="1"/>
    <col min="4873" max="4873" width="27.85546875" style="2" customWidth="1"/>
    <col min="4874" max="5120" width="28.7109375" style="2"/>
    <col min="5121" max="5121" width="16.140625" style="2" customWidth="1"/>
    <col min="5122" max="5122" width="14.7109375" style="2" customWidth="1"/>
    <col min="5123" max="5123" width="9" style="2" customWidth="1"/>
    <col min="5124" max="5124" width="45.140625" style="2" customWidth="1"/>
    <col min="5125" max="5125" width="31.28515625" style="2" customWidth="1"/>
    <col min="5126" max="5126" width="22" style="2" customWidth="1"/>
    <col min="5127" max="5127" width="28.85546875" style="2" customWidth="1"/>
    <col min="5128" max="5128" width="26.5703125" style="2" customWidth="1"/>
    <col min="5129" max="5129" width="27.85546875" style="2" customWidth="1"/>
    <col min="5130" max="5376" width="28.7109375" style="2"/>
    <col min="5377" max="5377" width="16.140625" style="2" customWidth="1"/>
    <col min="5378" max="5378" width="14.7109375" style="2" customWidth="1"/>
    <col min="5379" max="5379" width="9" style="2" customWidth="1"/>
    <col min="5380" max="5380" width="45.140625" style="2" customWidth="1"/>
    <col min="5381" max="5381" width="31.28515625" style="2" customWidth="1"/>
    <col min="5382" max="5382" width="22" style="2" customWidth="1"/>
    <col min="5383" max="5383" width="28.85546875" style="2" customWidth="1"/>
    <col min="5384" max="5384" width="26.5703125" style="2" customWidth="1"/>
    <col min="5385" max="5385" width="27.85546875" style="2" customWidth="1"/>
    <col min="5386" max="5632" width="28.7109375" style="2"/>
    <col min="5633" max="5633" width="16.140625" style="2" customWidth="1"/>
    <col min="5634" max="5634" width="14.7109375" style="2" customWidth="1"/>
    <col min="5635" max="5635" width="9" style="2" customWidth="1"/>
    <col min="5636" max="5636" width="45.140625" style="2" customWidth="1"/>
    <col min="5637" max="5637" width="31.28515625" style="2" customWidth="1"/>
    <col min="5638" max="5638" width="22" style="2" customWidth="1"/>
    <col min="5639" max="5639" width="28.85546875" style="2" customWidth="1"/>
    <col min="5640" max="5640" width="26.5703125" style="2" customWidth="1"/>
    <col min="5641" max="5641" width="27.85546875" style="2" customWidth="1"/>
    <col min="5642" max="5888" width="28.7109375" style="2"/>
    <col min="5889" max="5889" width="16.140625" style="2" customWidth="1"/>
    <col min="5890" max="5890" width="14.7109375" style="2" customWidth="1"/>
    <col min="5891" max="5891" width="9" style="2" customWidth="1"/>
    <col min="5892" max="5892" width="45.140625" style="2" customWidth="1"/>
    <col min="5893" max="5893" width="31.28515625" style="2" customWidth="1"/>
    <col min="5894" max="5894" width="22" style="2" customWidth="1"/>
    <col min="5895" max="5895" width="28.85546875" style="2" customWidth="1"/>
    <col min="5896" max="5896" width="26.5703125" style="2" customWidth="1"/>
    <col min="5897" max="5897" width="27.85546875" style="2" customWidth="1"/>
    <col min="5898" max="6144" width="28.7109375" style="2"/>
    <col min="6145" max="6145" width="16.140625" style="2" customWidth="1"/>
    <col min="6146" max="6146" width="14.7109375" style="2" customWidth="1"/>
    <col min="6147" max="6147" width="9" style="2" customWidth="1"/>
    <col min="6148" max="6148" width="45.140625" style="2" customWidth="1"/>
    <col min="6149" max="6149" width="31.28515625" style="2" customWidth="1"/>
    <col min="6150" max="6150" width="22" style="2" customWidth="1"/>
    <col min="6151" max="6151" width="28.85546875" style="2" customWidth="1"/>
    <col min="6152" max="6152" width="26.5703125" style="2" customWidth="1"/>
    <col min="6153" max="6153" width="27.85546875" style="2" customWidth="1"/>
    <col min="6154" max="6400" width="28.7109375" style="2"/>
    <col min="6401" max="6401" width="16.140625" style="2" customWidth="1"/>
    <col min="6402" max="6402" width="14.7109375" style="2" customWidth="1"/>
    <col min="6403" max="6403" width="9" style="2" customWidth="1"/>
    <col min="6404" max="6404" width="45.140625" style="2" customWidth="1"/>
    <col min="6405" max="6405" width="31.28515625" style="2" customWidth="1"/>
    <col min="6406" max="6406" width="22" style="2" customWidth="1"/>
    <col min="6407" max="6407" width="28.85546875" style="2" customWidth="1"/>
    <col min="6408" max="6408" width="26.5703125" style="2" customWidth="1"/>
    <col min="6409" max="6409" width="27.85546875" style="2" customWidth="1"/>
    <col min="6410" max="6656" width="28.7109375" style="2"/>
    <col min="6657" max="6657" width="16.140625" style="2" customWidth="1"/>
    <col min="6658" max="6658" width="14.7109375" style="2" customWidth="1"/>
    <col min="6659" max="6659" width="9" style="2" customWidth="1"/>
    <col min="6660" max="6660" width="45.140625" style="2" customWidth="1"/>
    <col min="6661" max="6661" width="31.28515625" style="2" customWidth="1"/>
    <col min="6662" max="6662" width="22" style="2" customWidth="1"/>
    <col min="6663" max="6663" width="28.85546875" style="2" customWidth="1"/>
    <col min="6664" max="6664" width="26.5703125" style="2" customWidth="1"/>
    <col min="6665" max="6665" width="27.85546875" style="2" customWidth="1"/>
    <col min="6666" max="6912" width="28.7109375" style="2"/>
    <col min="6913" max="6913" width="16.140625" style="2" customWidth="1"/>
    <col min="6914" max="6914" width="14.7109375" style="2" customWidth="1"/>
    <col min="6915" max="6915" width="9" style="2" customWidth="1"/>
    <col min="6916" max="6916" width="45.140625" style="2" customWidth="1"/>
    <col min="6917" max="6917" width="31.28515625" style="2" customWidth="1"/>
    <col min="6918" max="6918" width="22" style="2" customWidth="1"/>
    <col min="6919" max="6919" width="28.85546875" style="2" customWidth="1"/>
    <col min="6920" max="6920" width="26.5703125" style="2" customWidth="1"/>
    <col min="6921" max="6921" width="27.85546875" style="2" customWidth="1"/>
    <col min="6922" max="7168" width="28.7109375" style="2"/>
    <col min="7169" max="7169" width="16.140625" style="2" customWidth="1"/>
    <col min="7170" max="7170" width="14.7109375" style="2" customWidth="1"/>
    <col min="7171" max="7171" width="9" style="2" customWidth="1"/>
    <col min="7172" max="7172" width="45.140625" style="2" customWidth="1"/>
    <col min="7173" max="7173" width="31.28515625" style="2" customWidth="1"/>
    <col min="7174" max="7174" width="22" style="2" customWidth="1"/>
    <col min="7175" max="7175" width="28.85546875" style="2" customWidth="1"/>
    <col min="7176" max="7176" width="26.5703125" style="2" customWidth="1"/>
    <col min="7177" max="7177" width="27.85546875" style="2" customWidth="1"/>
    <col min="7178" max="7424" width="28.7109375" style="2"/>
    <col min="7425" max="7425" width="16.140625" style="2" customWidth="1"/>
    <col min="7426" max="7426" width="14.7109375" style="2" customWidth="1"/>
    <col min="7427" max="7427" width="9" style="2" customWidth="1"/>
    <col min="7428" max="7428" width="45.140625" style="2" customWidth="1"/>
    <col min="7429" max="7429" width="31.28515625" style="2" customWidth="1"/>
    <col min="7430" max="7430" width="22" style="2" customWidth="1"/>
    <col min="7431" max="7431" width="28.85546875" style="2" customWidth="1"/>
    <col min="7432" max="7432" width="26.5703125" style="2" customWidth="1"/>
    <col min="7433" max="7433" width="27.85546875" style="2" customWidth="1"/>
    <col min="7434" max="7680" width="28.7109375" style="2"/>
    <col min="7681" max="7681" width="16.140625" style="2" customWidth="1"/>
    <col min="7682" max="7682" width="14.7109375" style="2" customWidth="1"/>
    <col min="7683" max="7683" width="9" style="2" customWidth="1"/>
    <col min="7684" max="7684" width="45.140625" style="2" customWidth="1"/>
    <col min="7685" max="7685" width="31.28515625" style="2" customWidth="1"/>
    <col min="7686" max="7686" width="22" style="2" customWidth="1"/>
    <col min="7687" max="7687" width="28.85546875" style="2" customWidth="1"/>
    <col min="7688" max="7688" width="26.5703125" style="2" customWidth="1"/>
    <col min="7689" max="7689" width="27.85546875" style="2" customWidth="1"/>
    <col min="7690" max="7936" width="28.7109375" style="2"/>
    <col min="7937" max="7937" width="16.140625" style="2" customWidth="1"/>
    <col min="7938" max="7938" width="14.7109375" style="2" customWidth="1"/>
    <col min="7939" max="7939" width="9" style="2" customWidth="1"/>
    <col min="7940" max="7940" width="45.140625" style="2" customWidth="1"/>
    <col min="7941" max="7941" width="31.28515625" style="2" customWidth="1"/>
    <col min="7942" max="7942" width="22" style="2" customWidth="1"/>
    <col min="7943" max="7943" width="28.85546875" style="2" customWidth="1"/>
    <col min="7944" max="7944" width="26.5703125" style="2" customWidth="1"/>
    <col min="7945" max="7945" width="27.85546875" style="2" customWidth="1"/>
    <col min="7946" max="8192" width="28.7109375" style="2"/>
    <col min="8193" max="8193" width="16.140625" style="2" customWidth="1"/>
    <col min="8194" max="8194" width="14.7109375" style="2" customWidth="1"/>
    <col min="8195" max="8195" width="9" style="2" customWidth="1"/>
    <col min="8196" max="8196" width="45.140625" style="2" customWidth="1"/>
    <col min="8197" max="8197" width="31.28515625" style="2" customWidth="1"/>
    <col min="8198" max="8198" width="22" style="2" customWidth="1"/>
    <col min="8199" max="8199" width="28.85546875" style="2" customWidth="1"/>
    <col min="8200" max="8200" width="26.5703125" style="2" customWidth="1"/>
    <col min="8201" max="8201" width="27.85546875" style="2" customWidth="1"/>
    <col min="8202" max="8448" width="28.7109375" style="2"/>
    <col min="8449" max="8449" width="16.140625" style="2" customWidth="1"/>
    <col min="8450" max="8450" width="14.7109375" style="2" customWidth="1"/>
    <col min="8451" max="8451" width="9" style="2" customWidth="1"/>
    <col min="8452" max="8452" width="45.140625" style="2" customWidth="1"/>
    <col min="8453" max="8453" width="31.28515625" style="2" customWidth="1"/>
    <col min="8454" max="8454" width="22" style="2" customWidth="1"/>
    <col min="8455" max="8455" width="28.85546875" style="2" customWidth="1"/>
    <col min="8456" max="8456" width="26.5703125" style="2" customWidth="1"/>
    <col min="8457" max="8457" width="27.85546875" style="2" customWidth="1"/>
    <col min="8458" max="8704" width="28.7109375" style="2"/>
    <col min="8705" max="8705" width="16.140625" style="2" customWidth="1"/>
    <col min="8706" max="8706" width="14.7109375" style="2" customWidth="1"/>
    <col min="8707" max="8707" width="9" style="2" customWidth="1"/>
    <col min="8708" max="8708" width="45.140625" style="2" customWidth="1"/>
    <col min="8709" max="8709" width="31.28515625" style="2" customWidth="1"/>
    <col min="8710" max="8710" width="22" style="2" customWidth="1"/>
    <col min="8711" max="8711" width="28.85546875" style="2" customWidth="1"/>
    <col min="8712" max="8712" width="26.5703125" style="2" customWidth="1"/>
    <col min="8713" max="8713" width="27.85546875" style="2" customWidth="1"/>
    <col min="8714" max="8960" width="28.7109375" style="2"/>
    <col min="8961" max="8961" width="16.140625" style="2" customWidth="1"/>
    <col min="8962" max="8962" width="14.7109375" style="2" customWidth="1"/>
    <col min="8963" max="8963" width="9" style="2" customWidth="1"/>
    <col min="8964" max="8964" width="45.140625" style="2" customWidth="1"/>
    <col min="8965" max="8965" width="31.28515625" style="2" customWidth="1"/>
    <col min="8966" max="8966" width="22" style="2" customWidth="1"/>
    <col min="8967" max="8967" width="28.85546875" style="2" customWidth="1"/>
    <col min="8968" max="8968" width="26.5703125" style="2" customWidth="1"/>
    <col min="8969" max="8969" width="27.85546875" style="2" customWidth="1"/>
    <col min="8970" max="9216" width="28.7109375" style="2"/>
    <col min="9217" max="9217" width="16.140625" style="2" customWidth="1"/>
    <col min="9218" max="9218" width="14.7109375" style="2" customWidth="1"/>
    <col min="9219" max="9219" width="9" style="2" customWidth="1"/>
    <col min="9220" max="9220" width="45.140625" style="2" customWidth="1"/>
    <col min="9221" max="9221" width="31.28515625" style="2" customWidth="1"/>
    <col min="9222" max="9222" width="22" style="2" customWidth="1"/>
    <col min="9223" max="9223" width="28.85546875" style="2" customWidth="1"/>
    <col min="9224" max="9224" width="26.5703125" style="2" customWidth="1"/>
    <col min="9225" max="9225" width="27.85546875" style="2" customWidth="1"/>
    <col min="9226" max="9472" width="28.7109375" style="2"/>
    <col min="9473" max="9473" width="16.140625" style="2" customWidth="1"/>
    <col min="9474" max="9474" width="14.7109375" style="2" customWidth="1"/>
    <col min="9475" max="9475" width="9" style="2" customWidth="1"/>
    <col min="9476" max="9476" width="45.140625" style="2" customWidth="1"/>
    <col min="9477" max="9477" width="31.28515625" style="2" customWidth="1"/>
    <col min="9478" max="9478" width="22" style="2" customWidth="1"/>
    <col min="9479" max="9479" width="28.85546875" style="2" customWidth="1"/>
    <col min="9480" max="9480" width="26.5703125" style="2" customWidth="1"/>
    <col min="9481" max="9481" width="27.85546875" style="2" customWidth="1"/>
    <col min="9482" max="9728" width="28.7109375" style="2"/>
    <col min="9729" max="9729" width="16.140625" style="2" customWidth="1"/>
    <col min="9730" max="9730" width="14.7109375" style="2" customWidth="1"/>
    <col min="9731" max="9731" width="9" style="2" customWidth="1"/>
    <col min="9732" max="9732" width="45.140625" style="2" customWidth="1"/>
    <col min="9733" max="9733" width="31.28515625" style="2" customWidth="1"/>
    <col min="9734" max="9734" width="22" style="2" customWidth="1"/>
    <col min="9735" max="9735" width="28.85546875" style="2" customWidth="1"/>
    <col min="9736" max="9736" width="26.5703125" style="2" customWidth="1"/>
    <col min="9737" max="9737" width="27.85546875" style="2" customWidth="1"/>
    <col min="9738" max="9984" width="28.7109375" style="2"/>
    <col min="9985" max="9985" width="16.140625" style="2" customWidth="1"/>
    <col min="9986" max="9986" width="14.7109375" style="2" customWidth="1"/>
    <col min="9987" max="9987" width="9" style="2" customWidth="1"/>
    <col min="9988" max="9988" width="45.140625" style="2" customWidth="1"/>
    <col min="9989" max="9989" width="31.28515625" style="2" customWidth="1"/>
    <col min="9990" max="9990" width="22" style="2" customWidth="1"/>
    <col min="9991" max="9991" width="28.85546875" style="2" customWidth="1"/>
    <col min="9992" max="9992" width="26.5703125" style="2" customWidth="1"/>
    <col min="9993" max="9993" width="27.85546875" style="2" customWidth="1"/>
    <col min="9994" max="10240" width="28.7109375" style="2"/>
    <col min="10241" max="10241" width="16.140625" style="2" customWidth="1"/>
    <col min="10242" max="10242" width="14.7109375" style="2" customWidth="1"/>
    <col min="10243" max="10243" width="9" style="2" customWidth="1"/>
    <col min="10244" max="10244" width="45.140625" style="2" customWidth="1"/>
    <col min="10245" max="10245" width="31.28515625" style="2" customWidth="1"/>
    <col min="10246" max="10246" width="22" style="2" customWidth="1"/>
    <col min="10247" max="10247" width="28.85546875" style="2" customWidth="1"/>
    <col min="10248" max="10248" width="26.5703125" style="2" customWidth="1"/>
    <col min="10249" max="10249" width="27.85546875" style="2" customWidth="1"/>
    <col min="10250" max="10496" width="28.7109375" style="2"/>
    <col min="10497" max="10497" width="16.140625" style="2" customWidth="1"/>
    <col min="10498" max="10498" width="14.7109375" style="2" customWidth="1"/>
    <col min="10499" max="10499" width="9" style="2" customWidth="1"/>
    <col min="10500" max="10500" width="45.140625" style="2" customWidth="1"/>
    <col min="10501" max="10501" width="31.28515625" style="2" customWidth="1"/>
    <col min="10502" max="10502" width="22" style="2" customWidth="1"/>
    <col min="10503" max="10503" width="28.85546875" style="2" customWidth="1"/>
    <col min="10504" max="10504" width="26.5703125" style="2" customWidth="1"/>
    <col min="10505" max="10505" width="27.85546875" style="2" customWidth="1"/>
    <col min="10506" max="10752" width="28.7109375" style="2"/>
    <col min="10753" max="10753" width="16.140625" style="2" customWidth="1"/>
    <col min="10754" max="10754" width="14.7109375" style="2" customWidth="1"/>
    <col min="10755" max="10755" width="9" style="2" customWidth="1"/>
    <col min="10756" max="10756" width="45.140625" style="2" customWidth="1"/>
    <col min="10757" max="10757" width="31.28515625" style="2" customWidth="1"/>
    <col min="10758" max="10758" width="22" style="2" customWidth="1"/>
    <col min="10759" max="10759" width="28.85546875" style="2" customWidth="1"/>
    <col min="10760" max="10760" width="26.5703125" style="2" customWidth="1"/>
    <col min="10761" max="10761" width="27.85546875" style="2" customWidth="1"/>
    <col min="10762" max="11008" width="28.7109375" style="2"/>
    <col min="11009" max="11009" width="16.140625" style="2" customWidth="1"/>
    <col min="11010" max="11010" width="14.7109375" style="2" customWidth="1"/>
    <col min="11011" max="11011" width="9" style="2" customWidth="1"/>
    <col min="11012" max="11012" width="45.140625" style="2" customWidth="1"/>
    <col min="11013" max="11013" width="31.28515625" style="2" customWidth="1"/>
    <col min="11014" max="11014" width="22" style="2" customWidth="1"/>
    <col min="11015" max="11015" width="28.85546875" style="2" customWidth="1"/>
    <col min="11016" max="11016" width="26.5703125" style="2" customWidth="1"/>
    <col min="11017" max="11017" width="27.85546875" style="2" customWidth="1"/>
    <col min="11018" max="11264" width="28.7109375" style="2"/>
    <col min="11265" max="11265" width="16.140625" style="2" customWidth="1"/>
    <col min="11266" max="11266" width="14.7109375" style="2" customWidth="1"/>
    <col min="11267" max="11267" width="9" style="2" customWidth="1"/>
    <col min="11268" max="11268" width="45.140625" style="2" customWidth="1"/>
    <col min="11269" max="11269" width="31.28515625" style="2" customWidth="1"/>
    <col min="11270" max="11270" width="22" style="2" customWidth="1"/>
    <col min="11271" max="11271" width="28.85546875" style="2" customWidth="1"/>
    <col min="11272" max="11272" width="26.5703125" style="2" customWidth="1"/>
    <col min="11273" max="11273" width="27.85546875" style="2" customWidth="1"/>
    <col min="11274" max="11520" width="28.7109375" style="2"/>
    <col min="11521" max="11521" width="16.140625" style="2" customWidth="1"/>
    <col min="11522" max="11522" width="14.7109375" style="2" customWidth="1"/>
    <col min="11523" max="11523" width="9" style="2" customWidth="1"/>
    <col min="11524" max="11524" width="45.140625" style="2" customWidth="1"/>
    <col min="11525" max="11525" width="31.28515625" style="2" customWidth="1"/>
    <col min="11526" max="11526" width="22" style="2" customWidth="1"/>
    <col min="11527" max="11527" width="28.85546875" style="2" customWidth="1"/>
    <col min="11528" max="11528" width="26.5703125" style="2" customWidth="1"/>
    <col min="11529" max="11529" width="27.85546875" style="2" customWidth="1"/>
    <col min="11530" max="11776" width="28.7109375" style="2"/>
    <col min="11777" max="11777" width="16.140625" style="2" customWidth="1"/>
    <col min="11778" max="11778" width="14.7109375" style="2" customWidth="1"/>
    <col min="11779" max="11779" width="9" style="2" customWidth="1"/>
    <col min="11780" max="11780" width="45.140625" style="2" customWidth="1"/>
    <col min="11781" max="11781" width="31.28515625" style="2" customWidth="1"/>
    <col min="11782" max="11782" width="22" style="2" customWidth="1"/>
    <col min="11783" max="11783" width="28.85546875" style="2" customWidth="1"/>
    <col min="11784" max="11784" width="26.5703125" style="2" customWidth="1"/>
    <col min="11785" max="11785" width="27.85546875" style="2" customWidth="1"/>
    <col min="11786" max="12032" width="28.7109375" style="2"/>
    <col min="12033" max="12033" width="16.140625" style="2" customWidth="1"/>
    <col min="12034" max="12034" width="14.7109375" style="2" customWidth="1"/>
    <col min="12035" max="12035" width="9" style="2" customWidth="1"/>
    <col min="12036" max="12036" width="45.140625" style="2" customWidth="1"/>
    <col min="12037" max="12037" width="31.28515625" style="2" customWidth="1"/>
    <col min="12038" max="12038" width="22" style="2" customWidth="1"/>
    <col min="12039" max="12039" width="28.85546875" style="2" customWidth="1"/>
    <col min="12040" max="12040" width="26.5703125" style="2" customWidth="1"/>
    <col min="12041" max="12041" width="27.85546875" style="2" customWidth="1"/>
    <col min="12042" max="12288" width="28.7109375" style="2"/>
    <col min="12289" max="12289" width="16.140625" style="2" customWidth="1"/>
    <col min="12290" max="12290" width="14.7109375" style="2" customWidth="1"/>
    <col min="12291" max="12291" width="9" style="2" customWidth="1"/>
    <col min="12292" max="12292" width="45.140625" style="2" customWidth="1"/>
    <col min="12293" max="12293" width="31.28515625" style="2" customWidth="1"/>
    <col min="12294" max="12294" width="22" style="2" customWidth="1"/>
    <col min="12295" max="12295" width="28.85546875" style="2" customWidth="1"/>
    <col min="12296" max="12296" width="26.5703125" style="2" customWidth="1"/>
    <col min="12297" max="12297" width="27.85546875" style="2" customWidth="1"/>
    <col min="12298" max="12544" width="28.7109375" style="2"/>
    <col min="12545" max="12545" width="16.140625" style="2" customWidth="1"/>
    <col min="12546" max="12546" width="14.7109375" style="2" customWidth="1"/>
    <col min="12547" max="12547" width="9" style="2" customWidth="1"/>
    <col min="12548" max="12548" width="45.140625" style="2" customWidth="1"/>
    <col min="12549" max="12549" width="31.28515625" style="2" customWidth="1"/>
    <col min="12550" max="12550" width="22" style="2" customWidth="1"/>
    <col min="12551" max="12551" width="28.85546875" style="2" customWidth="1"/>
    <col min="12552" max="12552" width="26.5703125" style="2" customWidth="1"/>
    <col min="12553" max="12553" width="27.85546875" style="2" customWidth="1"/>
    <col min="12554" max="12800" width="28.7109375" style="2"/>
    <col min="12801" max="12801" width="16.140625" style="2" customWidth="1"/>
    <col min="12802" max="12802" width="14.7109375" style="2" customWidth="1"/>
    <col min="12803" max="12803" width="9" style="2" customWidth="1"/>
    <col min="12804" max="12804" width="45.140625" style="2" customWidth="1"/>
    <col min="12805" max="12805" width="31.28515625" style="2" customWidth="1"/>
    <col min="12806" max="12806" width="22" style="2" customWidth="1"/>
    <col min="12807" max="12807" width="28.85546875" style="2" customWidth="1"/>
    <col min="12808" max="12808" width="26.5703125" style="2" customWidth="1"/>
    <col min="12809" max="12809" width="27.85546875" style="2" customWidth="1"/>
    <col min="12810" max="13056" width="28.7109375" style="2"/>
    <col min="13057" max="13057" width="16.140625" style="2" customWidth="1"/>
    <col min="13058" max="13058" width="14.7109375" style="2" customWidth="1"/>
    <col min="13059" max="13059" width="9" style="2" customWidth="1"/>
    <col min="13060" max="13060" width="45.140625" style="2" customWidth="1"/>
    <col min="13061" max="13061" width="31.28515625" style="2" customWidth="1"/>
    <col min="13062" max="13062" width="22" style="2" customWidth="1"/>
    <col min="13063" max="13063" width="28.85546875" style="2" customWidth="1"/>
    <col min="13064" max="13064" width="26.5703125" style="2" customWidth="1"/>
    <col min="13065" max="13065" width="27.85546875" style="2" customWidth="1"/>
    <col min="13066" max="13312" width="28.7109375" style="2"/>
    <col min="13313" max="13313" width="16.140625" style="2" customWidth="1"/>
    <col min="13314" max="13314" width="14.7109375" style="2" customWidth="1"/>
    <col min="13315" max="13315" width="9" style="2" customWidth="1"/>
    <col min="13316" max="13316" width="45.140625" style="2" customWidth="1"/>
    <col min="13317" max="13317" width="31.28515625" style="2" customWidth="1"/>
    <col min="13318" max="13318" width="22" style="2" customWidth="1"/>
    <col min="13319" max="13319" width="28.85546875" style="2" customWidth="1"/>
    <col min="13320" max="13320" width="26.5703125" style="2" customWidth="1"/>
    <col min="13321" max="13321" width="27.85546875" style="2" customWidth="1"/>
    <col min="13322" max="13568" width="28.7109375" style="2"/>
    <col min="13569" max="13569" width="16.140625" style="2" customWidth="1"/>
    <col min="13570" max="13570" width="14.7109375" style="2" customWidth="1"/>
    <col min="13571" max="13571" width="9" style="2" customWidth="1"/>
    <col min="13572" max="13572" width="45.140625" style="2" customWidth="1"/>
    <col min="13573" max="13573" width="31.28515625" style="2" customWidth="1"/>
    <col min="13574" max="13574" width="22" style="2" customWidth="1"/>
    <col min="13575" max="13575" width="28.85546875" style="2" customWidth="1"/>
    <col min="13576" max="13576" width="26.5703125" style="2" customWidth="1"/>
    <col min="13577" max="13577" width="27.85546875" style="2" customWidth="1"/>
    <col min="13578" max="13824" width="28.7109375" style="2"/>
    <col min="13825" max="13825" width="16.140625" style="2" customWidth="1"/>
    <col min="13826" max="13826" width="14.7109375" style="2" customWidth="1"/>
    <col min="13827" max="13827" width="9" style="2" customWidth="1"/>
    <col min="13828" max="13828" width="45.140625" style="2" customWidth="1"/>
    <col min="13829" max="13829" width="31.28515625" style="2" customWidth="1"/>
    <col min="13830" max="13830" width="22" style="2" customWidth="1"/>
    <col min="13831" max="13831" width="28.85546875" style="2" customWidth="1"/>
    <col min="13832" max="13832" width="26.5703125" style="2" customWidth="1"/>
    <col min="13833" max="13833" width="27.85546875" style="2" customWidth="1"/>
    <col min="13834" max="14080" width="28.7109375" style="2"/>
    <col min="14081" max="14081" width="16.140625" style="2" customWidth="1"/>
    <col min="14082" max="14082" width="14.7109375" style="2" customWidth="1"/>
    <col min="14083" max="14083" width="9" style="2" customWidth="1"/>
    <col min="14084" max="14084" width="45.140625" style="2" customWidth="1"/>
    <col min="14085" max="14085" width="31.28515625" style="2" customWidth="1"/>
    <col min="14086" max="14086" width="22" style="2" customWidth="1"/>
    <col min="14087" max="14087" width="28.85546875" style="2" customWidth="1"/>
    <col min="14088" max="14088" width="26.5703125" style="2" customWidth="1"/>
    <col min="14089" max="14089" width="27.85546875" style="2" customWidth="1"/>
    <col min="14090" max="14336" width="28.7109375" style="2"/>
    <col min="14337" max="14337" width="16.140625" style="2" customWidth="1"/>
    <col min="14338" max="14338" width="14.7109375" style="2" customWidth="1"/>
    <col min="14339" max="14339" width="9" style="2" customWidth="1"/>
    <col min="14340" max="14340" width="45.140625" style="2" customWidth="1"/>
    <col min="14341" max="14341" width="31.28515625" style="2" customWidth="1"/>
    <col min="14342" max="14342" width="22" style="2" customWidth="1"/>
    <col min="14343" max="14343" width="28.85546875" style="2" customWidth="1"/>
    <col min="14344" max="14344" width="26.5703125" style="2" customWidth="1"/>
    <col min="14345" max="14345" width="27.85546875" style="2" customWidth="1"/>
    <col min="14346" max="14592" width="28.7109375" style="2"/>
    <col min="14593" max="14593" width="16.140625" style="2" customWidth="1"/>
    <col min="14594" max="14594" width="14.7109375" style="2" customWidth="1"/>
    <col min="14595" max="14595" width="9" style="2" customWidth="1"/>
    <col min="14596" max="14596" width="45.140625" style="2" customWidth="1"/>
    <col min="14597" max="14597" width="31.28515625" style="2" customWidth="1"/>
    <col min="14598" max="14598" width="22" style="2" customWidth="1"/>
    <col min="14599" max="14599" width="28.85546875" style="2" customWidth="1"/>
    <col min="14600" max="14600" width="26.5703125" style="2" customWidth="1"/>
    <col min="14601" max="14601" width="27.85546875" style="2" customWidth="1"/>
    <col min="14602" max="14848" width="28.7109375" style="2"/>
    <col min="14849" max="14849" width="16.140625" style="2" customWidth="1"/>
    <col min="14850" max="14850" width="14.7109375" style="2" customWidth="1"/>
    <col min="14851" max="14851" width="9" style="2" customWidth="1"/>
    <col min="14852" max="14852" width="45.140625" style="2" customWidth="1"/>
    <col min="14853" max="14853" width="31.28515625" style="2" customWidth="1"/>
    <col min="14854" max="14854" width="22" style="2" customWidth="1"/>
    <col min="14855" max="14855" width="28.85546875" style="2" customWidth="1"/>
    <col min="14856" max="14856" width="26.5703125" style="2" customWidth="1"/>
    <col min="14857" max="14857" width="27.85546875" style="2" customWidth="1"/>
    <col min="14858" max="15104" width="28.7109375" style="2"/>
    <col min="15105" max="15105" width="16.140625" style="2" customWidth="1"/>
    <col min="15106" max="15106" width="14.7109375" style="2" customWidth="1"/>
    <col min="15107" max="15107" width="9" style="2" customWidth="1"/>
    <col min="15108" max="15108" width="45.140625" style="2" customWidth="1"/>
    <col min="15109" max="15109" width="31.28515625" style="2" customWidth="1"/>
    <col min="15110" max="15110" width="22" style="2" customWidth="1"/>
    <col min="15111" max="15111" width="28.85546875" style="2" customWidth="1"/>
    <col min="15112" max="15112" width="26.5703125" style="2" customWidth="1"/>
    <col min="15113" max="15113" width="27.85546875" style="2" customWidth="1"/>
    <col min="15114" max="15360" width="28.7109375" style="2"/>
    <col min="15361" max="15361" width="16.140625" style="2" customWidth="1"/>
    <col min="15362" max="15362" width="14.7109375" style="2" customWidth="1"/>
    <col min="15363" max="15363" width="9" style="2" customWidth="1"/>
    <col min="15364" max="15364" width="45.140625" style="2" customWidth="1"/>
    <col min="15365" max="15365" width="31.28515625" style="2" customWidth="1"/>
    <col min="15366" max="15366" width="22" style="2" customWidth="1"/>
    <col min="15367" max="15367" width="28.85546875" style="2" customWidth="1"/>
    <col min="15368" max="15368" width="26.5703125" style="2" customWidth="1"/>
    <col min="15369" max="15369" width="27.85546875" style="2" customWidth="1"/>
    <col min="15370" max="15616" width="28.7109375" style="2"/>
    <col min="15617" max="15617" width="16.140625" style="2" customWidth="1"/>
    <col min="15618" max="15618" width="14.7109375" style="2" customWidth="1"/>
    <col min="15619" max="15619" width="9" style="2" customWidth="1"/>
    <col min="15620" max="15620" width="45.140625" style="2" customWidth="1"/>
    <col min="15621" max="15621" width="31.28515625" style="2" customWidth="1"/>
    <col min="15622" max="15622" width="22" style="2" customWidth="1"/>
    <col min="15623" max="15623" width="28.85546875" style="2" customWidth="1"/>
    <col min="15624" max="15624" width="26.5703125" style="2" customWidth="1"/>
    <col min="15625" max="15625" width="27.85546875" style="2" customWidth="1"/>
    <col min="15626" max="15872" width="28.7109375" style="2"/>
    <col min="15873" max="15873" width="16.140625" style="2" customWidth="1"/>
    <col min="15874" max="15874" width="14.7109375" style="2" customWidth="1"/>
    <col min="15875" max="15875" width="9" style="2" customWidth="1"/>
    <col min="15876" max="15876" width="45.140625" style="2" customWidth="1"/>
    <col min="15877" max="15877" width="31.28515625" style="2" customWidth="1"/>
    <col min="15878" max="15878" width="22" style="2" customWidth="1"/>
    <col min="15879" max="15879" width="28.85546875" style="2" customWidth="1"/>
    <col min="15880" max="15880" width="26.5703125" style="2" customWidth="1"/>
    <col min="15881" max="15881" width="27.85546875" style="2" customWidth="1"/>
    <col min="15882" max="16128" width="28.7109375" style="2"/>
    <col min="16129" max="16129" width="16.140625" style="2" customWidth="1"/>
    <col min="16130" max="16130" width="14.7109375" style="2" customWidth="1"/>
    <col min="16131" max="16131" width="9" style="2" customWidth="1"/>
    <col min="16132" max="16132" width="45.140625" style="2" customWidth="1"/>
    <col min="16133" max="16133" width="31.28515625" style="2" customWidth="1"/>
    <col min="16134" max="16134" width="22" style="2" customWidth="1"/>
    <col min="16135" max="16135" width="28.85546875" style="2" customWidth="1"/>
    <col min="16136" max="16136" width="26.5703125" style="2" customWidth="1"/>
    <col min="16137" max="16137" width="27.85546875" style="2" customWidth="1"/>
    <col min="16138" max="16384" width="28.7109375" style="2"/>
  </cols>
  <sheetData>
    <row r="1" spans="1:8" x14ac:dyDescent="0.25">
      <c r="A1" s="1">
        <v>41273</v>
      </c>
      <c r="B1" s="2"/>
      <c r="C1" s="3" t="s">
        <v>0</v>
      </c>
      <c r="E1" s="4">
        <v>140250</v>
      </c>
    </row>
    <row r="2" spans="1:8" x14ac:dyDescent="0.25">
      <c r="A2" s="1">
        <v>41639</v>
      </c>
      <c r="B2" s="2"/>
      <c r="C2" s="3" t="s">
        <v>0</v>
      </c>
      <c r="E2" s="4">
        <v>98650</v>
      </c>
    </row>
    <row r="3" spans="1:8" x14ac:dyDescent="0.25">
      <c r="A3" s="1">
        <v>41276</v>
      </c>
      <c r="B3" s="2"/>
      <c r="C3" s="3" t="s">
        <v>0</v>
      </c>
      <c r="E3" s="4">
        <v>18375</v>
      </c>
    </row>
    <row r="4" spans="1:8" x14ac:dyDescent="0.25">
      <c r="A4" s="1">
        <v>41276</v>
      </c>
      <c r="B4" s="2"/>
      <c r="C4" s="3" t="s">
        <v>0</v>
      </c>
      <c r="E4" s="4">
        <v>106741</v>
      </c>
    </row>
    <row r="5" spans="1:8" x14ac:dyDescent="0.25">
      <c r="E5" s="5">
        <f>SUM(E1:E4)</f>
        <v>364016</v>
      </c>
    </row>
    <row r="6" spans="1:8" x14ac:dyDescent="0.25">
      <c r="A6" s="1">
        <v>41267</v>
      </c>
      <c r="B6" s="6">
        <v>959</v>
      </c>
      <c r="C6" s="6" t="s">
        <v>1</v>
      </c>
      <c r="D6" s="3" t="s">
        <v>2</v>
      </c>
      <c r="E6" s="5">
        <v>364016</v>
      </c>
      <c r="F6" s="3" t="s">
        <v>3</v>
      </c>
      <c r="H6" s="7"/>
    </row>
    <row r="7" spans="1:8" x14ac:dyDescent="0.25">
      <c r="A7" s="2" t="s">
        <v>4</v>
      </c>
    </row>
    <row r="8" spans="1:8" x14ac:dyDescent="0.25">
      <c r="B8" s="1">
        <v>41277</v>
      </c>
      <c r="E8" s="4">
        <v>201884</v>
      </c>
    </row>
    <row r="9" spans="1:8" x14ac:dyDescent="0.25">
      <c r="B9" s="1">
        <v>41277</v>
      </c>
      <c r="E9" s="4">
        <v>150516</v>
      </c>
    </row>
    <row r="10" spans="1:8" x14ac:dyDescent="0.25">
      <c r="B10" s="1">
        <v>41279</v>
      </c>
      <c r="E10" s="4">
        <v>65937</v>
      </c>
    </row>
    <row r="11" spans="1:8" x14ac:dyDescent="0.25">
      <c r="E11" s="5">
        <f>SUM(E8:E10)</f>
        <v>418337</v>
      </c>
    </row>
    <row r="12" spans="1:8" x14ac:dyDescent="0.25">
      <c r="A12" s="9">
        <v>41267</v>
      </c>
      <c r="B12" s="10">
        <v>961</v>
      </c>
      <c r="C12" s="10" t="s">
        <v>1</v>
      </c>
      <c r="D12" s="11" t="s">
        <v>2</v>
      </c>
      <c r="E12" s="4">
        <v>169132</v>
      </c>
      <c r="F12" s="11"/>
      <c r="G12" s="4"/>
      <c r="H12" s="7">
        <f>E12-G12</f>
        <v>169132</v>
      </c>
    </row>
    <row r="13" spans="1:8" x14ac:dyDescent="0.25">
      <c r="A13" s="9">
        <v>41272</v>
      </c>
      <c r="B13" s="10">
        <v>235</v>
      </c>
      <c r="C13" s="10" t="s">
        <v>5</v>
      </c>
      <c r="D13" s="11" t="s">
        <v>2</v>
      </c>
      <c r="E13" s="4">
        <v>125105</v>
      </c>
      <c r="F13" s="11"/>
      <c r="G13" s="4"/>
      <c r="H13" s="7">
        <f>E13-G13</f>
        <v>125105</v>
      </c>
    </row>
    <row r="14" spans="1:8" x14ac:dyDescent="0.25">
      <c r="A14" s="9">
        <v>41272</v>
      </c>
      <c r="B14" s="10">
        <v>261</v>
      </c>
      <c r="C14" s="10" t="s">
        <v>5</v>
      </c>
      <c r="D14" s="11" t="s">
        <v>2</v>
      </c>
      <c r="E14" s="4">
        <v>124100</v>
      </c>
      <c r="F14" s="11"/>
      <c r="G14" s="4"/>
      <c r="H14" s="7">
        <f>E14-G14</f>
        <v>124100</v>
      </c>
    </row>
    <row r="15" spans="1:8" x14ac:dyDescent="0.25">
      <c r="E15" s="5">
        <f>SUM(E12:E14)</f>
        <v>418337</v>
      </c>
      <c r="F15" s="3" t="s">
        <v>6</v>
      </c>
    </row>
    <row r="16" spans="1:8" x14ac:dyDescent="0.25">
      <c r="A16" s="2" t="s">
        <v>7</v>
      </c>
    </row>
    <row r="18" spans="1:9" x14ac:dyDescent="0.25">
      <c r="A18" s="9">
        <v>41262</v>
      </c>
      <c r="B18" s="10">
        <v>483</v>
      </c>
      <c r="C18" s="10" t="s">
        <v>1</v>
      </c>
      <c r="D18" s="11" t="s">
        <v>2</v>
      </c>
      <c r="E18" s="4">
        <v>122885</v>
      </c>
      <c r="F18" s="9">
        <v>41639</v>
      </c>
      <c r="G18" s="4">
        <v>112885</v>
      </c>
      <c r="H18" s="7">
        <f>E18-G18</f>
        <v>10000</v>
      </c>
      <c r="I18" s="2" t="s">
        <v>8</v>
      </c>
    </row>
    <row r="19" spans="1:9" x14ac:dyDescent="0.25">
      <c r="A19" s="2" t="s">
        <v>9</v>
      </c>
      <c r="B19" s="1">
        <v>41284</v>
      </c>
      <c r="E19" s="8">
        <v>10000</v>
      </c>
      <c r="F19" s="12" t="s">
        <v>10</v>
      </c>
      <c r="H19" s="7"/>
    </row>
    <row r="20" spans="1:9" x14ac:dyDescent="0.25">
      <c r="B20" s="2"/>
      <c r="C20" s="2"/>
      <c r="D20" s="2"/>
      <c r="E20" s="2"/>
      <c r="F20" s="2"/>
      <c r="G20" s="2"/>
    </row>
    <row r="21" spans="1:9" x14ac:dyDescent="0.25">
      <c r="A21" s="2" t="s">
        <v>11</v>
      </c>
    </row>
    <row r="23" spans="1:9" x14ac:dyDescent="0.25">
      <c r="B23" s="1">
        <v>41279</v>
      </c>
      <c r="D23" s="3" t="s">
        <v>0</v>
      </c>
      <c r="E23" s="4">
        <v>1863</v>
      </c>
    </row>
    <row r="24" spans="1:9" x14ac:dyDescent="0.25">
      <c r="B24" s="1">
        <v>41283</v>
      </c>
      <c r="E24" s="4">
        <v>27800</v>
      </c>
    </row>
    <row r="25" spans="1:9" x14ac:dyDescent="0.25">
      <c r="B25" s="1">
        <v>41284</v>
      </c>
      <c r="E25" s="4">
        <v>39750</v>
      </c>
    </row>
    <row r="26" spans="1:9" x14ac:dyDescent="0.25">
      <c r="B26" s="1">
        <v>41285</v>
      </c>
      <c r="E26" s="4">
        <v>101950</v>
      </c>
    </row>
    <row r="27" spans="1:9" x14ac:dyDescent="0.25">
      <c r="B27" s="1">
        <v>41285</v>
      </c>
      <c r="E27" s="4">
        <v>104800</v>
      </c>
    </row>
    <row r="28" spans="1:9" x14ac:dyDescent="0.25">
      <c r="B28" s="1">
        <v>41285</v>
      </c>
      <c r="E28" s="4">
        <v>15102</v>
      </c>
    </row>
    <row r="29" spans="1:9" x14ac:dyDescent="0.25">
      <c r="B29" s="1">
        <v>41285</v>
      </c>
      <c r="E29" s="4">
        <v>71400</v>
      </c>
    </row>
    <row r="30" spans="1:9" x14ac:dyDescent="0.25">
      <c r="B30" s="1">
        <v>41285</v>
      </c>
      <c r="E30" s="4">
        <v>90000</v>
      </c>
    </row>
    <row r="31" spans="1:9" ht="15.75" customHeight="1" x14ac:dyDescent="0.25">
      <c r="B31" s="1">
        <v>41285</v>
      </c>
      <c r="E31" s="4">
        <v>30000</v>
      </c>
    </row>
    <row r="32" spans="1:9" x14ac:dyDescent="0.25">
      <c r="B32" s="1">
        <v>41288</v>
      </c>
      <c r="E32" s="4">
        <v>38904.5</v>
      </c>
    </row>
    <row r="33" spans="1:8" x14ac:dyDescent="0.25">
      <c r="B33" s="1">
        <v>41289</v>
      </c>
      <c r="E33" s="4">
        <v>37605.599999999999</v>
      </c>
    </row>
    <row r="34" spans="1:8" x14ac:dyDescent="0.25">
      <c r="E34" s="5">
        <f>SUM(E23:E33)</f>
        <v>559175.1</v>
      </c>
    </row>
    <row r="36" spans="1:8" x14ac:dyDescent="0.25">
      <c r="A36" s="1">
        <v>41272</v>
      </c>
      <c r="B36" s="6">
        <v>238</v>
      </c>
      <c r="C36" s="6" t="s">
        <v>5</v>
      </c>
      <c r="D36" s="3" t="s">
        <v>2</v>
      </c>
      <c r="E36" s="8">
        <v>228358</v>
      </c>
      <c r="G36" s="8"/>
      <c r="H36" s="7">
        <f>E36-G36</f>
        <v>228358</v>
      </c>
    </row>
    <row r="37" spans="1:8" x14ac:dyDescent="0.25">
      <c r="A37" s="1">
        <v>41278</v>
      </c>
      <c r="B37" s="6">
        <v>613</v>
      </c>
      <c r="C37" s="6" t="s">
        <v>5</v>
      </c>
      <c r="D37" s="3" t="s">
        <v>2</v>
      </c>
      <c r="E37" s="8">
        <v>208925</v>
      </c>
      <c r="G37" s="8"/>
      <c r="H37" s="7">
        <f>E37-G37</f>
        <v>208925</v>
      </c>
    </row>
    <row r="38" spans="1:8" x14ac:dyDescent="0.25">
      <c r="A38" s="1">
        <v>41278</v>
      </c>
      <c r="B38" s="6">
        <v>615</v>
      </c>
      <c r="C38" s="6" t="s">
        <v>5</v>
      </c>
      <c r="D38" s="3" t="s">
        <v>2</v>
      </c>
      <c r="E38" s="8">
        <v>121892</v>
      </c>
      <c r="G38" s="8"/>
      <c r="H38" s="7">
        <f>E38-G38</f>
        <v>121892</v>
      </c>
    </row>
    <row r="39" spans="1:8" x14ac:dyDescent="0.25">
      <c r="E39" s="5">
        <f>SUM(E36:E38)</f>
        <v>559175</v>
      </c>
      <c r="F39" s="3" t="s">
        <v>12</v>
      </c>
    </row>
    <row r="40" spans="1:8" x14ac:dyDescent="0.25">
      <c r="A40" s="2" t="s">
        <v>13</v>
      </c>
    </row>
    <row r="41" spans="1:8" x14ac:dyDescent="0.25">
      <c r="B41" s="1">
        <v>41288</v>
      </c>
      <c r="D41" s="3" t="s">
        <v>0</v>
      </c>
      <c r="E41" s="4">
        <v>23600</v>
      </c>
      <c r="F41" s="3" t="s">
        <v>14</v>
      </c>
    </row>
    <row r="42" spans="1:8" x14ac:dyDescent="0.25">
      <c r="B42" s="1">
        <v>41290</v>
      </c>
      <c r="E42" s="4">
        <v>59220</v>
      </c>
    </row>
    <row r="43" spans="1:8" x14ac:dyDescent="0.25">
      <c r="B43" s="1">
        <v>41290</v>
      </c>
      <c r="E43" s="4">
        <v>136070</v>
      </c>
    </row>
    <row r="44" spans="1:8" x14ac:dyDescent="0.25">
      <c r="B44" s="1">
        <v>41290</v>
      </c>
      <c r="E44" s="4">
        <v>37350</v>
      </c>
    </row>
    <row r="45" spans="1:8" x14ac:dyDescent="0.25">
      <c r="B45" s="1">
        <v>41291</v>
      </c>
      <c r="E45" s="4">
        <v>43750</v>
      </c>
    </row>
    <row r="46" spans="1:8" x14ac:dyDescent="0.25">
      <c r="B46" s="1">
        <v>41292</v>
      </c>
      <c r="E46" s="4">
        <v>50443</v>
      </c>
    </row>
    <row r="47" spans="1:8" x14ac:dyDescent="0.25">
      <c r="B47" s="1">
        <v>41292</v>
      </c>
      <c r="E47" s="4">
        <v>82635.8</v>
      </c>
    </row>
    <row r="48" spans="1:8" x14ac:dyDescent="0.25">
      <c r="B48" s="1"/>
      <c r="E48" s="13">
        <f>SUM(E41:E47)</f>
        <v>433068.79999999999</v>
      </c>
    </row>
    <row r="50" spans="1:8" x14ac:dyDescent="0.25">
      <c r="A50" s="1">
        <v>41278</v>
      </c>
      <c r="B50" s="6">
        <v>552</v>
      </c>
      <c r="C50" s="6" t="s">
        <v>5</v>
      </c>
      <c r="D50" s="3" t="s">
        <v>15</v>
      </c>
      <c r="E50" s="8">
        <v>10656.5</v>
      </c>
      <c r="G50" s="8"/>
      <c r="H50" s="7">
        <f>E50-G50</f>
        <v>10656.5</v>
      </c>
    </row>
    <row r="51" spans="1:8" x14ac:dyDescent="0.25">
      <c r="A51" s="1">
        <v>41278</v>
      </c>
      <c r="B51" s="6">
        <v>619</v>
      </c>
      <c r="C51" s="6" t="s">
        <v>5</v>
      </c>
      <c r="D51" s="3" t="s">
        <v>2</v>
      </c>
      <c r="E51" s="8">
        <v>142942</v>
      </c>
      <c r="G51" s="8"/>
      <c r="H51" s="7">
        <f>E51-G51</f>
        <v>142942</v>
      </c>
    </row>
    <row r="52" spans="1:8" x14ac:dyDescent="0.25">
      <c r="A52" s="1">
        <v>41279</v>
      </c>
      <c r="B52" s="6">
        <v>680</v>
      </c>
      <c r="C52" s="6" t="s">
        <v>5</v>
      </c>
      <c r="D52" s="3" t="s">
        <v>2</v>
      </c>
      <c r="E52" s="8">
        <v>123912</v>
      </c>
      <c r="G52" s="8"/>
      <c r="H52" s="7">
        <f>E52-G52</f>
        <v>123912</v>
      </c>
    </row>
    <row r="53" spans="1:8" x14ac:dyDescent="0.25">
      <c r="A53" s="1">
        <v>41282</v>
      </c>
      <c r="B53" s="6">
        <v>824</v>
      </c>
      <c r="C53" s="6" t="s">
        <v>5</v>
      </c>
      <c r="D53" s="3" t="s">
        <v>2</v>
      </c>
      <c r="E53" s="8">
        <v>155559</v>
      </c>
      <c r="G53" s="8"/>
      <c r="H53" s="7">
        <f>E53-G53</f>
        <v>155559</v>
      </c>
    </row>
    <row r="54" spans="1:8" x14ac:dyDescent="0.25">
      <c r="E54" s="5">
        <f>SUM(E50:E53)</f>
        <v>433069.5</v>
      </c>
      <c r="F54" s="3" t="s">
        <v>16</v>
      </c>
    </row>
    <row r="55" spans="1:8" x14ac:dyDescent="0.25">
      <c r="A55" s="2" t="s">
        <v>17</v>
      </c>
    </row>
    <row r="56" spans="1:8" x14ac:dyDescent="0.25">
      <c r="B56" s="1">
        <v>41185</v>
      </c>
      <c r="E56" s="8">
        <f>11700+6830</f>
        <v>18530</v>
      </c>
    </row>
    <row r="58" spans="1:8" x14ac:dyDescent="0.25">
      <c r="A58" s="1">
        <v>41283</v>
      </c>
      <c r="B58" s="6">
        <v>898</v>
      </c>
      <c r="C58" s="6" t="s">
        <v>5</v>
      </c>
      <c r="D58" s="3" t="s">
        <v>2</v>
      </c>
      <c r="E58" s="8">
        <v>195440</v>
      </c>
      <c r="G58" s="8"/>
      <c r="H58" s="7">
        <f>E58-G58</f>
        <v>195440</v>
      </c>
    </row>
    <row r="59" spans="1:8" x14ac:dyDescent="0.25">
      <c r="A59" s="1">
        <v>41286</v>
      </c>
      <c r="B59" s="6">
        <v>128</v>
      </c>
      <c r="C59" s="6" t="s">
        <v>18</v>
      </c>
      <c r="D59" s="3" t="s">
        <v>2</v>
      </c>
      <c r="E59" s="8">
        <v>128556</v>
      </c>
      <c r="G59" s="8"/>
      <c r="H59" s="7">
        <f>E59-G59</f>
        <v>128556</v>
      </c>
    </row>
    <row r="60" spans="1:8" x14ac:dyDescent="0.25">
      <c r="A60" s="1">
        <v>41286</v>
      </c>
      <c r="B60" s="6">
        <v>132</v>
      </c>
      <c r="C60" s="6" t="s">
        <v>18</v>
      </c>
      <c r="D60" s="3" t="s">
        <v>2</v>
      </c>
      <c r="E60" s="8">
        <v>124790</v>
      </c>
      <c r="G60" s="8"/>
      <c r="H60" s="7">
        <f>E60-G60</f>
        <v>124790</v>
      </c>
    </row>
    <row r="61" spans="1:8" x14ac:dyDescent="0.25">
      <c r="E61" s="14">
        <f>SUM(E58:E60)</f>
        <v>448786</v>
      </c>
      <c r="F61" s="3" t="s">
        <v>19</v>
      </c>
    </row>
    <row r="62" spans="1:8" x14ac:dyDescent="0.25">
      <c r="A62" s="2" t="s">
        <v>20</v>
      </c>
    </row>
    <row r="63" spans="1:8" x14ac:dyDescent="0.25">
      <c r="B63" s="1">
        <v>41302</v>
      </c>
      <c r="D63" s="3" t="s">
        <v>21</v>
      </c>
      <c r="E63" s="8">
        <v>44250</v>
      </c>
    </row>
    <row r="64" spans="1:8" x14ac:dyDescent="0.25">
      <c r="B64" s="1">
        <v>41302</v>
      </c>
      <c r="D64" s="3" t="s">
        <v>21</v>
      </c>
      <c r="E64" s="8">
        <v>42640</v>
      </c>
    </row>
    <row r="65" spans="1:9" x14ac:dyDescent="0.25">
      <c r="B65" s="1">
        <v>41302</v>
      </c>
      <c r="D65" s="3" t="s">
        <v>21</v>
      </c>
      <c r="E65" s="8">
        <v>23400</v>
      </c>
    </row>
    <row r="66" spans="1:9" x14ac:dyDescent="0.25">
      <c r="B66" s="1">
        <v>41302</v>
      </c>
      <c r="D66" s="3" t="s">
        <v>21</v>
      </c>
      <c r="E66" s="8">
        <v>13190</v>
      </c>
    </row>
    <row r="67" spans="1:9" x14ac:dyDescent="0.25">
      <c r="B67" s="1">
        <v>41302</v>
      </c>
      <c r="D67" s="3" t="s">
        <v>21</v>
      </c>
      <c r="E67" s="8">
        <v>38000</v>
      </c>
      <c r="F67" s="8">
        <v>161480</v>
      </c>
    </row>
    <row r="68" spans="1:9" x14ac:dyDescent="0.25">
      <c r="B68" s="1">
        <v>41303</v>
      </c>
      <c r="D68" s="3" t="s">
        <v>22</v>
      </c>
      <c r="E68" s="8">
        <v>13654</v>
      </c>
      <c r="F68" s="8"/>
    </row>
    <row r="69" spans="1:9" x14ac:dyDescent="0.25">
      <c r="B69" s="1">
        <v>41303</v>
      </c>
      <c r="D69" s="3" t="s">
        <v>21</v>
      </c>
      <c r="E69" s="8">
        <v>21225</v>
      </c>
      <c r="F69" s="8"/>
    </row>
    <row r="70" spans="1:9" x14ac:dyDescent="0.25">
      <c r="B70" s="1">
        <v>41303</v>
      </c>
      <c r="D70" s="3" t="s">
        <v>21</v>
      </c>
      <c r="E70" s="8">
        <v>70000</v>
      </c>
      <c r="F70" s="8">
        <v>104879</v>
      </c>
    </row>
    <row r="71" spans="1:9" x14ac:dyDescent="0.25">
      <c r="E71" s="5">
        <f>SUM(E63:E70)</f>
        <v>266359</v>
      </c>
      <c r="F71" s="5">
        <f>SUM(F67:F70)</f>
        <v>266359</v>
      </c>
    </row>
    <row r="73" spans="1:9" x14ac:dyDescent="0.25">
      <c r="A73" s="9">
        <v>41289</v>
      </c>
      <c r="B73" s="10">
        <v>318</v>
      </c>
      <c r="C73" s="10" t="s">
        <v>18</v>
      </c>
      <c r="D73" s="11" t="s">
        <v>2</v>
      </c>
      <c r="E73" s="4">
        <v>111445</v>
      </c>
      <c r="F73" s="11"/>
      <c r="G73" s="4"/>
      <c r="H73" s="7">
        <f>E73-G73</f>
        <v>111445</v>
      </c>
    </row>
    <row r="74" spans="1:9" x14ac:dyDescent="0.25">
      <c r="A74" s="9">
        <v>41289</v>
      </c>
      <c r="B74" s="10">
        <v>323</v>
      </c>
      <c r="C74" s="10" t="s">
        <v>18</v>
      </c>
      <c r="D74" s="11" t="s">
        <v>2</v>
      </c>
      <c r="E74" s="4">
        <v>103234</v>
      </c>
      <c r="F74" s="11"/>
      <c r="G74" s="4"/>
      <c r="H74" s="7">
        <f>E74-G74</f>
        <v>103234</v>
      </c>
    </row>
    <row r="75" spans="1:9" x14ac:dyDescent="0.25">
      <c r="A75" s="9">
        <v>41292</v>
      </c>
      <c r="B75" s="10">
        <v>543</v>
      </c>
      <c r="C75" s="10" t="s">
        <v>18</v>
      </c>
      <c r="D75" s="11" t="s">
        <v>2</v>
      </c>
      <c r="E75" s="4">
        <v>51680</v>
      </c>
      <c r="F75" s="11"/>
      <c r="G75" s="4"/>
      <c r="H75" s="7">
        <f>E75-G75</f>
        <v>51680</v>
      </c>
    </row>
    <row r="76" spans="1:9" x14ac:dyDescent="0.25">
      <c r="E76" s="5">
        <f>SUM(E73:E75)</f>
        <v>266359</v>
      </c>
      <c r="F76" s="3" t="s">
        <v>23</v>
      </c>
    </row>
    <row r="77" spans="1:9" x14ac:dyDescent="0.25">
      <c r="A77" s="2" t="s">
        <v>24</v>
      </c>
    </row>
    <row r="78" spans="1:9" x14ac:dyDescent="0.25">
      <c r="A78" s="9">
        <v>41292</v>
      </c>
      <c r="B78" s="10">
        <v>544</v>
      </c>
      <c r="C78" s="10" t="s">
        <v>18</v>
      </c>
      <c r="D78" s="11" t="s">
        <v>2</v>
      </c>
      <c r="E78" s="4">
        <v>111872</v>
      </c>
      <c r="F78" s="11"/>
      <c r="G78" s="4"/>
      <c r="H78" s="7">
        <f>E78-G78</f>
        <v>111872</v>
      </c>
    </row>
    <row r="79" spans="1:9" x14ac:dyDescent="0.25">
      <c r="A79" s="9">
        <v>41295</v>
      </c>
      <c r="B79" s="10">
        <v>710</v>
      </c>
      <c r="C79" s="10" t="s">
        <v>18</v>
      </c>
      <c r="D79" s="11" t="s">
        <v>2</v>
      </c>
      <c r="E79" s="4">
        <v>202160</v>
      </c>
      <c r="F79" s="11"/>
      <c r="G79" s="4"/>
      <c r="H79" s="7">
        <f>E79-G79</f>
        <v>202160</v>
      </c>
    </row>
    <row r="80" spans="1:9" x14ac:dyDescent="0.25">
      <c r="A80" s="9">
        <v>41295</v>
      </c>
      <c r="B80" s="10">
        <v>712</v>
      </c>
      <c r="C80" s="10" t="s">
        <v>18</v>
      </c>
      <c r="D80" s="11" t="s">
        <v>2</v>
      </c>
      <c r="E80" s="4">
        <v>51008</v>
      </c>
      <c r="F80" s="11"/>
      <c r="G80" s="4"/>
      <c r="H80" s="7">
        <f>E80-G80</f>
        <v>51008</v>
      </c>
      <c r="I80" s="2" t="s">
        <v>25</v>
      </c>
    </row>
    <row r="81" spans="1:9" x14ac:dyDescent="0.25">
      <c r="A81" s="9">
        <v>41296</v>
      </c>
      <c r="B81" s="10">
        <v>777</v>
      </c>
      <c r="C81" s="10" t="s">
        <v>18</v>
      </c>
      <c r="D81" s="11" t="s">
        <v>2</v>
      </c>
      <c r="E81" s="4">
        <v>120212</v>
      </c>
      <c r="F81" s="11"/>
      <c r="G81" s="4"/>
      <c r="H81" s="7">
        <f>E81-G81</f>
        <v>120212</v>
      </c>
    </row>
    <row r="82" spans="1:9" x14ac:dyDescent="0.25">
      <c r="A82" s="9">
        <v>41300</v>
      </c>
      <c r="B82" s="10">
        <v>46</v>
      </c>
      <c r="C82" s="10" t="s">
        <v>26</v>
      </c>
      <c r="D82" s="10" t="s">
        <v>2</v>
      </c>
      <c r="E82" s="15">
        <v>34136</v>
      </c>
      <c r="F82" s="10"/>
      <c r="G82" s="15"/>
      <c r="H82" s="16">
        <f>E82-G82</f>
        <v>34136</v>
      </c>
      <c r="I82" s="6" t="s">
        <v>27</v>
      </c>
    </row>
    <row r="83" spans="1:9" x14ac:dyDescent="0.25">
      <c r="E83" s="5">
        <f>SUM(E78:E82)</f>
        <v>519388</v>
      </c>
      <c r="F83" s="3" t="s">
        <v>28</v>
      </c>
    </row>
    <row r="85" spans="1:9" x14ac:dyDescent="0.25">
      <c r="A85" s="10" t="s">
        <v>29</v>
      </c>
      <c r="E85" s="8">
        <v>50000</v>
      </c>
    </row>
    <row r="86" spans="1:9" x14ac:dyDescent="0.25">
      <c r="A86" s="10" t="s">
        <v>29</v>
      </c>
      <c r="E86" s="8">
        <v>140400</v>
      </c>
    </row>
    <row r="87" spans="1:9" x14ac:dyDescent="0.25">
      <c r="A87" s="10" t="s">
        <v>29</v>
      </c>
      <c r="E87" s="8">
        <v>29800</v>
      </c>
    </row>
    <row r="88" spans="1:9" x14ac:dyDescent="0.25">
      <c r="A88" s="10" t="s">
        <v>29</v>
      </c>
      <c r="E88" s="8">
        <v>120580</v>
      </c>
    </row>
    <row r="89" spans="1:9" x14ac:dyDescent="0.25">
      <c r="A89" s="10" t="s">
        <v>29</v>
      </c>
      <c r="E89" s="8">
        <v>33280</v>
      </c>
    </row>
    <row r="90" spans="1:9" ht="15.75" thickBot="1" x14ac:dyDescent="0.3">
      <c r="A90" s="10" t="s">
        <v>29</v>
      </c>
      <c r="E90" s="8">
        <v>55100</v>
      </c>
    </row>
    <row r="91" spans="1:9" x14ac:dyDescent="0.25">
      <c r="E91" s="17">
        <f>SUM(E85:E90)</f>
        <v>429160</v>
      </c>
    </row>
    <row r="92" spans="1:9" x14ac:dyDescent="0.25">
      <c r="A92" s="10" t="s">
        <v>30</v>
      </c>
      <c r="E92" s="18">
        <v>19558</v>
      </c>
    </row>
    <row r="93" spans="1:9" x14ac:dyDescent="0.25">
      <c r="E93" s="19">
        <f>SUM(E91:E92)</f>
        <v>448718</v>
      </c>
    </row>
    <row r="94" spans="1:9" x14ac:dyDescent="0.25">
      <c r="A94" s="10" t="s">
        <v>31</v>
      </c>
      <c r="E94" s="18">
        <f>E83-E93</f>
        <v>70670</v>
      </c>
    </row>
    <row r="95" spans="1:9" ht="15.75" thickBot="1" x14ac:dyDescent="0.3">
      <c r="E95" s="20">
        <f>SUM(E93:E94)</f>
        <v>519388</v>
      </c>
    </row>
    <row r="96" spans="1:9" x14ac:dyDescent="0.25">
      <c r="A96" s="2" t="s">
        <v>32</v>
      </c>
    </row>
    <row r="97" spans="1:9" x14ac:dyDescent="0.25">
      <c r="A97" s="21">
        <v>41299</v>
      </c>
      <c r="B97" s="6">
        <v>3</v>
      </c>
      <c r="C97" s="6" t="s">
        <v>33</v>
      </c>
      <c r="D97" s="2" t="s">
        <v>2</v>
      </c>
      <c r="E97" s="22">
        <v>115345</v>
      </c>
      <c r="F97" s="2"/>
      <c r="G97" s="22"/>
      <c r="H97" s="7">
        <f>E97-G97</f>
        <v>115345</v>
      </c>
    </row>
    <row r="98" spans="1:9" x14ac:dyDescent="0.25">
      <c r="A98" s="21">
        <v>41302</v>
      </c>
      <c r="B98" s="6">
        <v>205</v>
      </c>
      <c r="C98" s="6" t="s">
        <v>26</v>
      </c>
      <c r="D98" s="6" t="s">
        <v>2</v>
      </c>
      <c r="E98" s="22">
        <v>94528</v>
      </c>
      <c r="F98" s="2"/>
      <c r="G98" s="22"/>
      <c r="H98" s="16">
        <f>E98-G98</f>
        <v>94528</v>
      </c>
    </row>
    <row r="99" spans="1:9" x14ac:dyDescent="0.25">
      <c r="A99" s="21">
        <v>41296</v>
      </c>
      <c r="B99" s="6">
        <v>780</v>
      </c>
      <c r="C99" s="6" t="s">
        <v>18</v>
      </c>
      <c r="D99" s="2" t="s">
        <v>2</v>
      </c>
      <c r="E99" s="22">
        <v>94353</v>
      </c>
      <c r="F99" s="2"/>
      <c r="G99" s="22"/>
      <c r="H99" s="7">
        <f>E99-G99</f>
        <v>94353</v>
      </c>
    </row>
    <row r="100" spans="1:9" x14ac:dyDescent="0.25">
      <c r="A100" s="21">
        <v>41299</v>
      </c>
      <c r="B100" s="6">
        <v>981</v>
      </c>
      <c r="C100" s="6" t="s">
        <v>18</v>
      </c>
      <c r="D100" s="2" t="s">
        <v>2</v>
      </c>
      <c r="E100" s="22">
        <v>96370</v>
      </c>
      <c r="F100" s="2"/>
      <c r="G100" s="22"/>
      <c r="H100" s="7">
        <f>E100-G100</f>
        <v>96370</v>
      </c>
    </row>
    <row r="101" spans="1:9" x14ac:dyDescent="0.25">
      <c r="A101" s="21"/>
      <c r="B101" s="6"/>
      <c r="C101" s="6"/>
      <c r="D101" s="2"/>
      <c r="E101" s="22">
        <f>SUM(E97:E100)</f>
        <v>400596</v>
      </c>
      <c r="F101" s="2"/>
      <c r="G101" s="22"/>
      <c r="H101" s="7"/>
    </row>
    <row r="102" spans="1:9" x14ac:dyDescent="0.25">
      <c r="A102" s="21">
        <v>41302</v>
      </c>
      <c r="B102" s="6">
        <v>202</v>
      </c>
      <c r="C102" s="6" t="s">
        <v>26</v>
      </c>
      <c r="D102" s="6" t="s">
        <v>2</v>
      </c>
      <c r="E102" s="22">
        <v>92656</v>
      </c>
      <c r="F102" s="2"/>
      <c r="G102" s="22"/>
      <c r="H102" s="16">
        <f>E102-G102</f>
        <v>92656</v>
      </c>
    </row>
    <row r="103" spans="1:9" x14ac:dyDescent="0.25">
      <c r="A103" s="21">
        <v>41303</v>
      </c>
      <c r="B103" s="6">
        <v>286</v>
      </c>
      <c r="C103" s="6" t="s">
        <v>26</v>
      </c>
      <c r="D103" s="6" t="s">
        <v>2</v>
      </c>
      <c r="E103" s="22">
        <v>89147</v>
      </c>
      <c r="F103" s="2"/>
      <c r="G103" s="22"/>
      <c r="H103" s="16">
        <f>E103-G103</f>
        <v>89147</v>
      </c>
      <c r="I103" s="2" t="s">
        <v>27</v>
      </c>
    </row>
    <row r="104" spans="1:9" x14ac:dyDescent="0.25">
      <c r="A104" s="21">
        <v>41304</v>
      </c>
      <c r="B104" s="6">
        <v>356</v>
      </c>
      <c r="C104" s="6" t="s">
        <v>26</v>
      </c>
      <c r="D104" s="6" t="s">
        <v>2</v>
      </c>
      <c r="E104" s="22">
        <v>105145</v>
      </c>
      <c r="F104" s="2"/>
      <c r="G104" s="22"/>
      <c r="H104" s="16">
        <f>E104-G104</f>
        <v>105145</v>
      </c>
    </row>
    <row r="105" spans="1:9" x14ac:dyDescent="0.25">
      <c r="A105" s="21">
        <v>41307</v>
      </c>
      <c r="B105" s="6">
        <v>519</v>
      </c>
      <c r="C105" s="6" t="s">
        <v>26</v>
      </c>
      <c r="D105" s="6" t="s">
        <v>2</v>
      </c>
      <c r="E105" s="22">
        <v>89770</v>
      </c>
      <c r="F105" s="2"/>
      <c r="G105" s="22"/>
      <c r="H105" s="16">
        <f>E105-G105</f>
        <v>89770</v>
      </c>
    </row>
    <row r="106" spans="1:9" x14ac:dyDescent="0.25">
      <c r="A106" s="21"/>
      <c r="B106" s="6"/>
      <c r="C106" s="6"/>
      <c r="D106" s="6"/>
      <c r="E106" s="22">
        <f>SUM(E102:E105)</f>
        <v>376718</v>
      </c>
      <c r="F106" s="2"/>
      <c r="G106" s="22"/>
      <c r="H106" s="16"/>
    </row>
    <row r="107" spans="1:9" x14ac:dyDescent="0.25">
      <c r="A107" s="6" t="s">
        <v>34</v>
      </c>
      <c r="B107" s="6"/>
      <c r="C107" s="2"/>
      <c r="D107" s="2"/>
      <c r="E107" s="13">
        <f>E101+E106</f>
        <v>777314</v>
      </c>
      <c r="F107" s="2"/>
      <c r="G107" s="22"/>
      <c r="H107" s="16"/>
    </row>
    <row r="108" spans="1:9" x14ac:dyDescent="0.25">
      <c r="A108" s="21"/>
      <c r="B108" s="6"/>
      <c r="C108" s="6"/>
      <c r="D108" s="6"/>
      <c r="E108" s="22"/>
      <c r="F108" s="2"/>
      <c r="G108" s="22"/>
      <c r="H108" s="16"/>
    </row>
    <row r="109" spans="1:9" x14ac:dyDescent="0.25">
      <c r="A109" s="2" t="s">
        <v>35</v>
      </c>
      <c r="E109" s="8">
        <v>20811</v>
      </c>
    </row>
    <row r="110" spans="1:9" x14ac:dyDescent="0.25">
      <c r="E110" s="8">
        <v>80163</v>
      </c>
    </row>
    <row r="111" spans="1:9" x14ac:dyDescent="0.25">
      <c r="E111" s="8">
        <v>52673</v>
      </c>
    </row>
    <row r="112" spans="1:9" x14ac:dyDescent="0.25">
      <c r="E112" s="8">
        <v>120552</v>
      </c>
    </row>
    <row r="113" spans="1:8" x14ac:dyDescent="0.25">
      <c r="E113" s="8">
        <v>44000</v>
      </c>
    </row>
    <row r="114" spans="1:8" x14ac:dyDescent="0.25">
      <c r="E114" s="8">
        <v>37000</v>
      </c>
    </row>
    <row r="115" spans="1:8" x14ac:dyDescent="0.25">
      <c r="E115" s="23">
        <f>SUM(E109:E114)</f>
        <v>355199</v>
      </c>
    </row>
    <row r="117" spans="1:8" x14ac:dyDescent="0.25">
      <c r="A117" s="2" t="s">
        <v>36</v>
      </c>
      <c r="E117" s="8">
        <v>10554</v>
      </c>
    </row>
    <row r="118" spans="1:8" x14ac:dyDescent="0.25">
      <c r="E118" s="8">
        <v>60000</v>
      </c>
    </row>
    <row r="119" spans="1:8" x14ac:dyDescent="0.25">
      <c r="E119" s="8">
        <v>89700</v>
      </c>
    </row>
    <row r="120" spans="1:8" x14ac:dyDescent="0.25">
      <c r="E120" s="8">
        <v>117000</v>
      </c>
    </row>
    <row r="121" spans="1:8" x14ac:dyDescent="0.25">
      <c r="E121" s="8">
        <v>98000</v>
      </c>
    </row>
    <row r="122" spans="1:8" x14ac:dyDescent="0.25">
      <c r="E122" s="8">
        <f>SUM(E117:E121)</f>
        <v>375254</v>
      </c>
    </row>
    <row r="123" spans="1:8" x14ac:dyDescent="0.25">
      <c r="A123" s="2" t="s">
        <v>37</v>
      </c>
      <c r="E123" s="23">
        <f>E115+E122</f>
        <v>730453</v>
      </c>
    </row>
    <row r="124" spans="1:8" x14ac:dyDescent="0.25">
      <c r="A124" s="2" t="s">
        <v>38</v>
      </c>
      <c r="E124" s="23">
        <v>25342</v>
      </c>
    </row>
    <row r="125" spans="1:8" x14ac:dyDescent="0.25">
      <c r="D125" s="3" t="s">
        <v>39</v>
      </c>
      <c r="E125" s="23">
        <v>21519</v>
      </c>
    </row>
    <row r="126" spans="1:8" x14ac:dyDescent="0.25">
      <c r="E126" s="5">
        <f>SUM(E123:E125)</f>
        <v>777314</v>
      </c>
      <c r="F126" s="3" t="s">
        <v>40</v>
      </c>
    </row>
    <row r="127" spans="1:8" x14ac:dyDescent="0.25">
      <c r="A127" s="2" t="s">
        <v>41</v>
      </c>
    </row>
    <row r="128" spans="1:8" x14ac:dyDescent="0.25">
      <c r="A128" s="9">
        <v>41309</v>
      </c>
      <c r="B128" s="10">
        <v>686</v>
      </c>
      <c r="C128" s="10" t="s">
        <v>26</v>
      </c>
      <c r="D128" s="10" t="s">
        <v>2</v>
      </c>
      <c r="E128" s="4">
        <v>64460</v>
      </c>
      <c r="F128" s="11"/>
      <c r="G128" s="4"/>
      <c r="H128" s="16"/>
    </row>
    <row r="129" spans="1:8" x14ac:dyDescent="0.25">
      <c r="A129" s="9">
        <v>41311</v>
      </c>
      <c r="B129" s="10">
        <v>824</v>
      </c>
      <c r="C129" s="10" t="s">
        <v>26</v>
      </c>
      <c r="D129" s="10" t="s">
        <v>2</v>
      </c>
      <c r="E129" s="4">
        <v>50505</v>
      </c>
      <c r="F129" s="11"/>
      <c r="G129" s="4"/>
      <c r="H129" s="16"/>
    </row>
    <row r="130" spans="1:8" x14ac:dyDescent="0.25">
      <c r="A130" s="9">
        <v>41311</v>
      </c>
      <c r="B130" s="10">
        <v>826</v>
      </c>
      <c r="C130" s="10" t="s">
        <v>26</v>
      </c>
      <c r="D130" s="10" t="s">
        <v>2</v>
      </c>
      <c r="E130" s="4">
        <v>92806</v>
      </c>
      <c r="F130" s="11"/>
      <c r="G130" s="4"/>
      <c r="H130" s="16"/>
    </row>
    <row r="131" spans="1:8" x14ac:dyDescent="0.25">
      <c r="A131" s="9">
        <v>41311</v>
      </c>
      <c r="B131" s="10">
        <v>835</v>
      </c>
      <c r="C131" s="10" t="s">
        <v>26</v>
      </c>
      <c r="D131" s="10" t="s">
        <v>2</v>
      </c>
      <c r="E131" s="4">
        <v>44842</v>
      </c>
      <c r="F131" s="11"/>
      <c r="G131" s="4"/>
      <c r="H131" s="16"/>
    </row>
    <row r="132" spans="1:8" x14ac:dyDescent="0.25">
      <c r="A132" s="9">
        <v>41313</v>
      </c>
      <c r="B132" s="10">
        <v>947</v>
      </c>
      <c r="C132" s="10" t="s">
        <v>26</v>
      </c>
      <c r="D132" s="10" t="s">
        <v>2</v>
      </c>
      <c r="E132" s="4">
        <v>156728</v>
      </c>
      <c r="F132" s="11"/>
      <c r="G132" s="4"/>
      <c r="H132" s="16"/>
    </row>
    <row r="133" spans="1:8" x14ac:dyDescent="0.25">
      <c r="A133" s="9">
        <v>41316</v>
      </c>
      <c r="B133" s="10">
        <v>181</v>
      </c>
      <c r="C133" s="10" t="s">
        <v>42</v>
      </c>
      <c r="D133" s="11" t="s">
        <v>2</v>
      </c>
      <c r="E133" s="4">
        <v>17723</v>
      </c>
      <c r="F133" s="11"/>
      <c r="G133" s="4"/>
      <c r="H133" s="22"/>
    </row>
    <row r="134" spans="1:8" x14ac:dyDescent="0.25">
      <c r="E134" s="8">
        <f>SUM(E128:E133)</f>
        <v>427064</v>
      </c>
    </row>
    <row r="135" spans="1:8" x14ac:dyDescent="0.25">
      <c r="A135" s="9">
        <v>41319</v>
      </c>
      <c r="B135" s="10">
        <v>367</v>
      </c>
      <c r="C135" s="10" t="s">
        <v>42</v>
      </c>
      <c r="D135" s="11" t="s">
        <v>2</v>
      </c>
      <c r="E135" s="4">
        <v>45558</v>
      </c>
      <c r="F135" s="11"/>
      <c r="G135" s="4"/>
      <c r="H135" s="22"/>
    </row>
    <row r="136" spans="1:8" x14ac:dyDescent="0.25">
      <c r="A136" s="9">
        <v>41319</v>
      </c>
      <c r="B136" s="10">
        <v>370</v>
      </c>
      <c r="C136" s="10" t="s">
        <v>42</v>
      </c>
      <c r="D136" s="11" t="s">
        <v>2</v>
      </c>
      <c r="E136" s="4">
        <v>30864</v>
      </c>
      <c r="F136" s="11"/>
      <c r="G136" s="4"/>
      <c r="H136" s="22"/>
    </row>
    <row r="137" spans="1:8" x14ac:dyDescent="0.25">
      <c r="A137" s="9">
        <v>41319</v>
      </c>
      <c r="B137" s="10">
        <v>374</v>
      </c>
      <c r="C137" s="10" t="s">
        <v>42</v>
      </c>
      <c r="D137" s="11" t="s">
        <v>2</v>
      </c>
      <c r="E137" s="4">
        <v>25133</v>
      </c>
      <c r="F137" s="11"/>
      <c r="G137" s="4"/>
      <c r="H137" s="22"/>
    </row>
    <row r="138" spans="1:8" x14ac:dyDescent="0.25">
      <c r="A138" s="9">
        <v>41325</v>
      </c>
      <c r="B138" s="10">
        <v>763</v>
      </c>
      <c r="C138" s="10" t="s">
        <v>42</v>
      </c>
      <c r="D138" s="11" t="s">
        <v>2</v>
      </c>
      <c r="E138" s="4">
        <v>8151</v>
      </c>
      <c r="F138" s="11"/>
      <c r="G138" s="4"/>
      <c r="H138" s="22"/>
    </row>
    <row r="139" spans="1:8" x14ac:dyDescent="0.25">
      <c r="E139" s="8">
        <f>SUM(E135:E138)</f>
        <v>109706</v>
      </c>
    </row>
    <row r="140" spans="1:8" x14ac:dyDescent="0.25">
      <c r="B140" s="3" t="s">
        <v>43</v>
      </c>
      <c r="E140" s="5">
        <f>E134+E139</f>
        <v>536770</v>
      </c>
    </row>
    <row r="141" spans="1:8" x14ac:dyDescent="0.25">
      <c r="A141" s="2" t="s">
        <v>29</v>
      </c>
      <c r="E141" s="8">
        <v>14691</v>
      </c>
    </row>
    <row r="142" spans="1:8" x14ac:dyDescent="0.25">
      <c r="E142" s="8">
        <v>49000</v>
      </c>
    </row>
    <row r="143" spans="1:8" x14ac:dyDescent="0.25">
      <c r="E143" s="8">
        <v>14500</v>
      </c>
    </row>
    <row r="144" spans="1:8" x14ac:dyDescent="0.25">
      <c r="E144" s="8">
        <v>52000</v>
      </c>
    </row>
    <row r="145" spans="1:9" x14ac:dyDescent="0.25">
      <c r="E145" s="8">
        <v>17990</v>
      </c>
    </row>
    <row r="146" spans="1:9" x14ac:dyDescent="0.25">
      <c r="E146" s="8">
        <v>80000</v>
      </c>
    </row>
    <row r="147" spans="1:9" x14ac:dyDescent="0.25">
      <c r="E147" s="8">
        <v>70000</v>
      </c>
    </row>
    <row r="148" spans="1:9" x14ac:dyDescent="0.25">
      <c r="E148" s="8">
        <v>59510</v>
      </c>
    </row>
    <row r="149" spans="1:9" ht="15.75" thickBot="1" x14ac:dyDescent="0.3">
      <c r="E149" s="8">
        <v>117270</v>
      </c>
    </row>
    <row r="150" spans="1:9" x14ac:dyDescent="0.25">
      <c r="E150" s="17">
        <f>SUM(E141:E149)</f>
        <v>474961</v>
      </c>
    </row>
    <row r="151" spans="1:9" x14ac:dyDescent="0.25">
      <c r="A151" s="2" t="s">
        <v>44</v>
      </c>
      <c r="E151" s="18">
        <v>61809</v>
      </c>
    </row>
    <row r="152" spans="1:9" ht="15.75" thickBot="1" x14ac:dyDescent="0.3">
      <c r="B152" s="3" t="s">
        <v>45</v>
      </c>
      <c r="E152" s="20">
        <f>SUM(E150:E151)</f>
        <v>536770</v>
      </c>
    </row>
    <row r="153" spans="1:9" x14ac:dyDescent="0.25">
      <c r="A153" s="2" t="s">
        <v>46</v>
      </c>
    </row>
    <row r="154" spans="1:9" x14ac:dyDescent="0.25">
      <c r="A154" s="9">
        <v>41313</v>
      </c>
      <c r="B154" s="10">
        <v>26</v>
      </c>
      <c r="C154" s="10" t="s">
        <v>42</v>
      </c>
      <c r="D154" s="11" t="s">
        <v>2</v>
      </c>
      <c r="E154" s="4">
        <v>133515</v>
      </c>
      <c r="F154" s="11"/>
      <c r="G154" s="4"/>
      <c r="H154" s="15">
        <f t="shared" ref="H154:H160" si="0">E154-G154</f>
        <v>133515</v>
      </c>
      <c r="I154" s="11" t="s">
        <v>27</v>
      </c>
    </row>
    <row r="155" spans="1:9" x14ac:dyDescent="0.25">
      <c r="A155" s="9">
        <v>41319</v>
      </c>
      <c r="B155" s="10">
        <v>364</v>
      </c>
      <c r="C155" s="10" t="s">
        <v>42</v>
      </c>
      <c r="D155" s="11" t="s">
        <v>2</v>
      </c>
      <c r="E155" s="4">
        <v>85192</v>
      </c>
      <c r="F155" s="11"/>
      <c r="G155" s="4"/>
      <c r="H155" s="4">
        <f t="shared" si="0"/>
        <v>85192</v>
      </c>
      <c r="I155" s="11" t="s">
        <v>47</v>
      </c>
    </row>
    <row r="156" spans="1:9" x14ac:dyDescent="0.25">
      <c r="A156" s="9">
        <v>41321</v>
      </c>
      <c r="B156" s="10">
        <v>539</v>
      </c>
      <c r="C156" s="10" t="s">
        <v>42</v>
      </c>
      <c r="D156" s="11" t="s">
        <v>2</v>
      </c>
      <c r="E156" s="4">
        <v>97766</v>
      </c>
      <c r="F156" s="11"/>
      <c r="G156" s="4"/>
      <c r="H156" s="4">
        <f t="shared" si="0"/>
        <v>97766</v>
      </c>
      <c r="I156" s="11"/>
    </row>
    <row r="157" spans="1:9" x14ac:dyDescent="0.25">
      <c r="A157" s="9">
        <v>41321</v>
      </c>
      <c r="B157" s="10">
        <v>540</v>
      </c>
      <c r="C157" s="10" t="s">
        <v>42</v>
      </c>
      <c r="D157" s="11" t="s">
        <v>2</v>
      </c>
      <c r="E157" s="4">
        <v>164144</v>
      </c>
      <c r="F157" s="11"/>
      <c r="G157" s="4"/>
      <c r="H157" s="4">
        <f t="shared" si="0"/>
        <v>164144</v>
      </c>
      <c r="I157" s="11"/>
    </row>
    <row r="158" spans="1:9" x14ac:dyDescent="0.25">
      <c r="A158" s="9">
        <v>41327</v>
      </c>
      <c r="B158" s="10">
        <v>967</v>
      </c>
      <c r="C158" s="10" t="s">
        <v>42</v>
      </c>
      <c r="D158" s="11" t="s">
        <v>2</v>
      </c>
      <c r="E158" s="4">
        <v>46567</v>
      </c>
      <c r="F158" s="11"/>
      <c r="G158" s="4"/>
      <c r="H158" s="4">
        <f t="shared" si="0"/>
        <v>46567</v>
      </c>
      <c r="I158" s="11"/>
    </row>
    <row r="159" spans="1:9" x14ac:dyDescent="0.25">
      <c r="A159" s="9">
        <v>41328</v>
      </c>
      <c r="B159" s="10">
        <v>59</v>
      </c>
      <c r="C159" s="10" t="s">
        <v>48</v>
      </c>
      <c r="D159" s="11" t="s">
        <v>2</v>
      </c>
      <c r="E159" s="4">
        <v>54288</v>
      </c>
      <c r="F159" s="11"/>
      <c r="G159" s="4"/>
      <c r="H159" s="4">
        <f t="shared" si="0"/>
        <v>54288</v>
      </c>
      <c r="I159" s="11"/>
    </row>
    <row r="160" spans="1:9" x14ac:dyDescent="0.25">
      <c r="A160" s="9">
        <v>41329</v>
      </c>
      <c r="B160" s="10">
        <v>65</v>
      </c>
      <c r="C160" s="10" t="s">
        <v>48</v>
      </c>
      <c r="D160" s="11" t="s">
        <v>2</v>
      </c>
      <c r="E160" s="4">
        <v>54895</v>
      </c>
      <c r="F160" s="11"/>
      <c r="G160" s="4"/>
      <c r="H160" s="4">
        <f t="shared" si="0"/>
        <v>54895</v>
      </c>
      <c r="I160" s="11"/>
    </row>
    <row r="161" spans="3:5" x14ac:dyDescent="0.25">
      <c r="E161" s="5">
        <f>SUM(E154:E160)</f>
        <v>636367</v>
      </c>
    </row>
    <row r="163" spans="3:5" x14ac:dyDescent="0.25">
      <c r="C163" s="2" t="s">
        <v>49</v>
      </c>
      <c r="E163" s="4">
        <v>100000</v>
      </c>
    </row>
    <row r="164" spans="3:5" x14ac:dyDescent="0.25">
      <c r="E164" s="4">
        <v>450</v>
      </c>
    </row>
    <row r="165" spans="3:5" x14ac:dyDescent="0.25">
      <c r="E165" s="4">
        <v>60650</v>
      </c>
    </row>
    <row r="166" spans="3:5" x14ac:dyDescent="0.25">
      <c r="E166" s="4">
        <v>16780</v>
      </c>
    </row>
    <row r="167" spans="3:5" x14ac:dyDescent="0.25">
      <c r="E167" s="4">
        <v>52780</v>
      </c>
    </row>
    <row r="168" spans="3:5" x14ac:dyDescent="0.25">
      <c r="E168" s="4">
        <v>104180</v>
      </c>
    </row>
    <row r="169" spans="3:5" x14ac:dyDescent="0.25">
      <c r="E169" s="4">
        <v>29750</v>
      </c>
    </row>
    <row r="170" spans="3:5" x14ac:dyDescent="0.25">
      <c r="E170" s="4">
        <v>81300</v>
      </c>
    </row>
    <row r="171" spans="3:5" x14ac:dyDescent="0.25">
      <c r="E171" s="4">
        <v>58700</v>
      </c>
    </row>
    <row r="172" spans="3:5" x14ac:dyDescent="0.25">
      <c r="E172" s="4">
        <v>48500</v>
      </c>
    </row>
    <row r="173" spans="3:5" x14ac:dyDescent="0.25">
      <c r="E173" s="4">
        <v>11000</v>
      </c>
    </row>
    <row r="174" spans="3:5" x14ac:dyDescent="0.25">
      <c r="C174" s="3" t="s">
        <v>50</v>
      </c>
      <c r="E174" s="23">
        <f>SUM(E163:E173)</f>
        <v>564090</v>
      </c>
    </row>
    <row r="175" spans="3:5" ht="15.75" thickBot="1" x14ac:dyDescent="0.3"/>
    <row r="176" spans="3:5" x14ac:dyDescent="0.25">
      <c r="C176" s="3" t="s">
        <v>51</v>
      </c>
      <c r="E176" s="24">
        <v>68637.36</v>
      </c>
    </row>
    <row r="177" spans="1:9" x14ac:dyDescent="0.25">
      <c r="B177" s="3" t="s">
        <v>52</v>
      </c>
      <c r="E177" s="18">
        <v>3640</v>
      </c>
    </row>
    <row r="178" spans="1:9" ht="15.75" thickBot="1" x14ac:dyDescent="0.3">
      <c r="E178" s="20">
        <f>SUM(E174:E177)</f>
        <v>636367.35999999999</v>
      </c>
      <c r="F178" s="3" t="s">
        <v>53</v>
      </c>
    </row>
    <row r="179" spans="1:9" x14ac:dyDescent="0.25">
      <c r="A179" s="2" t="s">
        <v>41</v>
      </c>
    </row>
    <row r="180" spans="1:9" x14ac:dyDescent="0.25">
      <c r="A180" s="1">
        <v>41314</v>
      </c>
      <c r="B180" s="6">
        <v>61</v>
      </c>
      <c r="C180" s="6" t="s">
        <v>42</v>
      </c>
      <c r="D180" s="3" t="s">
        <v>2</v>
      </c>
      <c r="E180" s="8">
        <v>130000</v>
      </c>
      <c r="F180" s="1">
        <v>41338</v>
      </c>
      <c r="G180" s="8">
        <v>130000</v>
      </c>
      <c r="H180" s="16">
        <f>E180-G180</f>
        <v>0</v>
      </c>
      <c r="I180" s="3"/>
    </row>
    <row r="181" spans="1:9" x14ac:dyDescent="0.25">
      <c r="E181" s="5">
        <f>SUM(E180)</f>
        <v>130000</v>
      </c>
    </row>
    <row r="182" spans="1:9" x14ac:dyDescent="0.25">
      <c r="B182" s="3" t="s">
        <v>54</v>
      </c>
      <c r="E182" s="5">
        <v>130000</v>
      </c>
      <c r="F182" s="3" t="s">
        <v>55</v>
      </c>
    </row>
    <row r="183" spans="1:9" x14ac:dyDescent="0.25">
      <c r="A183" s="2" t="s">
        <v>56</v>
      </c>
    </row>
    <row r="185" spans="1:9" x14ac:dyDescent="0.25">
      <c r="A185" s="1">
        <v>41334</v>
      </c>
      <c r="B185" s="6">
        <v>448</v>
      </c>
      <c r="C185" s="6" t="s">
        <v>48</v>
      </c>
      <c r="D185" s="3" t="s">
        <v>2</v>
      </c>
      <c r="E185" s="8">
        <v>108094</v>
      </c>
      <c r="F185" s="1">
        <v>41345</v>
      </c>
      <c r="G185" s="8">
        <v>108094</v>
      </c>
      <c r="H185" s="22">
        <f t="shared" ref="H185:H191" si="1">E185-G185</f>
        <v>0</v>
      </c>
      <c r="I185" s="3"/>
    </row>
    <row r="186" spans="1:9" x14ac:dyDescent="0.25">
      <c r="A186" s="1">
        <v>41335</v>
      </c>
      <c r="B186" s="6">
        <v>557</v>
      </c>
      <c r="C186" s="6" t="s">
        <v>48</v>
      </c>
      <c r="D186" s="3" t="s">
        <v>2</v>
      </c>
      <c r="E186" s="8">
        <v>93224</v>
      </c>
      <c r="F186" s="1">
        <v>41345</v>
      </c>
      <c r="G186" s="8">
        <v>93224</v>
      </c>
      <c r="H186" s="22">
        <f t="shared" si="1"/>
        <v>0</v>
      </c>
      <c r="I186" s="3" t="s">
        <v>57</v>
      </c>
    </row>
    <row r="187" spans="1:9" x14ac:dyDescent="0.25">
      <c r="A187" s="1">
        <v>41323</v>
      </c>
      <c r="B187" s="6">
        <v>677</v>
      </c>
      <c r="C187" s="6" t="s">
        <v>42</v>
      </c>
      <c r="D187" s="3" t="s">
        <v>2</v>
      </c>
      <c r="E187" s="8">
        <v>64917</v>
      </c>
      <c r="G187" s="8"/>
      <c r="H187" s="8">
        <f t="shared" si="1"/>
        <v>64917</v>
      </c>
      <c r="I187" s="11"/>
    </row>
    <row r="188" spans="1:9" x14ac:dyDescent="0.25">
      <c r="A188" s="1">
        <v>41331</v>
      </c>
      <c r="B188" s="6">
        <v>236</v>
      </c>
      <c r="C188" s="6" t="s">
        <v>48</v>
      </c>
      <c r="D188" s="3" t="s">
        <v>2</v>
      </c>
      <c r="E188" s="8">
        <v>93850</v>
      </c>
      <c r="G188" s="8"/>
      <c r="H188" s="22">
        <f t="shared" si="1"/>
        <v>93850</v>
      </c>
      <c r="I188" s="11"/>
    </row>
    <row r="189" spans="1:9" x14ac:dyDescent="0.25">
      <c r="A189" s="1">
        <v>41331</v>
      </c>
      <c r="B189" s="6">
        <v>237</v>
      </c>
      <c r="C189" s="6" t="s">
        <v>48</v>
      </c>
      <c r="D189" s="3" t="s">
        <v>2</v>
      </c>
      <c r="E189" s="8">
        <v>86400</v>
      </c>
      <c r="G189" s="8"/>
      <c r="H189" s="22">
        <f t="shared" si="1"/>
        <v>86400</v>
      </c>
      <c r="I189" s="11"/>
    </row>
    <row r="190" spans="1:9" x14ac:dyDescent="0.25">
      <c r="A190" s="1">
        <v>41333</v>
      </c>
      <c r="B190" s="6">
        <v>368</v>
      </c>
      <c r="C190" s="6" t="s">
        <v>48</v>
      </c>
      <c r="D190" s="3" t="s">
        <v>2</v>
      </c>
      <c r="E190" s="8">
        <v>98447</v>
      </c>
      <c r="G190" s="8"/>
      <c r="H190" s="22">
        <f t="shared" si="1"/>
        <v>98447</v>
      </c>
      <c r="I190" s="11"/>
    </row>
    <row r="191" spans="1:9" x14ac:dyDescent="0.25">
      <c r="A191" s="1">
        <v>41333</v>
      </c>
      <c r="B191" s="6">
        <v>383</v>
      </c>
      <c r="C191" s="6" t="s">
        <v>48</v>
      </c>
      <c r="D191" s="3" t="s">
        <v>2</v>
      </c>
      <c r="E191" s="8">
        <v>92400</v>
      </c>
      <c r="G191" s="8"/>
      <c r="H191" s="22">
        <f t="shared" si="1"/>
        <v>92400</v>
      </c>
      <c r="I191" s="11"/>
    </row>
    <row r="192" spans="1:9" x14ac:dyDescent="0.25">
      <c r="E192" s="5">
        <f>SUM(E185:E191)</f>
        <v>637332</v>
      </c>
    </row>
    <row r="193" spans="1:9" x14ac:dyDescent="0.25">
      <c r="E193" s="5"/>
    </row>
    <row r="194" spans="1:9" x14ac:dyDescent="0.25">
      <c r="B194" s="3" t="s">
        <v>0</v>
      </c>
      <c r="E194" s="8">
        <v>13855</v>
      </c>
    </row>
    <row r="195" spans="1:9" x14ac:dyDescent="0.25">
      <c r="E195" s="8">
        <v>58400</v>
      </c>
    </row>
    <row r="196" spans="1:9" x14ac:dyDescent="0.25">
      <c r="E196" s="8">
        <v>14577</v>
      </c>
    </row>
    <row r="197" spans="1:9" x14ac:dyDescent="0.25">
      <c r="E197" s="8">
        <v>67600</v>
      </c>
    </row>
    <row r="198" spans="1:9" x14ac:dyDescent="0.25">
      <c r="E198" s="8">
        <v>88700</v>
      </c>
    </row>
    <row r="199" spans="1:9" x14ac:dyDescent="0.25">
      <c r="E199" s="8">
        <v>76450</v>
      </c>
    </row>
    <row r="200" spans="1:9" x14ac:dyDescent="0.25">
      <c r="E200" s="8">
        <v>49160</v>
      </c>
    </row>
    <row r="201" spans="1:9" x14ac:dyDescent="0.25">
      <c r="E201" s="8">
        <v>92810</v>
      </c>
    </row>
    <row r="202" spans="1:9" ht="15.75" thickBot="1" x14ac:dyDescent="0.3">
      <c r="E202" s="8">
        <v>95450</v>
      </c>
    </row>
    <row r="203" spans="1:9" x14ac:dyDescent="0.25">
      <c r="E203" s="17">
        <f>SUM(E194:E202)</f>
        <v>557002</v>
      </c>
    </row>
    <row r="204" spans="1:9" x14ac:dyDescent="0.25">
      <c r="B204" s="3" t="s">
        <v>58</v>
      </c>
      <c r="E204" s="18">
        <v>80304.850000000006</v>
      </c>
    </row>
    <row r="205" spans="1:9" x14ac:dyDescent="0.25">
      <c r="B205" s="3" t="s">
        <v>59</v>
      </c>
      <c r="E205" s="18">
        <v>16</v>
      </c>
    </row>
    <row r="206" spans="1:9" ht="15.75" thickBot="1" x14ac:dyDescent="0.3">
      <c r="E206" s="20">
        <f>SUM(E203:E205)</f>
        <v>637322.85</v>
      </c>
      <c r="F206" s="3" t="s">
        <v>60</v>
      </c>
    </row>
    <row r="207" spans="1:9" x14ac:dyDescent="0.25">
      <c r="A207" s="2" t="s">
        <v>61</v>
      </c>
    </row>
    <row r="208" spans="1:9" x14ac:dyDescent="0.25">
      <c r="A208" s="21">
        <v>41337</v>
      </c>
      <c r="B208" s="6">
        <v>656</v>
      </c>
      <c r="C208" s="6" t="s">
        <v>48</v>
      </c>
      <c r="D208" s="3" t="s">
        <v>2</v>
      </c>
      <c r="E208" s="8">
        <v>7791</v>
      </c>
      <c r="F208" s="1">
        <v>41354</v>
      </c>
      <c r="G208" s="8">
        <v>7791</v>
      </c>
      <c r="H208" s="8">
        <f t="shared" ref="H208:H214" si="2">E208-G208</f>
        <v>0</v>
      </c>
      <c r="I208" s="3"/>
    </row>
    <row r="209" spans="1:9" x14ac:dyDescent="0.25">
      <c r="A209" s="21">
        <v>41338</v>
      </c>
      <c r="B209" s="6">
        <v>760</v>
      </c>
      <c r="C209" s="6" t="s">
        <v>48</v>
      </c>
      <c r="D209" s="3" t="s">
        <v>2</v>
      </c>
      <c r="E209" s="8">
        <v>113811</v>
      </c>
      <c r="F209" s="1">
        <v>41354</v>
      </c>
      <c r="G209" s="8">
        <v>113811</v>
      </c>
      <c r="H209" s="8">
        <f t="shared" si="2"/>
        <v>0</v>
      </c>
      <c r="I209" s="3"/>
    </row>
    <row r="210" spans="1:9" x14ac:dyDescent="0.25">
      <c r="A210" s="21">
        <v>41338</v>
      </c>
      <c r="B210" s="6">
        <v>762</v>
      </c>
      <c r="C210" s="6" t="s">
        <v>48</v>
      </c>
      <c r="D210" s="3" t="s">
        <v>2</v>
      </c>
      <c r="E210" s="8">
        <v>101200</v>
      </c>
      <c r="F210" s="1">
        <v>41354</v>
      </c>
      <c r="G210" s="8">
        <v>101200</v>
      </c>
      <c r="H210" s="8">
        <f t="shared" si="2"/>
        <v>0</v>
      </c>
      <c r="I210" s="3"/>
    </row>
    <row r="211" spans="1:9" x14ac:dyDescent="0.25">
      <c r="A211" s="21">
        <v>41339</v>
      </c>
      <c r="B211" s="6">
        <v>839</v>
      </c>
      <c r="C211" s="6" t="s">
        <v>48</v>
      </c>
      <c r="D211" s="3" t="s">
        <v>2</v>
      </c>
      <c r="E211" s="8">
        <v>91132</v>
      </c>
      <c r="F211" s="1">
        <v>41354</v>
      </c>
      <c r="G211" s="8">
        <v>91132</v>
      </c>
      <c r="H211" s="8">
        <f t="shared" si="2"/>
        <v>0</v>
      </c>
      <c r="I211" s="3"/>
    </row>
    <row r="212" spans="1:9" x14ac:dyDescent="0.25">
      <c r="A212" s="21">
        <v>41340</v>
      </c>
      <c r="B212" s="6">
        <v>918</v>
      </c>
      <c r="C212" s="6" t="s">
        <v>48</v>
      </c>
      <c r="D212" s="3" t="s">
        <v>2</v>
      </c>
      <c r="E212" s="8">
        <v>94780</v>
      </c>
      <c r="F212" s="1">
        <v>41354</v>
      </c>
      <c r="G212" s="8">
        <v>94780</v>
      </c>
      <c r="H212" s="8">
        <f t="shared" si="2"/>
        <v>0</v>
      </c>
      <c r="I212" s="3"/>
    </row>
    <row r="213" spans="1:9" x14ac:dyDescent="0.25">
      <c r="A213" s="21">
        <v>41341</v>
      </c>
      <c r="B213" s="6">
        <v>11</v>
      </c>
      <c r="C213" s="6" t="s">
        <v>62</v>
      </c>
      <c r="D213" s="3" t="s">
        <v>2</v>
      </c>
      <c r="E213" s="8">
        <v>137512</v>
      </c>
      <c r="F213" s="1">
        <v>41354</v>
      </c>
      <c r="G213" s="8">
        <v>137512</v>
      </c>
      <c r="H213" s="8">
        <f t="shared" si="2"/>
        <v>0</v>
      </c>
      <c r="I213" s="3"/>
    </row>
    <row r="214" spans="1:9" x14ac:dyDescent="0.25">
      <c r="A214" s="21">
        <v>41344</v>
      </c>
      <c r="B214" s="6">
        <v>164</v>
      </c>
      <c r="C214" s="6" t="s">
        <v>62</v>
      </c>
      <c r="D214" s="3" t="s">
        <v>2</v>
      </c>
      <c r="E214" s="8">
        <v>10223</v>
      </c>
      <c r="F214" s="1">
        <v>41354</v>
      </c>
      <c r="G214" s="8">
        <v>10223</v>
      </c>
      <c r="H214" s="8">
        <f t="shared" si="2"/>
        <v>0</v>
      </c>
      <c r="I214" s="3"/>
    </row>
    <row r="215" spans="1:9" x14ac:dyDescent="0.25">
      <c r="E215" s="5">
        <f>SUM(E208:E214)</f>
        <v>556449</v>
      </c>
    </row>
    <row r="216" spans="1:9" x14ac:dyDescent="0.25">
      <c r="E216" s="5"/>
    </row>
    <row r="217" spans="1:9" x14ac:dyDescent="0.25">
      <c r="B217" s="3" t="s">
        <v>0</v>
      </c>
      <c r="E217" s="8">
        <v>61310</v>
      </c>
    </row>
    <row r="218" spans="1:9" x14ac:dyDescent="0.25">
      <c r="E218" s="8">
        <v>61100</v>
      </c>
    </row>
    <row r="219" spans="1:9" x14ac:dyDescent="0.25">
      <c r="E219" s="8">
        <v>62700</v>
      </c>
    </row>
    <row r="220" spans="1:9" x14ac:dyDescent="0.25">
      <c r="E220" s="8">
        <v>40000</v>
      </c>
    </row>
    <row r="221" spans="1:9" x14ac:dyDescent="0.25">
      <c r="E221" s="8">
        <v>61770</v>
      </c>
    </row>
    <row r="222" spans="1:9" x14ac:dyDescent="0.25">
      <c r="E222" s="8">
        <v>58522</v>
      </c>
    </row>
    <row r="223" spans="1:9" x14ac:dyDescent="0.25">
      <c r="E223" s="8">
        <v>63000</v>
      </c>
    </row>
    <row r="224" spans="1:9" x14ac:dyDescent="0.25">
      <c r="E224" s="8">
        <v>20200</v>
      </c>
    </row>
    <row r="225" spans="1:9" ht="15.75" thickBot="1" x14ac:dyDescent="0.3">
      <c r="E225" s="8">
        <v>92633</v>
      </c>
    </row>
    <row r="226" spans="1:9" x14ac:dyDescent="0.25">
      <c r="E226" s="25">
        <f>SUM(E217:E225)</f>
        <v>521235</v>
      </c>
    </row>
    <row r="227" spans="1:9" x14ac:dyDescent="0.25">
      <c r="B227" s="3" t="s">
        <v>63</v>
      </c>
      <c r="E227" s="18">
        <v>35214</v>
      </c>
    </row>
    <row r="228" spans="1:9" ht="15.75" thickBot="1" x14ac:dyDescent="0.3">
      <c r="E228" s="20">
        <f>SUM(E226:E227)</f>
        <v>556449</v>
      </c>
      <c r="F228" s="3" t="s">
        <v>64</v>
      </c>
    </row>
    <row r="229" spans="1:9" x14ac:dyDescent="0.25">
      <c r="A229" s="2" t="s">
        <v>65</v>
      </c>
    </row>
    <row r="230" spans="1:9" x14ac:dyDescent="0.25">
      <c r="A230" s="21">
        <v>41342</v>
      </c>
      <c r="B230" s="6">
        <v>78</v>
      </c>
      <c r="C230" s="6" t="s">
        <v>62</v>
      </c>
      <c r="D230" s="3" t="s">
        <v>2</v>
      </c>
      <c r="E230" s="8">
        <v>149065</v>
      </c>
      <c r="F230" s="1">
        <v>41359</v>
      </c>
      <c r="G230" s="8">
        <v>149065</v>
      </c>
      <c r="H230" s="8">
        <f t="shared" ref="H230:H236" si="3">E230-G230</f>
        <v>0</v>
      </c>
      <c r="I230" s="3"/>
    </row>
    <row r="231" spans="1:9" x14ac:dyDescent="0.25">
      <c r="A231" s="21">
        <v>41344</v>
      </c>
      <c r="B231" s="6">
        <v>150</v>
      </c>
      <c r="C231" s="6" t="s">
        <v>62</v>
      </c>
      <c r="D231" s="3" t="s">
        <v>2</v>
      </c>
      <c r="E231" s="8">
        <v>92713</v>
      </c>
      <c r="F231" s="1">
        <v>41359</v>
      </c>
      <c r="G231" s="8">
        <v>92713</v>
      </c>
      <c r="H231" s="8">
        <f t="shared" si="3"/>
        <v>0</v>
      </c>
      <c r="I231" s="3" t="s">
        <v>47</v>
      </c>
    </row>
    <row r="232" spans="1:9" x14ac:dyDescent="0.25">
      <c r="A232" s="21">
        <v>41346</v>
      </c>
      <c r="B232" s="6">
        <v>321</v>
      </c>
      <c r="C232" s="6" t="s">
        <v>62</v>
      </c>
      <c r="D232" s="3" t="s">
        <v>2</v>
      </c>
      <c r="E232" s="8">
        <v>63280</v>
      </c>
      <c r="F232" s="1">
        <v>41359</v>
      </c>
      <c r="G232" s="8">
        <v>63280</v>
      </c>
      <c r="H232" s="8">
        <f t="shared" si="3"/>
        <v>0</v>
      </c>
      <c r="I232" s="3"/>
    </row>
    <row r="233" spans="1:9" x14ac:dyDescent="0.25">
      <c r="A233" s="21">
        <v>41347</v>
      </c>
      <c r="B233" s="6">
        <v>388</v>
      </c>
      <c r="C233" s="6" t="s">
        <v>62</v>
      </c>
      <c r="D233" s="3" t="s">
        <v>2</v>
      </c>
      <c r="E233" s="8">
        <v>112232</v>
      </c>
      <c r="F233" s="1">
        <v>41359</v>
      </c>
      <c r="G233" s="8">
        <v>112232</v>
      </c>
      <c r="H233" s="8">
        <f t="shared" si="3"/>
        <v>0</v>
      </c>
      <c r="I233" s="3"/>
    </row>
    <row r="234" spans="1:9" x14ac:dyDescent="0.25">
      <c r="A234" s="21">
        <v>41348</v>
      </c>
      <c r="B234" s="6">
        <v>483</v>
      </c>
      <c r="C234" s="6" t="s">
        <v>62</v>
      </c>
      <c r="D234" s="3" t="s">
        <v>2</v>
      </c>
      <c r="E234" s="8">
        <v>39674</v>
      </c>
      <c r="F234" s="1">
        <v>41359</v>
      </c>
      <c r="G234" s="8">
        <v>39674</v>
      </c>
      <c r="H234" s="8">
        <f t="shared" si="3"/>
        <v>0</v>
      </c>
      <c r="I234" s="3" t="s">
        <v>66</v>
      </c>
    </row>
    <row r="235" spans="1:9" x14ac:dyDescent="0.25">
      <c r="A235" s="21">
        <v>41350</v>
      </c>
      <c r="B235" s="6">
        <v>550</v>
      </c>
      <c r="C235" s="6" t="s">
        <v>62</v>
      </c>
      <c r="D235" s="3" t="s">
        <v>2</v>
      </c>
      <c r="E235" s="8">
        <v>3038</v>
      </c>
      <c r="F235" s="1">
        <v>41359</v>
      </c>
      <c r="G235" s="8">
        <v>3038</v>
      </c>
      <c r="H235" s="8">
        <f t="shared" si="3"/>
        <v>0</v>
      </c>
      <c r="I235" s="3"/>
    </row>
    <row r="236" spans="1:9" x14ac:dyDescent="0.25">
      <c r="A236" s="21">
        <v>41352</v>
      </c>
      <c r="B236" s="6">
        <v>653</v>
      </c>
      <c r="C236" s="6" t="s">
        <v>62</v>
      </c>
      <c r="D236" s="3" t="s">
        <v>2</v>
      </c>
      <c r="E236" s="8">
        <v>20399</v>
      </c>
      <c r="F236" s="1">
        <v>41359</v>
      </c>
      <c r="G236" s="8">
        <v>20399</v>
      </c>
      <c r="H236" s="8">
        <f t="shared" si="3"/>
        <v>0</v>
      </c>
      <c r="I236" s="3"/>
    </row>
    <row r="237" spans="1:9" x14ac:dyDescent="0.25">
      <c r="E237" s="5">
        <f>SUM(E230:E236)</f>
        <v>480401</v>
      </c>
    </row>
    <row r="239" spans="1:9" x14ac:dyDescent="0.25">
      <c r="B239" s="3" t="s">
        <v>0</v>
      </c>
      <c r="E239" s="8">
        <v>87000</v>
      </c>
    </row>
    <row r="240" spans="1:9" x14ac:dyDescent="0.25">
      <c r="E240" s="8">
        <v>49700</v>
      </c>
    </row>
    <row r="241" spans="1:9" x14ac:dyDescent="0.25">
      <c r="E241" s="8">
        <v>39000</v>
      </c>
    </row>
    <row r="242" spans="1:9" x14ac:dyDescent="0.25">
      <c r="E242" s="8">
        <v>96020</v>
      </c>
    </row>
    <row r="243" spans="1:9" x14ac:dyDescent="0.25">
      <c r="E243" s="8">
        <v>46470</v>
      </c>
    </row>
    <row r="244" spans="1:9" x14ac:dyDescent="0.25">
      <c r="E244" s="8">
        <v>30700</v>
      </c>
    </row>
    <row r="245" spans="1:9" ht="15.75" thickBot="1" x14ac:dyDescent="0.3">
      <c r="E245" s="8">
        <v>3918</v>
      </c>
    </row>
    <row r="246" spans="1:9" x14ac:dyDescent="0.25">
      <c r="E246" s="17">
        <v>100000</v>
      </c>
      <c r="F246" s="8">
        <v>452808</v>
      </c>
    </row>
    <row r="247" spans="1:9" x14ac:dyDescent="0.25">
      <c r="B247" s="3" t="s">
        <v>67</v>
      </c>
      <c r="E247" s="18">
        <v>27477</v>
      </c>
    </row>
    <row r="248" spans="1:9" x14ac:dyDescent="0.25">
      <c r="A248" s="3" t="s">
        <v>68</v>
      </c>
      <c r="E248" s="19">
        <v>116</v>
      </c>
    </row>
    <row r="249" spans="1:9" ht="15.75" thickBot="1" x14ac:dyDescent="0.3">
      <c r="E249" s="20">
        <f>SUM(E239:E248)</f>
        <v>480401</v>
      </c>
      <c r="F249" s="3" t="s">
        <v>69</v>
      </c>
    </row>
    <row r="250" spans="1:9" x14ac:dyDescent="0.25">
      <c r="A250" s="2" t="s">
        <v>70</v>
      </c>
    </row>
    <row r="251" spans="1:9" x14ac:dyDescent="0.25">
      <c r="A251" s="21">
        <v>41349</v>
      </c>
      <c r="B251" s="6">
        <v>520</v>
      </c>
      <c r="C251" s="6" t="s">
        <v>62</v>
      </c>
      <c r="D251" s="3" t="s">
        <v>2</v>
      </c>
      <c r="E251" s="8">
        <v>152278</v>
      </c>
      <c r="F251" s="1">
        <v>41361</v>
      </c>
      <c r="G251" s="8">
        <v>152278</v>
      </c>
      <c r="H251" s="8">
        <f>E251-G251</f>
        <v>0</v>
      </c>
      <c r="I251" s="3"/>
    </row>
    <row r="252" spans="1:9" x14ac:dyDescent="0.25">
      <c r="A252" s="21">
        <v>41352</v>
      </c>
      <c r="B252" s="6">
        <v>656</v>
      </c>
      <c r="C252" s="6" t="s">
        <v>62</v>
      </c>
      <c r="D252" s="3" t="s">
        <v>2</v>
      </c>
      <c r="E252" s="8">
        <v>75248</v>
      </c>
      <c r="F252" s="1">
        <v>41361</v>
      </c>
      <c r="G252" s="8">
        <v>75248</v>
      </c>
      <c r="H252" s="8">
        <f>E252-G252</f>
        <v>0</v>
      </c>
      <c r="I252" s="3"/>
    </row>
    <row r="253" spans="1:9" x14ac:dyDescent="0.25">
      <c r="A253" s="21">
        <v>41354</v>
      </c>
      <c r="B253" s="6">
        <v>870</v>
      </c>
      <c r="C253" s="6" t="s">
        <v>62</v>
      </c>
      <c r="D253" s="2" t="s">
        <v>2</v>
      </c>
      <c r="E253" s="8">
        <v>79584</v>
      </c>
      <c r="F253" s="1">
        <v>41361</v>
      </c>
      <c r="G253" s="8">
        <v>79584</v>
      </c>
      <c r="H253" s="8">
        <f>E253-G253</f>
        <v>0</v>
      </c>
      <c r="I253" s="3" t="s">
        <v>27</v>
      </c>
    </row>
    <row r="254" spans="1:9" x14ac:dyDescent="0.25">
      <c r="A254" s="21">
        <v>41354</v>
      </c>
      <c r="B254" s="6">
        <v>872</v>
      </c>
      <c r="C254" s="6" t="s">
        <v>62</v>
      </c>
      <c r="D254" s="2" t="s">
        <v>2</v>
      </c>
      <c r="E254" s="8">
        <v>84809</v>
      </c>
      <c r="F254" s="1">
        <v>41361</v>
      </c>
      <c r="G254" s="8">
        <v>84809</v>
      </c>
      <c r="H254" s="8">
        <f>E254-G254</f>
        <v>0</v>
      </c>
      <c r="I254" s="3" t="s">
        <v>27</v>
      </c>
    </row>
    <row r="255" spans="1:9" x14ac:dyDescent="0.25">
      <c r="E255" s="5">
        <f>SUM(E251:E254)</f>
        <v>391919</v>
      </c>
    </row>
    <row r="257" spans="1:8" x14ac:dyDescent="0.25">
      <c r="B257" s="3" t="s">
        <v>0</v>
      </c>
      <c r="E257" s="8">
        <v>35600</v>
      </c>
    </row>
    <row r="258" spans="1:8" x14ac:dyDescent="0.25">
      <c r="E258" s="8">
        <v>100000</v>
      </c>
    </row>
    <row r="259" spans="1:8" x14ac:dyDescent="0.25">
      <c r="E259" s="8">
        <v>10000</v>
      </c>
    </row>
    <row r="260" spans="1:8" x14ac:dyDescent="0.25">
      <c r="E260" s="8">
        <v>10000</v>
      </c>
    </row>
    <row r="261" spans="1:8" x14ac:dyDescent="0.25">
      <c r="E261" s="8">
        <v>53113</v>
      </c>
    </row>
    <row r="262" spans="1:8" x14ac:dyDescent="0.25">
      <c r="E262" s="8">
        <v>44230</v>
      </c>
    </row>
    <row r="263" spans="1:8" x14ac:dyDescent="0.25">
      <c r="E263" s="8">
        <v>30450</v>
      </c>
    </row>
    <row r="264" spans="1:8" x14ac:dyDescent="0.25">
      <c r="E264" s="8">
        <v>24210</v>
      </c>
    </row>
    <row r="265" spans="1:8" ht="15.75" thickBot="1" x14ac:dyDescent="0.3">
      <c r="E265" s="8">
        <v>70000</v>
      </c>
    </row>
    <row r="266" spans="1:8" x14ac:dyDescent="0.25">
      <c r="E266" s="17">
        <f>SUM(E257:E265)</f>
        <v>377603</v>
      </c>
    </row>
    <row r="267" spans="1:8" x14ac:dyDescent="0.25">
      <c r="B267" s="3" t="s">
        <v>71</v>
      </c>
      <c r="E267" s="18">
        <v>13124</v>
      </c>
    </row>
    <row r="268" spans="1:8" x14ac:dyDescent="0.25">
      <c r="B268" s="3" t="s">
        <v>72</v>
      </c>
      <c r="E268" s="18">
        <v>1192</v>
      </c>
    </row>
    <row r="269" spans="1:8" ht="15.75" thickBot="1" x14ac:dyDescent="0.3">
      <c r="E269" s="20">
        <f>SUM(E266:E268)</f>
        <v>391919</v>
      </c>
      <c r="F269" s="3" t="s">
        <v>73</v>
      </c>
    </row>
    <row r="270" spans="1:8" x14ac:dyDescent="0.25">
      <c r="A270" s="2" t="s">
        <v>20</v>
      </c>
    </row>
    <row r="271" spans="1:8" s="3" customFormat="1" x14ac:dyDescent="0.25">
      <c r="A271" s="21">
        <v>41354</v>
      </c>
      <c r="B271" s="6">
        <v>900</v>
      </c>
      <c r="C271" s="6" t="s">
        <v>62</v>
      </c>
      <c r="D271" s="2" t="s">
        <v>2</v>
      </c>
      <c r="E271" s="8">
        <v>120680</v>
      </c>
      <c r="F271" s="1">
        <v>41366</v>
      </c>
      <c r="G271" s="8">
        <v>120680</v>
      </c>
      <c r="H271" s="8">
        <f>E271-G271</f>
        <v>0</v>
      </c>
    </row>
    <row r="272" spans="1:8" s="3" customFormat="1" x14ac:dyDescent="0.25">
      <c r="A272" s="21">
        <v>41355</v>
      </c>
      <c r="B272" s="6">
        <v>10</v>
      </c>
      <c r="C272" s="6" t="s">
        <v>74</v>
      </c>
      <c r="D272" s="2" t="s">
        <v>2</v>
      </c>
      <c r="E272" s="8">
        <v>52496</v>
      </c>
      <c r="F272" s="1">
        <v>41366</v>
      </c>
      <c r="G272" s="8">
        <v>52496</v>
      </c>
      <c r="H272" s="8">
        <f>E272-G272</f>
        <v>0</v>
      </c>
    </row>
    <row r="273" spans="1:11" s="3" customFormat="1" x14ac:dyDescent="0.25">
      <c r="A273" s="21">
        <v>41356</v>
      </c>
      <c r="B273" s="6">
        <v>86</v>
      </c>
      <c r="C273" s="6" t="s">
        <v>74</v>
      </c>
      <c r="D273" s="3" t="s">
        <v>2</v>
      </c>
      <c r="E273" s="8">
        <v>99527</v>
      </c>
      <c r="F273" s="1">
        <v>41366</v>
      </c>
      <c r="G273" s="8">
        <v>99527</v>
      </c>
      <c r="H273" s="8">
        <f>E273-G273</f>
        <v>0</v>
      </c>
    </row>
    <row r="274" spans="1:11" s="3" customFormat="1" x14ac:dyDescent="0.25">
      <c r="A274" s="21">
        <v>41358</v>
      </c>
      <c r="B274" s="6">
        <v>165</v>
      </c>
      <c r="C274" s="6" t="s">
        <v>74</v>
      </c>
      <c r="D274" s="3" t="s">
        <v>2</v>
      </c>
      <c r="E274" s="8">
        <v>24744</v>
      </c>
      <c r="F274" s="1">
        <v>41366</v>
      </c>
      <c r="G274" s="8">
        <v>24744</v>
      </c>
      <c r="H274" s="8">
        <f>E274-G274</f>
        <v>0</v>
      </c>
    </row>
    <row r="275" spans="1:11" x14ac:dyDescent="0.25">
      <c r="E275" s="5">
        <f>SUM(E271:E274)</f>
        <v>297447</v>
      </c>
    </row>
    <row r="276" spans="1:11" x14ac:dyDescent="0.25">
      <c r="B276" s="3" t="s">
        <v>0</v>
      </c>
      <c r="E276" s="8">
        <v>19670</v>
      </c>
    </row>
    <row r="277" spans="1:11" x14ac:dyDescent="0.25">
      <c r="E277" s="8">
        <v>56000</v>
      </c>
    </row>
    <row r="278" spans="1:11" x14ac:dyDescent="0.25">
      <c r="E278" s="8">
        <v>22800</v>
      </c>
    </row>
    <row r="279" spans="1:11" x14ac:dyDescent="0.25">
      <c r="E279" s="8">
        <v>8700</v>
      </c>
    </row>
    <row r="280" spans="1:11" x14ac:dyDescent="0.25">
      <c r="E280" s="8">
        <v>67740</v>
      </c>
      <c r="I280" s="2" t="s">
        <v>75</v>
      </c>
      <c r="K280" s="2" t="s">
        <v>76</v>
      </c>
    </row>
    <row r="281" spans="1:11" x14ac:dyDescent="0.25">
      <c r="E281" s="8">
        <v>70000</v>
      </c>
      <c r="I281" s="22">
        <v>39651</v>
      </c>
      <c r="K281" s="22">
        <v>26206</v>
      </c>
    </row>
    <row r="282" spans="1:11" ht="15.75" thickBot="1" x14ac:dyDescent="0.3">
      <c r="E282" s="8">
        <v>12886</v>
      </c>
      <c r="I282" s="22">
        <v>59731.9</v>
      </c>
      <c r="K282" s="22">
        <v>73199</v>
      </c>
    </row>
    <row r="283" spans="1:11" ht="15.75" thickBot="1" x14ac:dyDescent="0.3">
      <c r="E283" s="8">
        <f>SUM(E276:E282)</f>
        <v>257796</v>
      </c>
      <c r="I283" s="26">
        <f>SUM(I281:I282)</f>
        <v>99382.9</v>
      </c>
      <c r="J283" s="27"/>
      <c r="K283" s="28">
        <f>SUM(K281:K282)</f>
        <v>99405</v>
      </c>
    </row>
    <row r="284" spans="1:11" ht="15.75" thickBot="1" x14ac:dyDescent="0.3">
      <c r="B284" s="3" t="s">
        <v>77</v>
      </c>
      <c r="E284" s="8">
        <v>13445</v>
      </c>
    </row>
    <row r="285" spans="1:11" x14ac:dyDescent="0.25">
      <c r="E285" s="17">
        <f>SUM(E283:E284)</f>
        <v>271241</v>
      </c>
    </row>
    <row r="286" spans="1:11" x14ac:dyDescent="0.25">
      <c r="B286" s="3" t="s">
        <v>78</v>
      </c>
      <c r="E286" s="18">
        <f>E275-E285</f>
        <v>26206</v>
      </c>
    </row>
    <row r="287" spans="1:11" ht="15.75" thickBot="1" x14ac:dyDescent="0.3">
      <c r="E287" s="20">
        <f>SUM(E285:E286)</f>
        <v>297447</v>
      </c>
      <c r="F287" s="3" t="s">
        <v>79</v>
      </c>
    </row>
    <row r="288" spans="1:11" ht="15.75" thickBot="1" x14ac:dyDescent="0.3"/>
    <row r="289" spans="1:9" s="3" customFormat="1" x14ac:dyDescent="0.25">
      <c r="A289" s="21">
        <v>41337</v>
      </c>
      <c r="B289" s="6">
        <v>619</v>
      </c>
      <c r="C289" s="6" t="s">
        <v>48</v>
      </c>
      <c r="D289" s="3" t="s">
        <v>2</v>
      </c>
      <c r="E289" s="29">
        <v>73199</v>
      </c>
      <c r="F289" s="1">
        <v>41366</v>
      </c>
      <c r="G289" s="8">
        <v>73199</v>
      </c>
      <c r="H289" s="8">
        <f>E289-G289</f>
        <v>0</v>
      </c>
      <c r="I289" s="3" t="s">
        <v>80</v>
      </c>
    </row>
    <row r="290" spans="1:9" ht="15.75" thickBot="1" x14ac:dyDescent="0.3">
      <c r="B290" s="3" t="s">
        <v>81</v>
      </c>
      <c r="E290" s="30">
        <v>73199</v>
      </c>
      <c r="F290" s="3" t="s">
        <v>79</v>
      </c>
    </row>
    <row r="292" spans="1:9" x14ac:dyDescent="0.25">
      <c r="A292" s="2" t="s">
        <v>82</v>
      </c>
    </row>
    <row r="293" spans="1:9" s="3" customFormat="1" x14ac:dyDescent="0.25">
      <c r="A293" s="21">
        <v>41345</v>
      </c>
      <c r="B293" s="6">
        <v>252</v>
      </c>
      <c r="C293" s="6" t="s">
        <v>62</v>
      </c>
      <c r="D293" s="3" t="s">
        <v>2</v>
      </c>
      <c r="E293" s="8">
        <v>98240</v>
      </c>
      <c r="F293" s="1">
        <v>41371</v>
      </c>
      <c r="G293" s="8">
        <v>98240</v>
      </c>
      <c r="H293" s="8">
        <f t="shared" ref="H293:H299" si="4">E293-G293</f>
        <v>0</v>
      </c>
    </row>
    <row r="294" spans="1:9" s="3" customFormat="1" x14ac:dyDescent="0.25">
      <c r="A294" s="21">
        <v>41358</v>
      </c>
      <c r="B294" s="6">
        <v>178</v>
      </c>
      <c r="C294" s="6" t="s">
        <v>74</v>
      </c>
      <c r="D294" s="3" t="s">
        <v>2</v>
      </c>
      <c r="E294" s="8">
        <v>78720</v>
      </c>
      <c r="F294" s="1">
        <v>41371</v>
      </c>
      <c r="G294" s="8">
        <v>78720</v>
      </c>
      <c r="H294" s="8">
        <f t="shared" si="4"/>
        <v>0</v>
      </c>
      <c r="I294" s="3" t="s">
        <v>57</v>
      </c>
    </row>
    <row r="295" spans="1:9" s="3" customFormat="1" x14ac:dyDescent="0.25">
      <c r="A295" s="21">
        <v>41359</v>
      </c>
      <c r="B295" s="6">
        <v>273</v>
      </c>
      <c r="C295" s="6" t="s">
        <v>74</v>
      </c>
      <c r="D295" s="3" t="s">
        <v>2</v>
      </c>
      <c r="E295" s="8">
        <v>124712</v>
      </c>
      <c r="F295" s="1">
        <v>41371</v>
      </c>
      <c r="G295" s="8">
        <v>124712</v>
      </c>
      <c r="H295" s="8">
        <f t="shared" si="4"/>
        <v>0</v>
      </c>
    </row>
    <row r="296" spans="1:9" s="3" customFormat="1" x14ac:dyDescent="0.25">
      <c r="A296" s="21">
        <v>41360</v>
      </c>
      <c r="B296" s="6">
        <v>334</v>
      </c>
      <c r="C296" s="6" t="s">
        <v>74</v>
      </c>
      <c r="D296" s="3" t="s">
        <v>2</v>
      </c>
      <c r="E296" s="8">
        <v>104244</v>
      </c>
      <c r="F296" s="1">
        <v>41371</v>
      </c>
      <c r="G296" s="8">
        <v>104244</v>
      </c>
      <c r="H296" s="8">
        <f t="shared" si="4"/>
        <v>0</v>
      </c>
    </row>
    <row r="297" spans="1:9" s="3" customFormat="1" x14ac:dyDescent="0.25">
      <c r="A297" s="21">
        <v>41361</v>
      </c>
      <c r="B297" s="6">
        <v>398</v>
      </c>
      <c r="C297" s="6" t="s">
        <v>74</v>
      </c>
      <c r="D297" s="3" t="s">
        <v>2</v>
      </c>
      <c r="E297" s="8">
        <v>105910</v>
      </c>
      <c r="F297" s="1">
        <v>41371</v>
      </c>
      <c r="G297" s="8">
        <v>105910</v>
      </c>
      <c r="H297" s="8">
        <f t="shared" si="4"/>
        <v>0</v>
      </c>
    </row>
    <row r="298" spans="1:9" s="3" customFormat="1" x14ac:dyDescent="0.25">
      <c r="A298" s="21">
        <v>41364</v>
      </c>
      <c r="B298" s="6">
        <v>507</v>
      </c>
      <c r="C298" s="6" t="s">
        <v>74</v>
      </c>
      <c r="D298" s="3" t="s">
        <v>2</v>
      </c>
      <c r="E298" s="8">
        <v>110400</v>
      </c>
      <c r="F298" s="1">
        <v>41371</v>
      </c>
      <c r="G298" s="8">
        <v>110400</v>
      </c>
      <c r="H298" s="8">
        <f t="shared" si="4"/>
        <v>0</v>
      </c>
      <c r="I298" s="3" t="s">
        <v>27</v>
      </c>
    </row>
    <row r="299" spans="1:9" s="3" customFormat="1" x14ac:dyDescent="0.25">
      <c r="A299" s="21">
        <v>41364</v>
      </c>
      <c r="B299" s="6">
        <v>529</v>
      </c>
      <c r="C299" s="6" t="s">
        <v>74</v>
      </c>
      <c r="D299" s="3" t="s">
        <v>2</v>
      </c>
      <c r="E299" s="8">
        <v>64630</v>
      </c>
      <c r="F299" s="1">
        <v>41371</v>
      </c>
      <c r="G299" s="8">
        <v>64630</v>
      </c>
      <c r="H299" s="8">
        <f t="shared" si="4"/>
        <v>0</v>
      </c>
      <c r="I299" s="3" t="s">
        <v>27</v>
      </c>
    </row>
    <row r="300" spans="1:9" x14ac:dyDescent="0.25">
      <c r="E300" s="5">
        <f>SUM(E293:E299)</f>
        <v>686856</v>
      </c>
    </row>
    <row r="301" spans="1:9" x14ac:dyDescent="0.25">
      <c r="B301" s="3" t="s">
        <v>0</v>
      </c>
      <c r="E301" s="8">
        <v>152000</v>
      </c>
    </row>
    <row r="302" spans="1:9" x14ac:dyDescent="0.25">
      <c r="E302" s="8">
        <v>93450</v>
      </c>
    </row>
    <row r="303" spans="1:9" x14ac:dyDescent="0.25">
      <c r="E303" s="8">
        <v>80000</v>
      </c>
    </row>
    <row r="304" spans="1:9" x14ac:dyDescent="0.25">
      <c r="E304" s="8">
        <v>95770</v>
      </c>
    </row>
    <row r="305" spans="1:9" x14ac:dyDescent="0.25">
      <c r="E305" s="8">
        <v>22200</v>
      </c>
    </row>
    <row r="306" spans="1:9" x14ac:dyDescent="0.25">
      <c r="E306" s="8">
        <v>15000</v>
      </c>
    </row>
    <row r="307" spans="1:9" x14ac:dyDescent="0.25">
      <c r="E307" s="8">
        <v>66150</v>
      </c>
    </row>
    <row r="308" spans="1:9" x14ac:dyDescent="0.25">
      <c r="E308" s="8">
        <v>14200</v>
      </c>
    </row>
    <row r="309" spans="1:9" ht="15.75" thickBot="1" x14ac:dyDescent="0.3">
      <c r="E309" s="8">
        <v>45150</v>
      </c>
    </row>
    <row r="310" spans="1:9" x14ac:dyDescent="0.25">
      <c r="B310" s="3" t="s">
        <v>83</v>
      </c>
      <c r="E310" s="29">
        <f>SUM(E301:E309)</f>
        <v>583920</v>
      </c>
    </row>
    <row r="311" spans="1:9" x14ac:dyDescent="0.25">
      <c r="B311" s="3" t="s">
        <v>84</v>
      </c>
      <c r="E311" s="18">
        <f>35040+18581+2385+25059</f>
        <v>81065</v>
      </c>
    </row>
    <row r="312" spans="1:9" x14ac:dyDescent="0.25">
      <c r="B312" s="3" t="s">
        <v>85</v>
      </c>
      <c r="E312" s="18">
        <v>21870.5</v>
      </c>
    </row>
    <row r="313" spans="1:9" ht="15.75" thickBot="1" x14ac:dyDescent="0.3">
      <c r="E313" s="20">
        <f>SUM(E310:E312)</f>
        <v>686855.5</v>
      </c>
      <c r="F313" s="3" t="s">
        <v>86</v>
      </c>
    </row>
    <row r="314" spans="1:9" x14ac:dyDescent="0.25">
      <c r="A314" s="2" t="s">
        <v>13</v>
      </c>
    </row>
    <row r="315" spans="1:9" s="3" customFormat="1" x14ac:dyDescent="0.25">
      <c r="A315" s="21">
        <v>41361</v>
      </c>
      <c r="B315" s="6">
        <v>400</v>
      </c>
      <c r="C315" s="6" t="s">
        <v>74</v>
      </c>
      <c r="D315" s="3" t="s">
        <v>2</v>
      </c>
      <c r="E315" s="8">
        <v>58450.5</v>
      </c>
      <c r="F315" s="1">
        <v>41376</v>
      </c>
      <c r="G315" s="8">
        <v>58450</v>
      </c>
      <c r="H315" s="8">
        <f t="shared" ref="H315:H321" si="5">E315-G315</f>
        <v>0.5</v>
      </c>
      <c r="I315" s="3" t="s">
        <v>80</v>
      </c>
    </row>
    <row r="316" spans="1:9" s="3" customFormat="1" x14ac:dyDescent="0.25">
      <c r="A316" s="21">
        <v>41365</v>
      </c>
      <c r="B316" s="6">
        <v>593</v>
      </c>
      <c r="C316" s="6" t="s">
        <v>74</v>
      </c>
      <c r="D316" s="3" t="s">
        <v>2</v>
      </c>
      <c r="E316" s="8">
        <v>64804</v>
      </c>
      <c r="F316" s="1">
        <v>41376</v>
      </c>
      <c r="G316" s="8">
        <v>64804</v>
      </c>
      <c r="H316" s="8">
        <f t="shared" si="5"/>
        <v>0</v>
      </c>
    </row>
    <row r="317" spans="1:9" s="3" customFormat="1" x14ac:dyDescent="0.25">
      <c r="A317" s="21">
        <v>41366</v>
      </c>
      <c r="B317" s="6">
        <v>702</v>
      </c>
      <c r="C317" s="6" t="s">
        <v>74</v>
      </c>
      <c r="D317" s="3" t="s">
        <v>2</v>
      </c>
      <c r="E317" s="8">
        <v>82860</v>
      </c>
      <c r="F317" s="1">
        <v>41376</v>
      </c>
      <c r="G317" s="8">
        <v>82860</v>
      </c>
      <c r="H317" s="8">
        <f t="shared" si="5"/>
        <v>0</v>
      </c>
    </row>
    <row r="318" spans="1:9" s="3" customFormat="1" x14ac:dyDescent="0.25">
      <c r="A318" s="21">
        <v>41372</v>
      </c>
      <c r="B318" s="6">
        <v>121</v>
      </c>
      <c r="C318" s="3" t="s">
        <v>87</v>
      </c>
      <c r="D318" s="3" t="s">
        <v>2</v>
      </c>
      <c r="E318" s="8">
        <v>7815</v>
      </c>
      <c r="F318" s="1">
        <v>41376</v>
      </c>
      <c r="G318" s="8">
        <v>7815</v>
      </c>
      <c r="H318" s="8">
        <f t="shared" si="5"/>
        <v>0</v>
      </c>
    </row>
    <row r="319" spans="1:9" s="3" customFormat="1" x14ac:dyDescent="0.25">
      <c r="A319" s="21">
        <v>41369</v>
      </c>
      <c r="B319" s="6">
        <v>945</v>
      </c>
      <c r="C319" s="6" t="s">
        <v>74</v>
      </c>
      <c r="D319" s="3" t="s">
        <v>2</v>
      </c>
      <c r="E319" s="8">
        <v>99982</v>
      </c>
      <c r="F319" s="1">
        <v>41376</v>
      </c>
      <c r="G319" s="8">
        <v>99982</v>
      </c>
      <c r="H319" s="8">
        <f t="shared" si="5"/>
        <v>0</v>
      </c>
    </row>
    <row r="320" spans="1:9" s="3" customFormat="1" x14ac:dyDescent="0.25">
      <c r="A320" s="21">
        <v>41368</v>
      </c>
      <c r="B320" s="6">
        <v>843</v>
      </c>
      <c r="C320" s="6" t="s">
        <v>74</v>
      </c>
      <c r="D320" s="3" t="s">
        <v>2</v>
      </c>
      <c r="E320" s="8">
        <v>129048</v>
      </c>
      <c r="F320" s="1">
        <v>41376</v>
      </c>
      <c r="G320" s="8">
        <v>129048</v>
      </c>
      <c r="H320" s="8">
        <f t="shared" si="5"/>
        <v>0</v>
      </c>
    </row>
    <row r="321" spans="1:8" s="3" customFormat="1" x14ac:dyDescent="0.25">
      <c r="A321" s="21">
        <v>41367</v>
      </c>
      <c r="B321" s="6">
        <v>771</v>
      </c>
      <c r="C321" s="6" t="s">
        <v>74</v>
      </c>
      <c r="D321" s="3" t="s">
        <v>2</v>
      </c>
      <c r="E321" s="8">
        <v>81476</v>
      </c>
      <c r="F321" s="1">
        <v>41376</v>
      </c>
      <c r="G321" s="8">
        <v>81476</v>
      </c>
      <c r="H321" s="8">
        <f t="shared" si="5"/>
        <v>0</v>
      </c>
    </row>
    <row r="322" spans="1:8" x14ac:dyDescent="0.25">
      <c r="E322" s="5">
        <f>SUM(E315:E321)</f>
        <v>524435.5</v>
      </c>
    </row>
    <row r="323" spans="1:8" x14ac:dyDescent="0.25">
      <c r="E323" s="5"/>
    </row>
    <row r="324" spans="1:8" x14ac:dyDescent="0.25">
      <c r="B324" s="3" t="s">
        <v>0</v>
      </c>
      <c r="E324" s="8">
        <v>43750</v>
      </c>
    </row>
    <row r="325" spans="1:8" x14ac:dyDescent="0.25">
      <c r="E325" s="8">
        <v>72480</v>
      </c>
    </row>
    <row r="326" spans="1:8" x14ac:dyDescent="0.25">
      <c r="E326" s="8">
        <v>65520</v>
      </c>
    </row>
    <row r="327" spans="1:8" x14ac:dyDescent="0.25">
      <c r="E327" s="8">
        <v>79610</v>
      </c>
    </row>
    <row r="328" spans="1:8" x14ac:dyDescent="0.25">
      <c r="E328" s="8">
        <v>50000</v>
      </c>
    </row>
    <row r="329" spans="1:8" x14ac:dyDescent="0.25">
      <c r="E329" s="8">
        <v>28300</v>
      </c>
    </row>
    <row r="330" spans="1:8" x14ac:dyDescent="0.25">
      <c r="E330" s="8">
        <v>52450</v>
      </c>
    </row>
    <row r="331" spans="1:8" ht="15.75" thickBot="1" x14ac:dyDescent="0.3">
      <c r="E331" s="8">
        <v>106500</v>
      </c>
    </row>
    <row r="332" spans="1:8" x14ac:dyDescent="0.25">
      <c r="B332" s="3" t="s">
        <v>83</v>
      </c>
      <c r="E332" s="17">
        <f>SUM(E324:E331)</f>
        <v>498610</v>
      </c>
    </row>
    <row r="333" spans="1:8" x14ac:dyDescent="0.25">
      <c r="B333" s="3" t="s">
        <v>88</v>
      </c>
      <c r="E333" s="18">
        <v>25815.599999999999</v>
      </c>
    </row>
    <row r="334" spans="1:8" x14ac:dyDescent="0.25">
      <c r="B334" s="3" t="s">
        <v>89</v>
      </c>
      <c r="E334" s="18">
        <v>10</v>
      </c>
    </row>
    <row r="335" spans="1:8" ht="15.75" thickBot="1" x14ac:dyDescent="0.3">
      <c r="B335" s="3" t="s">
        <v>90</v>
      </c>
      <c r="E335" s="20">
        <f>SUM(E332:E334)</f>
        <v>524435.6</v>
      </c>
      <c r="F335" s="3" t="s">
        <v>91</v>
      </c>
    </row>
    <row r="336" spans="1:8" x14ac:dyDescent="0.25">
      <c r="A336" s="2" t="s">
        <v>92</v>
      </c>
    </row>
    <row r="338" spans="1:9" s="3" customFormat="1" x14ac:dyDescent="0.25">
      <c r="A338" s="21">
        <v>41371</v>
      </c>
      <c r="B338" s="6">
        <v>40</v>
      </c>
      <c r="C338" s="3" t="s">
        <v>87</v>
      </c>
      <c r="D338" s="3" t="s">
        <v>2</v>
      </c>
      <c r="E338" s="5">
        <v>198180</v>
      </c>
      <c r="F338" s="1">
        <v>41379</v>
      </c>
      <c r="G338" s="8">
        <v>198180</v>
      </c>
      <c r="H338" s="8">
        <f>E338-G338</f>
        <v>0</v>
      </c>
    </row>
    <row r="340" spans="1:9" x14ac:dyDescent="0.25">
      <c r="B340" s="3" t="s">
        <v>0</v>
      </c>
      <c r="E340" s="8">
        <v>81950</v>
      </c>
    </row>
    <row r="341" spans="1:9" x14ac:dyDescent="0.25">
      <c r="E341" s="8">
        <v>72650</v>
      </c>
    </row>
    <row r="342" spans="1:9" ht="15.75" thickBot="1" x14ac:dyDescent="0.3">
      <c r="E342" s="8">
        <v>2593</v>
      </c>
    </row>
    <row r="343" spans="1:9" x14ac:dyDescent="0.25">
      <c r="B343" s="3" t="s">
        <v>83</v>
      </c>
      <c r="E343" s="17">
        <f>SUM(E340:E342)</f>
        <v>157193</v>
      </c>
    </row>
    <row r="344" spans="1:9" x14ac:dyDescent="0.25">
      <c r="B344" s="3" t="s">
        <v>93</v>
      </c>
      <c r="E344" s="18">
        <v>40987</v>
      </c>
    </row>
    <row r="345" spans="1:9" ht="15.75" thickBot="1" x14ac:dyDescent="0.3">
      <c r="B345" s="3" t="s">
        <v>94</v>
      </c>
      <c r="E345" s="20">
        <f>SUM(E343:E344)</f>
        <v>198180</v>
      </c>
      <c r="F345" s="3" t="s">
        <v>95</v>
      </c>
    </row>
    <row r="346" spans="1:9" x14ac:dyDescent="0.25">
      <c r="A346" s="2" t="s">
        <v>96</v>
      </c>
    </row>
    <row r="347" spans="1:9" s="3" customFormat="1" x14ac:dyDescent="0.25">
      <c r="A347" s="21">
        <v>41374</v>
      </c>
      <c r="B347" s="6">
        <v>281</v>
      </c>
      <c r="C347" s="3" t="s">
        <v>87</v>
      </c>
      <c r="D347" s="3" t="s">
        <v>2</v>
      </c>
      <c r="E347" s="8">
        <v>109000</v>
      </c>
      <c r="F347" s="1">
        <v>41383</v>
      </c>
      <c r="G347" s="8">
        <v>109000</v>
      </c>
      <c r="H347" s="8">
        <f>E347-G347</f>
        <v>0</v>
      </c>
    </row>
    <row r="348" spans="1:9" s="3" customFormat="1" x14ac:dyDescent="0.25">
      <c r="A348" s="21">
        <v>41373</v>
      </c>
      <c r="B348" s="6">
        <v>202</v>
      </c>
      <c r="C348" s="3" t="s">
        <v>87</v>
      </c>
      <c r="D348" s="3" t="s">
        <v>2</v>
      </c>
      <c r="E348" s="8">
        <v>114290</v>
      </c>
      <c r="F348" s="1">
        <v>41383</v>
      </c>
      <c r="G348" s="8">
        <v>114290</v>
      </c>
      <c r="H348" s="8">
        <f>E348-G348</f>
        <v>0</v>
      </c>
    </row>
    <row r="349" spans="1:9" s="3" customFormat="1" x14ac:dyDescent="0.25">
      <c r="A349" s="21">
        <v>41373</v>
      </c>
      <c r="B349" s="6">
        <v>150</v>
      </c>
      <c r="C349" s="3" t="s">
        <v>87</v>
      </c>
      <c r="D349" s="3" t="s">
        <v>2</v>
      </c>
      <c r="E349" s="8">
        <v>99416</v>
      </c>
      <c r="F349" s="1">
        <v>41383</v>
      </c>
      <c r="G349" s="8">
        <v>99416</v>
      </c>
      <c r="H349" s="8">
        <f>E349-G349</f>
        <v>0</v>
      </c>
    </row>
    <row r="350" spans="1:9" x14ac:dyDescent="0.25">
      <c r="E350" s="5">
        <f>SUM(E347:E349)</f>
        <v>322706</v>
      </c>
    </row>
    <row r="351" spans="1:9" s="3" customFormat="1" x14ac:dyDescent="0.25">
      <c r="A351" s="21">
        <v>41376</v>
      </c>
      <c r="B351" s="6">
        <v>366</v>
      </c>
      <c r="C351" s="3" t="s">
        <v>87</v>
      </c>
      <c r="D351" s="3" t="s">
        <v>2</v>
      </c>
      <c r="E351" s="8">
        <v>103157</v>
      </c>
      <c r="F351" s="1">
        <v>41383</v>
      </c>
      <c r="G351" s="8">
        <v>103157</v>
      </c>
      <c r="H351" s="8">
        <f>E351-G351</f>
        <v>0</v>
      </c>
      <c r="I351" s="3" t="s">
        <v>57</v>
      </c>
    </row>
    <row r="352" spans="1:9" s="3" customFormat="1" x14ac:dyDescent="0.25">
      <c r="A352" s="21">
        <v>41377</v>
      </c>
      <c r="B352" s="6">
        <v>524</v>
      </c>
      <c r="C352" s="3" t="s">
        <v>87</v>
      </c>
      <c r="D352" s="3" t="s">
        <v>2</v>
      </c>
      <c r="E352" s="8">
        <v>100950</v>
      </c>
      <c r="F352" s="1">
        <v>41383</v>
      </c>
      <c r="G352" s="8">
        <v>100950</v>
      </c>
      <c r="H352" s="8">
        <f>E352-G352</f>
        <v>0</v>
      </c>
    </row>
    <row r="353" spans="2:5" x14ac:dyDescent="0.25">
      <c r="E353" s="5">
        <f>SUM(E351:E352)</f>
        <v>204107</v>
      </c>
    </row>
    <row r="354" spans="2:5" x14ac:dyDescent="0.25">
      <c r="B354" s="3" t="s">
        <v>0</v>
      </c>
      <c r="E354" s="8">
        <v>12804</v>
      </c>
    </row>
    <row r="355" spans="2:5" x14ac:dyDescent="0.25">
      <c r="E355" s="8">
        <v>58600</v>
      </c>
    </row>
    <row r="356" spans="2:5" x14ac:dyDescent="0.25">
      <c r="E356" s="8">
        <v>11900</v>
      </c>
    </row>
    <row r="357" spans="2:5" x14ac:dyDescent="0.25">
      <c r="E357" s="8">
        <v>59000</v>
      </c>
    </row>
    <row r="358" spans="2:5" x14ac:dyDescent="0.25">
      <c r="E358" s="8">
        <v>4900</v>
      </c>
    </row>
    <row r="359" spans="2:5" x14ac:dyDescent="0.25">
      <c r="E359" s="8">
        <v>12932</v>
      </c>
    </row>
    <row r="360" spans="2:5" x14ac:dyDescent="0.25">
      <c r="E360" s="8">
        <v>72570</v>
      </c>
    </row>
    <row r="361" spans="2:5" x14ac:dyDescent="0.25">
      <c r="B361" s="3" t="s">
        <v>97</v>
      </c>
      <c r="E361" s="8">
        <v>20000</v>
      </c>
    </row>
    <row r="362" spans="2:5" x14ac:dyDescent="0.25">
      <c r="B362" s="3" t="s">
        <v>97</v>
      </c>
      <c r="E362" s="8">
        <v>70000</v>
      </c>
    </row>
    <row r="363" spans="2:5" x14ac:dyDescent="0.25">
      <c r="E363" s="8">
        <f>SUM(E354:E362)</f>
        <v>322706</v>
      </c>
    </row>
    <row r="364" spans="2:5" x14ac:dyDescent="0.25">
      <c r="B364" s="3" t="s">
        <v>0</v>
      </c>
      <c r="E364" s="8">
        <v>94985</v>
      </c>
    </row>
    <row r="365" spans="2:5" x14ac:dyDescent="0.25">
      <c r="E365" s="8">
        <v>57584</v>
      </c>
    </row>
    <row r="366" spans="2:5" x14ac:dyDescent="0.25">
      <c r="E366" s="8">
        <v>48300</v>
      </c>
    </row>
    <row r="367" spans="2:5" x14ac:dyDescent="0.25">
      <c r="E367" s="8">
        <v>3238</v>
      </c>
    </row>
    <row r="368" spans="2:5" x14ac:dyDescent="0.25">
      <c r="E368" s="5">
        <f>SUM(E364:E367)</f>
        <v>204107</v>
      </c>
    </row>
    <row r="369" spans="1:9" x14ac:dyDescent="0.25">
      <c r="A369" s="2" t="s">
        <v>98</v>
      </c>
    </row>
    <row r="370" spans="1:9" s="3" customFormat="1" x14ac:dyDescent="0.25">
      <c r="A370" s="21">
        <v>41355</v>
      </c>
      <c r="B370" s="6">
        <v>11</v>
      </c>
      <c r="C370" s="6" t="s">
        <v>74</v>
      </c>
      <c r="D370" s="2" t="s">
        <v>2</v>
      </c>
      <c r="E370" s="8">
        <v>91895</v>
      </c>
      <c r="F370" s="1">
        <v>41387</v>
      </c>
      <c r="G370" s="8">
        <v>91895</v>
      </c>
      <c r="H370" s="8">
        <f>E370-G370</f>
        <v>0</v>
      </c>
      <c r="I370" s="3" t="s">
        <v>57</v>
      </c>
    </row>
    <row r="371" spans="1:9" x14ac:dyDescent="0.25">
      <c r="E371" s="5">
        <f>SUM(E370)</f>
        <v>91895</v>
      </c>
    </row>
    <row r="372" spans="1:9" s="3" customFormat="1" x14ac:dyDescent="0.25">
      <c r="A372" s="21">
        <v>41382</v>
      </c>
      <c r="B372" s="6">
        <v>836</v>
      </c>
      <c r="C372" s="3" t="s">
        <v>87</v>
      </c>
      <c r="D372" s="3" t="s">
        <v>2</v>
      </c>
      <c r="E372" s="8">
        <v>2227</v>
      </c>
      <c r="F372" s="1">
        <v>41387</v>
      </c>
      <c r="G372" s="8">
        <v>2227</v>
      </c>
      <c r="H372" s="8">
        <f>E372-G372</f>
        <v>0</v>
      </c>
      <c r="I372" s="3" t="s">
        <v>47</v>
      </c>
    </row>
    <row r="373" spans="1:9" s="3" customFormat="1" x14ac:dyDescent="0.25">
      <c r="A373" s="21">
        <v>41376</v>
      </c>
      <c r="B373" s="6">
        <v>452</v>
      </c>
      <c r="C373" s="3" t="s">
        <v>87</v>
      </c>
      <c r="D373" s="3" t="s">
        <v>2</v>
      </c>
      <c r="E373" s="8">
        <v>196780</v>
      </c>
      <c r="F373" s="1">
        <v>41387</v>
      </c>
      <c r="G373" s="8">
        <v>196780</v>
      </c>
      <c r="H373" s="8">
        <f>E373-G373</f>
        <v>0</v>
      </c>
    </row>
    <row r="374" spans="1:9" x14ac:dyDescent="0.25">
      <c r="E374" s="5">
        <f>SUM(E372:E373)</f>
        <v>199007</v>
      </c>
    </row>
    <row r="375" spans="1:9" s="3" customFormat="1" x14ac:dyDescent="0.25">
      <c r="A375" s="21">
        <v>41380</v>
      </c>
      <c r="B375" s="6">
        <v>647</v>
      </c>
      <c r="C375" s="3" t="s">
        <v>87</v>
      </c>
      <c r="D375" s="3" t="s">
        <v>2</v>
      </c>
      <c r="E375" s="8">
        <v>96025</v>
      </c>
      <c r="F375" s="1">
        <v>41387</v>
      </c>
      <c r="G375" s="8">
        <v>96025</v>
      </c>
      <c r="H375" s="8">
        <f>E375-G375</f>
        <v>0</v>
      </c>
    </row>
    <row r="376" spans="1:9" s="3" customFormat="1" x14ac:dyDescent="0.25">
      <c r="A376" s="21">
        <v>41381</v>
      </c>
      <c r="B376" s="6">
        <v>702</v>
      </c>
      <c r="C376" s="3" t="s">
        <v>87</v>
      </c>
      <c r="D376" s="3" t="s">
        <v>2</v>
      </c>
      <c r="E376" s="8">
        <v>95360</v>
      </c>
      <c r="F376" s="1">
        <v>41387</v>
      </c>
      <c r="G376" s="8">
        <v>95360</v>
      </c>
      <c r="H376" s="8">
        <f>E376-G376</f>
        <v>0</v>
      </c>
      <c r="I376" s="8"/>
    </row>
    <row r="377" spans="1:9" s="3" customFormat="1" x14ac:dyDescent="0.25">
      <c r="A377" s="21">
        <v>41382</v>
      </c>
      <c r="B377" s="6">
        <v>777</v>
      </c>
      <c r="C377" s="3" t="s">
        <v>87</v>
      </c>
      <c r="D377" s="3" t="s">
        <v>2</v>
      </c>
      <c r="E377" s="8">
        <v>65760</v>
      </c>
      <c r="F377" s="1">
        <v>41387</v>
      </c>
      <c r="G377" s="8">
        <v>65760</v>
      </c>
      <c r="H377" s="8">
        <f>E377-G377</f>
        <v>0</v>
      </c>
    </row>
    <row r="378" spans="1:9" x14ac:dyDescent="0.25">
      <c r="E378" s="5">
        <f>SUM(E375:E377)</f>
        <v>257145</v>
      </c>
    </row>
    <row r="379" spans="1:9" x14ac:dyDescent="0.25">
      <c r="E379" s="5">
        <f>E371+E374+E378</f>
        <v>548047</v>
      </c>
    </row>
    <row r="381" spans="1:9" x14ac:dyDescent="0.25">
      <c r="B381" s="3" t="s">
        <v>99</v>
      </c>
      <c r="E381" s="8">
        <v>3650</v>
      </c>
    </row>
    <row r="382" spans="1:9" x14ac:dyDescent="0.25">
      <c r="E382" s="8">
        <f>SUM(E381)</f>
        <v>3650</v>
      </c>
    </row>
    <row r="383" spans="1:9" x14ac:dyDescent="0.25">
      <c r="B383" s="3" t="s">
        <v>100</v>
      </c>
      <c r="E383" s="8">
        <v>59650</v>
      </c>
    </row>
    <row r="384" spans="1:9" x14ac:dyDescent="0.25">
      <c r="E384" s="8">
        <v>16550</v>
      </c>
    </row>
    <row r="385" spans="1:8" x14ac:dyDescent="0.25">
      <c r="E385" s="8">
        <v>155000</v>
      </c>
    </row>
    <row r="386" spans="1:8" x14ac:dyDescent="0.25">
      <c r="E386" s="8">
        <v>23000</v>
      </c>
    </row>
    <row r="387" spans="1:8" x14ac:dyDescent="0.25">
      <c r="E387" s="8">
        <f>SUM(E383:E386)</f>
        <v>254200</v>
      </c>
    </row>
    <row r="388" spans="1:8" x14ac:dyDescent="0.25">
      <c r="B388" s="3" t="s">
        <v>101</v>
      </c>
      <c r="E388" s="8">
        <v>117500</v>
      </c>
    </row>
    <row r="389" spans="1:8" x14ac:dyDescent="0.25">
      <c r="E389" s="8">
        <v>51020</v>
      </c>
    </row>
    <row r="390" spans="1:8" x14ac:dyDescent="0.25">
      <c r="E390" s="8">
        <f>SUM(E388:E389)</f>
        <v>168520</v>
      </c>
    </row>
    <row r="391" spans="1:8" ht="15.75" thickBot="1" x14ac:dyDescent="0.3">
      <c r="B391" s="3" t="s">
        <v>78</v>
      </c>
      <c r="E391" s="8">
        <v>88245.45</v>
      </c>
    </row>
    <row r="392" spans="1:8" x14ac:dyDescent="0.25">
      <c r="E392" s="17">
        <f>E382+E387+E390+E391</f>
        <v>514615.45</v>
      </c>
    </row>
    <row r="393" spans="1:8" x14ac:dyDescent="0.25">
      <c r="B393" s="3" t="s">
        <v>102</v>
      </c>
      <c r="E393" s="18">
        <f>E379-E392</f>
        <v>33431.549999999988</v>
      </c>
      <c r="F393" s="3" t="s">
        <v>103</v>
      </c>
    </row>
    <row r="394" spans="1:8" ht="15.75" thickBot="1" x14ac:dyDescent="0.3">
      <c r="E394" s="20">
        <f>SUM(E392:E393)</f>
        <v>548047</v>
      </c>
      <c r="F394" s="3" t="s">
        <v>104</v>
      </c>
    </row>
    <row r="395" spans="1:8" x14ac:dyDescent="0.25">
      <c r="A395" s="2" t="s">
        <v>105</v>
      </c>
    </row>
    <row r="396" spans="1:8" s="3" customFormat="1" x14ac:dyDescent="0.25">
      <c r="A396" s="21">
        <v>41382</v>
      </c>
      <c r="B396" s="6">
        <v>832</v>
      </c>
      <c r="C396" s="3" t="s">
        <v>87</v>
      </c>
      <c r="D396" s="3" t="s">
        <v>2</v>
      </c>
      <c r="E396" s="5">
        <v>110588</v>
      </c>
      <c r="F396" s="1">
        <v>41388</v>
      </c>
      <c r="G396" s="8">
        <v>110588</v>
      </c>
      <c r="H396" s="8">
        <f>E396-G396</f>
        <v>0</v>
      </c>
    </row>
    <row r="398" spans="1:8" x14ac:dyDescent="0.25">
      <c r="B398" s="3" t="s">
        <v>0</v>
      </c>
      <c r="E398" s="8">
        <v>41700</v>
      </c>
    </row>
    <row r="399" spans="1:8" x14ac:dyDescent="0.25">
      <c r="E399" s="8">
        <v>20000</v>
      </c>
    </row>
    <row r="400" spans="1:8" x14ac:dyDescent="0.25">
      <c r="E400" s="8">
        <v>48888</v>
      </c>
    </row>
    <row r="401" spans="1:9" x14ac:dyDescent="0.25">
      <c r="E401" s="5">
        <f>SUM(E398:E400)</f>
        <v>110588</v>
      </c>
      <c r="F401" s="3" t="s">
        <v>106</v>
      </c>
    </row>
    <row r="402" spans="1:9" x14ac:dyDescent="0.25">
      <c r="A402" s="2" t="s">
        <v>107</v>
      </c>
    </row>
    <row r="403" spans="1:9" s="3" customFormat="1" x14ac:dyDescent="0.25">
      <c r="A403" s="21">
        <v>41384</v>
      </c>
      <c r="B403" s="6">
        <v>951</v>
      </c>
      <c r="C403" s="3" t="s">
        <v>87</v>
      </c>
      <c r="D403" s="3" t="s">
        <v>2</v>
      </c>
      <c r="E403" s="8">
        <v>153101</v>
      </c>
      <c r="F403" s="1">
        <v>41391</v>
      </c>
      <c r="G403" s="8">
        <v>153101</v>
      </c>
      <c r="H403" s="8">
        <f>E403-G403</f>
        <v>0</v>
      </c>
    </row>
    <row r="404" spans="1:9" s="3" customFormat="1" x14ac:dyDescent="0.25">
      <c r="A404" s="21">
        <v>41384</v>
      </c>
      <c r="B404" s="6">
        <v>13</v>
      </c>
      <c r="C404" s="3" t="s">
        <v>108</v>
      </c>
      <c r="D404" s="3" t="s">
        <v>2</v>
      </c>
      <c r="E404" s="8">
        <v>129561</v>
      </c>
      <c r="F404" s="1">
        <v>41391</v>
      </c>
      <c r="G404" s="8">
        <v>129561</v>
      </c>
      <c r="H404" s="8">
        <f>E404-G404</f>
        <v>0</v>
      </c>
      <c r="I404" s="3" t="s">
        <v>57</v>
      </c>
    </row>
    <row r="405" spans="1:9" x14ac:dyDescent="0.25">
      <c r="E405" s="5">
        <f>SUM(E403:E404)</f>
        <v>282662</v>
      </c>
    </row>
    <row r="406" spans="1:9" x14ac:dyDescent="0.25">
      <c r="B406" s="3" t="s">
        <v>0</v>
      </c>
      <c r="E406" s="8">
        <v>75176</v>
      </c>
    </row>
    <row r="407" spans="1:9" x14ac:dyDescent="0.25">
      <c r="E407" s="8">
        <v>40280</v>
      </c>
    </row>
    <row r="408" spans="1:9" x14ac:dyDescent="0.25">
      <c r="E408" s="8">
        <v>87822</v>
      </c>
    </row>
    <row r="409" spans="1:9" x14ac:dyDescent="0.25">
      <c r="E409" s="8">
        <v>49000</v>
      </c>
    </row>
    <row r="410" spans="1:9" x14ac:dyDescent="0.25">
      <c r="E410" s="8">
        <v>5078</v>
      </c>
    </row>
    <row r="411" spans="1:9" ht="15.75" thickBot="1" x14ac:dyDescent="0.3">
      <c r="E411" s="8">
        <v>15000</v>
      </c>
    </row>
    <row r="412" spans="1:9" x14ac:dyDescent="0.25">
      <c r="E412" s="17">
        <f>SUM(E406:E411)</f>
        <v>272356</v>
      </c>
    </row>
    <row r="413" spans="1:9" x14ac:dyDescent="0.25">
      <c r="B413" s="3" t="s">
        <v>109</v>
      </c>
      <c r="E413" s="18">
        <f>E405-E412</f>
        <v>10306</v>
      </c>
    </row>
    <row r="414" spans="1:9" ht="15.75" thickBot="1" x14ac:dyDescent="0.3">
      <c r="E414" s="20">
        <f>SUM(E412:E413)</f>
        <v>282662</v>
      </c>
      <c r="F414" s="3" t="s">
        <v>110</v>
      </c>
    </row>
    <row r="415" spans="1:9" x14ac:dyDescent="0.25">
      <c r="A415" s="2" t="s">
        <v>105</v>
      </c>
    </row>
    <row r="416" spans="1:9" s="3" customFormat="1" x14ac:dyDescent="0.25">
      <c r="A416" s="21">
        <v>41388</v>
      </c>
      <c r="B416" s="6">
        <v>288</v>
      </c>
      <c r="C416" s="3" t="s">
        <v>108</v>
      </c>
      <c r="D416" s="3" t="s">
        <v>2</v>
      </c>
      <c r="E416" s="8">
        <v>105487</v>
      </c>
      <c r="F416" s="1">
        <v>41395</v>
      </c>
      <c r="G416" s="8">
        <v>105487</v>
      </c>
      <c r="H416" s="8">
        <f>E416-G416</f>
        <v>0</v>
      </c>
    </row>
    <row r="417" spans="1:9" s="3" customFormat="1" x14ac:dyDescent="0.25">
      <c r="A417" s="21">
        <v>41388</v>
      </c>
      <c r="B417" s="6">
        <v>290</v>
      </c>
      <c r="C417" s="3" t="s">
        <v>108</v>
      </c>
      <c r="D417" s="3" t="s">
        <v>2</v>
      </c>
      <c r="E417" s="8">
        <v>80815</v>
      </c>
      <c r="F417" s="1">
        <v>41395</v>
      </c>
      <c r="G417" s="8">
        <v>80815</v>
      </c>
      <c r="H417" s="8">
        <f>E417-G417</f>
        <v>0</v>
      </c>
    </row>
    <row r="418" spans="1:9" s="3" customFormat="1" x14ac:dyDescent="0.25">
      <c r="A418" s="21">
        <v>41388</v>
      </c>
      <c r="B418" s="6">
        <v>292</v>
      </c>
      <c r="C418" s="3" t="s">
        <v>108</v>
      </c>
      <c r="D418" s="3" t="s">
        <v>2</v>
      </c>
      <c r="E418" s="8">
        <v>73708</v>
      </c>
      <c r="F418" s="1">
        <v>41395</v>
      </c>
      <c r="G418" s="8">
        <v>73708</v>
      </c>
      <c r="H418" s="8">
        <f>E418-G418</f>
        <v>0</v>
      </c>
    </row>
    <row r="419" spans="1:9" x14ac:dyDescent="0.25">
      <c r="E419" s="5">
        <f>SUM(E416:E418)</f>
        <v>260010</v>
      </c>
    </row>
    <row r="420" spans="1:9" x14ac:dyDescent="0.25">
      <c r="B420" s="3" t="s">
        <v>0</v>
      </c>
      <c r="E420" s="8">
        <v>17850</v>
      </c>
    </row>
    <row r="421" spans="1:9" x14ac:dyDescent="0.25">
      <c r="E421" s="8">
        <v>42500</v>
      </c>
    </row>
    <row r="422" spans="1:9" x14ac:dyDescent="0.25">
      <c r="E422" s="8">
        <v>10800</v>
      </c>
    </row>
    <row r="423" spans="1:9" x14ac:dyDescent="0.25">
      <c r="E423" s="8">
        <v>107640</v>
      </c>
    </row>
    <row r="424" spans="1:9" x14ac:dyDescent="0.25">
      <c r="E424" s="8">
        <v>12700</v>
      </c>
    </row>
    <row r="425" spans="1:9" x14ac:dyDescent="0.25">
      <c r="E425" s="8">
        <v>68520</v>
      </c>
    </row>
    <row r="426" spans="1:9" x14ac:dyDescent="0.25">
      <c r="E426" s="5">
        <f>SUM(E420:E425)</f>
        <v>260010</v>
      </c>
      <c r="F426" s="3" t="s">
        <v>111</v>
      </c>
    </row>
    <row r="427" spans="1:9" x14ac:dyDescent="0.25">
      <c r="A427" s="2" t="s">
        <v>112</v>
      </c>
    </row>
    <row r="428" spans="1:9" s="11" customFormat="1" x14ac:dyDescent="0.25">
      <c r="A428" s="9">
        <v>41394</v>
      </c>
      <c r="B428" s="10">
        <v>683</v>
      </c>
      <c r="C428" s="11" t="s">
        <v>108</v>
      </c>
      <c r="D428" s="11" t="s">
        <v>2</v>
      </c>
      <c r="E428" s="4">
        <v>6116</v>
      </c>
      <c r="G428" s="4"/>
      <c r="H428" s="4">
        <f t="shared" ref="H428:H434" si="6">E428-G428</f>
        <v>6116</v>
      </c>
      <c r="I428" s="11" t="s">
        <v>47</v>
      </c>
    </row>
    <row r="429" spans="1:9" s="11" customFormat="1" x14ac:dyDescent="0.25">
      <c r="A429" s="9">
        <v>41390</v>
      </c>
      <c r="B429" s="10">
        <v>463</v>
      </c>
      <c r="C429" s="11" t="s">
        <v>108</v>
      </c>
      <c r="D429" s="11" t="s">
        <v>2</v>
      </c>
      <c r="E429" s="4">
        <v>91570</v>
      </c>
      <c r="G429" s="4"/>
      <c r="H429" s="4">
        <f t="shared" si="6"/>
        <v>91570</v>
      </c>
    </row>
    <row r="430" spans="1:9" s="11" customFormat="1" x14ac:dyDescent="0.25">
      <c r="A430" s="9">
        <v>41390</v>
      </c>
      <c r="B430" s="10">
        <v>464</v>
      </c>
      <c r="C430" s="11" t="s">
        <v>108</v>
      </c>
      <c r="D430" s="11" t="s">
        <v>2</v>
      </c>
      <c r="E430" s="4">
        <v>122611</v>
      </c>
      <c r="G430" s="4"/>
      <c r="H430" s="4">
        <f t="shared" si="6"/>
        <v>122611</v>
      </c>
    </row>
    <row r="431" spans="1:9" s="11" customFormat="1" x14ac:dyDescent="0.25">
      <c r="A431" s="9">
        <v>41391</v>
      </c>
      <c r="B431" s="10">
        <v>552</v>
      </c>
      <c r="C431" s="11" t="s">
        <v>108</v>
      </c>
      <c r="D431" s="11" t="s">
        <v>2</v>
      </c>
      <c r="E431" s="4">
        <v>153600</v>
      </c>
      <c r="G431" s="4"/>
      <c r="H431" s="4">
        <f t="shared" si="6"/>
        <v>153600</v>
      </c>
    </row>
    <row r="432" spans="1:9" s="3" customFormat="1" x14ac:dyDescent="0.25">
      <c r="A432" s="21">
        <v>41395</v>
      </c>
      <c r="B432" s="6">
        <v>757</v>
      </c>
      <c r="C432" s="3" t="s">
        <v>108</v>
      </c>
      <c r="D432" s="3" t="s">
        <v>2</v>
      </c>
      <c r="E432" s="8">
        <v>80952</v>
      </c>
      <c r="F432" s="1">
        <v>41398</v>
      </c>
      <c r="G432" s="8">
        <v>80952</v>
      </c>
      <c r="H432" s="8">
        <f t="shared" si="6"/>
        <v>0</v>
      </c>
    </row>
    <row r="433" spans="1:8" s="3" customFormat="1" x14ac:dyDescent="0.25">
      <c r="A433" s="21">
        <v>41395</v>
      </c>
      <c r="B433" s="6">
        <v>762</v>
      </c>
      <c r="C433" s="3" t="s">
        <v>108</v>
      </c>
      <c r="D433" s="3" t="s">
        <v>2</v>
      </c>
      <c r="E433" s="8">
        <v>82052</v>
      </c>
      <c r="F433" s="1">
        <v>41398</v>
      </c>
      <c r="G433" s="8">
        <v>82052</v>
      </c>
      <c r="H433" s="8">
        <f t="shared" si="6"/>
        <v>0</v>
      </c>
    </row>
    <row r="434" spans="1:8" s="3" customFormat="1" x14ac:dyDescent="0.25">
      <c r="A434" s="21">
        <v>41396</v>
      </c>
      <c r="B434" s="6">
        <v>930</v>
      </c>
      <c r="C434" s="3" t="s">
        <v>108</v>
      </c>
      <c r="D434" s="3" t="s">
        <v>2</v>
      </c>
      <c r="E434" s="8">
        <v>123050</v>
      </c>
      <c r="F434" s="1">
        <v>41398</v>
      </c>
      <c r="G434" s="8">
        <v>123050</v>
      </c>
      <c r="H434" s="8">
        <f t="shared" si="6"/>
        <v>0</v>
      </c>
    </row>
    <row r="435" spans="1:8" x14ac:dyDescent="0.25">
      <c r="E435" s="5">
        <f>SUM(E428:E434)</f>
        <v>659951</v>
      </c>
    </row>
    <row r="436" spans="1:8" x14ac:dyDescent="0.25">
      <c r="B436" s="3" t="s">
        <v>0</v>
      </c>
      <c r="E436" s="31">
        <v>106580</v>
      </c>
      <c r="F436" s="32"/>
    </row>
    <row r="437" spans="1:8" x14ac:dyDescent="0.25">
      <c r="E437" s="33">
        <v>31700</v>
      </c>
      <c r="F437" s="34"/>
    </row>
    <row r="438" spans="1:8" x14ac:dyDescent="0.25">
      <c r="E438" s="33">
        <v>44685</v>
      </c>
      <c r="F438" s="34"/>
    </row>
    <row r="439" spans="1:8" x14ac:dyDescent="0.25">
      <c r="E439" s="33">
        <v>71200</v>
      </c>
      <c r="F439" s="34"/>
    </row>
    <row r="440" spans="1:8" x14ac:dyDescent="0.25">
      <c r="E440" s="33">
        <v>74100</v>
      </c>
      <c r="F440" s="34"/>
    </row>
    <row r="441" spans="1:8" x14ac:dyDescent="0.25">
      <c r="E441" s="33">
        <v>10580</v>
      </c>
      <c r="F441" s="34"/>
    </row>
    <row r="442" spans="1:8" x14ac:dyDescent="0.25">
      <c r="E442" s="33">
        <v>14670</v>
      </c>
      <c r="F442" s="34"/>
    </row>
    <row r="443" spans="1:8" x14ac:dyDescent="0.25">
      <c r="E443" s="33">
        <v>50522</v>
      </c>
      <c r="F443" s="34"/>
    </row>
    <row r="444" spans="1:8" x14ac:dyDescent="0.25">
      <c r="E444" s="33">
        <v>72000</v>
      </c>
      <c r="F444" s="34"/>
    </row>
    <row r="445" spans="1:8" ht="15.75" thickBot="1" x14ac:dyDescent="0.3">
      <c r="E445" s="33">
        <v>100000</v>
      </c>
      <c r="F445" s="35">
        <v>576037</v>
      </c>
    </row>
    <row r="446" spans="1:8" x14ac:dyDescent="0.25">
      <c r="B446" s="3" t="s">
        <v>113</v>
      </c>
      <c r="E446" s="17">
        <v>28231</v>
      </c>
    </row>
    <row r="447" spans="1:8" x14ac:dyDescent="0.25">
      <c r="B447" s="3" t="s">
        <v>114</v>
      </c>
      <c r="E447" s="18">
        <v>55683</v>
      </c>
    </row>
    <row r="448" spans="1:8" ht="15.75" thickBot="1" x14ac:dyDescent="0.3">
      <c r="E448" s="20">
        <f>SUM(E436:E447)</f>
        <v>659951</v>
      </c>
      <c r="F448" s="3" t="s">
        <v>115</v>
      </c>
    </row>
    <row r="449" spans="1:9" x14ac:dyDescent="0.25">
      <c r="A449" s="2" t="s">
        <v>116</v>
      </c>
    </row>
    <row r="450" spans="1:9" s="3" customFormat="1" x14ac:dyDescent="0.25">
      <c r="A450" s="21">
        <v>41397</v>
      </c>
      <c r="B450" s="6">
        <v>7</v>
      </c>
      <c r="C450" s="3" t="s">
        <v>117</v>
      </c>
      <c r="D450" s="3" t="s">
        <v>2</v>
      </c>
      <c r="E450" s="8">
        <v>120399</v>
      </c>
      <c r="F450" s="1">
        <v>41402</v>
      </c>
      <c r="G450" s="8">
        <v>120399</v>
      </c>
      <c r="H450" s="8">
        <f>E450-G450</f>
        <v>0</v>
      </c>
    </row>
    <row r="451" spans="1:9" s="3" customFormat="1" x14ac:dyDescent="0.25">
      <c r="A451" s="21">
        <v>41398</v>
      </c>
      <c r="B451" s="6">
        <v>74</v>
      </c>
      <c r="C451" s="3" t="s">
        <v>117</v>
      </c>
      <c r="D451" s="3" t="s">
        <v>2</v>
      </c>
      <c r="E451" s="8">
        <v>22865</v>
      </c>
      <c r="F451" s="1">
        <v>41402</v>
      </c>
      <c r="G451" s="8">
        <v>22865</v>
      </c>
      <c r="H451" s="8">
        <f>E451-G451</f>
        <v>0</v>
      </c>
      <c r="I451" s="3" t="s">
        <v>80</v>
      </c>
    </row>
    <row r="452" spans="1:9" x14ac:dyDescent="0.25">
      <c r="E452" s="5">
        <f>SUM(E450:E451)</f>
        <v>143264</v>
      </c>
    </row>
    <row r="453" spans="1:9" x14ac:dyDescent="0.25">
      <c r="B453" s="3" t="s">
        <v>0</v>
      </c>
      <c r="E453" s="8">
        <v>18300</v>
      </c>
    </row>
    <row r="454" spans="1:9" x14ac:dyDescent="0.25">
      <c r="E454" s="8">
        <v>11200</v>
      </c>
    </row>
    <row r="455" spans="1:9" x14ac:dyDescent="0.25">
      <c r="E455" s="8">
        <v>4350</v>
      </c>
    </row>
    <row r="456" spans="1:9" x14ac:dyDescent="0.25">
      <c r="E456" s="8">
        <v>73160</v>
      </c>
    </row>
    <row r="457" spans="1:9" ht="15.75" thickBot="1" x14ac:dyDescent="0.3">
      <c r="E457" s="8">
        <v>26906</v>
      </c>
      <c r="F457" s="23">
        <f>SUM(E453:E457)</f>
        <v>133916</v>
      </c>
    </row>
    <row r="458" spans="1:9" x14ac:dyDescent="0.25">
      <c r="B458" s="3" t="s">
        <v>78</v>
      </c>
      <c r="E458" s="17">
        <v>9342.5</v>
      </c>
    </row>
    <row r="459" spans="1:9" x14ac:dyDescent="0.25">
      <c r="B459" s="3" t="s">
        <v>118</v>
      </c>
      <c r="E459" s="18">
        <v>6</v>
      </c>
    </row>
    <row r="460" spans="1:9" ht="15.75" thickBot="1" x14ac:dyDescent="0.3">
      <c r="E460" s="20">
        <f>SUM(E453:E459)</f>
        <v>143264.5</v>
      </c>
      <c r="F460" s="3" t="s">
        <v>119</v>
      </c>
    </row>
    <row r="461" spans="1:9" x14ac:dyDescent="0.25">
      <c r="A461" s="2" t="s">
        <v>116</v>
      </c>
    </row>
    <row r="462" spans="1:9" s="3" customFormat="1" x14ac:dyDescent="0.25">
      <c r="A462" s="21">
        <v>41401</v>
      </c>
      <c r="B462" s="6">
        <v>283</v>
      </c>
      <c r="C462" s="3" t="s">
        <v>117</v>
      </c>
      <c r="D462" s="3" t="s">
        <v>2</v>
      </c>
      <c r="E462" s="8">
        <v>1330</v>
      </c>
      <c r="F462" s="1">
        <v>41404</v>
      </c>
      <c r="G462" s="8">
        <v>1330</v>
      </c>
      <c r="H462" s="8">
        <f>E462-G462</f>
        <v>0</v>
      </c>
    </row>
    <row r="463" spans="1:9" s="3" customFormat="1" x14ac:dyDescent="0.25">
      <c r="A463" s="21">
        <v>41400</v>
      </c>
      <c r="B463" s="6">
        <v>192</v>
      </c>
      <c r="C463" s="3" t="s">
        <v>117</v>
      </c>
      <c r="D463" s="3" t="s">
        <v>2</v>
      </c>
      <c r="E463" s="8">
        <v>2576</v>
      </c>
      <c r="F463" s="1">
        <v>41404</v>
      </c>
      <c r="G463" s="8">
        <v>2576</v>
      </c>
      <c r="H463" s="8">
        <f>E463-G463</f>
        <v>0</v>
      </c>
    </row>
    <row r="464" spans="1:9" s="3" customFormat="1" x14ac:dyDescent="0.25">
      <c r="A464" s="21">
        <v>41398</v>
      </c>
      <c r="B464" s="6">
        <v>100</v>
      </c>
      <c r="C464" s="3" t="s">
        <v>117</v>
      </c>
      <c r="D464" s="3" t="s">
        <v>2</v>
      </c>
      <c r="E464" s="8">
        <v>162687</v>
      </c>
      <c r="F464" s="36">
        <v>41404</v>
      </c>
      <c r="G464" s="8">
        <v>162687</v>
      </c>
      <c r="H464" s="8">
        <f>E464-G464</f>
        <v>0</v>
      </c>
    </row>
    <row r="465" spans="1:9" s="3" customFormat="1" x14ac:dyDescent="0.25">
      <c r="A465" s="21">
        <v>41397</v>
      </c>
      <c r="B465" s="6">
        <v>12</v>
      </c>
      <c r="C465" s="3" t="s">
        <v>117</v>
      </c>
      <c r="D465" s="3" t="s">
        <v>2</v>
      </c>
      <c r="E465" s="8">
        <v>160124</v>
      </c>
      <c r="F465" s="1">
        <v>41404</v>
      </c>
      <c r="G465" s="8">
        <v>160124</v>
      </c>
      <c r="H465" s="8">
        <f>E465-G465</f>
        <v>0</v>
      </c>
    </row>
    <row r="466" spans="1:9" x14ac:dyDescent="0.25">
      <c r="E466" s="5">
        <f>SUM(E462:E465)</f>
        <v>326717</v>
      </c>
    </row>
    <row r="467" spans="1:9" x14ac:dyDescent="0.25">
      <c r="B467" s="3" t="s">
        <v>0</v>
      </c>
      <c r="E467" s="8">
        <v>34000</v>
      </c>
    </row>
    <row r="468" spans="1:9" x14ac:dyDescent="0.25">
      <c r="E468" s="8">
        <v>18100</v>
      </c>
    </row>
    <row r="469" spans="1:9" x14ac:dyDescent="0.25">
      <c r="E469" s="8">
        <v>70000</v>
      </c>
    </row>
    <row r="470" spans="1:9" x14ac:dyDescent="0.25">
      <c r="E470" s="8">
        <v>32050</v>
      </c>
    </row>
    <row r="471" spans="1:9" x14ac:dyDescent="0.25">
      <c r="E471" s="8">
        <v>49478</v>
      </c>
    </row>
    <row r="472" spans="1:9" x14ac:dyDescent="0.25">
      <c r="E472" s="8">
        <v>107850</v>
      </c>
    </row>
    <row r="473" spans="1:9" ht="15.75" thickBot="1" x14ac:dyDescent="0.3">
      <c r="E473" s="8">
        <v>14238</v>
      </c>
    </row>
    <row r="474" spans="1:9" x14ac:dyDescent="0.25">
      <c r="E474" s="17">
        <f>SUM(E467:E473)</f>
        <v>325716</v>
      </c>
    </row>
    <row r="475" spans="1:9" x14ac:dyDescent="0.25">
      <c r="B475" s="3" t="s">
        <v>120</v>
      </c>
      <c r="E475" s="18">
        <v>1001</v>
      </c>
    </row>
    <row r="476" spans="1:9" ht="15.75" thickBot="1" x14ac:dyDescent="0.3">
      <c r="E476" s="20">
        <f>SUM(E474:E475)</f>
        <v>326717</v>
      </c>
    </row>
    <row r="477" spans="1:9" x14ac:dyDescent="0.25">
      <c r="A477" s="2" t="s">
        <v>121</v>
      </c>
    </row>
    <row r="478" spans="1:9" s="3" customFormat="1" x14ac:dyDescent="0.25">
      <c r="A478" s="21">
        <v>41402</v>
      </c>
      <c r="B478" s="6">
        <v>369</v>
      </c>
      <c r="C478" s="3" t="s">
        <v>117</v>
      </c>
      <c r="D478" s="3" t="s">
        <v>2</v>
      </c>
      <c r="E478" s="8">
        <v>109040</v>
      </c>
      <c r="F478" s="1">
        <v>41405</v>
      </c>
      <c r="G478" s="8">
        <v>109040</v>
      </c>
      <c r="H478" s="8">
        <f>E478-G478</f>
        <v>0</v>
      </c>
    </row>
    <row r="479" spans="1:9" s="3" customFormat="1" x14ac:dyDescent="0.25">
      <c r="A479" s="21">
        <v>41401</v>
      </c>
      <c r="B479" s="6">
        <v>277</v>
      </c>
      <c r="C479" s="3" t="s">
        <v>117</v>
      </c>
      <c r="D479" s="3" t="s">
        <v>2</v>
      </c>
      <c r="E479" s="8">
        <v>111272</v>
      </c>
      <c r="F479" s="1">
        <v>41344</v>
      </c>
      <c r="G479" s="8">
        <v>111272</v>
      </c>
      <c r="H479" s="8">
        <f>E479-G479</f>
        <v>0</v>
      </c>
      <c r="I479" s="3" t="s">
        <v>122</v>
      </c>
    </row>
    <row r="480" spans="1:9" x14ac:dyDescent="0.25">
      <c r="E480" s="5">
        <f>SUM(E478:E479)</f>
        <v>220312</v>
      </c>
    </row>
    <row r="481" spans="1:8" x14ac:dyDescent="0.25">
      <c r="B481" s="3" t="s">
        <v>0</v>
      </c>
      <c r="E481" s="8">
        <v>147000</v>
      </c>
    </row>
    <row r="482" spans="1:8" x14ac:dyDescent="0.25">
      <c r="E482" s="8">
        <v>50200</v>
      </c>
    </row>
    <row r="483" spans="1:8" x14ac:dyDescent="0.25">
      <c r="E483" s="8">
        <v>21700</v>
      </c>
    </row>
    <row r="484" spans="1:8" x14ac:dyDescent="0.25">
      <c r="E484" s="8">
        <v>1412</v>
      </c>
    </row>
    <row r="485" spans="1:8" x14ac:dyDescent="0.25">
      <c r="E485" s="5">
        <f>SUM(E481:E484)</f>
        <v>220312</v>
      </c>
      <c r="F485" s="3" t="s">
        <v>123</v>
      </c>
    </row>
    <row r="486" spans="1:8" ht="15.75" thickBot="1" x14ac:dyDescent="0.3">
      <c r="A486" s="2" t="s">
        <v>61</v>
      </c>
    </row>
    <row r="487" spans="1:8" s="3" customFormat="1" x14ac:dyDescent="0.25">
      <c r="A487" s="21">
        <v>41401</v>
      </c>
      <c r="B487" s="6">
        <v>305</v>
      </c>
      <c r="C487" s="3" t="s">
        <v>117</v>
      </c>
      <c r="D487" s="3" t="s">
        <v>2</v>
      </c>
      <c r="E487" s="25">
        <v>121049</v>
      </c>
      <c r="F487" s="1">
        <v>41408</v>
      </c>
      <c r="G487" s="8">
        <v>121049</v>
      </c>
      <c r="H487" s="8">
        <f>E487-G487</f>
        <v>0</v>
      </c>
    </row>
    <row r="488" spans="1:8" s="3" customFormat="1" x14ac:dyDescent="0.25">
      <c r="A488" s="21">
        <v>41403</v>
      </c>
      <c r="B488" s="6">
        <v>449</v>
      </c>
      <c r="C488" s="3" t="s">
        <v>117</v>
      </c>
      <c r="D488" s="3" t="s">
        <v>2</v>
      </c>
      <c r="E488" s="19">
        <v>2795</v>
      </c>
      <c r="F488" s="1">
        <v>41408</v>
      </c>
      <c r="G488" s="8">
        <v>2795</v>
      </c>
      <c r="H488" s="8">
        <f>E488-G488</f>
        <v>0</v>
      </c>
    </row>
    <row r="489" spans="1:8" s="3" customFormat="1" x14ac:dyDescent="0.25">
      <c r="A489" s="21">
        <v>41403</v>
      </c>
      <c r="B489" s="6">
        <v>480</v>
      </c>
      <c r="C489" s="3" t="s">
        <v>117</v>
      </c>
      <c r="D489" s="3" t="s">
        <v>2</v>
      </c>
      <c r="E489" s="19">
        <v>101907</v>
      </c>
      <c r="F489" s="1">
        <v>41408</v>
      </c>
      <c r="G489" s="8">
        <v>101907</v>
      </c>
      <c r="H489" s="8">
        <f>E489-G489</f>
        <v>0</v>
      </c>
    </row>
    <row r="490" spans="1:8" x14ac:dyDescent="0.25">
      <c r="E490" s="37">
        <f>SUM(E487:E489)</f>
        <v>225751</v>
      </c>
    </row>
    <row r="491" spans="1:8" s="3" customFormat="1" x14ac:dyDescent="0.25">
      <c r="A491" s="21">
        <v>41405</v>
      </c>
      <c r="B491" s="6">
        <v>689</v>
      </c>
      <c r="C491" s="3" t="s">
        <v>117</v>
      </c>
      <c r="D491" s="3" t="s">
        <v>2</v>
      </c>
      <c r="E491" s="19">
        <v>196715</v>
      </c>
      <c r="F491" s="1">
        <v>41408</v>
      </c>
      <c r="G491" s="8">
        <v>196715</v>
      </c>
      <c r="H491" s="8">
        <f>E491-G491</f>
        <v>0</v>
      </c>
    </row>
    <row r="492" spans="1:8" x14ac:dyDescent="0.25">
      <c r="E492" s="37">
        <f>SUM(E491)</f>
        <v>196715</v>
      </c>
    </row>
    <row r="493" spans="1:8" ht="15.75" thickBot="1" x14ac:dyDescent="0.3">
      <c r="E493" s="38">
        <f>E490+E492</f>
        <v>422466</v>
      </c>
    </row>
    <row r="494" spans="1:8" x14ac:dyDescent="0.25">
      <c r="B494" s="3" t="s">
        <v>0</v>
      </c>
      <c r="E494" s="25">
        <v>93000</v>
      </c>
    </row>
    <row r="495" spans="1:8" x14ac:dyDescent="0.25">
      <c r="E495" s="19">
        <v>431</v>
      </c>
    </row>
    <row r="496" spans="1:8" x14ac:dyDescent="0.25">
      <c r="E496" s="19">
        <v>19840</v>
      </c>
    </row>
    <row r="497" spans="1:8" x14ac:dyDescent="0.25">
      <c r="E497" s="19">
        <v>70000</v>
      </c>
    </row>
    <row r="498" spans="1:8" x14ac:dyDescent="0.25">
      <c r="E498" s="19">
        <v>30000</v>
      </c>
    </row>
    <row r="499" spans="1:8" x14ac:dyDescent="0.25">
      <c r="E499" s="19">
        <f>SUM(E494:E498)</f>
        <v>213271</v>
      </c>
    </row>
    <row r="500" spans="1:8" x14ac:dyDescent="0.25">
      <c r="B500" s="3" t="s">
        <v>0</v>
      </c>
      <c r="E500" s="19">
        <v>30000</v>
      </c>
    </row>
    <row r="501" spans="1:8" x14ac:dyDescent="0.25">
      <c r="E501" s="19">
        <v>98460</v>
      </c>
    </row>
    <row r="502" spans="1:8" x14ac:dyDescent="0.25">
      <c r="E502" s="19">
        <v>21093</v>
      </c>
    </row>
    <row r="503" spans="1:8" ht="15.75" thickBot="1" x14ac:dyDescent="0.3">
      <c r="E503" s="19">
        <f>SUM(E500:E502)</f>
        <v>149553</v>
      </c>
    </row>
    <row r="504" spans="1:8" ht="15.75" thickBot="1" x14ac:dyDescent="0.3">
      <c r="E504" s="39">
        <f>E499+E503</f>
        <v>362824</v>
      </c>
    </row>
    <row r="505" spans="1:8" x14ac:dyDescent="0.25">
      <c r="B505" s="3" t="s">
        <v>78</v>
      </c>
      <c r="E505" s="18">
        <v>59640</v>
      </c>
    </row>
    <row r="506" spans="1:8" ht="15.75" thickBot="1" x14ac:dyDescent="0.3">
      <c r="E506" s="38">
        <f>SUM(E504:E505)</f>
        <v>422464</v>
      </c>
      <c r="F506" s="3" t="s">
        <v>124</v>
      </c>
    </row>
    <row r="507" spans="1:8" x14ac:dyDescent="0.25">
      <c r="A507" s="2" t="s">
        <v>125</v>
      </c>
    </row>
    <row r="508" spans="1:8" s="3" customFormat="1" x14ac:dyDescent="0.25">
      <c r="A508" s="21">
        <v>41408</v>
      </c>
      <c r="B508" s="6">
        <v>825</v>
      </c>
      <c r="C508" s="3" t="s">
        <v>117</v>
      </c>
      <c r="D508" s="3" t="s">
        <v>2</v>
      </c>
      <c r="E508" s="5">
        <v>130899</v>
      </c>
      <c r="F508" s="1">
        <v>41411</v>
      </c>
      <c r="G508" s="8">
        <v>130899</v>
      </c>
      <c r="H508" s="8">
        <f>E508-G508</f>
        <v>0</v>
      </c>
    </row>
    <row r="509" spans="1:8" x14ac:dyDescent="0.25">
      <c r="B509" s="3" t="s">
        <v>0</v>
      </c>
      <c r="E509" s="8">
        <v>82259</v>
      </c>
    </row>
    <row r="510" spans="1:8" x14ac:dyDescent="0.25">
      <c r="E510" s="8">
        <v>48640</v>
      </c>
    </row>
    <row r="511" spans="1:8" x14ac:dyDescent="0.25">
      <c r="E511" s="5">
        <f>SUM(E509:E510)</f>
        <v>130899</v>
      </c>
      <c r="F511" s="3" t="s">
        <v>126</v>
      </c>
    </row>
    <row r="512" spans="1:8" ht="16.5" customHeight="1" x14ac:dyDescent="0.25">
      <c r="A512" s="2" t="s">
        <v>116</v>
      </c>
    </row>
    <row r="513" spans="1:9" s="3" customFormat="1" x14ac:dyDescent="0.25">
      <c r="A513" s="21">
        <v>41408</v>
      </c>
      <c r="B513" s="6">
        <v>875</v>
      </c>
      <c r="C513" s="3" t="s">
        <v>117</v>
      </c>
      <c r="D513" s="3" t="s">
        <v>2</v>
      </c>
      <c r="E513" s="8">
        <v>22865</v>
      </c>
      <c r="F513" s="1">
        <v>41411</v>
      </c>
      <c r="G513" s="8">
        <v>22865</v>
      </c>
      <c r="H513" s="8">
        <f>E513-G513</f>
        <v>0</v>
      </c>
      <c r="I513" s="3" t="s">
        <v>66</v>
      </c>
    </row>
    <row r="514" spans="1:9" s="3" customFormat="1" x14ac:dyDescent="0.25">
      <c r="A514" s="21">
        <v>41408</v>
      </c>
      <c r="B514" s="6">
        <v>909</v>
      </c>
      <c r="C514" s="3" t="s">
        <v>117</v>
      </c>
      <c r="D514" s="3" t="s">
        <v>2</v>
      </c>
      <c r="E514" s="8">
        <v>104543</v>
      </c>
      <c r="F514" s="1">
        <v>41411</v>
      </c>
      <c r="G514" s="8">
        <v>104543</v>
      </c>
      <c r="H514" s="8">
        <f>E514-G514</f>
        <v>0</v>
      </c>
    </row>
    <row r="515" spans="1:9" s="3" customFormat="1" x14ac:dyDescent="0.25">
      <c r="A515" s="21">
        <v>41409</v>
      </c>
      <c r="B515" s="6">
        <v>969</v>
      </c>
      <c r="C515" s="3" t="s">
        <v>117</v>
      </c>
      <c r="D515" s="3" t="s">
        <v>2</v>
      </c>
      <c r="E515" s="8">
        <v>7092.5</v>
      </c>
      <c r="F515" s="1">
        <v>41411</v>
      </c>
      <c r="G515" s="8">
        <v>7092.5</v>
      </c>
      <c r="H515" s="8">
        <f>E515-G515</f>
        <v>0</v>
      </c>
    </row>
    <row r="516" spans="1:9" s="3" customFormat="1" x14ac:dyDescent="0.25">
      <c r="A516" s="21">
        <v>41409</v>
      </c>
      <c r="B516" s="6">
        <v>968</v>
      </c>
      <c r="C516" s="3" t="s">
        <v>117</v>
      </c>
      <c r="D516" s="3" t="s">
        <v>2</v>
      </c>
      <c r="E516" s="8">
        <v>117528</v>
      </c>
      <c r="F516" s="1">
        <v>41411</v>
      </c>
      <c r="G516" s="8">
        <v>117528</v>
      </c>
      <c r="H516" s="8">
        <f>E516-G516</f>
        <v>0</v>
      </c>
      <c r="I516" s="3" t="s">
        <v>80</v>
      </c>
    </row>
    <row r="517" spans="1:9" s="3" customFormat="1" x14ac:dyDescent="0.25">
      <c r="A517" s="21">
        <v>41408</v>
      </c>
      <c r="B517" s="6">
        <v>880</v>
      </c>
      <c r="C517" s="3" t="s">
        <v>117</v>
      </c>
      <c r="D517" s="3" t="s">
        <v>2</v>
      </c>
      <c r="E517" s="8">
        <v>159684</v>
      </c>
      <c r="F517" s="1">
        <v>41411</v>
      </c>
      <c r="G517" s="8">
        <v>159684</v>
      </c>
      <c r="H517" s="8">
        <f>E517-G517</f>
        <v>0</v>
      </c>
    </row>
    <row r="518" spans="1:9" x14ac:dyDescent="0.25">
      <c r="E518" s="5">
        <f>SUM(E513:E517)</f>
        <v>411712.5</v>
      </c>
    </row>
    <row r="519" spans="1:9" x14ac:dyDescent="0.25">
      <c r="B519" s="3" t="s">
        <v>0</v>
      </c>
      <c r="E519" s="8">
        <v>74960</v>
      </c>
    </row>
    <row r="520" spans="1:9" x14ac:dyDescent="0.25">
      <c r="E520" s="8">
        <v>13084</v>
      </c>
    </row>
    <row r="521" spans="1:9" x14ac:dyDescent="0.25">
      <c r="E521" s="8">
        <v>49600</v>
      </c>
    </row>
    <row r="522" spans="1:9" ht="16.5" customHeight="1" x14ac:dyDescent="0.25">
      <c r="E522" s="8">
        <v>46000</v>
      </c>
    </row>
    <row r="523" spans="1:9" x14ac:dyDescent="0.25">
      <c r="E523" s="8">
        <v>51000</v>
      </c>
    </row>
    <row r="524" spans="1:9" x14ac:dyDescent="0.25">
      <c r="E524" s="8">
        <v>18320</v>
      </c>
    </row>
    <row r="525" spans="1:9" x14ac:dyDescent="0.25">
      <c r="E525" s="8">
        <v>14050</v>
      </c>
    </row>
    <row r="526" spans="1:9" x14ac:dyDescent="0.25">
      <c r="E526" s="8">
        <v>19370</v>
      </c>
    </row>
    <row r="527" spans="1:9" x14ac:dyDescent="0.25">
      <c r="E527" s="8">
        <v>4225</v>
      </c>
    </row>
    <row r="528" spans="1:9" ht="15.75" thickBot="1" x14ac:dyDescent="0.3">
      <c r="E528" s="8">
        <v>100000</v>
      </c>
    </row>
    <row r="529" spans="1:9" x14ac:dyDescent="0.25">
      <c r="E529" s="17">
        <f>SUM(E519:E528)</f>
        <v>390609</v>
      </c>
    </row>
    <row r="530" spans="1:9" x14ac:dyDescent="0.25">
      <c r="B530" s="3" t="s">
        <v>127</v>
      </c>
      <c r="E530" s="18">
        <v>21084.5</v>
      </c>
    </row>
    <row r="531" spans="1:9" x14ac:dyDescent="0.25">
      <c r="B531" s="3" t="s">
        <v>128</v>
      </c>
      <c r="E531" s="18">
        <v>19</v>
      </c>
    </row>
    <row r="532" spans="1:9" ht="15.75" thickBot="1" x14ac:dyDescent="0.3">
      <c r="E532" s="20">
        <f>SUM(E529:E531)</f>
        <v>411712.5</v>
      </c>
      <c r="F532" s="3" t="s">
        <v>126</v>
      </c>
    </row>
    <row r="533" spans="1:9" x14ac:dyDescent="0.25">
      <c r="A533" s="2" t="s">
        <v>129</v>
      </c>
    </row>
    <row r="534" spans="1:9" s="3" customFormat="1" x14ac:dyDescent="0.25">
      <c r="A534" s="21">
        <v>41411</v>
      </c>
      <c r="B534" s="6">
        <v>161</v>
      </c>
      <c r="C534" s="3" t="s">
        <v>130</v>
      </c>
      <c r="D534" s="3" t="s">
        <v>2</v>
      </c>
      <c r="E534" s="8">
        <v>130474</v>
      </c>
      <c r="G534" s="8"/>
      <c r="H534" s="8">
        <f>E534-G534</f>
        <v>130474</v>
      </c>
    </row>
    <row r="535" spans="1:9" s="3" customFormat="1" x14ac:dyDescent="0.25">
      <c r="A535" s="21">
        <v>41412</v>
      </c>
      <c r="B535" s="6">
        <v>238</v>
      </c>
      <c r="C535" s="3" t="s">
        <v>130</v>
      </c>
      <c r="D535" s="3" t="s">
        <v>2</v>
      </c>
      <c r="E535" s="8">
        <v>161087</v>
      </c>
      <c r="G535" s="8"/>
      <c r="H535" s="8">
        <f>E535-G535</f>
        <v>161087</v>
      </c>
      <c r="I535" s="3" t="s">
        <v>66</v>
      </c>
    </row>
    <row r="536" spans="1:9" x14ac:dyDescent="0.25">
      <c r="E536" s="5">
        <f>SUM(E534:E535)</f>
        <v>291561</v>
      </c>
    </row>
    <row r="537" spans="1:9" x14ac:dyDescent="0.25">
      <c r="B537" s="3" t="s">
        <v>0</v>
      </c>
      <c r="E537" s="8">
        <v>13650</v>
      </c>
    </row>
    <row r="538" spans="1:9" x14ac:dyDescent="0.25">
      <c r="E538" s="8">
        <v>26470</v>
      </c>
    </row>
    <row r="539" spans="1:9" x14ac:dyDescent="0.25">
      <c r="E539" s="8">
        <v>106800</v>
      </c>
    </row>
    <row r="540" spans="1:9" x14ac:dyDescent="0.25">
      <c r="E540" s="8">
        <v>8641</v>
      </c>
    </row>
    <row r="541" spans="1:9" x14ac:dyDescent="0.25">
      <c r="E541" s="8">
        <v>136000</v>
      </c>
    </row>
    <row r="542" spans="1:9" x14ac:dyDescent="0.25">
      <c r="E542" s="5">
        <f>SUM(E537:E541)</f>
        <v>291561</v>
      </c>
      <c r="F542" s="3" t="s">
        <v>131</v>
      </c>
    </row>
    <row r="543" spans="1:9" x14ac:dyDescent="0.25">
      <c r="D543" s="3" t="s">
        <v>132</v>
      </c>
    </row>
    <row r="544" spans="1:9" s="3" customFormat="1" x14ac:dyDescent="0.25">
      <c r="A544" s="21">
        <v>41410</v>
      </c>
      <c r="B544" s="6">
        <v>2</v>
      </c>
      <c r="C544" s="3" t="s">
        <v>130</v>
      </c>
      <c r="D544" s="3" t="s">
        <v>2</v>
      </c>
      <c r="E544" s="8">
        <v>123375</v>
      </c>
      <c r="G544" s="8"/>
      <c r="H544" s="8">
        <f>E544-G544</f>
        <v>123375</v>
      </c>
    </row>
    <row r="545" spans="1:9" s="3" customFormat="1" x14ac:dyDescent="0.25">
      <c r="A545" s="21">
        <v>41412</v>
      </c>
      <c r="B545" s="6">
        <v>251</v>
      </c>
      <c r="C545" s="3" t="s">
        <v>130</v>
      </c>
      <c r="D545" s="3" t="s">
        <v>2</v>
      </c>
      <c r="E545" s="8">
        <v>38020.5</v>
      </c>
      <c r="G545" s="8"/>
      <c r="H545" s="8">
        <f>E545-G545</f>
        <v>38020.5</v>
      </c>
    </row>
    <row r="546" spans="1:9" ht="15.75" thickBot="1" x14ac:dyDescent="0.3">
      <c r="E546" s="5">
        <f>SUM(E544:E545)</f>
        <v>161395.5</v>
      </c>
    </row>
    <row r="547" spans="1:9" x14ac:dyDescent="0.25">
      <c r="B547" s="3" t="s">
        <v>0</v>
      </c>
      <c r="E547" s="17">
        <v>100000</v>
      </c>
    </row>
    <row r="548" spans="1:9" x14ac:dyDescent="0.25">
      <c r="B548" s="3" t="s">
        <v>127</v>
      </c>
      <c r="E548" s="18">
        <v>46795</v>
      </c>
    </row>
    <row r="549" spans="1:9" x14ac:dyDescent="0.25">
      <c r="B549" s="3" t="s">
        <v>133</v>
      </c>
      <c r="E549" s="18">
        <v>14600</v>
      </c>
    </row>
    <row r="550" spans="1:9" ht="15.75" thickBot="1" x14ac:dyDescent="0.3">
      <c r="E550" s="20">
        <f>SUM(E547:E549)</f>
        <v>161395</v>
      </c>
      <c r="F550" s="3" t="s">
        <v>131</v>
      </c>
    </row>
    <row r="551" spans="1:9" x14ac:dyDescent="0.25">
      <c r="A551" s="2" t="s">
        <v>134</v>
      </c>
    </row>
    <row r="552" spans="1:9" s="3" customFormat="1" x14ac:dyDescent="0.25">
      <c r="A552" s="21">
        <v>41414</v>
      </c>
      <c r="B552" s="6">
        <v>384</v>
      </c>
      <c r="C552" s="3" t="s">
        <v>130</v>
      </c>
      <c r="D552" s="3" t="s">
        <v>2</v>
      </c>
      <c r="E552" s="5">
        <v>142405</v>
      </c>
      <c r="F552" s="1">
        <v>41417</v>
      </c>
      <c r="G552" s="8">
        <v>142405</v>
      </c>
      <c r="H552" s="8">
        <f>E552-G552</f>
        <v>0</v>
      </c>
    </row>
    <row r="553" spans="1:9" x14ac:dyDescent="0.25">
      <c r="D553" s="3" t="s">
        <v>135</v>
      </c>
      <c r="E553" s="5">
        <v>142405</v>
      </c>
      <c r="F553" s="3" t="s">
        <v>136</v>
      </c>
    </row>
    <row r="554" spans="1:9" x14ac:dyDescent="0.25">
      <c r="A554" s="2" t="s">
        <v>137</v>
      </c>
    </row>
    <row r="555" spans="1:9" s="11" customFormat="1" x14ac:dyDescent="0.25">
      <c r="A555" s="9">
        <v>41415</v>
      </c>
      <c r="B555" s="10">
        <v>425</v>
      </c>
      <c r="C555" s="11" t="s">
        <v>130</v>
      </c>
      <c r="D555" s="11" t="s">
        <v>2</v>
      </c>
      <c r="E555" s="4">
        <v>112498</v>
      </c>
      <c r="G555" s="4"/>
      <c r="H555" s="4">
        <f>E555-G555</f>
        <v>112498</v>
      </c>
    </row>
    <row r="556" spans="1:9" s="11" customFormat="1" x14ac:dyDescent="0.25">
      <c r="A556" s="9">
        <v>41416</v>
      </c>
      <c r="B556" s="10">
        <v>515</v>
      </c>
      <c r="C556" s="11" t="s">
        <v>130</v>
      </c>
      <c r="D556" s="11" t="s">
        <v>2</v>
      </c>
      <c r="E556" s="4">
        <v>111880</v>
      </c>
      <c r="G556" s="4"/>
      <c r="H556" s="4">
        <f>E556-G556</f>
        <v>111880</v>
      </c>
    </row>
    <row r="557" spans="1:9" s="11" customFormat="1" x14ac:dyDescent="0.25">
      <c r="A557" s="9">
        <v>41417</v>
      </c>
      <c r="B557" s="10">
        <v>605</v>
      </c>
      <c r="C557" s="11" t="s">
        <v>130</v>
      </c>
      <c r="D557" s="11" t="s">
        <v>2</v>
      </c>
      <c r="E557" s="4">
        <v>114570</v>
      </c>
      <c r="G557" s="4"/>
      <c r="H557" s="4">
        <f>E557-G557</f>
        <v>114570</v>
      </c>
      <c r="I557" s="11" t="s">
        <v>66</v>
      </c>
    </row>
    <row r="558" spans="1:9" x14ac:dyDescent="0.25">
      <c r="E558" s="5">
        <f>SUM(E555:E557)</f>
        <v>338948</v>
      </c>
    </row>
    <row r="559" spans="1:9" x14ac:dyDescent="0.25">
      <c r="B559" s="3" t="s">
        <v>0</v>
      </c>
      <c r="E559" s="4">
        <v>89460</v>
      </c>
    </row>
    <row r="560" spans="1:9" x14ac:dyDescent="0.25">
      <c r="E560" s="4">
        <v>80450</v>
      </c>
    </row>
    <row r="561" spans="1:8" x14ac:dyDescent="0.25">
      <c r="E561" s="4">
        <v>72320</v>
      </c>
    </row>
    <row r="562" spans="1:8" x14ac:dyDescent="0.25">
      <c r="E562" s="4">
        <v>52422</v>
      </c>
    </row>
    <row r="563" spans="1:8" x14ac:dyDescent="0.25">
      <c r="E563" s="4">
        <v>14861</v>
      </c>
    </row>
    <row r="564" spans="1:8" ht="15.75" thickBot="1" x14ac:dyDescent="0.3">
      <c r="E564" s="4">
        <v>26000</v>
      </c>
    </row>
    <row r="565" spans="1:8" x14ac:dyDescent="0.25">
      <c r="E565" s="17">
        <f>SUM(E559:E564)</f>
        <v>335513</v>
      </c>
    </row>
    <row r="566" spans="1:8" x14ac:dyDescent="0.25">
      <c r="B566" s="3" t="s">
        <v>138</v>
      </c>
      <c r="E566" s="40">
        <v>3435</v>
      </c>
    </row>
    <row r="567" spans="1:8" ht="15.75" thickBot="1" x14ac:dyDescent="0.3">
      <c r="E567" s="20">
        <f>SUM(E565:E566)</f>
        <v>338948</v>
      </c>
      <c r="F567" s="3" t="s">
        <v>139</v>
      </c>
    </row>
    <row r="568" spans="1:8" x14ac:dyDescent="0.25">
      <c r="A568" s="2" t="s">
        <v>140</v>
      </c>
    </row>
    <row r="569" spans="1:8" s="3" customFormat="1" x14ac:dyDescent="0.25">
      <c r="A569" s="21">
        <v>41419</v>
      </c>
      <c r="B569" s="6">
        <v>784</v>
      </c>
      <c r="C569" s="3" t="s">
        <v>130</v>
      </c>
      <c r="D569" s="3" t="s">
        <v>2</v>
      </c>
      <c r="E569" s="8">
        <v>153250</v>
      </c>
      <c r="G569" s="8"/>
      <c r="H569" s="8"/>
    </row>
    <row r="570" spans="1:8" s="3" customFormat="1" x14ac:dyDescent="0.25">
      <c r="A570" s="21">
        <v>41421</v>
      </c>
      <c r="B570" s="6">
        <v>909</v>
      </c>
      <c r="C570" s="3" t="s">
        <v>130</v>
      </c>
      <c r="D570" s="3" t="s">
        <v>2</v>
      </c>
      <c r="E570" s="8">
        <v>178269</v>
      </c>
      <c r="G570" s="8"/>
      <c r="H570" s="8"/>
    </row>
    <row r="571" spans="1:8" x14ac:dyDescent="0.25">
      <c r="E571" s="5">
        <f>SUM(E569:E570)</f>
        <v>331519</v>
      </c>
    </row>
    <row r="572" spans="1:8" x14ac:dyDescent="0.25">
      <c r="B572" s="3" t="s">
        <v>0</v>
      </c>
      <c r="E572" s="8">
        <v>42500</v>
      </c>
    </row>
    <row r="573" spans="1:8" x14ac:dyDescent="0.25">
      <c r="E573" s="8">
        <v>35800</v>
      </c>
    </row>
    <row r="574" spans="1:8" x14ac:dyDescent="0.25">
      <c r="E574" s="8">
        <v>15320</v>
      </c>
    </row>
    <row r="575" spans="1:8" x14ac:dyDescent="0.25">
      <c r="E575" s="8">
        <v>67525</v>
      </c>
    </row>
    <row r="576" spans="1:8" x14ac:dyDescent="0.25">
      <c r="E576" s="8">
        <v>11570</v>
      </c>
    </row>
    <row r="577" spans="1:8" x14ac:dyDescent="0.25">
      <c r="E577" s="8">
        <v>129500</v>
      </c>
    </row>
    <row r="578" spans="1:8" x14ac:dyDescent="0.25">
      <c r="E578" s="8">
        <v>12000</v>
      </c>
    </row>
    <row r="579" spans="1:8" ht="15.75" thickBot="1" x14ac:dyDescent="0.3">
      <c r="E579" s="8">
        <f>SUM(E572:E578)</f>
        <v>314215</v>
      </c>
    </row>
    <row r="580" spans="1:8" x14ac:dyDescent="0.25">
      <c r="B580" s="3" t="s">
        <v>141</v>
      </c>
      <c r="E580" s="17">
        <v>17124</v>
      </c>
    </row>
    <row r="581" spans="1:8" x14ac:dyDescent="0.25">
      <c r="E581" s="18">
        <f>SUM(E579:E580)</f>
        <v>331339</v>
      </c>
    </row>
    <row r="582" spans="1:8" x14ac:dyDescent="0.25">
      <c r="B582" s="3" t="s">
        <v>142</v>
      </c>
      <c r="E582" s="18">
        <f>E571-E581</f>
        <v>180</v>
      </c>
    </row>
    <row r="583" spans="1:8" ht="15.75" thickBot="1" x14ac:dyDescent="0.3">
      <c r="E583" s="20">
        <f>SUM(E581:E582)</f>
        <v>331519</v>
      </c>
      <c r="F583" s="3" t="s">
        <v>143</v>
      </c>
    </row>
    <row r="584" spans="1:8" x14ac:dyDescent="0.25">
      <c r="A584" s="2" t="s">
        <v>137</v>
      </c>
    </row>
    <row r="585" spans="1:8" s="3" customFormat="1" x14ac:dyDescent="0.25">
      <c r="A585" s="21">
        <v>41421</v>
      </c>
      <c r="B585" s="6">
        <v>910</v>
      </c>
      <c r="C585" s="3" t="s">
        <v>130</v>
      </c>
      <c r="D585" s="3" t="s">
        <v>2</v>
      </c>
      <c r="E585" s="5">
        <v>137728</v>
      </c>
      <c r="G585" s="8"/>
      <c r="H585" s="8">
        <f>E585-G585</f>
        <v>137728</v>
      </c>
    </row>
    <row r="587" spans="1:8" x14ac:dyDescent="0.25">
      <c r="B587" s="3" t="s">
        <v>0</v>
      </c>
      <c r="E587" s="8">
        <v>36869</v>
      </c>
    </row>
    <row r="588" spans="1:8" x14ac:dyDescent="0.25">
      <c r="E588" s="8">
        <v>60000</v>
      </c>
    </row>
    <row r="589" spans="1:8" x14ac:dyDescent="0.25">
      <c r="E589" s="8">
        <v>10380</v>
      </c>
    </row>
    <row r="590" spans="1:8" ht="15.75" thickBot="1" x14ac:dyDescent="0.3">
      <c r="E590" s="8">
        <v>25830</v>
      </c>
    </row>
    <row r="591" spans="1:8" x14ac:dyDescent="0.25">
      <c r="E591" s="17">
        <f>SUM(E587:E590)</f>
        <v>133079</v>
      </c>
    </row>
    <row r="592" spans="1:8" x14ac:dyDescent="0.25">
      <c r="B592" s="3" t="s">
        <v>78</v>
      </c>
      <c r="E592" s="18">
        <v>4649</v>
      </c>
    </row>
    <row r="593" spans="1:9" ht="15.75" thickBot="1" x14ac:dyDescent="0.3">
      <c r="E593" s="20">
        <f>SUM(E591:E592)</f>
        <v>137728</v>
      </c>
      <c r="F593" s="3" t="s">
        <v>144</v>
      </c>
    </row>
    <row r="594" spans="1:9" x14ac:dyDescent="0.25">
      <c r="A594" s="2" t="s">
        <v>145</v>
      </c>
    </row>
    <row r="595" spans="1:9" s="3" customFormat="1" x14ac:dyDescent="0.25">
      <c r="A595" s="21">
        <v>41423</v>
      </c>
      <c r="B595" s="6">
        <v>997</v>
      </c>
      <c r="C595" s="3" t="s">
        <v>130</v>
      </c>
      <c r="D595" s="3" t="s">
        <v>2</v>
      </c>
      <c r="E595" s="5">
        <v>112870</v>
      </c>
      <c r="G595" s="8"/>
      <c r="H595" s="8">
        <f>E595-G595</f>
        <v>112870</v>
      </c>
      <c r="I595" s="3" t="s">
        <v>47</v>
      </c>
    </row>
    <row r="596" spans="1:9" x14ac:dyDescent="0.25">
      <c r="B596" s="3" t="s">
        <v>0</v>
      </c>
      <c r="E596" s="8">
        <v>3860</v>
      </c>
    </row>
    <row r="597" spans="1:9" x14ac:dyDescent="0.25">
      <c r="E597" s="8">
        <v>97690</v>
      </c>
    </row>
    <row r="598" spans="1:9" x14ac:dyDescent="0.25">
      <c r="E598" s="8">
        <v>11320</v>
      </c>
    </row>
    <row r="599" spans="1:9" x14ac:dyDescent="0.25">
      <c r="E599" s="5">
        <f>SUM(E596:E598)</f>
        <v>112870</v>
      </c>
      <c r="F599" s="3" t="s">
        <v>146</v>
      </c>
    </row>
    <row r="600" spans="1:9" x14ac:dyDescent="0.25">
      <c r="A600" s="2" t="s">
        <v>20</v>
      </c>
    </row>
    <row r="601" spans="1:9" s="3" customFormat="1" x14ac:dyDescent="0.25">
      <c r="A601" s="21">
        <v>41425</v>
      </c>
      <c r="B601" s="6">
        <v>240</v>
      </c>
      <c r="C601" s="3" t="s">
        <v>147</v>
      </c>
      <c r="D601" s="3" t="s">
        <v>2</v>
      </c>
      <c r="E601" s="8">
        <v>108405</v>
      </c>
      <c r="F601" s="1">
        <v>41429</v>
      </c>
      <c r="G601" s="8">
        <v>108405</v>
      </c>
      <c r="H601" s="8">
        <f>E601-G601</f>
        <v>0</v>
      </c>
    </row>
    <row r="602" spans="1:9" s="3" customFormat="1" x14ac:dyDescent="0.25">
      <c r="A602" s="21">
        <v>41425</v>
      </c>
      <c r="B602" s="6">
        <v>241</v>
      </c>
      <c r="C602" s="3" t="s">
        <v>147</v>
      </c>
      <c r="D602" s="3" t="s">
        <v>2</v>
      </c>
      <c r="E602" s="8">
        <v>122216</v>
      </c>
      <c r="F602" s="1">
        <v>41429</v>
      </c>
      <c r="G602" s="8">
        <v>122216</v>
      </c>
      <c r="H602" s="8">
        <f>E602-G602</f>
        <v>0</v>
      </c>
    </row>
    <row r="603" spans="1:9" s="3" customFormat="1" x14ac:dyDescent="0.25">
      <c r="A603" s="21">
        <v>41425</v>
      </c>
      <c r="B603" s="6">
        <v>245</v>
      </c>
      <c r="C603" s="3" t="s">
        <v>147</v>
      </c>
      <c r="D603" s="3" t="s">
        <v>2</v>
      </c>
      <c r="E603" s="8">
        <v>136185</v>
      </c>
      <c r="F603" s="1">
        <v>41429</v>
      </c>
      <c r="G603" s="8">
        <v>136185</v>
      </c>
      <c r="H603" s="8">
        <f>E603-G603</f>
        <v>0</v>
      </c>
    </row>
    <row r="604" spans="1:9" s="3" customFormat="1" x14ac:dyDescent="0.25">
      <c r="A604" s="21">
        <v>41426</v>
      </c>
      <c r="B604" s="6">
        <v>543</v>
      </c>
      <c r="C604" s="3" t="s">
        <v>147</v>
      </c>
      <c r="D604" s="3" t="s">
        <v>2</v>
      </c>
      <c r="E604" s="8">
        <v>7056</v>
      </c>
      <c r="F604" s="1">
        <v>41429</v>
      </c>
      <c r="G604" s="8">
        <v>7056</v>
      </c>
      <c r="H604" s="8">
        <f>E604-G604</f>
        <v>0</v>
      </c>
      <c r="I604" s="3" t="s">
        <v>57</v>
      </c>
    </row>
    <row r="605" spans="1:9" x14ac:dyDescent="0.25">
      <c r="E605" s="5">
        <f>SUM(E601:E604)</f>
        <v>373862</v>
      </c>
    </row>
    <row r="606" spans="1:9" x14ac:dyDescent="0.25">
      <c r="B606" s="3" t="s">
        <v>0</v>
      </c>
      <c r="E606" s="8">
        <v>1499</v>
      </c>
    </row>
    <row r="607" spans="1:9" x14ac:dyDescent="0.25">
      <c r="E607" s="8">
        <v>97300</v>
      </c>
    </row>
    <row r="608" spans="1:9" x14ac:dyDescent="0.25">
      <c r="E608" s="8">
        <v>38500</v>
      </c>
    </row>
    <row r="609" spans="1:9" x14ac:dyDescent="0.25">
      <c r="E609" s="8">
        <v>47500</v>
      </c>
    </row>
    <row r="610" spans="1:9" x14ac:dyDescent="0.25">
      <c r="E610" s="8">
        <v>139700</v>
      </c>
    </row>
    <row r="611" spans="1:9" ht="15.75" thickBot="1" x14ac:dyDescent="0.3">
      <c r="E611" s="8">
        <v>20000</v>
      </c>
    </row>
    <row r="612" spans="1:9" x14ac:dyDescent="0.25">
      <c r="E612" s="17">
        <f>SUM(E606:E611)</f>
        <v>344499</v>
      </c>
    </row>
    <row r="613" spans="1:9" x14ac:dyDescent="0.25">
      <c r="B613" s="3" t="s">
        <v>148</v>
      </c>
      <c r="E613" s="18">
        <v>29363</v>
      </c>
    </row>
    <row r="614" spans="1:9" ht="15.75" thickBot="1" x14ac:dyDescent="0.3">
      <c r="E614" s="20">
        <f>SUM(E612:E613)</f>
        <v>373862</v>
      </c>
      <c r="F614" s="3" t="s">
        <v>149</v>
      </c>
    </row>
    <row r="615" spans="1:9" x14ac:dyDescent="0.25">
      <c r="A615" s="2" t="s">
        <v>140</v>
      </c>
    </row>
    <row r="616" spans="1:9" s="3" customFormat="1" x14ac:dyDescent="0.25">
      <c r="A616" s="21">
        <v>41428</v>
      </c>
      <c r="B616" s="6">
        <v>319</v>
      </c>
      <c r="C616" s="3" t="s">
        <v>147</v>
      </c>
      <c r="D616" s="3" t="s">
        <v>2</v>
      </c>
      <c r="E616" s="8">
        <v>169954</v>
      </c>
      <c r="F616" s="1">
        <v>41432</v>
      </c>
      <c r="G616" s="8">
        <v>169954</v>
      </c>
      <c r="H616" s="8">
        <f>E616-G616</f>
        <v>0</v>
      </c>
    </row>
    <row r="617" spans="1:9" s="3" customFormat="1" x14ac:dyDescent="0.25">
      <c r="A617" s="21">
        <v>41429</v>
      </c>
      <c r="B617" s="6">
        <v>420</v>
      </c>
      <c r="C617" s="3" t="s">
        <v>147</v>
      </c>
      <c r="D617" s="3" t="s">
        <v>2</v>
      </c>
      <c r="E617" s="8">
        <v>50040</v>
      </c>
      <c r="F617" s="1">
        <v>41432</v>
      </c>
      <c r="G617" s="8">
        <v>50040</v>
      </c>
      <c r="H617" s="8">
        <f>E617-G617</f>
        <v>0</v>
      </c>
      <c r="I617" s="3" t="s">
        <v>122</v>
      </c>
    </row>
    <row r="618" spans="1:9" s="3" customFormat="1" x14ac:dyDescent="0.25">
      <c r="A618" s="21">
        <v>41429</v>
      </c>
      <c r="B618" s="6">
        <v>421</v>
      </c>
      <c r="C618" s="3" t="s">
        <v>147</v>
      </c>
      <c r="D618" s="3" t="s">
        <v>2</v>
      </c>
      <c r="E618" s="8">
        <v>139969.5</v>
      </c>
      <c r="F618" s="1">
        <v>41432</v>
      </c>
      <c r="G618" s="8">
        <v>139969.5</v>
      </c>
      <c r="H618" s="8">
        <f>E618-G618</f>
        <v>0</v>
      </c>
      <c r="I618" s="3" t="s">
        <v>122</v>
      </c>
    </row>
    <row r="619" spans="1:9" x14ac:dyDescent="0.25">
      <c r="E619" s="5">
        <f>SUM(E616:E618)</f>
        <v>359963.5</v>
      </c>
    </row>
    <row r="620" spans="1:9" x14ac:dyDescent="0.25">
      <c r="B620" s="3" t="s">
        <v>0</v>
      </c>
      <c r="E620" s="8">
        <v>8710</v>
      </c>
    </row>
    <row r="621" spans="1:9" x14ac:dyDescent="0.25">
      <c r="E621" s="8">
        <v>23850</v>
      </c>
    </row>
    <row r="622" spans="1:9" x14ac:dyDescent="0.25">
      <c r="E622" s="8">
        <v>79000</v>
      </c>
    </row>
    <row r="623" spans="1:9" x14ac:dyDescent="0.25">
      <c r="E623" s="8">
        <v>60000</v>
      </c>
    </row>
    <row r="624" spans="1:9" x14ac:dyDescent="0.25">
      <c r="E624" s="8">
        <v>92300</v>
      </c>
    </row>
    <row r="625" spans="1:8" x14ac:dyDescent="0.25">
      <c r="E625" s="8">
        <v>29000</v>
      </c>
    </row>
    <row r="626" spans="1:8" x14ac:dyDescent="0.25">
      <c r="E626" s="8">
        <v>17104</v>
      </c>
    </row>
    <row r="627" spans="1:8" x14ac:dyDescent="0.25">
      <c r="E627" s="8">
        <v>50000</v>
      </c>
    </row>
    <row r="628" spans="1:8" x14ac:dyDescent="0.25">
      <c r="E628" s="5">
        <f>SUM(E620:E627)</f>
        <v>359964</v>
      </c>
      <c r="F628" s="3" t="s">
        <v>150</v>
      </c>
    </row>
    <row r="629" spans="1:8" x14ac:dyDescent="0.25">
      <c r="A629" s="2" t="s">
        <v>151</v>
      </c>
    </row>
    <row r="630" spans="1:8" s="3" customFormat="1" x14ac:dyDescent="0.25">
      <c r="A630" s="21">
        <v>41431</v>
      </c>
      <c r="B630" s="6">
        <v>643</v>
      </c>
      <c r="C630" s="3" t="s">
        <v>147</v>
      </c>
      <c r="D630" s="3" t="s">
        <v>152</v>
      </c>
      <c r="E630" s="8">
        <v>12070</v>
      </c>
      <c r="F630" s="1">
        <v>41433</v>
      </c>
      <c r="G630" s="8">
        <v>12070</v>
      </c>
      <c r="H630" s="8">
        <f>E630-G630</f>
        <v>0</v>
      </c>
    </row>
    <row r="631" spans="1:8" s="3" customFormat="1" x14ac:dyDescent="0.25">
      <c r="A631" s="21">
        <v>41431</v>
      </c>
      <c r="B631" s="6">
        <v>645</v>
      </c>
      <c r="C631" s="3" t="s">
        <v>147</v>
      </c>
      <c r="D631" s="3" t="s">
        <v>2</v>
      </c>
      <c r="E631" s="8">
        <v>127416</v>
      </c>
      <c r="F631" s="1">
        <v>41433</v>
      </c>
      <c r="G631" s="8">
        <v>127416</v>
      </c>
      <c r="H631" s="8">
        <f>E631-G631</f>
        <v>0</v>
      </c>
    </row>
    <row r="632" spans="1:8" s="3" customFormat="1" x14ac:dyDescent="0.25">
      <c r="A632" s="21">
        <v>41431</v>
      </c>
      <c r="B632" s="6">
        <v>647</v>
      </c>
      <c r="C632" s="3" t="s">
        <v>147</v>
      </c>
      <c r="D632" s="3" t="s">
        <v>2</v>
      </c>
      <c r="E632" s="8">
        <v>131481</v>
      </c>
      <c r="F632" s="1">
        <v>41433</v>
      </c>
      <c r="G632" s="8">
        <v>131481</v>
      </c>
      <c r="H632" s="8">
        <f>E632-G632</f>
        <v>0</v>
      </c>
    </row>
    <row r="633" spans="1:8" x14ac:dyDescent="0.25">
      <c r="B633" s="2"/>
      <c r="E633" s="5">
        <f>SUM(E630:E632)</f>
        <v>270967</v>
      </c>
    </row>
    <row r="634" spans="1:8" x14ac:dyDescent="0.25">
      <c r="B634" s="3" t="s">
        <v>0</v>
      </c>
      <c r="E634" s="8">
        <v>81400</v>
      </c>
    </row>
    <row r="635" spans="1:8" x14ac:dyDescent="0.25">
      <c r="E635" s="8">
        <v>7500</v>
      </c>
    </row>
    <row r="636" spans="1:8" x14ac:dyDescent="0.25">
      <c r="E636" s="8">
        <v>56220</v>
      </c>
    </row>
    <row r="637" spans="1:8" x14ac:dyDescent="0.25">
      <c r="E637" s="8">
        <v>31117</v>
      </c>
    </row>
    <row r="638" spans="1:8" x14ac:dyDescent="0.25">
      <c r="E638" s="8">
        <v>94730</v>
      </c>
    </row>
    <row r="639" spans="1:8" x14ac:dyDescent="0.25">
      <c r="E639" s="5">
        <f>SUM(E634:E638)</f>
        <v>270967</v>
      </c>
      <c r="F639" s="3" t="s">
        <v>153</v>
      </c>
    </row>
    <row r="640" spans="1:8" x14ac:dyDescent="0.25">
      <c r="A640" s="41" t="s">
        <v>154</v>
      </c>
    </row>
    <row r="641" spans="1:9" s="3" customFormat="1" x14ac:dyDescent="0.25">
      <c r="A641" s="21">
        <v>41432</v>
      </c>
      <c r="B641" s="6">
        <v>740</v>
      </c>
      <c r="C641" s="3" t="s">
        <v>147</v>
      </c>
      <c r="D641" s="3" t="s">
        <v>2</v>
      </c>
      <c r="E641" s="8">
        <v>184002</v>
      </c>
      <c r="F641" s="1">
        <v>41436</v>
      </c>
      <c r="G641" s="8">
        <v>184002</v>
      </c>
      <c r="H641" s="8">
        <f>E641-G641</f>
        <v>0</v>
      </c>
      <c r="I641" s="3" t="s">
        <v>155</v>
      </c>
    </row>
    <row r="642" spans="1:9" s="3" customFormat="1" x14ac:dyDescent="0.25">
      <c r="A642" s="21">
        <v>41432</v>
      </c>
      <c r="B642" s="6">
        <v>776</v>
      </c>
      <c r="C642" s="3" t="s">
        <v>147</v>
      </c>
      <c r="D642" s="3" t="s">
        <v>2</v>
      </c>
      <c r="E642" s="8">
        <v>7513</v>
      </c>
      <c r="F642" s="1">
        <v>41436</v>
      </c>
      <c r="G642" s="8">
        <v>7513</v>
      </c>
      <c r="H642" s="8">
        <f>E642-G642</f>
        <v>0</v>
      </c>
    </row>
    <row r="643" spans="1:9" s="3" customFormat="1" x14ac:dyDescent="0.25">
      <c r="A643" s="21">
        <v>41433</v>
      </c>
      <c r="B643" s="6">
        <v>798</v>
      </c>
      <c r="C643" s="3" t="s">
        <v>147</v>
      </c>
      <c r="D643" s="3" t="s">
        <v>2</v>
      </c>
      <c r="E643" s="8">
        <v>18097</v>
      </c>
      <c r="F643" s="1">
        <v>41436</v>
      </c>
      <c r="G643" s="8">
        <v>18097</v>
      </c>
      <c r="H643" s="8">
        <f>E643-G643</f>
        <v>0</v>
      </c>
      <c r="I643" s="3" t="s">
        <v>57</v>
      </c>
    </row>
    <row r="644" spans="1:9" s="3" customFormat="1" x14ac:dyDescent="0.25">
      <c r="A644" s="21">
        <v>41423</v>
      </c>
      <c r="B644" s="6">
        <v>996</v>
      </c>
      <c r="C644" s="3" t="s">
        <v>130</v>
      </c>
      <c r="D644" s="3" t="s">
        <v>2</v>
      </c>
      <c r="E644" s="8">
        <v>19163</v>
      </c>
      <c r="G644" s="8"/>
      <c r="H644" s="8">
        <f>E644-G644</f>
        <v>19163</v>
      </c>
      <c r="I644" s="3" t="s">
        <v>47</v>
      </c>
    </row>
    <row r="645" spans="1:9" x14ac:dyDescent="0.25">
      <c r="E645" s="5">
        <f>SUM(E641:E644)</f>
        <v>228775</v>
      </c>
    </row>
    <row r="646" spans="1:9" x14ac:dyDescent="0.25">
      <c r="B646" s="3" t="s">
        <v>0</v>
      </c>
      <c r="E646" s="8">
        <v>80000</v>
      </c>
    </row>
    <row r="647" spans="1:9" x14ac:dyDescent="0.25">
      <c r="E647" s="8">
        <v>69300</v>
      </c>
    </row>
    <row r="648" spans="1:9" ht="15.75" thickBot="1" x14ac:dyDescent="0.3">
      <c r="E648" s="8">
        <v>58698</v>
      </c>
    </row>
    <row r="649" spans="1:9" x14ac:dyDescent="0.25">
      <c r="E649" s="17">
        <f>SUM(E646:E648)</f>
        <v>207998</v>
      </c>
    </row>
    <row r="650" spans="1:9" x14ac:dyDescent="0.25">
      <c r="B650" s="3" t="s">
        <v>156</v>
      </c>
      <c r="E650" s="18">
        <v>8499</v>
      </c>
    </row>
    <row r="651" spans="1:9" x14ac:dyDescent="0.25">
      <c r="B651" s="3" t="s">
        <v>156</v>
      </c>
      <c r="E651" s="18">
        <v>12278</v>
      </c>
    </row>
    <row r="652" spans="1:9" ht="15.75" thickBot="1" x14ac:dyDescent="0.3">
      <c r="E652" s="20">
        <f>SUM(E649:E651)</f>
        <v>228775</v>
      </c>
      <c r="F652" s="3" t="s">
        <v>157</v>
      </c>
    </row>
    <row r="653" spans="1:9" x14ac:dyDescent="0.25">
      <c r="A653" s="2" t="s">
        <v>158</v>
      </c>
    </row>
    <row r="654" spans="1:9" s="3" customFormat="1" x14ac:dyDescent="0.25">
      <c r="A654" s="21">
        <v>41434</v>
      </c>
      <c r="B654" s="6">
        <v>903</v>
      </c>
      <c r="C654" s="3" t="s">
        <v>147</v>
      </c>
      <c r="D654" s="3" t="s">
        <v>2</v>
      </c>
      <c r="E654" s="5">
        <v>189671</v>
      </c>
      <c r="F654" s="1">
        <v>41438</v>
      </c>
      <c r="G654" s="8">
        <v>189671</v>
      </c>
      <c r="H654" s="8">
        <f>E654-G654</f>
        <v>0</v>
      </c>
      <c r="I654" s="3" t="s">
        <v>47</v>
      </c>
    </row>
    <row r="655" spans="1:9" x14ac:dyDescent="0.25">
      <c r="B655" s="3" t="s">
        <v>0</v>
      </c>
      <c r="E655" s="8">
        <v>7703</v>
      </c>
    </row>
    <row r="656" spans="1:9" x14ac:dyDescent="0.25">
      <c r="E656" s="8">
        <v>22000</v>
      </c>
    </row>
    <row r="657" spans="1:9" x14ac:dyDescent="0.25">
      <c r="E657" s="8">
        <v>5000</v>
      </c>
    </row>
    <row r="658" spans="1:9" x14ac:dyDescent="0.25">
      <c r="E658" s="8">
        <v>4900</v>
      </c>
    </row>
    <row r="659" spans="1:9" x14ac:dyDescent="0.25">
      <c r="E659" s="8">
        <v>45770</v>
      </c>
    </row>
    <row r="660" spans="1:9" ht="15.75" thickBot="1" x14ac:dyDescent="0.3">
      <c r="E660" s="8">
        <v>72000</v>
      </c>
    </row>
    <row r="661" spans="1:9" x14ac:dyDescent="0.25">
      <c r="E661" s="17">
        <f>SUM(E655:E660)</f>
        <v>157373</v>
      </c>
    </row>
    <row r="662" spans="1:9" x14ac:dyDescent="0.25">
      <c r="B662" s="3" t="s">
        <v>148</v>
      </c>
      <c r="E662" s="18">
        <v>32298</v>
      </c>
    </row>
    <row r="663" spans="1:9" ht="15.75" thickBot="1" x14ac:dyDescent="0.3">
      <c r="E663" s="20">
        <f>SUM(E661:E662)</f>
        <v>189671</v>
      </c>
      <c r="F663" s="3" t="s">
        <v>159</v>
      </c>
    </row>
    <row r="664" spans="1:9" x14ac:dyDescent="0.25">
      <c r="A664" s="2" t="s">
        <v>160</v>
      </c>
    </row>
    <row r="665" spans="1:9" s="3" customFormat="1" x14ac:dyDescent="0.25">
      <c r="A665" s="21">
        <v>41436</v>
      </c>
      <c r="B665" s="6">
        <v>59</v>
      </c>
      <c r="C665" s="3" t="s">
        <v>161</v>
      </c>
      <c r="D665" s="3" t="s">
        <v>2</v>
      </c>
      <c r="E665" s="8">
        <v>49405</v>
      </c>
      <c r="F665" s="1">
        <v>41439</v>
      </c>
      <c r="G665" s="8">
        <v>49405</v>
      </c>
      <c r="H665" s="8">
        <f>E665-G665</f>
        <v>0</v>
      </c>
      <c r="I665" s="3" t="s">
        <v>27</v>
      </c>
    </row>
    <row r="666" spans="1:9" s="3" customFormat="1" x14ac:dyDescent="0.25">
      <c r="A666" s="21">
        <v>41437</v>
      </c>
      <c r="B666" s="6">
        <v>90</v>
      </c>
      <c r="C666" s="3" t="s">
        <v>161</v>
      </c>
      <c r="D666" s="3" t="s">
        <v>2</v>
      </c>
      <c r="E666" s="8">
        <v>2797</v>
      </c>
      <c r="F666" s="1">
        <v>41439</v>
      </c>
      <c r="G666" s="8">
        <v>2797</v>
      </c>
      <c r="H666" s="8">
        <f>E666-G666</f>
        <v>0</v>
      </c>
    </row>
    <row r="667" spans="1:9" s="3" customFormat="1" x14ac:dyDescent="0.25">
      <c r="A667" s="21">
        <v>41437</v>
      </c>
      <c r="B667" s="6">
        <v>70</v>
      </c>
      <c r="C667" s="3" t="s">
        <v>161</v>
      </c>
      <c r="D667" s="3" t="s">
        <v>2</v>
      </c>
      <c r="E667" s="8">
        <v>135565</v>
      </c>
      <c r="F667" s="1">
        <v>41439</v>
      </c>
      <c r="G667" s="8">
        <v>135565</v>
      </c>
      <c r="H667" s="8">
        <f>E667-G667</f>
        <v>0</v>
      </c>
    </row>
    <row r="668" spans="1:9" s="3" customFormat="1" x14ac:dyDescent="0.25">
      <c r="A668" s="21">
        <v>41438</v>
      </c>
      <c r="B668" s="6">
        <v>187</v>
      </c>
      <c r="C668" s="3" t="s">
        <v>161</v>
      </c>
      <c r="D668" s="3" t="s">
        <v>2</v>
      </c>
      <c r="E668" s="8">
        <v>72254</v>
      </c>
      <c r="F668" s="1">
        <v>41439</v>
      </c>
      <c r="G668" s="8">
        <v>72254</v>
      </c>
      <c r="H668" s="8">
        <f>E668-G668</f>
        <v>0</v>
      </c>
    </row>
    <row r="669" spans="1:9" x14ac:dyDescent="0.25">
      <c r="E669" s="5">
        <f>SUM(E665:E668)</f>
        <v>260021</v>
      </c>
    </row>
    <row r="670" spans="1:9" x14ac:dyDescent="0.25">
      <c r="B670" s="3" t="s">
        <v>0</v>
      </c>
      <c r="E670" s="8">
        <v>50000</v>
      </c>
    </row>
    <row r="671" spans="1:9" x14ac:dyDescent="0.25">
      <c r="E671" s="8">
        <v>98500</v>
      </c>
    </row>
    <row r="672" spans="1:9" x14ac:dyDescent="0.25">
      <c r="E672" s="8">
        <v>107170</v>
      </c>
    </row>
    <row r="673" spans="1:9" x14ac:dyDescent="0.25">
      <c r="E673" s="8">
        <v>4351</v>
      </c>
    </row>
    <row r="674" spans="1:9" x14ac:dyDescent="0.25">
      <c r="E674" s="5">
        <f>SUM(E670:E673)</f>
        <v>260021</v>
      </c>
      <c r="F674" s="3" t="s">
        <v>162</v>
      </c>
    </row>
    <row r="675" spans="1:9" x14ac:dyDescent="0.25">
      <c r="A675" s="2" t="s">
        <v>121</v>
      </c>
    </row>
    <row r="676" spans="1:9" s="3" customFormat="1" x14ac:dyDescent="0.25">
      <c r="A676" s="21">
        <v>41439</v>
      </c>
      <c r="B676" s="6">
        <v>285</v>
      </c>
      <c r="C676" s="3" t="s">
        <v>161</v>
      </c>
      <c r="D676" s="3" t="s">
        <v>2</v>
      </c>
      <c r="E676" s="8">
        <v>131520</v>
      </c>
      <c r="F676" s="1">
        <v>41443</v>
      </c>
      <c r="G676" s="8">
        <v>131520</v>
      </c>
      <c r="H676" s="8">
        <f>E676-G676</f>
        <v>0</v>
      </c>
      <c r="I676" s="3" t="s">
        <v>163</v>
      </c>
    </row>
    <row r="677" spans="1:9" s="3" customFormat="1" x14ac:dyDescent="0.25">
      <c r="A677" s="21">
        <v>41439</v>
      </c>
      <c r="B677" s="6">
        <v>286</v>
      </c>
      <c r="C677" s="3" t="s">
        <v>161</v>
      </c>
      <c r="D677" s="3" t="s">
        <v>2</v>
      </c>
      <c r="E677" s="8">
        <v>207480</v>
      </c>
      <c r="F677" s="1">
        <v>41443</v>
      </c>
      <c r="G677" s="8">
        <v>207480</v>
      </c>
      <c r="H677" s="8">
        <f>E677-G677</f>
        <v>0</v>
      </c>
      <c r="I677" s="3" t="s">
        <v>163</v>
      </c>
    </row>
    <row r="678" spans="1:9" x14ac:dyDescent="0.25">
      <c r="E678" s="42">
        <f>SUM(E676:E677)</f>
        <v>339000</v>
      </c>
    </row>
    <row r="679" spans="1:9" x14ac:dyDescent="0.25">
      <c r="B679" s="3" t="s">
        <v>21</v>
      </c>
      <c r="E679" s="8">
        <v>5020</v>
      </c>
    </row>
    <row r="680" spans="1:9" x14ac:dyDescent="0.25">
      <c r="E680" s="8">
        <v>126000</v>
      </c>
    </row>
    <row r="681" spans="1:9" x14ac:dyDescent="0.25">
      <c r="E681" s="8">
        <v>22500</v>
      </c>
    </row>
    <row r="682" spans="1:9" x14ac:dyDescent="0.25">
      <c r="E682" s="8">
        <v>16124</v>
      </c>
    </row>
    <row r="683" spans="1:9" x14ac:dyDescent="0.25">
      <c r="E683" s="8">
        <v>56500</v>
      </c>
    </row>
    <row r="684" spans="1:9" x14ac:dyDescent="0.25">
      <c r="E684" s="8">
        <v>70000</v>
      </c>
    </row>
    <row r="685" spans="1:9" ht="15.75" thickBot="1" x14ac:dyDescent="0.3">
      <c r="E685" s="8">
        <v>40000</v>
      </c>
    </row>
    <row r="686" spans="1:9" x14ac:dyDescent="0.25">
      <c r="E686" s="17">
        <f>SUM(E679:E685)</f>
        <v>336144</v>
      </c>
    </row>
    <row r="687" spans="1:9" x14ac:dyDescent="0.25">
      <c r="B687" s="3" t="s">
        <v>164</v>
      </c>
      <c r="E687" s="18">
        <f>E678-E686</f>
        <v>2856</v>
      </c>
      <c r="F687" s="2"/>
    </row>
    <row r="688" spans="1:9" ht="15.75" thickBot="1" x14ac:dyDescent="0.3">
      <c r="E688" s="20">
        <f>SUM(E686:E687)</f>
        <v>339000</v>
      </c>
      <c r="F688" s="3" t="s">
        <v>165</v>
      </c>
    </row>
    <row r="689" spans="1:9" x14ac:dyDescent="0.25">
      <c r="A689" s="2" t="s">
        <v>166</v>
      </c>
    </row>
    <row r="690" spans="1:9" s="3" customFormat="1" x14ac:dyDescent="0.25">
      <c r="A690" s="21">
        <v>41440</v>
      </c>
      <c r="B690" s="6">
        <v>403</v>
      </c>
      <c r="C690" s="3" t="s">
        <v>161</v>
      </c>
      <c r="D690" s="3" t="s">
        <v>2</v>
      </c>
      <c r="E690" s="8">
        <v>180260</v>
      </c>
      <c r="F690" s="1">
        <v>41444</v>
      </c>
      <c r="G690" s="8">
        <v>180260</v>
      </c>
      <c r="H690" s="8">
        <f>E690-G690</f>
        <v>0</v>
      </c>
      <c r="I690" s="3" t="s">
        <v>167</v>
      </c>
    </row>
    <row r="691" spans="1:9" s="3" customFormat="1" x14ac:dyDescent="0.25">
      <c r="A691" s="21">
        <v>41444</v>
      </c>
      <c r="B691" s="6">
        <v>594</v>
      </c>
      <c r="C691" s="3" t="s">
        <v>161</v>
      </c>
      <c r="D691" s="3" t="s">
        <v>2</v>
      </c>
      <c r="E691" s="8">
        <v>113495</v>
      </c>
      <c r="F691" s="1">
        <v>41444</v>
      </c>
      <c r="G691" s="8">
        <v>113495</v>
      </c>
      <c r="H691" s="8">
        <f>E691-G691</f>
        <v>0</v>
      </c>
      <c r="I691" s="3" t="s">
        <v>168</v>
      </c>
    </row>
    <row r="692" spans="1:9" x14ac:dyDescent="0.25">
      <c r="E692" s="42">
        <f>SUM(E690:E691)</f>
        <v>293755</v>
      </c>
    </row>
    <row r="693" spans="1:9" x14ac:dyDescent="0.25">
      <c r="B693" s="3" t="s">
        <v>0</v>
      </c>
      <c r="E693" s="8">
        <v>38855</v>
      </c>
    </row>
    <row r="694" spans="1:9" x14ac:dyDescent="0.25">
      <c r="E694" s="8">
        <v>42360</v>
      </c>
    </row>
    <row r="695" spans="1:9" x14ac:dyDescent="0.25">
      <c r="E695" s="8">
        <v>30000</v>
      </c>
    </row>
    <row r="696" spans="1:9" x14ac:dyDescent="0.25">
      <c r="E696" s="8">
        <v>117900</v>
      </c>
    </row>
    <row r="697" spans="1:9" x14ac:dyDescent="0.25">
      <c r="E697" s="8">
        <v>20000</v>
      </c>
    </row>
    <row r="698" spans="1:9" x14ac:dyDescent="0.25">
      <c r="E698" s="8">
        <v>44640</v>
      </c>
    </row>
    <row r="699" spans="1:9" x14ac:dyDescent="0.25">
      <c r="E699" s="42">
        <f>SUM(E693:E698)</f>
        <v>293755</v>
      </c>
      <c r="F699" s="3" t="s">
        <v>169</v>
      </c>
    </row>
    <row r="700" spans="1:9" x14ac:dyDescent="0.25">
      <c r="A700" s="2" t="s">
        <v>166</v>
      </c>
    </row>
    <row r="701" spans="1:9" s="3" customFormat="1" x14ac:dyDescent="0.25">
      <c r="A701" s="21">
        <v>41444</v>
      </c>
      <c r="B701" s="6">
        <v>595</v>
      </c>
      <c r="C701" s="3" t="s">
        <v>161</v>
      </c>
      <c r="D701" s="3" t="s">
        <v>2</v>
      </c>
      <c r="E701" s="8">
        <v>108242</v>
      </c>
      <c r="F701" s="1">
        <v>41446</v>
      </c>
      <c r="G701" s="8">
        <v>108242</v>
      </c>
      <c r="H701" s="8">
        <f>E701-G701</f>
        <v>0</v>
      </c>
      <c r="I701" s="3" t="s">
        <v>168</v>
      </c>
    </row>
    <row r="702" spans="1:9" s="3" customFormat="1" x14ac:dyDescent="0.25">
      <c r="A702" s="21">
        <v>41444</v>
      </c>
      <c r="B702" s="6">
        <v>632</v>
      </c>
      <c r="C702" s="3" t="s">
        <v>161</v>
      </c>
      <c r="D702" s="3" t="s">
        <v>2</v>
      </c>
      <c r="E702" s="8">
        <v>159874</v>
      </c>
      <c r="F702" s="1">
        <v>41446</v>
      </c>
      <c r="G702" s="8">
        <v>159874</v>
      </c>
      <c r="H702" s="8">
        <f>E702-G702</f>
        <v>0</v>
      </c>
    </row>
    <row r="703" spans="1:9" x14ac:dyDescent="0.25">
      <c r="E703" s="42">
        <f>SUM(E701:E702)</f>
        <v>268116</v>
      </c>
    </row>
    <row r="704" spans="1:9" x14ac:dyDescent="0.25">
      <c r="B704" s="3" t="s">
        <v>0</v>
      </c>
      <c r="E704" s="8">
        <v>53330</v>
      </c>
    </row>
    <row r="705" spans="1:9" x14ac:dyDescent="0.25">
      <c r="E705" s="8">
        <v>101000</v>
      </c>
    </row>
    <row r="706" spans="1:9" x14ac:dyDescent="0.25">
      <c r="E706" s="8">
        <v>100000</v>
      </c>
    </row>
    <row r="707" spans="1:9" x14ac:dyDescent="0.25">
      <c r="E707" s="8">
        <v>13786</v>
      </c>
    </row>
    <row r="708" spans="1:9" x14ac:dyDescent="0.25">
      <c r="E708" s="42">
        <f>SUM(E704:E707)</f>
        <v>268116</v>
      </c>
      <c r="F708" s="3" t="s">
        <v>170</v>
      </c>
    </row>
    <row r="709" spans="1:9" x14ac:dyDescent="0.25">
      <c r="A709" s="2" t="s">
        <v>129</v>
      </c>
    </row>
    <row r="710" spans="1:9" s="3" customFormat="1" x14ac:dyDescent="0.25">
      <c r="A710" s="21">
        <v>41446</v>
      </c>
      <c r="B710" s="6">
        <v>774</v>
      </c>
      <c r="C710" s="3" t="s">
        <v>161</v>
      </c>
      <c r="D710" s="3" t="s">
        <v>2</v>
      </c>
      <c r="E710" s="8">
        <v>129240</v>
      </c>
      <c r="F710" s="1">
        <v>41450</v>
      </c>
      <c r="G710" s="8">
        <v>129240</v>
      </c>
      <c r="H710" s="8">
        <f>E710-G710</f>
        <v>0</v>
      </c>
      <c r="I710" s="3" t="s">
        <v>47</v>
      </c>
    </row>
    <row r="711" spans="1:9" s="3" customFormat="1" x14ac:dyDescent="0.25">
      <c r="A711" s="21">
        <v>41446</v>
      </c>
      <c r="B711" s="6">
        <v>775</v>
      </c>
      <c r="C711" s="3" t="s">
        <v>161</v>
      </c>
      <c r="D711" s="3" t="s">
        <v>2</v>
      </c>
      <c r="E711" s="8">
        <v>184608</v>
      </c>
      <c r="F711" s="1">
        <v>41450</v>
      </c>
      <c r="G711" s="8">
        <v>184608</v>
      </c>
      <c r="H711" s="8">
        <f>E711-G711</f>
        <v>0</v>
      </c>
      <c r="I711" s="3" t="s">
        <v>47</v>
      </c>
    </row>
    <row r="712" spans="1:9" s="3" customFormat="1" x14ac:dyDescent="0.25">
      <c r="A712" s="21">
        <v>41435</v>
      </c>
      <c r="B712" s="6">
        <v>939</v>
      </c>
      <c r="C712" s="3" t="s">
        <v>147</v>
      </c>
      <c r="D712" s="3" t="s">
        <v>15</v>
      </c>
      <c r="E712" s="8">
        <v>72610</v>
      </c>
      <c r="F712" s="1">
        <v>41450</v>
      </c>
      <c r="G712" s="8">
        <v>72610</v>
      </c>
      <c r="H712" s="8">
        <f>E712-G712</f>
        <v>0</v>
      </c>
      <c r="I712" s="3" t="s">
        <v>122</v>
      </c>
    </row>
    <row r="713" spans="1:9" x14ac:dyDescent="0.25">
      <c r="E713" s="42">
        <f>SUM(E710:E712)</f>
        <v>386458</v>
      </c>
    </row>
    <row r="714" spans="1:9" x14ac:dyDescent="0.25">
      <c r="B714" s="3" t="s">
        <v>0</v>
      </c>
      <c r="E714" s="8">
        <v>17648</v>
      </c>
    </row>
    <row r="715" spans="1:9" x14ac:dyDescent="0.25">
      <c r="E715" s="8">
        <v>84000</v>
      </c>
    </row>
    <row r="716" spans="1:9" x14ac:dyDescent="0.25">
      <c r="E716" s="8">
        <v>41500</v>
      </c>
    </row>
    <row r="717" spans="1:9" x14ac:dyDescent="0.25">
      <c r="E717" s="8">
        <v>24000</v>
      </c>
    </row>
    <row r="718" spans="1:9" x14ac:dyDescent="0.25">
      <c r="E718" s="8">
        <v>46092</v>
      </c>
    </row>
    <row r="719" spans="1:9" x14ac:dyDescent="0.25">
      <c r="E719" s="8">
        <v>5608</v>
      </c>
    </row>
    <row r="720" spans="1:9" x14ac:dyDescent="0.25">
      <c r="E720" s="8">
        <v>6026</v>
      </c>
    </row>
    <row r="721" spans="1:9" ht="15.75" thickBot="1" x14ac:dyDescent="0.3">
      <c r="E721" s="8">
        <v>95000</v>
      </c>
    </row>
    <row r="722" spans="1:9" x14ac:dyDescent="0.25">
      <c r="E722" s="17">
        <f>SUM(E714:E721)</f>
        <v>319874</v>
      </c>
    </row>
    <row r="723" spans="1:9" x14ac:dyDescent="0.25">
      <c r="B723" s="3" t="s">
        <v>171</v>
      </c>
      <c r="E723" s="18">
        <v>66584</v>
      </c>
    </row>
    <row r="724" spans="1:9" ht="15.75" thickBot="1" x14ac:dyDescent="0.3">
      <c r="E724" s="43">
        <f>SUM(E722:E723)</f>
        <v>386458</v>
      </c>
      <c r="F724" s="3" t="s">
        <v>172</v>
      </c>
    </row>
    <row r="725" spans="1:9" x14ac:dyDescent="0.25">
      <c r="A725" s="2" t="s">
        <v>4</v>
      </c>
    </row>
    <row r="726" spans="1:9" s="3" customFormat="1" ht="15.75" thickBot="1" x14ac:dyDescent="0.3">
      <c r="A726" s="21">
        <v>41440</v>
      </c>
      <c r="B726" s="6">
        <v>407</v>
      </c>
      <c r="C726" s="3" t="s">
        <v>161</v>
      </c>
      <c r="D726" s="3" t="s">
        <v>2</v>
      </c>
      <c r="E726" s="42">
        <v>85188</v>
      </c>
      <c r="F726" s="1">
        <v>41451</v>
      </c>
      <c r="G726" s="8">
        <v>85188</v>
      </c>
      <c r="H726" s="8">
        <f>E726-G726</f>
        <v>0</v>
      </c>
      <c r="I726" s="3" t="s">
        <v>167</v>
      </c>
    </row>
    <row r="727" spans="1:9" x14ac:dyDescent="0.25">
      <c r="B727" s="3" t="s">
        <v>21</v>
      </c>
      <c r="E727" s="25">
        <v>3255</v>
      </c>
    </row>
    <row r="728" spans="1:9" x14ac:dyDescent="0.25">
      <c r="B728" s="3" t="s">
        <v>148</v>
      </c>
      <c r="E728" s="19">
        <v>81933</v>
      </c>
    </row>
    <row r="729" spans="1:9" ht="15.75" thickBot="1" x14ac:dyDescent="0.3">
      <c r="E729" s="43">
        <f>SUM(E727:E728)</f>
        <v>85188</v>
      </c>
      <c r="F729" s="3" t="s">
        <v>173</v>
      </c>
    </row>
    <row r="730" spans="1:9" x14ac:dyDescent="0.25">
      <c r="A730" s="2" t="s">
        <v>4</v>
      </c>
    </row>
    <row r="731" spans="1:9" s="3" customFormat="1" x14ac:dyDescent="0.25">
      <c r="A731" s="21">
        <v>41449</v>
      </c>
      <c r="B731" s="6">
        <v>962</v>
      </c>
      <c r="C731" s="3" t="s">
        <v>161</v>
      </c>
      <c r="D731" s="3" t="s">
        <v>2</v>
      </c>
      <c r="E731" s="42">
        <v>184216</v>
      </c>
      <c r="F731" s="1">
        <v>41452</v>
      </c>
      <c r="G731" s="8">
        <v>184216</v>
      </c>
      <c r="H731" s="8">
        <f>E731-G731</f>
        <v>0</v>
      </c>
      <c r="I731" s="3" t="s">
        <v>168</v>
      </c>
    </row>
    <row r="732" spans="1:9" x14ac:dyDescent="0.25">
      <c r="B732" s="3" t="s">
        <v>0</v>
      </c>
      <c r="E732" s="8">
        <v>56900</v>
      </c>
    </row>
    <row r="733" spans="1:9" x14ac:dyDescent="0.25">
      <c r="E733" s="8">
        <v>9510</v>
      </c>
    </row>
    <row r="734" spans="1:9" x14ac:dyDescent="0.25">
      <c r="E734" s="8">
        <v>29000</v>
      </c>
    </row>
    <row r="735" spans="1:9" ht="15.75" thickBot="1" x14ac:dyDescent="0.3">
      <c r="E735" s="8">
        <v>64524</v>
      </c>
    </row>
    <row r="736" spans="1:9" x14ac:dyDescent="0.25">
      <c r="E736" s="44">
        <f>SUM(E732:E735)</f>
        <v>159934</v>
      </c>
    </row>
    <row r="737" spans="1:9" x14ac:dyDescent="0.25">
      <c r="B737" s="3" t="s">
        <v>171</v>
      </c>
      <c r="E737" s="18">
        <v>24283.96</v>
      </c>
    </row>
    <row r="738" spans="1:9" ht="15.75" thickBot="1" x14ac:dyDescent="0.3">
      <c r="E738" s="43">
        <f>SUM(E736:E737)</f>
        <v>184217.96</v>
      </c>
      <c r="F738" s="3" t="s">
        <v>174</v>
      </c>
    </row>
    <row r="739" spans="1:9" x14ac:dyDescent="0.25">
      <c r="A739" s="2" t="s">
        <v>129</v>
      </c>
    </row>
    <row r="740" spans="1:9" s="3" customFormat="1" x14ac:dyDescent="0.25">
      <c r="A740" s="21">
        <v>41452</v>
      </c>
      <c r="B740" s="6">
        <v>147</v>
      </c>
      <c r="C740" s="3" t="s">
        <v>175</v>
      </c>
      <c r="D740" s="3" t="s">
        <v>2</v>
      </c>
      <c r="E740" s="8">
        <v>193720</v>
      </c>
      <c r="F740" s="1">
        <v>41453</v>
      </c>
      <c r="G740" s="8">
        <v>193720</v>
      </c>
      <c r="H740" s="8">
        <f>E740-G740</f>
        <v>0</v>
      </c>
      <c r="I740" s="3" t="s">
        <v>168</v>
      </c>
    </row>
    <row r="741" spans="1:9" s="3" customFormat="1" x14ac:dyDescent="0.25">
      <c r="A741" s="21">
        <v>41452</v>
      </c>
      <c r="B741" s="6">
        <v>143</v>
      </c>
      <c r="C741" s="3" t="s">
        <v>175</v>
      </c>
      <c r="D741" s="3" t="s">
        <v>2</v>
      </c>
      <c r="E741" s="8">
        <v>72235</v>
      </c>
      <c r="F741" s="1">
        <v>41453</v>
      </c>
      <c r="G741" s="8">
        <v>72235</v>
      </c>
      <c r="H741" s="8">
        <f>E741-G741</f>
        <v>0</v>
      </c>
      <c r="I741" s="3" t="s">
        <v>168</v>
      </c>
    </row>
    <row r="742" spans="1:9" s="3" customFormat="1" x14ac:dyDescent="0.25">
      <c r="A742" s="21">
        <v>41452</v>
      </c>
      <c r="B742" s="6">
        <v>145</v>
      </c>
      <c r="C742" s="3" t="s">
        <v>175</v>
      </c>
      <c r="D742" s="3" t="s">
        <v>2</v>
      </c>
      <c r="E742" s="8">
        <v>79123</v>
      </c>
      <c r="F742" s="1">
        <v>41453</v>
      </c>
      <c r="G742" s="8">
        <v>79123</v>
      </c>
      <c r="H742" s="8">
        <f>E742-G742</f>
        <v>0</v>
      </c>
      <c r="I742" s="3" t="s">
        <v>168</v>
      </c>
    </row>
    <row r="743" spans="1:9" x14ac:dyDescent="0.25">
      <c r="E743" s="42">
        <f>SUM(E740:E742)</f>
        <v>345078</v>
      </c>
    </row>
    <row r="744" spans="1:9" x14ac:dyDescent="0.25">
      <c r="B744" s="3" t="s">
        <v>77</v>
      </c>
      <c r="E744" s="8">
        <v>3147</v>
      </c>
    </row>
    <row r="745" spans="1:9" x14ac:dyDescent="0.25">
      <c r="E745" s="8">
        <v>67000</v>
      </c>
    </row>
    <row r="746" spans="1:9" x14ac:dyDescent="0.25">
      <c r="E746" s="8">
        <v>51800</v>
      </c>
    </row>
    <row r="747" spans="1:9" x14ac:dyDescent="0.25">
      <c r="E747" s="8">
        <v>104978</v>
      </c>
    </row>
    <row r="748" spans="1:9" x14ac:dyDescent="0.25">
      <c r="E748" s="8">
        <v>6153</v>
      </c>
    </row>
    <row r="749" spans="1:9" x14ac:dyDescent="0.25">
      <c r="E749" s="8">
        <v>16000</v>
      </c>
    </row>
    <row r="750" spans="1:9" x14ac:dyDescent="0.25">
      <c r="E750" s="8">
        <v>10000</v>
      </c>
    </row>
    <row r="751" spans="1:9" x14ac:dyDescent="0.25">
      <c r="E751" s="8">
        <v>86000</v>
      </c>
    </row>
    <row r="752" spans="1:9" x14ac:dyDescent="0.25">
      <c r="E752" s="42">
        <f>SUM(E744:E751)</f>
        <v>345078</v>
      </c>
      <c r="F752" s="3" t="s">
        <v>176</v>
      </c>
    </row>
    <row r="753" spans="1:9" x14ac:dyDescent="0.25">
      <c r="A753" s="2" t="s">
        <v>134</v>
      </c>
    </row>
    <row r="754" spans="1:9" s="3" customFormat="1" x14ac:dyDescent="0.25">
      <c r="A754" s="21">
        <v>41453</v>
      </c>
      <c r="B754" s="6">
        <v>293</v>
      </c>
      <c r="C754" s="3" t="s">
        <v>175</v>
      </c>
      <c r="D754" s="3" t="s">
        <v>2</v>
      </c>
      <c r="E754" s="8">
        <v>80558</v>
      </c>
      <c r="F754" s="1">
        <v>41456</v>
      </c>
      <c r="G754" s="8">
        <v>80558</v>
      </c>
      <c r="H754" s="8">
        <f>E754-G754</f>
        <v>0</v>
      </c>
      <c r="I754" s="3" t="s">
        <v>27</v>
      </c>
    </row>
    <row r="755" spans="1:9" s="3" customFormat="1" x14ac:dyDescent="0.25">
      <c r="A755" s="21">
        <v>41453</v>
      </c>
      <c r="B755" s="6">
        <v>295</v>
      </c>
      <c r="C755" s="3" t="s">
        <v>175</v>
      </c>
      <c r="D755" s="3" t="s">
        <v>2</v>
      </c>
      <c r="E755" s="8">
        <v>209745</v>
      </c>
      <c r="F755" s="1">
        <v>41456</v>
      </c>
      <c r="G755" s="8">
        <v>209745</v>
      </c>
      <c r="H755" s="8">
        <f>E755-G755</f>
        <v>0</v>
      </c>
      <c r="I755" s="3" t="s">
        <v>27</v>
      </c>
    </row>
    <row r="756" spans="1:9" x14ac:dyDescent="0.25">
      <c r="E756" s="42">
        <f>SUM(E754:E755)</f>
        <v>290303</v>
      </c>
    </row>
    <row r="757" spans="1:9" x14ac:dyDescent="0.25">
      <c r="B757" s="3" t="s">
        <v>0</v>
      </c>
      <c r="E757" s="8">
        <v>148803</v>
      </c>
    </row>
    <row r="758" spans="1:9" x14ac:dyDescent="0.25">
      <c r="E758" s="8">
        <v>98000</v>
      </c>
      <c r="F758" s="159" t="s">
        <v>245</v>
      </c>
    </row>
    <row r="759" spans="1:9" x14ac:dyDescent="0.25">
      <c r="E759" s="8">
        <v>43500</v>
      </c>
      <c r="F759" s="159"/>
    </row>
    <row r="760" spans="1:9" x14ac:dyDescent="0.25">
      <c r="E760" s="42">
        <f>SUM(E757:E759)</f>
        <v>290303</v>
      </c>
      <c r="F760" s="3" t="s">
        <v>177</v>
      </c>
    </row>
    <row r="761" spans="1:9" x14ac:dyDescent="0.25">
      <c r="A761" s="2" t="s">
        <v>166</v>
      </c>
    </row>
    <row r="762" spans="1:9" s="3" customFormat="1" x14ac:dyDescent="0.25">
      <c r="A762" s="21">
        <v>41453</v>
      </c>
      <c r="B762" s="6">
        <v>304</v>
      </c>
      <c r="C762" s="3" t="s">
        <v>175</v>
      </c>
      <c r="D762" s="3" t="s">
        <v>2</v>
      </c>
      <c r="E762" s="8">
        <v>24252</v>
      </c>
      <c r="G762" s="8"/>
      <c r="H762" s="8">
        <f>E762-G762</f>
        <v>24252</v>
      </c>
      <c r="I762" s="3" t="s">
        <v>27</v>
      </c>
    </row>
    <row r="763" spans="1:9" s="3" customFormat="1" x14ac:dyDescent="0.25">
      <c r="A763" s="21">
        <v>41455</v>
      </c>
      <c r="B763" s="6">
        <v>407</v>
      </c>
      <c r="C763" s="3" t="s">
        <v>175</v>
      </c>
      <c r="D763" s="3" t="s">
        <v>2</v>
      </c>
      <c r="E763" s="8">
        <v>195116</v>
      </c>
      <c r="G763" s="8"/>
      <c r="H763" s="8">
        <f>E763-G763</f>
        <v>195116</v>
      </c>
      <c r="I763" s="3" t="s">
        <v>47</v>
      </c>
    </row>
    <row r="764" spans="1:9" s="3" customFormat="1" x14ac:dyDescent="0.25">
      <c r="A764" s="21">
        <v>41457</v>
      </c>
      <c r="B764" s="6">
        <v>527</v>
      </c>
      <c r="C764" s="3" t="s">
        <v>175</v>
      </c>
      <c r="D764" s="3" t="s">
        <v>2</v>
      </c>
      <c r="E764" s="8">
        <v>134088</v>
      </c>
      <c r="F764" s="1">
        <v>41461</v>
      </c>
      <c r="G764" s="8">
        <v>134088</v>
      </c>
      <c r="H764" s="8">
        <f>E764-G764</f>
        <v>0</v>
      </c>
      <c r="I764" s="3" t="s">
        <v>27</v>
      </c>
    </row>
    <row r="765" spans="1:9" s="3" customFormat="1" x14ac:dyDescent="0.25">
      <c r="A765" s="21">
        <v>41457</v>
      </c>
      <c r="B765" s="6">
        <v>553</v>
      </c>
      <c r="C765" s="3" t="s">
        <v>175</v>
      </c>
      <c r="D765" s="3" t="s">
        <v>2</v>
      </c>
      <c r="E765" s="8">
        <v>111620</v>
      </c>
      <c r="F765" s="1">
        <v>41461</v>
      </c>
      <c r="G765" s="8">
        <v>111620</v>
      </c>
      <c r="H765" s="8">
        <f>E765-G765</f>
        <v>0</v>
      </c>
    </row>
    <row r="766" spans="1:9" x14ac:dyDescent="0.25">
      <c r="E766" s="42">
        <f>SUM(E762:E765)</f>
        <v>465076</v>
      </c>
    </row>
    <row r="767" spans="1:9" x14ac:dyDescent="0.25">
      <c r="B767" s="3" t="s">
        <v>0</v>
      </c>
      <c r="E767" s="8">
        <v>31000</v>
      </c>
    </row>
    <row r="768" spans="1:9" x14ac:dyDescent="0.25">
      <c r="E768" s="8">
        <v>6400</v>
      </c>
    </row>
    <row r="769" spans="1:9" x14ac:dyDescent="0.25">
      <c r="E769" s="8">
        <v>166500</v>
      </c>
    </row>
    <row r="770" spans="1:9" x14ac:dyDescent="0.25">
      <c r="E770" s="8">
        <v>20500</v>
      </c>
    </row>
    <row r="771" spans="1:9" x14ac:dyDescent="0.25">
      <c r="E771" s="8">
        <v>73122</v>
      </c>
    </row>
    <row r="772" spans="1:9" x14ac:dyDescent="0.25">
      <c r="E772" s="8">
        <v>25500</v>
      </c>
    </row>
    <row r="773" spans="1:9" x14ac:dyDescent="0.25">
      <c r="E773" s="8">
        <v>35000</v>
      </c>
    </row>
    <row r="774" spans="1:9" x14ac:dyDescent="0.25">
      <c r="E774" s="8">
        <v>64000</v>
      </c>
    </row>
    <row r="775" spans="1:9" x14ac:dyDescent="0.25">
      <c r="E775" s="8">
        <v>65056</v>
      </c>
      <c r="F775" s="159" t="s">
        <v>245</v>
      </c>
    </row>
    <row r="776" spans="1:9" x14ac:dyDescent="0.25">
      <c r="E776" s="45">
        <f>SUM(E767:E775)</f>
        <v>487078</v>
      </c>
      <c r="F776" s="159"/>
    </row>
    <row r="777" spans="1:9" ht="15.75" customHeight="1" x14ac:dyDescent="0.3">
      <c r="B777" s="165" t="s">
        <v>274</v>
      </c>
      <c r="C777" s="165"/>
      <c r="D777" s="165"/>
      <c r="E777" s="150">
        <f>E766-E776</f>
        <v>-22002</v>
      </c>
      <c r="F777" s="46" t="s">
        <v>178</v>
      </c>
      <c r="G777" s="46"/>
      <c r="H777" s="46"/>
    </row>
    <row r="778" spans="1:9" x14ac:dyDescent="0.25">
      <c r="A778" s="2" t="s">
        <v>61</v>
      </c>
    </row>
    <row r="779" spans="1:9" s="3" customFormat="1" x14ac:dyDescent="0.25">
      <c r="A779" s="21">
        <v>41465</v>
      </c>
      <c r="B779" s="6">
        <v>99</v>
      </c>
      <c r="C779" s="3" t="s">
        <v>179</v>
      </c>
      <c r="D779" s="3" t="s">
        <v>2</v>
      </c>
      <c r="E779" s="8">
        <v>81872</v>
      </c>
      <c r="F779" s="1">
        <v>41465</v>
      </c>
      <c r="G779" s="8">
        <v>81872</v>
      </c>
      <c r="H779" s="8">
        <f>E779-G779</f>
        <v>0</v>
      </c>
      <c r="I779" s="3" t="s">
        <v>122</v>
      </c>
    </row>
    <row r="780" spans="1:9" s="3" customFormat="1" x14ac:dyDescent="0.25">
      <c r="A780" s="21">
        <v>41465</v>
      </c>
      <c r="B780" s="6">
        <v>98</v>
      </c>
      <c r="C780" s="3" t="s">
        <v>179</v>
      </c>
      <c r="D780" s="3" t="s">
        <v>2</v>
      </c>
      <c r="E780" s="8">
        <v>9018</v>
      </c>
      <c r="F780" s="1">
        <v>41465</v>
      </c>
      <c r="G780" s="8">
        <v>9018</v>
      </c>
      <c r="H780" s="8">
        <f>E780-G780</f>
        <v>0</v>
      </c>
      <c r="I780" s="3" t="s">
        <v>122</v>
      </c>
    </row>
    <row r="781" spans="1:9" x14ac:dyDescent="0.25">
      <c r="E781" s="42">
        <f>SUM(E779:E780)</f>
        <v>90890</v>
      </c>
    </row>
    <row r="782" spans="1:9" x14ac:dyDescent="0.25">
      <c r="B782" s="3" t="s">
        <v>0</v>
      </c>
      <c r="E782" s="8">
        <v>74860</v>
      </c>
    </row>
    <row r="783" spans="1:9" x14ac:dyDescent="0.25">
      <c r="E783" s="8">
        <v>16000</v>
      </c>
    </row>
    <row r="784" spans="1:9" x14ac:dyDescent="0.25">
      <c r="E784" s="42">
        <f>SUM(E782:E783)</f>
        <v>90860</v>
      </c>
      <c r="F784" s="3" t="s">
        <v>180</v>
      </c>
    </row>
    <row r="785" spans="1:9" x14ac:dyDescent="0.25">
      <c r="A785" s="2" t="s">
        <v>181</v>
      </c>
    </row>
    <row r="786" spans="1:9" s="3" customFormat="1" x14ac:dyDescent="0.25">
      <c r="A786" s="21">
        <v>41463</v>
      </c>
      <c r="B786" s="6">
        <v>983</v>
      </c>
      <c r="C786" s="3" t="s">
        <v>175</v>
      </c>
      <c r="D786" s="3" t="s">
        <v>2</v>
      </c>
      <c r="E786" s="8">
        <v>210090</v>
      </c>
      <c r="F786" s="1">
        <v>41465</v>
      </c>
      <c r="G786" s="8">
        <v>210090</v>
      </c>
      <c r="H786" s="8">
        <f>E786-G786</f>
        <v>0</v>
      </c>
      <c r="I786" s="3" t="s">
        <v>47</v>
      </c>
    </row>
    <row r="787" spans="1:9" s="3" customFormat="1" x14ac:dyDescent="0.25">
      <c r="A787" s="21">
        <v>41463</v>
      </c>
      <c r="B787" s="6">
        <v>982</v>
      </c>
      <c r="C787" s="3" t="s">
        <v>175</v>
      </c>
      <c r="D787" s="3" t="s">
        <v>2</v>
      </c>
      <c r="E787" s="8">
        <v>208600</v>
      </c>
      <c r="F787" s="1">
        <v>41465</v>
      </c>
      <c r="G787" s="8">
        <v>208600</v>
      </c>
      <c r="H787" s="8">
        <f>E787-G787</f>
        <v>0</v>
      </c>
      <c r="I787" s="3" t="s">
        <v>47</v>
      </c>
    </row>
    <row r="788" spans="1:9" s="3" customFormat="1" x14ac:dyDescent="0.25">
      <c r="A788" s="21">
        <v>41463</v>
      </c>
      <c r="B788" s="6">
        <v>980</v>
      </c>
      <c r="C788" s="3" t="s">
        <v>175</v>
      </c>
      <c r="D788" s="3" t="s">
        <v>2</v>
      </c>
      <c r="E788" s="8">
        <v>100336</v>
      </c>
      <c r="F788" s="1">
        <v>41465</v>
      </c>
      <c r="G788" s="8">
        <v>100336</v>
      </c>
      <c r="H788" s="8">
        <f>E788-G788</f>
        <v>0</v>
      </c>
      <c r="I788" s="3" t="s">
        <v>47</v>
      </c>
    </row>
    <row r="789" spans="1:9" s="3" customFormat="1" x14ac:dyDescent="0.25">
      <c r="A789" s="21">
        <v>41463</v>
      </c>
      <c r="B789" s="6">
        <v>986</v>
      </c>
      <c r="C789" s="3" t="s">
        <v>175</v>
      </c>
      <c r="D789" s="3" t="s">
        <v>2</v>
      </c>
      <c r="E789" s="8">
        <v>145307</v>
      </c>
      <c r="F789" s="1">
        <v>41465</v>
      </c>
      <c r="G789" s="8">
        <v>145307</v>
      </c>
      <c r="H789" s="8">
        <f>E789-G789</f>
        <v>0</v>
      </c>
      <c r="I789" s="3" t="s">
        <v>167</v>
      </c>
    </row>
    <row r="790" spans="1:9" s="3" customFormat="1" x14ac:dyDescent="0.25">
      <c r="A790" s="21">
        <v>41459</v>
      </c>
      <c r="B790" s="6">
        <v>678</v>
      </c>
      <c r="C790" s="3" t="s">
        <v>175</v>
      </c>
      <c r="D790" s="3" t="s">
        <v>2</v>
      </c>
      <c r="E790" s="8">
        <v>4681.5</v>
      </c>
      <c r="F790" s="1">
        <v>41465</v>
      </c>
      <c r="G790" s="8">
        <v>4681</v>
      </c>
      <c r="H790" s="8">
        <f>E790-G790</f>
        <v>0.5</v>
      </c>
      <c r="I790" s="3" t="s">
        <v>27</v>
      </c>
    </row>
    <row r="791" spans="1:9" x14ac:dyDescent="0.25">
      <c r="E791" s="42">
        <f>SUM(E786:E790)</f>
        <v>669014.5</v>
      </c>
    </row>
    <row r="792" spans="1:9" x14ac:dyDescent="0.25">
      <c r="B792" s="3" t="s">
        <v>0</v>
      </c>
      <c r="E792" s="8">
        <v>87000</v>
      </c>
    </row>
    <row r="793" spans="1:9" x14ac:dyDescent="0.25">
      <c r="E793" s="8">
        <v>120320</v>
      </c>
    </row>
    <row r="794" spans="1:9" x14ac:dyDescent="0.25">
      <c r="E794" s="8">
        <v>143000</v>
      </c>
    </row>
    <row r="795" spans="1:9" x14ac:dyDescent="0.25">
      <c r="E795" s="8">
        <v>42000</v>
      </c>
    </row>
    <row r="796" spans="1:9" x14ac:dyDescent="0.25">
      <c r="E796" s="8">
        <v>13613</v>
      </c>
    </row>
    <row r="797" spans="1:9" x14ac:dyDescent="0.25">
      <c r="E797" s="8">
        <v>926</v>
      </c>
    </row>
    <row r="798" spans="1:9" x14ac:dyDescent="0.25">
      <c r="E798" s="8">
        <v>129000</v>
      </c>
    </row>
    <row r="799" spans="1:9" ht="15" customHeight="1" x14ac:dyDescent="0.25">
      <c r="E799" s="8">
        <v>70200</v>
      </c>
      <c r="F799" s="159" t="s">
        <v>245</v>
      </c>
    </row>
    <row r="800" spans="1:9" ht="15" customHeight="1" x14ac:dyDescent="0.25">
      <c r="E800" s="8">
        <v>62955</v>
      </c>
      <c r="F800" s="159"/>
    </row>
    <row r="801" spans="1:9" x14ac:dyDescent="0.25">
      <c r="E801" s="42">
        <f>SUM(E792:E800)</f>
        <v>669014</v>
      </c>
      <c r="F801" s="136" t="s">
        <v>180</v>
      </c>
    </row>
    <row r="802" spans="1:9" x14ac:dyDescent="0.25">
      <c r="A802" s="2" t="s">
        <v>129</v>
      </c>
    </row>
    <row r="803" spans="1:9" s="3" customFormat="1" ht="15.75" thickBot="1" x14ac:dyDescent="0.3">
      <c r="A803" s="21">
        <v>41450</v>
      </c>
      <c r="B803" s="6">
        <v>42</v>
      </c>
      <c r="C803" s="3" t="s">
        <v>175</v>
      </c>
      <c r="D803" s="3" t="s">
        <v>2</v>
      </c>
      <c r="E803" s="42">
        <v>122040</v>
      </c>
      <c r="G803" s="8"/>
      <c r="H803" s="8">
        <f>E803-G803</f>
        <v>122040</v>
      </c>
      <c r="I803" s="3" t="s">
        <v>47</v>
      </c>
    </row>
    <row r="804" spans="1:9" x14ac:dyDescent="0.25">
      <c r="B804" s="3" t="s">
        <v>0</v>
      </c>
      <c r="E804" s="17">
        <v>5380</v>
      </c>
    </row>
    <row r="805" spans="1:9" x14ac:dyDescent="0.25">
      <c r="B805" s="155" t="s">
        <v>273</v>
      </c>
      <c r="C805" s="155"/>
      <c r="D805" s="156"/>
      <c r="E805" s="115">
        <v>116171.67</v>
      </c>
    </row>
    <row r="806" spans="1:9" x14ac:dyDescent="0.25">
      <c r="E806" s="18">
        <f>SUM(E804:E805)</f>
        <v>121551.67</v>
      </c>
      <c r="F806" s="164" t="s">
        <v>245</v>
      </c>
    </row>
    <row r="807" spans="1:9" x14ac:dyDescent="0.25">
      <c r="D807" s="121" t="s">
        <v>182</v>
      </c>
      <c r="E807" s="18">
        <f>E803-E806</f>
        <v>488.33000000000175</v>
      </c>
      <c r="F807" s="164"/>
    </row>
    <row r="808" spans="1:9" ht="15.75" thickBot="1" x14ac:dyDescent="0.3">
      <c r="E808" s="43">
        <f>SUM(E806:E807)</f>
        <v>122040</v>
      </c>
      <c r="F808" s="3" t="s">
        <v>183</v>
      </c>
    </row>
    <row r="809" spans="1:9" x14ac:dyDescent="0.25">
      <c r="A809" s="2" t="s">
        <v>137</v>
      </c>
    </row>
    <row r="810" spans="1:9" s="3" customFormat="1" x14ac:dyDescent="0.25">
      <c r="A810" s="21">
        <v>41468</v>
      </c>
      <c r="B810" s="6">
        <v>337</v>
      </c>
      <c r="C810" s="3" t="s">
        <v>179</v>
      </c>
      <c r="D810" s="6" t="s">
        <v>2</v>
      </c>
      <c r="E810" s="8">
        <v>141520</v>
      </c>
      <c r="F810" s="1">
        <v>41477</v>
      </c>
      <c r="G810" s="8">
        <v>141520</v>
      </c>
      <c r="H810" s="16">
        <f>E810-G810</f>
        <v>0</v>
      </c>
      <c r="I810" s="8"/>
    </row>
    <row r="811" spans="1:9" s="3" customFormat="1" x14ac:dyDescent="0.25">
      <c r="A811" s="21">
        <v>41468</v>
      </c>
      <c r="B811" s="6">
        <v>338</v>
      </c>
      <c r="C811" s="3" t="s">
        <v>179</v>
      </c>
      <c r="D811" s="6" t="s">
        <v>2</v>
      </c>
      <c r="E811" s="8">
        <v>213805</v>
      </c>
      <c r="F811" s="1">
        <v>41477</v>
      </c>
      <c r="G811" s="8">
        <v>213805</v>
      </c>
      <c r="H811" s="16">
        <f>E811-G811</f>
        <v>0</v>
      </c>
    </row>
    <row r="812" spans="1:9" s="3" customFormat="1" x14ac:dyDescent="0.25">
      <c r="A812" s="21">
        <v>41468</v>
      </c>
      <c r="B812" s="6">
        <v>339</v>
      </c>
      <c r="C812" s="3" t="s">
        <v>179</v>
      </c>
      <c r="D812" s="6" t="s">
        <v>2</v>
      </c>
      <c r="E812" s="8">
        <v>199775</v>
      </c>
      <c r="F812" s="1">
        <v>41477</v>
      </c>
      <c r="G812" s="8">
        <v>199775</v>
      </c>
      <c r="H812" s="16">
        <f>E812-G812</f>
        <v>0</v>
      </c>
    </row>
    <row r="813" spans="1:9" x14ac:dyDescent="0.25">
      <c r="E813" s="42">
        <f>SUM(E810:E812)</f>
        <v>555100</v>
      </c>
    </row>
    <row r="814" spans="1:9" x14ac:dyDescent="0.25">
      <c r="B814" s="3" t="s">
        <v>0</v>
      </c>
      <c r="E814" s="8">
        <v>157000</v>
      </c>
    </row>
    <row r="815" spans="1:9" x14ac:dyDescent="0.25">
      <c r="E815" s="8">
        <v>68800</v>
      </c>
    </row>
    <row r="816" spans="1:9" x14ac:dyDescent="0.25">
      <c r="E816" s="8">
        <v>132077</v>
      </c>
    </row>
    <row r="817" spans="1:9" x14ac:dyDescent="0.25">
      <c r="E817" s="8">
        <v>3140</v>
      </c>
    </row>
    <row r="818" spans="1:9" x14ac:dyDescent="0.25">
      <c r="E818" s="8">
        <v>20000</v>
      </c>
    </row>
    <row r="819" spans="1:9" x14ac:dyDescent="0.25">
      <c r="E819" s="8">
        <v>93000</v>
      </c>
    </row>
    <row r="820" spans="1:9" x14ac:dyDescent="0.25">
      <c r="E820" s="8">
        <v>20000</v>
      </c>
    </row>
    <row r="821" spans="1:9" x14ac:dyDescent="0.25">
      <c r="E821" s="8">
        <v>20000</v>
      </c>
    </row>
    <row r="822" spans="1:9" x14ac:dyDescent="0.25">
      <c r="E822" s="8">
        <v>20000</v>
      </c>
    </row>
    <row r="823" spans="1:9" x14ac:dyDescent="0.25">
      <c r="E823" s="8">
        <v>35000</v>
      </c>
      <c r="F823" s="159" t="s">
        <v>245</v>
      </c>
    </row>
    <row r="824" spans="1:9" x14ac:dyDescent="0.25">
      <c r="E824" s="47">
        <f>SUM(E814:E823)</f>
        <v>569017</v>
      </c>
      <c r="F824" s="159"/>
    </row>
    <row r="825" spans="1:9" x14ac:dyDescent="0.25">
      <c r="C825" s="2"/>
      <c r="D825" s="149" t="s">
        <v>184</v>
      </c>
      <c r="E825" s="119">
        <f>E824-E813</f>
        <v>13917</v>
      </c>
      <c r="F825" s="133" t="s">
        <v>272</v>
      </c>
    </row>
    <row r="826" spans="1:9" x14ac:dyDescent="0.25">
      <c r="E826" s="42">
        <f>E824-E825</f>
        <v>555100</v>
      </c>
      <c r="F826" s="3" t="s">
        <v>185</v>
      </c>
    </row>
    <row r="827" spans="1:9" x14ac:dyDescent="0.25">
      <c r="A827" s="2" t="s">
        <v>56</v>
      </c>
    </row>
    <row r="828" spans="1:9" s="3" customFormat="1" x14ac:dyDescent="0.25">
      <c r="A828" s="21">
        <v>41472</v>
      </c>
      <c r="B828" s="6">
        <v>658</v>
      </c>
      <c r="C828" s="3" t="s">
        <v>179</v>
      </c>
      <c r="D828" s="6" t="s">
        <v>2</v>
      </c>
      <c r="E828" s="8">
        <v>54646</v>
      </c>
      <c r="F828" s="1">
        <v>41478</v>
      </c>
      <c r="G828" s="8">
        <v>54646</v>
      </c>
      <c r="H828" s="16">
        <f t="shared" ref="H828:H834" si="7">E828-G828</f>
        <v>0</v>
      </c>
    </row>
    <row r="829" spans="1:9" s="3" customFormat="1" x14ac:dyDescent="0.25">
      <c r="A829" s="21">
        <v>41472</v>
      </c>
      <c r="B829" s="6">
        <v>659</v>
      </c>
      <c r="C829" s="3" t="s">
        <v>179</v>
      </c>
      <c r="D829" s="6" t="s">
        <v>2</v>
      </c>
      <c r="E829" s="8">
        <v>159333</v>
      </c>
      <c r="F829" s="1">
        <v>41478</v>
      </c>
      <c r="G829" s="8">
        <v>159333</v>
      </c>
      <c r="H829" s="16">
        <f t="shared" si="7"/>
        <v>0</v>
      </c>
    </row>
    <row r="830" spans="1:9" s="3" customFormat="1" x14ac:dyDescent="0.25">
      <c r="A830" s="21">
        <v>41474</v>
      </c>
      <c r="B830" s="6">
        <v>776</v>
      </c>
      <c r="C830" s="3" t="s">
        <v>179</v>
      </c>
      <c r="D830" s="6" t="s">
        <v>2</v>
      </c>
      <c r="E830" s="8">
        <v>25042.5</v>
      </c>
      <c r="F830" s="1">
        <v>41478</v>
      </c>
      <c r="G830" s="8">
        <v>25042.5</v>
      </c>
      <c r="H830" s="16">
        <f t="shared" si="7"/>
        <v>0</v>
      </c>
    </row>
    <row r="831" spans="1:9" s="3" customFormat="1" x14ac:dyDescent="0.25">
      <c r="A831" s="21">
        <v>41473</v>
      </c>
      <c r="B831" s="6">
        <v>723</v>
      </c>
      <c r="C831" s="3" t="s">
        <v>179</v>
      </c>
      <c r="D831" s="6" t="s">
        <v>2</v>
      </c>
      <c r="E831" s="8">
        <v>11200</v>
      </c>
      <c r="F831" s="1">
        <v>41478</v>
      </c>
      <c r="G831" s="8">
        <v>11200</v>
      </c>
      <c r="H831" s="16">
        <f t="shared" si="7"/>
        <v>0</v>
      </c>
    </row>
    <row r="832" spans="1:9" s="3" customFormat="1" x14ac:dyDescent="0.25">
      <c r="A832" s="21">
        <v>41477</v>
      </c>
      <c r="B832" s="6">
        <v>1</v>
      </c>
      <c r="C832" s="3" t="s">
        <v>186</v>
      </c>
      <c r="D832" s="3" t="s">
        <v>2</v>
      </c>
      <c r="E832" s="8">
        <v>89512.5</v>
      </c>
      <c r="F832" s="1">
        <v>41478</v>
      </c>
      <c r="G832" s="8">
        <v>89512.5</v>
      </c>
      <c r="H832" s="16">
        <f t="shared" si="7"/>
        <v>0</v>
      </c>
      <c r="I832" s="3" t="s">
        <v>167</v>
      </c>
    </row>
    <row r="833" spans="1:9" s="3" customFormat="1" x14ac:dyDescent="0.25">
      <c r="A833" s="21">
        <v>41477</v>
      </c>
      <c r="B833" s="6">
        <v>2</v>
      </c>
      <c r="C833" s="3" t="s">
        <v>186</v>
      </c>
      <c r="D833" s="3" t="s">
        <v>2</v>
      </c>
      <c r="E833" s="8">
        <v>178948</v>
      </c>
      <c r="F833" s="1">
        <v>41478</v>
      </c>
      <c r="G833" s="8">
        <v>178948</v>
      </c>
      <c r="H833" s="16">
        <f t="shared" si="7"/>
        <v>0</v>
      </c>
      <c r="I833" s="3" t="s">
        <v>167</v>
      </c>
    </row>
    <row r="834" spans="1:9" s="3" customFormat="1" x14ac:dyDescent="0.25">
      <c r="A834" s="21">
        <v>41477</v>
      </c>
      <c r="B834" s="6">
        <v>3</v>
      </c>
      <c r="C834" s="3" t="s">
        <v>186</v>
      </c>
      <c r="D834" s="3" t="s">
        <v>2</v>
      </c>
      <c r="E834" s="8">
        <v>241512</v>
      </c>
      <c r="F834" s="1">
        <v>41478</v>
      </c>
      <c r="G834" s="8">
        <v>241512</v>
      </c>
      <c r="H834" s="16">
        <f t="shared" si="7"/>
        <v>0</v>
      </c>
      <c r="I834" s="3" t="s">
        <v>167</v>
      </c>
    </row>
    <row r="835" spans="1:9" x14ac:dyDescent="0.25">
      <c r="E835" s="42">
        <f>SUM(E828:E834)</f>
        <v>760194</v>
      </c>
    </row>
    <row r="836" spans="1:9" x14ac:dyDescent="0.25">
      <c r="B836" s="3" t="s">
        <v>0</v>
      </c>
      <c r="E836" s="8">
        <v>23300</v>
      </c>
    </row>
    <row r="837" spans="1:9" x14ac:dyDescent="0.25">
      <c r="E837" s="8">
        <v>56000</v>
      </c>
    </row>
    <row r="838" spans="1:9" x14ac:dyDescent="0.25">
      <c r="E838" s="8">
        <v>33500</v>
      </c>
    </row>
    <row r="839" spans="1:9" x14ac:dyDescent="0.25">
      <c r="E839" s="8">
        <v>46844</v>
      </c>
    </row>
    <row r="840" spans="1:9" x14ac:dyDescent="0.25">
      <c r="E840" s="8">
        <v>45200</v>
      </c>
    </row>
    <row r="841" spans="1:9" x14ac:dyDescent="0.25">
      <c r="E841" s="8">
        <v>14583</v>
      </c>
    </row>
    <row r="842" spans="1:9" x14ac:dyDescent="0.25">
      <c r="E842" s="8">
        <v>75350</v>
      </c>
    </row>
    <row r="843" spans="1:9" x14ac:dyDescent="0.25">
      <c r="E843" s="8">
        <v>19530</v>
      </c>
    </row>
    <row r="844" spans="1:9" x14ac:dyDescent="0.25">
      <c r="E844" s="8">
        <v>15420</v>
      </c>
    </row>
    <row r="845" spans="1:9" x14ac:dyDescent="0.25">
      <c r="E845" s="8">
        <v>134700</v>
      </c>
    </row>
    <row r="846" spans="1:9" x14ac:dyDescent="0.25">
      <c r="E846" s="8">
        <v>9796</v>
      </c>
    </row>
    <row r="847" spans="1:9" x14ac:dyDescent="0.25">
      <c r="E847" s="8">
        <v>64700</v>
      </c>
    </row>
    <row r="848" spans="1:9" x14ac:dyDescent="0.25">
      <c r="E848" s="8">
        <v>8000</v>
      </c>
    </row>
    <row r="849" spans="1:10" x14ac:dyDescent="0.25">
      <c r="E849" s="8">
        <v>100000</v>
      </c>
    </row>
    <row r="850" spans="1:10" x14ac:dyDescent="0.25">
      <c r="E850" s="8">
        <v>19270</v>
      </c>
    </row>
    <row r="851" spans="1:10" ht="15.75" thickBot="1" x14ac:dyDescent="0.3">
      <c r="E851" s="8">
        <v>54000</v>
      </c>
    </row>
    <row r="852" spans="1:10" x14ac:dyDescent="0.25">
      <c r="E852" s="147">
        <f>SUM(E836:E851)</f>
        <v>720193</v>
      </c>
      <c r="F852" s="164" t="s">
        <v>245</v>
      </c>
    </row>
    <row r="853" spans="1:10" x14ac:dyDescent="0.25">
      <c r="B853" s="148" t="s">
        <v>271</v>
      </c>
      <c r="E853" s="134">
        <f>E835-E852</f>
        <v>40001</v>
      </c>
      <c r="F853" s="164"/>
    </row>
    <row r="854" spans="1:10" ht="15.75" thickBot="1" x14ac:dyDescent="0.3">
      <c r="E854" s="43">
        <f>SUM(E852:E853)</f>
        <v>760194</v>
      </c>
      <c r="F854" s="3" t="s">
        <v>187</v>
      </c>
    </row>
    <row r="855" spans="1:10" x14ac:dyDescent="0.25">
      <c r="A855" s="2" t="s">
        <v>188</v>
      </c>
    </row>
    <row r="856" spans="1:10" s="3" customFormat="1" x14ac:dyDescent="0.25">
      <c r="A856" s="21">
        <v>41477</v>
      </c>
      <c r="B856" s="6">
        <v>31</v>
      </c>
      <c r="C856" s="3" t="s">
        <v>186</v>
      </c>
      <c r="D856" s="3" t="s">
        <v>2</v>
      </c>
      <c r="E856" s="8">
        <v>99792</v>
      </c>
      <c r="F856" s="1">
        <v>41484</v>
      </c>
      <c r="G856" s="8">
        <v>99792</v>
      </c>
      <c r="H856" s="16">
        <f>E856-G856</f>
        <v>0</v>
      </c>
      <c r="I856" s="3" t="s">
        <v>167</v>
      </c>
    </row>
    <row r="857" spans="1:10" s="3" customFormat="1" x14ac:dyDescent="0.25">
      <c r="A857" s="21">
        <v>41479</v>
      </c>
      <c r="B857" s="6">
        <v>202</v>
      </c>
      <c r="C857" s="3" t="s">
        <v>186</v>
      </c>
      <c r="D857" s="3" t="s">
        <v>2</v>
      </c>
      <c r="E857" s="8">
        <v>118730</v>
      </c>
      <c r="F857" s="1">
        <v>41484</v>
      </c>
      <c r="G857" s="8">
        <v>118730</v>
      </c>
      <c r="H857" s="16">
        <f>E857-G857</f>
        <v>0</v>
      </c>
      <c r="I857" s="3" t="s">
        <v>122</v>
      </c>
    </row>
    <row r="858" spans="1:10" s="3" customFormat="1" x14ac:dyDescent="0.25">
      <c r="A858" s="21">
        <v>41479</v>
      </c>
      <c r="B858" s="6">
        <v>200</v>
      </c>
      <c r="C858" s="3" t="s">
        <v>186</v>
      </c>
      <c r="D858" s="3" t="s">
        <v>2</v>
      </c>
      <c r="E858" s="8">
        <v>48642.1</v>
      </c>
      <c r="F858" s="1">
        <v>41484</v>
      </c>
      <c r="G858" s="8">
        <v>48642.1</v>
      </c>
      <c r="H858" s="16">
        <f>E858-G858</f>
        <v>0</v>
      </c>
      <c r="I858" s="3" t="s">
        <v>122</v>
      </c>
    </row>
    <row r="859" spans="1:10" s="3" customFormat="1" x14ac:dyDescent="0.25">
      <c r="A859" s="21">
        <v>41480</v>
      </c>
      <c r="B859" s="6">
        <v>247</v>
      </c>
      <c r="C859" s="3" t="s">
        <v>186</v>
      </c>
      <c r="D859" s="3" t="s">
        <v>2</v>
      </c>
      <c r="E859" s="8">
        <v>97839</v>
      </c>
      <c r="F859" s="1">
        <v>41484</v>
      </c>
      <c r="G859" s="8">
        <v>97839</v>
      </c>
      <c r="H859" s="16">
        <f>E859-G859</f>
        <v>0</v>
      </c>
      <c r="I859" s="3" t="s">
        <v>155</v>
      </c>
    </row>
    <row r="860" spans="1:10" s="3" customFormat="1" x14ac:dyDescent="0.25">
      <c r="A860" s="21">
        <v>41481</v>
      </c>
      <c r="B860" s="48">
        <v>355</v>
      </c>
      <c r="C860" s="48" t="s">
        <v>186</v>
      </c>
      <c r="D860" s="48" t="s">
        <v>2</v>
      </c>
      <c r="E860" s="49">
        <v>9359.5</v>
      </c>
      <c r="F860" s="50">
        <v>41484</v>
      </c>
      <c r="G860" s="49">
        <v>9359.5</v>
      </c>
      <c r="H860" s="49">
        <f>E860-G860</f>
        <v>0</v>
      </c>
      <c r="I860" s="48"/>
      <c r="J860" s="48"/>
    </row>
    <row r="861" spans="1:10" x14ac:dyDescent="0.25">
      <c r="E861" s="42">
        <f>SUM(E856:E860)</f>
        <v>374362.6</v>
      </c>
    </row>
    <row r="862" spans="1:10" x14ac:dyDescent="0.25">
      <c r="B862" s="3" t="s">
        <v>189</v>
      </c>
      <c r="E862" s="8">
        <v>40000</v>
      </c>
    </row>
    <row r="863" spans="1:10" x14ac:dyDescent="0.25">
      <c r="E863" s="8">
        <v>19650</v>
      </c>
    </row>
    <row r="864" spans="1:10" x14ac:dyDescent="0.25">
      <c r="E864" s="8">
        <v>116465</v>
      </c>
    </row>
    <row r="865" spans="1:9" x14ac:dyDescent="0.25">
      <c r="E865" s="8">
        <v>59214</v>
      </c>
    </row>
    <row r="866" spans="1:9" x14ac:dyDescent="0.25">
      <c r="E866" s="8">
        <v>8810</v>
      </c>
    </row>
    <row r="867" spans="1:9" x14ac:dyDescent="0.25">
      <c r="E867" s="8">
        <v>116000</v>
      </c>
    </row>
    <row r="868" spans="1:9" x14ac:dyDescent="0.25">
      <c r="E868" s="8">
        <v>13266</v>
      </c>
      <c r="F868" s="159" t="s">
        <v>245</v>
      </c>
    </row>
    <row r="869" spans="1:9" x14ac:dyDescent="0.25">
      <c r="E869" s="8">
        <v>957</v>
      </c>
      <c r="F869" s="159"/>
    </row>
    <row r="870" spans="1:9" x14ac:dyDescent="0.25">
      <c r="E870" s="42">
        <f>SUM(E862:E869)</f>
        <v>374362</v>
      </c>
      <c r="F870" s="3" t="s">
        <v>190</v>
      </c>
    </row>
    <row r="871" spans="1:9" x14ac:dyDescent="0.25">
      <c r="A871" s="2" t="s">
        <v>145</v>
      </c>
    </row>
    <row r="872" spans="1:9" s="3" customFormat="1" x14ac:dyDescent="0.25">
      <c r="A872" s="21">
        <v>41484</v>
      </c>
      <c r="B872" s="48">
        <v>488</v>
      </c>
      <c r="C872" s="48" t="s">
        <v>186</v>
      </c>
      <c r="D872" s="6" t="s">
        <v>2</v>
      </c>
      <c r="E872" s="8">
        <v>210336</v>
      </c>
      <c r="F872" s="1">
        <v>41486</v>
      </c>
      <c r="G872" s="8">
        <v>210336</v>
      </c>
      <c r="H872" s="49">
        <f>E872-G872</f>
        <v>0</v>
      </c>
    </row>
    <row r="873" spans="1:9" s="3" customFormat="1" x14ac:dyDescent="0.25">
      <c r="A873" s="21">
        <v>41461</v>
      </c>
      <c r="B873" s="6">
        <v>849</v>
      </c>
      <c r="C873" s="3" t="s">
        <v>175</v>
      </c>
      <c r="D873" s="3" t="s">
        <v>2</v>
      </c>
      <c r="E873" s="8">
        <v>138292</v>
      </c>
      <c r="F873" s="1">
        <v>41486</v>
      </c>
      <c r="G873" s="8">
        <v>138292</v>
      </c>
      <c r="H873" s="8">
        <f>E873-G873</f>
        <v>0</v>
      </c>
      <c r="I873" s="3" t="s">
        <v>167</v>
      </c>
    </row>
    <row r="874" spans="1:9" s="3" customFormat="1" x14ac:dyDescent="0.25">
      <c r="A874" s="21">
        <v>41484</v>
      </c>
      <c r="B874" s="48">
        <v>487</v>
      </c>
      <c r="C874" s="48" t="s">
        <v>186</v>
      </c>
      <c r="D874" s="6" t="s">
        <v>2</v>
      </c>
      <c r="E874" s="8">
        <v>216600</v>
      </c>
      <c r="F874" s="1">
        <v>41486</v>
      </c>
      <c r="G874" s="8">
        <v>216600</v>
      </c>
      <c r="H874" s="49">
        <f>E874-G874</f>
        <v>0</v>
      </c>
    </row>
    <row r="875" spans="1:9" s="3" customFormat="1" x14ac:dyDescent="0.25">
      <c r="A875" s="21"/>
      <c r="B875" s="48"/>
      <c r="C875" s="48"/>
      <c r="D875" s="6"/>
      <c r="E875" s="42">
        <f>SUM(E872:E874)</f>
        <v>565228</v>
      </c>
      <c r="F875" s="1"/>
      <c r="G875" s="8"/>
      <c r="H875" s="49"/>
    </row>
    <row r="876" spans="1:9" ht="5.25" customHeight="1" x14ac:dyDescent="0.25"/>
    <row r="877" spans="1:9" x14ac:dyDescent="0.25">
      <c r="B877" s="3" t="s">
        <v>189</v>
      </c>
      <c r="E877" s="8">
        <v>35900</v>
      </c>
    </row>
    <row r="878" spans="1:9" x14ac:dyDescent="0.25">
      <c r="E878" s="8">
        <v>48500</v>
      </c>
    </row>
    <row r="879" spans="1:9" x14ac:dyDescent="0.25">
      <c r="E879" s="8">
        <v>30000</v>
      </c>
    </row>
    <row r="880" spans="1:9" x14ac:dyDescent="0.25">
      <c r="E880" s="8">
        <v>56000</v>
      </c>
    </row>
    <row r="881" spans="1:9" x14ac:dyDescent="0.25">
      <c r="E881" s="8">
        <v>31428</v>
      </c>
    </row>
    <row r="882" spans="1:9" x14ac:dyDescent="0.25">
      <c r="E882" s="45">
        <f>SUM(E877:E881)</f>
        <v>201828</v>
      </c>
    </row>
    <row r="883" spans="1:9" x14ac:dyDescent="0.25">
      <c r="B883" s="3" t="s">
        <v>191</v>
      </c>
      <c r="E883" s="8">
        <v>5000</v>
      </c>
    </row>
    <row r="884" spans="1:9" x14ac:dyDescent="0.25">
      <c r="E884" s="8">
        <v>75150</v>
      </c>
    </row>
    <row r="885" spans="1:9" x14ac:dyDescent="0.25">
      <c r="E885" s="8">
        <v>74100</v>
      </c>
    </row>
    <row r="886" spans="1:9" x14ac:dyDescent="0.25">
      <c r="E886" s="8">
        <v>40000</v>
      </c>
    </row>
    <row r="887" spans="1:9" x14ac:dyDescent="0.25">
      <c r="E887" s="8">
        <v>22350</v>
      </c>
    </row>
    <row r="888" spans="1:9" x14ac:dyDescent="0.25">
      <c r="E888" s="130">
        <f>SUM(E883:E887)</f>
        <v>216600</v>
      </c>
    </row>
    <row r="889" spans="1:9" x14ac:dyDescent="0.25">
      <c r="D889" s="136" t="s">
        <v>192</v>
      </c>
      <c r="E889" s="130">
        <v>18</v>
      </c>
    </row>
    <row r="890" spans="1:9" x14ac:dyDescent="0.25">
      <c r="C890" s="11"/>
      <c r="D890" s="144" t="s">
        <v>184</v>
      </c>
      <c r="E890" s="145">
        <v>13917</v>
      </c>
      <c r="F890" s="127" t="s">
        <v>193</v>
      </c>
      <c r="G890" s="127"/>
    </row>
    <row r="891" spans="1:9" x14ac:dyDescent="0.25">
      <c r="B891" s="163" t="s">
        <v>269</v>
      </c>
      <c r="C891" s="163"/>
      <c r="D891" s="163"/>
      <c r="E891" s="146">
        <v>124358</v>
      </c>
    </row>
    <row r="892" spans="1:9" x14ac:dyDescent="0.25">
      <c r="D892" s="123" t="s">
        <v>270</v>
      </c>
      <c r="E892" s="146">
        <v>8508</v>
      </c>
      <c r="G892" s="159" t="s">
        <v>245</v>
      </c>
    </row>
    <row r="893" spans="1:9" x14ac:dyDescent="0.25">
      <c r="D893" s="136" t="s">
        <v>194</v>
      </c>
      <c r="E893" s="42">
        <f>E882+E888+E889+E890+E891+E892</f>
        <v>565229</v>
      </c>
      <c r="F893" s="3" t="s">
        <v>195</v>
      </c>
      <c r="G893" s="159"/>
    </row>
    <row r="894" spans="1:9" x14ac:dyDescent="0.25">
      <c r="A894" s="2" t="s">
        <v>121</v>
      </c>
    </row>
    <row r="895" spans="1:9" s="3" customFormat="1" x14ac:dyDescent="0.25">
      <c r="A895" s="21">
        <v>41485</v>
      </c>
      <c r="B895" s="48">
        <v>590</v>
      </c>
      <c r="C895" s="48" t="s">
        <v>186</v>
      </c>
      <c r="D895" s="6" t="s">
        <v>2</v>
      </c>
      <c r="E895" s="8">
        <v>136781</v>
      </c>
      <c r="F895" s="1">
        <v>41491</v>
      </c>
      <c r="G895" s="8">
        <v>136781</v>
      </c>
      <c r="H895" s="49">
        <f>E895-G895</f>
        <v>0</v>
      </c>
    </row>
    <row r="896" spans="1:9" s="3" customFormat="1" x14ac:dyDescent="0.25">
      <c r="A896" s="21">
        <v>41486</v>
      </c>
      <c r="B896" s="48">
        <v>650</v>
      </c>
      <c r="C896" s="48" t="s">
        <v>186</v>
      </c>
      <c r="D896" s="6" t="s">
        <v>2</v>
      </c>
      <c r="E896" s="8">
        <v>130920</v>
      </c>
      <c r="F896" s="1">
        <v>41491</v>
      </c>
      <c r="G896" s="8">
        <v>130920</v>
      </c>
      <c r="H896" s="16">
        <f>E896-G896</f>
        <v>0</v>
      </c>
      <c r="I896" s="3" t="s">
        <v>196</v>
      </c>
    </row>
    <row r="897" spans="1:8" s="3" customFormat="1" x14ac:dyDescent="0.25">
      <c r="A897" s="21">
        <v>41485</v>
      </c>
      <c r="B897" s="48">
        <v>591</v>
      </c>
      <c r="C897" s="48" t="s">
        <v>186</v>
      </c>
      <c r="D897" s="6" t="s">
        <v>2</v>
      </c>
      <c r="E897" s="8">
        <v>149808</v>
      </c>
      <c r="F897" s="1">
        <v>41491</v>
      </c>
      <c r="G897" s="8">
        <v>149808</v>
      </c>
      <c r="H897" s="49">
        <f>E897-G897</f>
        <v>0</v>
      </c>
    </row>
    <row r="898" spans="1:8" x14ac:dyDescent="0.25">
      <c r="E898" s="42">
        <f>SUM(E895:E897)</f>
        <v>417509</v>
      </c>
    </row>
    <row r="899" spans="1:8" x14ac:dyDescent="0.25">
      <c r="B899" s="3" t="s">
        <v>0</v>
      </c>
      <c r="E899" s="8">
        <v>56567</v>
      </c>
    </row>
    <row r="900" spans="1:8" x14ac:dyDescent="0.25">
      <c r="E900" s="8">
        <v>116021</v>
      </c>
    </row>
    <row r="901" spans="1:8" x14ac:dyDescent="0.25">
      <c r="E901" s="8">
        <v>63040</v>
      </c>
    </row>
    <row r="902" spans="1:8" x14ac:dyDescent="0.25">
      <c r="E902" s="8">
        <v>25000</v>
      </c>
    </row>
    <row r="903" spans="1:8" x14ac:dyDescent="0.25">
      <c r="E903" s="8">
        <v>25000</v>
      </c>
    </row>
    <row r="904" spans="1:8" x14ac:dyDescent="0.25">
      <c r="E904" s="8">
        <v>25000</v>
      </c>
    </row>
    <row r="905" spans="1:8" x14ac:dyDescent="0.25">
      <c r="E905" s="8">
        <v>25000</v>
      </c>
    </row>
    <row r="906" spans="1:8" x14ac:dyDescent="0.25">
      <c r="E906" s="8">
        <v>10417</v>
      </c>
    </row>
    <row r="907" spans="1:8" ht="15.75" thickBot="1" x14ac:dyDescent="0.3">
      <c r="E907" s="8">
        <v>45100</v>
      </c>
    </row>
    <row r="908" spans="1:8" x14ac:dyDescent="0.25">
      <c r="E908" s="143">
        <f>SUM(E899:E907)</f>
        <v>391145</v>
      </c>
    </row>
    <row r="909" spans="1:8" x14ac:dyDescent="0.25">
      <c r="B909" s="3" t="s">
        <v>120</v>
      </c>
      <c r="D909" s="124" t="s">
        <v>248</v>
      </c>
      <c r="E909" s="19">
        <v>26357.5</v>
      </c>
    </row>
    <row r="910" spans="1:8" x14ac:dyDescent="0.25">
      <c r="E910" s="142">
        <f>SUM(E908:E909)</f>
        <v>417502.5</v>
      </c>
      <c r="G910" s="152" t="s">
        <v>245</v>
      </c>
    </row>
    <row r="911" spans="1:8" x14ac:dyDescent="0.25">
      <c r="E911" s="125">
        <v>6.5</v>
      </c>
      <c r="F911" s="126" t="s">
        <v>197</v>
      </c>
      <c r="G911" s="152"/>
    </row>
    <row r="912" spans="1:8" ht="15.75" thickBot="1" x14ac:dyDescent="0.3">
      <c r="E912" s="43">
        <f>SUM(E910:E911)</f>
        <v>417509</v>
      </c>
      <c r="F912" s="3" t="s">
        <v>198</v>
      </c>
    </row>
    <row r="913" spans="1:8" x14ac:dyDescent="0.25">
      <c r="A913" s="2" t="s">
        <v>20</v>
      </c>
    </row>
    <row r="914" spans="1:8" s="3" customFormat="1" x14ac:dyDescent="0.25">
      <c r="A914" s="21">
        <v>41489</v>
      </c>
      <c r="B914" s="48">
        <v>910</v>
      </c>
      <c r="C914" s="48" t="s">
        <v>186</v>
      </c>
      <c r="D914" s="6" t="s">
        <v>2</v>
      </c>
      <c r="E914" s="8">
        <v>144235</v>
      </c>
      <c r="F914" s="1">
        <v>41493</v>
      </c>
      <c r="G914" s="8">
        <v>144235</v>
      </c>
      <c r="H914" s="16">
        <f t="shared" ref="H914:H919" si="8">E914-G914</f>
        <v>0</v>
      </c>
    </row>
    <row r="915" spans="1:8" s="3" customFormat="1" x14ac:dyDescent="0.25">
      <c r="A915" s="21">
        <v>41489</v>
      </c>
      <c r="B915" s="48">
        <v>911</v>
      </c>
      <c r="C915" s="48" t="s">
        <v>186</v>
      </c>
      <c r="D915" s="6" t="s">
        <v>2</v>
      </c>
      <c r="E915" s="8">
        <v>101123</v>
      </c>
      <c r="F915" s="1">
        <v>41493</v>
      </c>
      <c r="G915" s="8">
        <v>101123</v>
      </c>
      <c r="H915" s="16">
        <f t="shared" si="8"/>
        <v>0</v>
      </c>
    </row>
    <row r="916" spans="1:8" s="3" customFormat="1" x14ac:dyDescent="0.25">
      <c r="A916" s="21">
        <v>41489</v>
      </c>
      <c r="B916" s="48">
        <v>912</v>
      </c>
      <c r="C916" s="48" t="s">
        <v>186</v>
      </c>
      <c r="D916" s="6" t="s">
        <v>2</v>
      </c>
      <c r="E916" s="8">
        <v>215040</v>
      </c>
      <c r="F916" s="1">
        <v>41493</v>
      </c>
      <c r="G916" s="8">
        <v>215040</v>
      </c>
      <c r="H916" s="16">
        <f t="shared" si="8"/>
        <v>0</v>
      </c>
    </row>
    <row r="917" spans="1:8" s="3" customFormat="1" x14ac:dyDescent="0.25">
      <c r="A917" s="21">
        <v>41489</v>
      </c>
      <c r="B917" s="48">
        <v>913</v>
      </c>
      <c r="C917" s="48" t="s">
        <v>186</v>
      </c>
      <c r="D917" s="6" t="s">
        <v>2</v>
      </c>
      <c r="E917" s="8">
        <v>109999</v>
      </c>
      <c r="F917" s="1">
        <v>41493</v>
      </c>
      <c r="G917" s="8">
        <v>109999</v>
      </c>
      <c r="H917" s="16">
        <f t="shared" si="8"/>
        <v>0</v>
      </c>
    </row>
    <row r="918" spans="1:8" s="3" customFormat="1" x14ac:dyDescent="0.25">
      <c r="A918" s="21">
        <v>41489</v>
      </c>
      <c r="B918" s="48">
        <v>914</v>
      </c>
      <c r="C918" s="48" t="s">
        <v>186</v>
      </c>
      <c r="D918" s="6" t="s">
        <v>2</v>
      </c>
      <c r="E918" s="8">
        <v>74083</v>
      </c>
      <c r="F918" s="1">
        <v>41493</v>
      </c>
      <c r="G918" s="8">
        <v>74083</v>
      </c>
      <c r="H918" s="16">
        <f t="shared" si="8"/>
        <v>0</v>
      </c>
    </row>
    <row r="919" spans="1:8" s="3" customFormat="1" x14ac:dyDescent="0.25">
      <c r="A919" s="21">
        <v>41491</v>
      </c>
      <c r="B919" s="48">
        <v>29</v>
      </c>
      <c r="C919" s="6" t="s">
        <v>199</v>
      </c>
      <c r="D919" s="6" t="s">
        <v>2</v>
      </c>
      <c r="E919" s="8">
        <v>51217</v>
      </c>
      <c r="F919" s="1">
        <v>41493</v>
      </c>
      <c r="G919" s="8">
        <v>51217</v>
      </c>
      <c r="H919" s="16">
        <f t="shared" si="8"/>
        <v>0</v>
      </c>
    </row>
    <row r="920" spans="1:8" x14ac:dyDescent="0.25">
      <c r="E920" s="42">
        <f>SUM(E914:E919)</f>
        <v>695697</v>
      </c>
    </row>
    <row r="921" spans="1:8" x14ac:dyDescent="0.25">
      <c r="B921" s="3" t="s">
        <v>21</v>
      </c>
      <c r="E921" s="8">
        <v>51217</v>
      </c>
    </row>
    <row r="922" spans="1:8" x14ac:dyDescent="0.25">
      <c r="E922" s="8">
        <v>25500</v>
      </c>
    </row>
    <row r="923" spans="1:8" x14ac:dyDescent="0.25">
      <c r="E923" s="8">
        <v>91350</v>
      </c>
    </row>
    <row r="924" spans="1:8" x14ac:dyDescent="0.25">
      <c r="E924" s="8">
        <v>54965</v>
      </c>
    </row>
    <row r="925" spans="1:8" x14ac:dyDescent="0.25">
      <c r="E925" s="8">
        <v>117872</v>
      </c>
    </row>
    <row r="926" spans="1:8" x14ac:dyDescent="0.25">
      <c r="E926" s="8">
        <v>14000</v>
      </c>
    </row>
    <row r="927" spans="1:8" x14ac:dyDescent="0.25">
      <c r="E927" s="8">
        <v>15267</v>
      </c>
    </row>
    <row r="928" spans="1:8" x14ac:dyDescent="0.25">
      <c r="E928" s="8">
        <v>12847</v>
      </c>
    </row>
    <row r="929" spans="1:10" x14ac:dyDescent="0.25">
      <c r="E929" s="8">
        <v>95800</v>
      </c>
    </row>
    <row r="930" spans="1:10" x14ac:dyDescent="0.25">
      <c r="E930" s="8">
        <v>24500</v>
      </c>
    </row>
    <row r="931" spans="1:10" x14ac:dyDescent="0.25">
      <c r="E931" s="8">
        <v>100000</v>
      </c>
    </row>
    <row r="932" spans="1:10" x14ac:dyDescent="0.25">
      <c r="E932" s="8">
        <v>26000</v>
      </c>
      <c r="J932" s="2" t="s">
        <v>200</v>
      </c>
    </row>
    <row r="933" spans="1:10" ht="15.75" thickBot="1" x14ac:dyDescent="0.3">
      <c r="E933" s="8">
        <v>20500</v>
      </c>
    </row>
    <row r="934" spans="1:10" x14ac:dyDescent="0.25">
      <c r="E934" s="112">
        <f>SUM(E921:E933)</f>
        <v>649818</v>
      </c>
      <c r="F934" s="157" t="s">
        <v>245</v>
      </c>
    </row>
    <row r="935" spans="1:10" x14ac:dyDescent="0.25">
      <c r="B935" s="3" t="s">
        <v>120</v>
      </c>
      <c r="D935" s="122" t="s">
        <v>247</v>
      </c>
      <c r="E935" s="113">
        <v>45879.5</v>
      </c>
      <c r="F935" s="157"/>
    </row>
    <row r="936" spans="1:10" ht="15.75" thickBot="1" x14ac:dyDescent="0.3">
      <c r="E936" s="111">
        <f>SUM(E934:E935)</f>
        <v>695697.5</v>
      </c>
      <c r="F936" s="110" t="s">
        <v>201</v>
      </c>
    </row>
    <row r="937" spans="1:10" x14ac:dyDescent="0.25">
      <c r="A937" s="2" t="s">
        <v>181</v>
      </c>
    </row>
    <row r="938" spans="1:10" s="3" customFormat="1" x14ac:dyDescent="0.25">
      <c r="A938" s="21">
        <v>41495</v>
      </c>
      <c r="B938" s="6">
        <v>281</v>
      </c>
      <c r="C938" s="6" t="s">
        <v>199</v>
      </c>
      <c r="D938" s="6" t="s">
        <v>2</v>
      </c>
      <c r="E938" s="8">
        <v>73512</v>
      </c>
      <c r="F938" s="1">
        <v>41499</v>
      </c>
      <c r="G938" s="8">
        <v>73512</v>
      </c>
      <c r="H938" s="16">
        <f>E938-G938</f>
        <v>0</v>
      </c>
      <c r="I938" s="3" t="s">
        <v>155</v>
      </c>
    </row>
    <row r="939" spans="1:10" s="3" customFormat="1" x14ac:dyDescent="0.25">
      <c r="A939" s="21">
        <v>41495</v>
      </c>
      <c r="B939" s="6">
        <v>282</v>
      </c>
      <c r="C939" s="6" t="s">
        <v>199</v>
      </c>
      <c r="D939" s="6" t="s">
        <v>2</v>
      </c>
      <c r="E939" s="8">
        <v>75915</v>
      </c>
      <c r="F939" s="1">
        <v>41499</v>
      </c>
      <c r="G939" s="8">
        <v>75915</v>
      </c>
      <c r="H939" s="16">
        <f>E939-G939</f>
        <v>0</v>
      </c>
      <c r="I939" s="3" t="s">
        <v>155</v>
      </c>
    </row>
    <row r="940" spans="1:10" s="3" customFormat="1" x14ac:dyDescent="0.25">
      <c r="A940" s="21">
        <v>41495</v>
      </c>
      <c r="B940" s="6">
        <v>284</v>
      </c>
      <c r="C940" s="6" t="s">
        <v>199</v>
      </c>
      <c r="D940" s="6" t="s">
        <v>2</v>
      </c>
      <c r="E940" s="8">
        <v>117495</v>
      </c>
      <c r="F940" s="1">
        <v>41499</v>
      </c>
      <c r="G940" s="8">
        <v>117495</v>
      </c>
      <c r="H940" s="16">
        <f>E940-G940</f>
        <v>0</v>
      </c>
      <c r="I940" s="3" t="s">
        <v>155</v>
      </c>
    </row>
    <row r="941" spans="1:10" ht="25.5" customHeight="1" x14ac:dyDescent="0.25">
      <c r="E941" s="51">
        <f>SUM(E938:E940)</f>
        <v>266922</v>
      </c>
    </row>
    <row r="942" spans="1:10" x14ac:dyDescent="0.25">
      <c r="B942" s="3" t="s">
        <v>0</v>
      </c>
      <c r="E942" s="8">
        <v>5985</v>
      </c>
    </row>
    <row r="943" spans="1:10" x14ac:dyDescent="0.25">
      <c r="E943" s="8">
        <v>64600</v>
      </c>
    </row>
    <row r="944" spans="1:10" x14ac:dyDescent="0.25">
      <c r="E944" s="8">
        <v>81950</v>
      </c>
    </row>
    <row r="945" spans="1:9" ht="15.75" thickBot="1" x14ac:dyDescent="0.3">
      <c r="E945" s="8">
        <v>88000</v>
      </c>
    </row>
    <row r="946" spans="1:9" x14ac:dyDescent="0.25">
      <c r="E946" s="116">
        <f>SUM(E942:E945)</f>
        <v>240535</v>
      </c>
      <c r="F946" s="158" t="s">
        <v>245</v>
      </c>
    </row>
    <row r="947" spans="1:9" x14ac:dyDescent="0.25">
      <c r="D947" s="123" t="s">
        <v>202</v>
      </c>
      <c r="E947" s="117">
        <v>26387</v>
      </c>
      <c r="F947" s="158"/>
    </row>
    <row r="948" spans="1:9" ht="15.75" thickBot="1" x14ac:dyDescent="0.3">
      <c r="E948" s="118">
        <f>SUM(E946:E947)</f>
        <v>266922</v>
      </c>
      <c r="F948" s="110" t="s">
        <v>203</v>
      </c>
    </row>
    <row r="949" spans="1:9" x14ac:dyDescent="0.25">
      <c r="A949" s="2" t="s">
        <v>204</v>
      </c>
    </row>
    <row r="950" spans="1:9" s="3" customFormat="1" x14ac:dyDescent="0.25">
      <c r="A950" s="21">
        <v>41495</v>
      </c>
      <c r="B950" s="6">
        <v>331</v>
      </c>
      <c r="C950" s="6" t="s">
        <v>199</v>
      </c>
      <c r="D950" s="6" t="s">
        <v>2</v>
      </c>
      <c r="E950" s="8">
        <v>119250</v>
      </c>
      <c r="F950" s="1">
        <v>41501</v>
      </c>
      <c r="G950" s="8">
        <v>119250</v>
      </c>
      <c r="H950" s="16">
        <f>E950-G950</f>
        <v>0</v>
      </c>
    </row>
    <row r="951" spans="1:9" s="3" customFormat="1" x14ac:dyDescent="0.25">
      <c r="A951" s="21">
        <v>41496</v>
      </c>
      <c r="B951" s="6">
        <v>399</v>
      </c>
      <c r="C951" s="6" t="s">
        <v>199</v>
      </c>
      <c r="D951" s="6" t="s">
        <v>2</v>
      </c>
      <c r="E951" s="8">
        <v>270040</v>
      </c>
      <c r="F951" s="1">
        <v>41501</v>
      </c>
      <c r="G951" s="8">
        <v>270040</v>
      </c>
      <c r="H951" s="16">
        <f>E951-G951</f>
        <v>0</v>
      </c>
    </row>
    <row r="952" spans="1:9" s="3" customFormat="1" x14ac:dyDescent="0.25">
      <c r="A952" s="21">
        <v>41493</v>
      </c>
      <c r="B952" s="48">
        <v>116</v>
      </c>
      <c r="C952" s="6" t="s">
        <v>199</v>
      </c>
      <c r="D952" s="6" t="s">
        <v>2</v>
      </c>
      <c r="E952" s="8">
        <v>21671.5</v>
      </c>
      <c r="F952" s="1">
        <v>41501</v>
      </c>
      <c r="G952" s="8">
        <v>21671.5</v>
      </c>
      <c r="H952" s="16">
        <f>E952-G952</f>
        <v>0</v>
      </c>
      <c r="I952" s="3" t="s">
        <v>47</v>
      </c>
    </row>
    <row r="953" spans="1:9" x14ac:dyDescent="0.25">
      <c r="E953" s="51">
        <f>SUM(E950:E952)</f>
        <v>410961.5</v>
      </c>
    </row>
    <row r="954" spans="1:9" x14ac:dyDescent="0.25">
      <c r="B954" s="3" t="s">
        <v>0</v>
      </c>
      <c r="E954" s="8">
        <v>61600</v>
      </c>
    </row>
    <row r="955" spans="1:9" x14ac:dyDescent="0.25">
      <c r="E955" s="8">
        <v>200</v>
      </c>
    </row>
    <row r="956" spans="1:9" x14ac:dyDescent="0.25">
      <c r="E956" s="8">
        <v>72000</v>
      </c>
    </row>
    <row r="957" spans="1:9" x14ac:dyDescent="0.25">
      <c r="E957" s="8">
        <v>76700</v>
      </c>
    </row>
    <row r="958" spans="1:9" x14ac:dyDescent="0.25">
      <c r="E958" s="8">
        <v>15300</v>
      </c>
    </row>
    <row r="959" spans="1:9" x14ac:dyDescent="0.25">
      <c r="E959" s="8">
        <v>100000</v>
      </c>
    </row>
    <row r="960" spans="1:9" x14ac:dyDescent="0.25">
      <c r="E960" s="8">
        <v>25300</v>
      </c>
    </row>
    <row r="961" spans="1:9" ht="15.75" thickBot="1" x14ac:dyDescent="0.3">
      <c r="E961" s="8">
        <v>18300</v>
      </c>
    </row>
    <row r="962" spans="1:9" x14ac:dyDescent="0.25">
      <c r="E962" s="114">
        <f>SUM(E954:E961)</f>
        <v>369400</v>
      </c>
    </row>
    <row r="963" spans="1:9" x14ac:dyDescent="0.25">
      <c r="B963" s="151" t="s">
        <v>205</v>
      </c>
      <c r="C963" s="151"/>
      <c r="D963" s="124" t="s">
        <v>246</v>
      </c>
      <c r="E963" s="120">
        <v>51033</v>
      </c>
      <c r="G963" s="152" t="s">
        <v>245</v>
      </c>
    </row>
    <row r="964" spans="1:9" ht="15.75" customHeight="1" thickBot="1" x14ac:dyDescent="0.3">
      <c r="E964" s="52">
        <f>SUM(E962:E963)</f>
        <v>420433</v>
      </c>
      <c r="G964" s="152"/>
    </row>
    <row r="965" spans="1:9" ht="15" customHeight="1" x14ac:dyDescent="0.3">
      <c r="C965" s="140" t="s">
        <v>245</v>
      </c>
      <c r="D965" s="141" t="s">
        <v>268</v>
      </c>
      <c r="E965" s="119">
        <f>E953-E964</f>
        <v>-9471.5</v>
      </c>
      <c r="F965" s="127" t="s">
        <v>249</v>
      </c>
      <c r="G965" s="128"/>
    </row>
    <row r="966" spans="1:9" x14ac:dyDescent="0.25">
      <c r="A966" s="2" t="s">
        <v>92</v>
      </c>
    </row>
    <row r="967" spans="1:9" s="3" customFormat="1" x14ac:dyDescent="0.25">
      <c r="A967" s="21">
        <v>41502</v>
      </c>
      <c r="B967" s="6">
        <v>767</v>
      </c>
      <c r="C967" s="6" t="s">
        <v>199</v>
      </c>
      <c r="D967" s="3" t="s">
        <v>2</v>
      </c>
      <c r="E967" s="8">
        <v>159004</v>
      </c>
      <c r="F967" s="1">
        <v>41512</v>
      </c>
      <c r="G967" s="8">
        <v>159004</v>
      </c>
      <c r="H967" s="16">
        <f t="shared" ref="H967:H977" si="9">E967-G967</f>
        <v>0</v>
      </c>
    </row>
    <row r="968" spans="1:9" s="3" customFormat="1" x14ac:dyDescent="0.25">
      <c r="A968" s="21">
        <v>41502</v>
      </c>
      <c r="B968" s="6">
        <v>768</v>
      </c>
      <c r="C968" s="6" t="s">
        <v>199</v>
      </c>
      <c r="D968" s="3" t="s">
        <v>2</v>
      </c>
      <c r="E968" s="8">
        <v>72463</v>
      </c>
      <c r="F968" s="1">
        <v>41512</v>
      </c>
      <c r="G968" s="8">
        <v>72463</v>
      </c>
      <c r="H968" s="16">
        <f t="shared" si="9"/>
        <v>0</v>
      </c>
    </row>
    <row r="969" spans="1:9" s="3" customFormat="1" x14ac:dyDescent="0.25">
      <c r="A969" s="21">
        <v>41502</v>
      </c>
      <c r="B969" s="6">
        <v>769</v>
      </c>
      <c r="C969" s="6" t="s">
        <v>199</v>
      </c>
      <c r="D969" s="3" t="s">
        <v>2</v>
      </c>
      <c r="E969" s="8">
        <v>80780</v>
      </c>
      <c r="F969" s="1">
        <v>41512</v>
      </c>
      <c r="G969" s="8">
        <v>80780</v>
      </c>
      <c r="H969" s="16">
        <f t="shared" si="9"/>
        <v>0</v>
      </c>
    </row>
    <row r="970" spans="1:9" s="3" customFormat="1" x14ac:dyDescent="0.25">
      <c r="A970" s="21">
        <v>41505</v>
      </c>
      <c r="B970" s="6">
        <v>960</v>
      </c>
      <c r="C970" s="6" t="s">
        <v>199</v>
      </c>
      <c r="D970" s="3" t="s">
        <v>2</v>
      </c>
      <c r="E970" s="8">
        <v>141252</v>
      </c>
      <c r="F970" s="1">
        <v>41512</v>
      </c>
      <c r="G970" s="8">
        <v>141252</v>
      </c>
      <c r="H970" s="8">
        <f t="shared" si="9"/>
        <v>0</v>
      </c>
      <c r="I970" s="3" t="s">
        <v>47</v>
      </c>
    </row>
    <row r="971" spans="1:9" s="3" customFormat="1" x14ac:dyDescent="0.25">
      <c r="A971" s="21">
        <v>41505</v>
      </c>
      <c r="B971" s="6">
        <v>961</v>
      </c>
      <c r="C971" s="6" t="s">
        <v>199</v>
      </c>
      <c r="D971" s="3" t="s">
        <v>2</v>
      </c>
      <c r="E971" s="8">
        <v>211752</v>
      </c>
      <c r="F971" s="1">
        <v>41512</v>
      </c>
      <c r="G971" s="8">
        <v>211752</v>
      </c>
      <c r="H971" s="8">
        <f t="shared" si="9"/>
        <v>0</v>
      </c>
      <c r="I971" s="3" t="s">
        <v>47</v>
      </c>
    </row>
    <row r="972" spans="1:9" s="3" customFormat="1" x14ac:dyDescent="0.25">
      <c r="A972" s="21">
        <v>41510</v>
      </c>
      <c r="B972" s="6">
        <v>363</v>
      </c>
      <c r="C972" s="6" t="s">
        <v>206</v>
      </c>
      <c r="D972" s="3" t="s">
        <v>2</v>
      </c>
      <c r="E972" s="8">
        <v>230500</v>
      </c>
      <c r="F972" s="1">
        <v>41512</v>
      </c>
      <c r="G972" s="8">
        <v>230500</v>
      </c>
      <c r="H972" s="8">
        <f t="shared" si="9"/>
        <v>0</v>
      </c>
      <c r="I972" s="3" t="s">
        <v>27</v>
      </c>
    </row>
    <row r="973" spans="1:9" s="3" customFormat="1" x14ac:dyDescent="0.25">
      <c r="A973" s="21">
        <v>41510</v>
      </c>
      <c r="B973" s="6">
        <v>355</v>
      </c>
      <c r="C973" s="6" t="s">
        <v>206</v>
      </c>
      <c r="D973" s="3" t="s">
        <v>2</v>
      </c>
      <c r="E973" s="8">
        <v>171740</v>
      </c>
      <c r="F973" s="1">
        <v>41512</v>
      </c>
      <c r="G973" s="8">
        <v>171740</v>
      </c>
      <c r="H973" s="8">
        <f t="shared" si="9"/>
        <v>0</v>
      </c>
      <c r="I973" s="3" t="s">
        <v>27</v>
      </c>
    </row>
    <row r="974" spans="1:9" s="3" customFormat="1" x14ac:dyDescent="0.25">
      <c r="A974" s="21">
        <v>41510</v>
      </c>
      <c r="B974" s="6">
        <v>356</v>
      </c>
      <c r="C974" s="6" t="s">
        <v>206</v>
      </c>
      <c r="D974" s="3" t="s">
        <v>2</v>
      </c>
      <c r="E974" s="8">
        <v>167552</v>
      </c>
      <c r="F974" s="1">
        <v>41512</v>
      </c>
      <c r="G974" s="8">
        <v>167552</v>
      </c>
      <c r="H974" s="8">
        <f t="shared" si="9"/>
        <v>0</v>
      </c>
      <c r="I974" s="3" t="s">
        <v>27</v>
      </c>
    </row>
    <row r="975" spans="1:9" s="3" customFormat="1" x14ac:dyDescent="0.25">
      <c r="A975" s="21">
        <v>41510</v>
      </c>
      <c r="B975" s="6">
        <v>357</v>
      </c>
      <c r="C975" s="6" t="s">
        <v>206</v>
      </c>
      <c r="D975" s="3" t="s">
        <v>2</v>
      </c>
      <c r="E975" s="8">
        <v>150158</v>
      </c>
      <c r="F975" s="1">
        <v>41512</v>
      </c>
      <c r="G975" s="8">
        <v>150158</v>
      </c>
      <c r="H975" s="8">
        <f t="shared" si="9"/>
        <v>0</v>
      </c>
      <c r="I975" s="3" t="s">
        <v>27</v>
      </c>
    </row>
    <row r="976" spans="1:9" s="3" customFormat="1" x14ac:dyDescent="0.25">
      <c r="A976" s="21">
        <v>41510</v>
      </c>
      <c r="B976" s="6">
        <v>358</v>
      </c>
      <c r="C976" s="6" t="s">
        <v>206</v>
      </c>
      <c r="D976" s="3" t="s">
        <v>2</v>
      </c>
      <c r="E976" s="8">
        <v>103584</v>
      </c>
      <c r="F976" s="1">
        <v>41512</v>
      </c>
      <c r="G976" s="8">
        <v>103584</v>
      </c>
      <c r="H976" s="8">
        <f t="shared" si="9"/>
        <v>0</v>
      </c>
      <c r="I976" s="3" t="s">
        <v>27</v>
      </c>
    </row>
    <row r="977" spans="1:8" s="3" customFormat="1" x14ac:dyDescent="0.25">
      <c r="A977" s="21">
        <v>41506</v>
      </c>
      <c r="B977" s="6">
        <v>51</v>
      </c>
      <c r="C977" s="6" t="s">
        <v>206</v>
      </c>
      <c r="D977" s="3" t="s">
        <v>2</v>
      </c>
      <c r="E977" s="8">
        <v>26294.5</v>
      </c>
      <c r="F977" s="1">
        <v>41512</v>
      </c>
      <c r="G977" s="8">
        <v>26294.5</v>
      </c>
      <c r="H977" s="8">
        <f t="shared" si="9"/>
        <v>0</v>
      </c>
    </row>
    <row r="978" spans="1:8" ht="15.75" thickBot="1" x14ac:dyDescent="0.3">
      <c r="G978" s="54">
        <f>SUM(G967:G977)</f>
        <v>1515079.5</v>
      </c>
      <c r="H978" s="2" t="s">
        <v>207</v>
      </c>
    </row>
    <row r="979" spans="1:8" x14ac:dyDescent="0.25">
      <c r="C979" s="3" t="s">
        <v>0</v>
      </c>
      <c r="E979" s="25">
        <v>95323</v>
      </c>
    </row>
    <row r="980" spans="1:8" x14ac:dyDescent="0.25">
      <c r="E980" s="19">
        <v>50183.75</v>
      </c>
    </row>
    <row r="981" spans="1:8" x14ac:dyDescent="0.25">
      <c r="E981" s="19">
        <v>78900</v>
      </c>
    </row>
    <row r="982" spans="1:8" x14ac:dyDescent="0.25">
      <c r="E982" s="19">
        <v>91500</v>
      </c>
    </row>
    <row r="983" spans="1:8" x14ac:dyDescent="0.25">
      <c r="E983" s="19">
        <v>85500</v>
      </c>
    </row>
    <row r="984" spans="1:8" x14ac:dyDescent="0.25">
      <c r="E984" s="19">
        <v>16120</v>
      </c>
    </row>
    <row r="985" spans="1:8" x14ac:dyDescent="0.25">
      <c r="E985" s="19">
        <v>86400</v>
      </c>
    </row>
    <row r="986" spans="1:8" x14ac:dyDescent="0.25">
      <c r="E986" s="19">
        <v>50000</v>
      </c>
    </row>
    <row r="987" spans="1:8" x14ac:dyDescent="0.25">
      <c r="E987" s="19">
        <v>50000</v>
      </c>
    </row>
    <row r="988" spans="1:8" x14ac:dyDescent="0.25">
      <c r="E988" s="19">
        <v>24100</v>
      </c>
    </row>
    <row r="989" spans="1:8" x14ac:dyDescent="0.25">
      <c r="E989" s="19">
        <v>2500</v>
      </c>
      <c r="G989" s="8"/>
    </row>
    <row r="990" spans="1:8" ht="15.75" thickBot="1" x14ac:dyDescent="0.3">
      <c r="E990" s="55">
        <v>25300</v>
      </c>
      <c r="G990" s="22">
        <v>655826.75</v>
      </c>
    </row>
    <row r="991" spans="1:8" x14ac:dyDescent="0.25">
      <c r="E991" s="25">
        <v>45479</v>
      </c>
      <c r="G991" s="8"/>
    </row>
    <row r="992" spans="1:8" x14ac:dyDescent="0.25">
      <c r="E992" s="19">
        <v>71000</v>
      </c>
      <c r="G992" s="8"/>
    </row>
    <row r="993" spans="4:8" x14ac:dyDescent="0.25">
      <c r="E993" s="19">
        <v>36750</v>
      </c>
      <c r="G993" s="8"/>
    </row>
    <row r="994" spans="4:8" x14ac:dyDescent="0.25">
      <c r="E994" s="19">
        <v>83600</v>
      </c>
      <c r="G994" s="8"/>
    </row>
    <row r="995" spans="4:8" x14ac:dyDescent="0.25">
      <c r="E995" s="19">
        <v>12900</v>
      </c>
      <c r="G995" s="8"/>
    </row>
    <row r="996" spans="4:8" x14ac:dyDescent="0.25">
      <c r="E996" s="19">
        <v>115382</v>
      </c>
      <c r="G996" s="8"/>
    </row>
    <row r="997" spans="4:8" x14ac:dyDescent="0.25">
      <c r="E997" s="19">
        <v>62992</v>
      </c>
      <c r="G997" s="8"/>
    </row>
    <row r="998" spans="4:8" x14ac:dyDescent="0.25">
      <c r="E998" s="19">
        <v>83300</v>
      </c>
      <c r="G998" s="8"/>
    </row>
    <row r="999" spans="4:8" ht="15.75" thickBot="1" x14ac:dyDescent="0.3">
      <c r="E999" s="55">
        <v>98941</v>
      </c>
      <c r="G999" s="22">
        <v>610344</v>
      </c>
    </row>
    <row r="1000" spans="4:8" x14ac:dyDescent="0.25">
      <c r="E1000" s="25">
        <v>7778.5</v>
      </c>
      <c r="G1000" s="8"/>
    </row>
    <row r="1001" spans="4:8" x14ac:dyDescent="0.25">
      <c r="E1001" s="19">
        <v>89100</v>
      </c>
      <c r="G1001" s="8"/>
    </row>
    <row r="1002" spans="4:8" ht="15.75" thickBot="1" x14ac:dyDescent="0.3">
      <c r="E1002" s="55">
        <v>33000</v>
      </c>
      <c r="G1002" s="22">
        <v>129878.5</v>
      </c>
    </row>
    <row r="1003" spans="4:8" x14ac:dyDescent="0.25">
      <c r="D1003" s="3" t="s">
        <v>208</v>
      </c>
      <c r="G1003" s="53">
        <v>9471.5</v>
      </c>
    </row>
    <row r="1004" spans="4:8" x14ac:dyDescent="0.25">
      <c r="G1004" s="56">
        <f ca="1">SUM(G989:G1004)</f>
        <v>1405520.75</v>
      </c>
    </row>
    <row r="1005" spans="4:8" x14ac:dyDescent="0.25">
      <c r="D1005" s="121" t="s">
        <v>209</v>
      </c>
      <c r="E1005" s="130" t="s">
        <v>251</v>
      </c>
      <c r="G1005" s="8">
        <v>51134</v>
      </c>
    </row>
    <row r="1006" spans="4:8" x14ac:dyDescent="0.25">
      <c r="D1006" s="121" t="s">
        <v>209</v>
      </c>
      <c r="E1006" s="129" t="s">
        <v>250</v>
      </c>
      <c r="G1006" s="8">
        <v>45436.5</v>
      </c>
    </row>
    <row r="1007" spans="4:8" x14ac:dyDescent="0.25">
      <c r="G1007" s="56">
        <v>1502091.2</v>
      </c>
    </row>
    <row r="1008" spans="4:8" x14ac:dyDescent="0.25">
      <c r="F1008" s="124" t="s">
        <v>128</v>
      </c>
      <c r="G1008" s="56">
        <v>12987.8</v>
      </c>
      <c r="H1008" s="152" t="s">
        <v>245</v>
      </c>
    </row>
    <row r="1009" spans="1:8" x14ac:dyDescent="0.25">
      <c r="G1009" s="54">
        <f>SUM(G1007:G1008)</f>
        <v>1515079</v>
      </c>
      <c r="H1009" s="152"/>
    </row>
    <row r="1010" spans="1:8" x14ac:dyDescent="0.25">
      <c r="A1010" s="2" t="s">
        <v>210</v>
      </c>
    </row>
    <row r="1012" spans="1:8" s="3" customFormat="1" x14ac:dyDescent="0.25">
      <c r="A1012" s="21">
        <v>41515</v>
      </c>
      <c r="B1012" s="6">
        <v>662</v>
      </c>
      <c r="C1012" s="6" t="s">
        <v>206</v>
      </c>
      <c r="D1012" s="3" t="s">
        <v>2</v>
      </c>
      <c r="E1012" s="8">
        <v>127908</v>
      </c>
      <c r="F1012" s="1">
        <v>41517</v>
      </c>
      <c r="G1012" s="8">
        <v>127908</v>
      </c>
      <c r="H1012" s="8">
        <f>E1012-G1012</f>
        <v>0</v>
      </c>
    </row>
    <row r="1013" spans="1:8" s="3" customFormat="1" x14ac:dyDescent="0.25">
      <c r="A1013" s="21">
        <v>41515</v>
      </c>
      <c r="B1013" s="6">
        <v>663</v>
      </c>
      <c r="C1013" s="6" t="s">
        <v>206</v>
      </c>
      <c r="D1013" s="3" t="s">
        <v>2</v>
      </c>
      <c r="E1013" s="8">
        <v>141220</v>
      </c>
      <c r="F1013" s="1">
        <v>41517</v>
      </c>
      <c r="G1013" s="8">
        <v>141220</v>
      </c>
      <c r="H1013" s="8">
        <f>E1013-G1013</f>
        <v>0</v>
      </c>
    </row>
    <row r="1014" spans="1:8" s="3" customFormat="1" x14ac:dyDescent="0.25">
      <c r="A1014" s="21">
        <v>41515</v>
      </c>
      <c r="B1014" s="6">
        <v>664</v>
      </c>
      <c r="C1014" s="6" t="s">
        <v>206</v>
      </c>
      <c r="D1014" s="3" t="s">
        <v>2</v>
      </c>
      <c r="E1014" s="8">
        <v>122305</v>
      </c>
      <c r="F1014" s="1">
        <v>41517</v>
      </c>
      <c r="G1014" s="8">
        <v>122305</v>
      </c>
      <c r="H1014" s="8">
        <f>E1014-G1014</f>
        <v>0</v>
      </c>
    </row>
    <row r="1015" spans="1:8" s="3" customFormat="1" x14ac:dyDescent="0.25">
      <c r="A1015" s="21">
        <v>41515</v>
      </c>
      <c r="B1015" s="6">
        <v>665</v>
      </c>
      <c r="C1015" s="6" t="s">
        <v>206</v>
      </c>
      <c r="D1015" s="3" t="s">
        <v>2</v>
      </c>
      <c r="E1015" s="8">
        <v>409116</v>
      </c>
      <c r="F1015" s="1">
        <v>41517</v>
      </c>
      <c r="G1015" s="8">
        <v>409116</v>
      </c>
      <c r="H1015" s="8">
        <f>E1015-G1015</f>
        <v>0</v>
      </c>
    </row>
    <row r="1016" spans="1:8" s="3" customFormat="1" x14ac:dyDescent="0.25">
      <c r="A1016" s="21">
        <v>41515</v>
      </c>
      <c r="B1016" s="6">
        <v>666</v>
      </c>
      <c r="C1016" s="6" t="s">
        <v>206</v>
      </c>
      <c r="D1016" s="3" t="s">
        <v>2</v>
      </c>
      <c r="E1016" s="8">
        <v>1128</v>
      </c>
      <c r="F1016" s="1">
        <v>41517</v>
      </c>
      <c r="G1016" s="8">
        <v>1128</v>
      </c>
      <c r="H1016" s="8">
        <f>E1016-G1016</f>
        <v>0</v>
      </c>
    </row>
    <row r="1017" spans="1:8" x14ac:dyDescent="0.25">
      <c r="E1017" s="54">
        <f>SUM(E1012:E1016)</f>
        <v>801677</v>
      </c>
    </row>
    <row r="1018" spans="1:8" x14ac:dyDescent="0.25">
      <c r="D1018" s="3" t="s">
        <v>0</v>
      </c>
      <c r="E1018" s="8">
        <v>55050</v>
      </c>
    </row>
    <row r="1019" spans="1:8" x14ac:dyDescent="0.25">
      <c r="E1019" s="8">
        <v>8246</v>
      </c>
    </row>
    <row r="1020" spans="1:8" x14ac:dyDescent="0.25">
      <c r="E1020" s="8">
        <v>53200</v>
      </c>
    </row>
    <row r="1021" spans="1:8" x14ac:dyDescent="0.25">
      <c r="E1021" s="8">
        <v>32950</v>
      </c>
    </row>
    <row r="1022" spans="1:8" x14ac:dyDescent="0.25">
      <c r="E1022" s="8">
        <v>25800</v>
      </c>
    </row>
    <row r="1023" spans="1:8" x14ac:dyDescent="0.25">
      <c r="E1023" s="8">
        <v>42500</v>
      </c>
    </row>
    <row r="1024" spans="1:8" x14ac:dyDescent="0.25">
      <c r="E1024" s="8">
        <v>3941</v>
      </c>
    </row>
    <row r="1025" spans="1:9" x14ac:dyDescent="0.25">
      <c r="E1025" s="8">
        <v>8022</v>
      </c>
    </row>
    <row r="1026" spans="1:9" x14ac:dyDescent="0.25">
      <c r="E1026" s="8">
        <v>800</v>
      </c>
    </row>
    <row r="1027" spans="1:9" x14ac:dyDescent="0.25">
      <c r="E1027" s="8">
        <v>103000</v>
      </c>
    </row>
    <row r="1028" spans="1:9" x14ac:dyDescent="0.25">
      <c r="E1028" s="8">
        <v>75700</v>
      </c>
    </row>
    <row r="1029" spans="1:9" x14ac:dyDescent="0.25">
      <c r="E1029" s="8">
        <v>58258</v>
      </c>
    </row>
    <row r="1030" spans="1:9" x14ac:dyDescent="0.25">
      <c r="E1030" s="8">
        <v>120000</v>
      </c>
    </row>
    <row r="1031" spans="1:9" ht="15.75" thickBot="1" x14ac:dyDescent="0.3">
      <c r="E1031" s="8">
        <v>108098</v>
      </c>
    </row>
    <row r="1032" spans="1:9" x14ac:dyDescent="0.25">
      <c r="E1032" s="57">
        <f>SUM(E1018:E1031)</f>
        <v>695565</v>
      </c>
    </row>
    <row r="1033" spans="1:9" x14ac:dyDescent="0.25">
      <c r="D1033" s="121" t="s">
        <v>253</v>
      </c>
      <c r="E1033" s="131">
        <v>62758</v>
      </c>
      <c r="F1033" s="2"/>
      <c r="G1033" s="2"/>
    </row>
    <row r="1034" spans="1:9" x14ac:dyDescent="0.25">
      <c r="D1034" s="123" t="s">
        <v>252</v>
      </c>
      <c r="E1034" s="115">
        <v>43354</v>
      </c>
      <c r="G1034" s="152" t="s">
        <v>245</v>
      </c>
    </row>
    <row r="1035" spans="1:9" ht="15.75" thickBot="1" x14ac:dyDescent="0.3">
      <c r="E1035" s="38">
        <f>SUM(E1032:E1034)</f>
        <v>801677</v>
      </c>
      <c r="F1035" s="3" t="s">
        <v>211</v>
      </c>
      <c r="G1035" s="152"/>
    </row>
    <row r="1036" spans="1:9" x14ac:dyDescent="0.25">
      <c r="A1036" s="2" t="s">
        <v>212</v>
      </c>
    </row>
    <row r="1037" spans="1:9" s="3" customFormat="1" x14ac:dyDescent="0.25">
      <c r="A1037" s="21">
        <v>41512</v>
      </c>
      <c r="B1037" s="6">
        <v>445</v>
      </c>
      <c r="C1037" s="6" t="s">
        <v>206</v>
      </c>
      <c r="D1037" s="3" t="s">
        <v>2</v>
      </c>
      <c r="E1037" s="8">
        <v>39152</v>
      </c>
      <c r="F1037" s="1">
        <v>41524</v>
      </c>
      <c r="G1037" s="8">
        <v>39152</v>
      </c>
      <c r="H1037" s="8">
        <f>E1037-G1037</f>
        <v>0</v>
      </c>
      <c r="I1037" s="3" t="s">
        <v>122</v>
      </c>
    </row>
    <row r="1038" spans="1:9" s="3" customFormat="1" x14ac:dyDescent="0.25">
      <c r="A1038" s="21">
        <v>41516</v>
      </c>
      <c r="B1038" s="6">
        <v>787</v>
      </c>
      <c r="C1038" s="6" t="s">
        <v>206</v>
      </c>
      <c r="D1038" s="3" t="s">
        <v>2</v>
      </c>
      <c r="E1038" s="8">
        <v>16477</v>
      </c>
      <c r="F1038" s="1">
        <v>41524</v>
      </c>
      <c r="G1038" s="8">
        <v>16477</v>
      </c>
      <c r="H1038" s="8">
        <f>E1038-G1038</f>
        <v>0</v>
      </c>
    </row>
    <row r="1039" spans="1:9" s="3" customFormat="1" x14ac:dyDescent="0.25">
      <c r="A1039" s="21">
        <v>41519</v>
      </c>
      <c r="B1039" s="6">
        <v>973</v>
      </c>
      <c r="C1039" s="6" t="s">
        <v>206</v>
      </c>
      <c r="D1039" s="3" t="s">
        <v>2</v>
      </c>
      <c r="E1039" s="8">
        <v>340782</v>
      </c>
      <c r="F1039" s="1">
        <v>41524</v>
      </c>
      <c r="G1039" s="8">
        <v>340782</v>
      </c>
      <c r="H1039" s="8">
        <f>E1039-G1039</f>
        <v>0</v>
      </c>
    </row>
    <row r="1040" spans="1:9" s="3" customFormat="1" x14ac:dyDescent="0.25">
      <c r="A1040" s="21">
        <v>41519</v>
      </c>
      <c r="B1040" s="6">
        <v>974</v>
      </c>
      <c r="C1040" s="6" t="s">
        <v>206</v>
      </c>
      <c r="D1040" s="3" t="s">
        <v>2</v>
      </c>
      <c r="E1040" s="8">
        <v>127746</v>
      </c>
      <c r="F1040" s="1">
        <v>41524</v>
      </c>
      <c r="G1040" s="8">
        <v>127746</v>
      </c>
      <c r="H1040" s="8">
        <f>E1040-G1040</f>
        <v>0</v>
      </c>
      <c r="I1040" s="3" t="s">
        <v>80</v>
      </c>
    </row>
    <row r="1041" spans="5:7" x14ac:dyDescent="0.25">
      <c r="G1041" s="58">
        <f>SUM(G1037:G1040)</f>
        <v>524157</v>
      </c>
    </row>
    <row r="1042" spans="5:7" x14ac:dyDescent="0.25">
      <c r="E1042" s="8">
        <v>2700</v>
      </c>
    </row>
    <row r="1043" spans="5:7" x14ac:dyDescent="0.25">
      <c r="E1043" s="8">
        <v>5100</v>
      </c>
    </row>
    <row r="1044" spans="5:7" x14ac:dyDescent="0.25">
      <c r="E1044" s="8">
        <v>14400</v>
      </c>
    </row>
    <row r="1045" spans="5:7" x14ac:dyDescent="0.25">
      <c r="E1045" s="8">
        <v>53500</v>
      </c>
    </row>
    <row r="1046" spans="5:7" x14ac:dyDescent="0.25">
      <c r="E1046" s="8">
        <v>78000</v>
      </c>
    </row>
    <row r="1047" spans="5:7" x14ac:dyDescent="0.25">
      <c r="E1047" s="8">
        <v>2762</v>
      </c>
    </row>
    <row r="1048" spans="5:7" x14ac:dyDescent="0.25">
      <c r="E1048" s="8">
        <v>31731</v>
      </c>
    </row>
    <row r="1049" spans="5:7" x14ac:dyDescent="0.25">
      <c r="E1049" s="8">
        <v>9667</v>
      </c>
    </row>
    <row r="1050" spans="5:7" x14ac:dyDescent="0.25">
      <c r="E1050" s="8">
        <v>20900</v>
      </c>
    </row>
    <row r="1051" spans="5:7" x14ac:dyDescent="0.25">
      <c r="E1051" s="8">
        <v>75600</v>
      </c>
    </row>
    <row r="1052" spans="5:7" x14ac:dyDescent="0.25">
      <c r="E1052" s="8">
        <v>94196</v>
      </c>
    </row>
    <row r="1053" spans="5:7" x14ac:dyDescent="0.25">
      <c r="E1053" s="8">
        <v>48473</v>
      </c>
    </row>
    <row r="1054" spans="5:7" x14ac:dyDescent="0.25">
      <c r="E1054" s="8">
        <v>10000</v>
      </c>
    </row>
    <row r="1055" spans="5:7" ht="15.75" thickBot="1" x14ac:dyDescent="0.3">
      <c r="E1055" s="8">
        <v>5000</v>
      </c>
    </row>
    <row r="1056" spans="5:7" x14ac:dyDescent="0.25">
      <c r="E1056" s="57">
        <f>SUM(E1042:E1055)</f>
        <v>452029</v>
      </c>
      <c r="G1056" s="159" t="s">
        <v>245</v>
      </c>
    </row>
    <row r="1057" spans="1:8" x14ac:dyDescent="0.25">
      <c r="C1057" s="155" t="s">
        <v>266</v>
      </c>
      <c r="D1057" s="156"/>
      <c r="E1057" s="134">
        <v>72128</v>
      </c>
      <c r="G1057" s="159"/>
    </row>
    <row r="1058" spans="1:8" ht="15.75" thickBot="1" x14ac:dyDescent="0.3">
      <c r="E1058" s="59">
        <f>SUM(E1056:E1057)</f>
        <v>524157</v>
      </c>
      <c r="F1058" s="136" t="s">
        <v>213</v>
      </c>
    </row>
    <row r="1059" spans="1:8" x14ac:dyDescent="0.25">
      <c r="A1059" s="2" t="s">
        <v>158</v>
      </c>
    </row>
    <row r="1060" spans="1:8" s="3" customFormat="1" x14ac:dyDescent="0.25">
      <c r="A1060" s="21">
        <v>41522</v>
      </c>
      <c r="B1060" s="6">
        <v>169</v>
      </c>
      <c r="C1060" s="6" t="s">
        <v>214</v>
      </c>
      <c r="D1060" s="3" t="s">
        <v>2</v>
      </c>
      <c r="E1060" s="8">
        <v>133343</v>
      </c>
      <c r="F1060" s="1">
        <v>41527</v>
      </c>
      <c r="G1060" s="8">
        <v>133343</v>
      </c>
      <c r="H1060" s="8">
        <f>E1060-G1060</f>
        <v>0</v>
      </c>
    </row>
    <row r="1061" spans="1:8" s="3" customFormat="1" x14ac:dyDescent="0.25">
      <c r="A1061" s="21">
        <v>41522</v>
      </c>
      <c r="B1061" s="6">
        <v>172</v>
      </c>
      <c r="C1061" s="6" t="s">
        <v>214</v>
      </c>
      <c r="D1061" s="3" t="s">
        <v>2</v>
      </c>
      <c r="E1061" s="8">
        <v>133344</v>
      </c>
      <c r="F1061" s="1">
        <v>41527</v>
      </c>
      <c r="G1061" s="8">
        <v>133344</v>
      </c>
      <c r="H1061" s="8">
        <f>E1061-G1061</f>
        <v>0</v>
      </c>
    </row>
    <row r="1062" spans="1:8" x14ac:dyDescent="0.25">
      <c r="E1062" s="54">
        <f>SUM(E1060:E1061)</f>
        <v>266687</v>
      </c>
    </row>
    <row r="1063" spans="1:8" x14ac:dyDescent="0.25">
      <c r="D1063" s="3" t="s">
        <v>0</v>
      </c>
      <c r="E1063" s="8">
        <v>13970</v>
      </c>
    </row>
    <row r="1064" spans="1:8" x14ac:dyDescent="0.25">
      <c r="E1064" s="8">
        <v>6829</v>
      </c>
    </row>
    <row r="1065" spans="1:8" x14ac:dyDescent="0.25">
      <c r="E1065" s="8">
        <v>42719</v>
      </c>
    </row>
    <row r="1066" spans="1:8" x14ac:dyDescent="0.25">
      <c r="E1066" s="8">
        <v>102200</v>
      </c>
    </row>
    <row r="1067" spans="1:8" ht="15.75" thickBot="1" x14ac:dyDescent="0.3">
      <c r="E1067" s="8">
        <v>77400</v>
      </c>
    </row>
    <row r="1068" spans="1:8" x14ac:dyDescent="0.25">
      <c r="E1068" s="57">
        <f>SUM(E1063:E1067)</f>
        <v>243118</v>
      </c>
    </row>
    <row r="1069" spans="1:8" x14ac:dyDescent="0.25">
      <c r="D1069" s="124" t="s">
        <v>265</v>
      </c>
      <c r="E1069" s="115">
        <v>21568</v>
      </c>
    </row>
    <row r="1070" spans="1:8" ht="21" customHeight="1" x14ac:dyDescent="0.25">
      <c r="D1070" s="136" t="s">
        <v>215</v>
      </c>
      <c r="E1070" s="134">
        <v>2001</v>
      </c>
      <c r="G1070" s="159" t="s">
        <v>245</v>
      </c>
    </row>
    <row r="1071" spans="1:8" ht="21.75" customHeight="1" thickBot="1" x14ac:dyDescent="0.3">
      <c r="E1071" s="38">
        <f>SUM(E1068:E1070)</f>
        <v>266687</v>
      </c>
      <c r="F1071" s="3" t="s">
        <v>216</v>
      </c>
      <c r="G1071" s="159"/>
    </row>
    <row r="1072" spans="1:8" x14ac:dyDescent="0.25">
      <c r="A1072" s="2" t="s">
        <v>158</v>
      </c>
    </row>
    <row r="1073" spans="1:9" s="3" customFormat="1" x14ac:dyDescent="0.25">
      <c r="A1073" s="21">
        <v>41524</v>
      </c>
      <c r="B1073" s="6">
        <v>358</v>
      </c>
      <c r="C1073" s="6" t="s">
        <v>214</v>
      </c>
      <c r="D1073" s="3" t="s">
        <v>2</v>
      </c>
      <c r="E1073" s="8">
        <v>213600</v>
      </c>
      <c r="F1073" s="1">
        <v>41534</v>
      </c>
      <c r="G1073" s="8">
        <v>213600</v>
      </c>
      <c r="H1073" s="8">
        <f t="shared" ref="H1073:H1081" si="10">E1073-G1073</f>
        <v>0</v>
      </c>
      <c r="I1073" s="3" t="s">
        <v>168</v>
      </c>
    </row>
    <row r="1074" spans="1:9" s="3" customFormat="1" x14ac:dyDescent="0.25">
      <c r="A1074" s="21">
        <v>41524</v>
      </c>
      <c r="B1074" s="6">
        <v>359</v>
      </c>
      <c r="C1074" s="6" t="s">
        <v>214</v>
      </c>
      <c r="D1074" s="3" t="s">
        <v>2</v>
      </c>
      <c r="E1074" s="8">
        <v>217112</v>
      </c>
      <c r="F1074" s="1">
        <v>41534</v>
      </c>
      <c r="G1074" s="8">
        <v>217112.5</v>
      </c>
      <c r="H1074" s="8">
        <f t="shared" si="10"/>
        <v>-0.5</v>
      </c>
      <c r="I1074" s="3" t="s">
        <v>168</v>
      </c>
    </row>
    <row r="1075" spans="1:9" s="3" customFormat="1" x14ac:dyDescent="0.25">
      <c r="A1075" s="21">
        <v>41528</v>
      </c>
      <c r="B1075" s="6">
        <v>647</v>
      </c>
      <c r="C1075" s="6" t="s">
        <v>214</v>
      </c>
      <c r="D1075" s="3" t="s">
        <v>2</v>
      </c>
      <c r="E1075" s="8">
        <v>172721</v>
      </c>
      <c r="F1075" s="1">
        <v>41534</v>
      </c>
      <c r="G1075" s="8">
        <v>172721</v>
      </c>
      <c r="H1075" s="8">
        <f t="shared" si="10"/>
        <v>0</v>
      </c>
    </row>
    <row r="1076" spans="1:9" s="3" customFormat="1" x14ac:dyDescent="0.25">
      <c r="A1076" s="21">
        <v>41528</v>
      </c>
      <c r="B1076" s="6">
        <v>648</v>
      </c>
      <c r="C1076" s="6" t="s">
        <v>214</v>
      </c>
      <c r="D1076" s="3" t="s">
        <v>2</v>
      </c>
      <c r="E1076" s="8">
        <v>149688</v>
      </c>
      <c r="F1076" s="1">
        <v>41534</v>
      </c>
      <c r="G1076" s="8">
        <v>149688</v>
      </c>
      <c r="H1076" s="8">
        <f t="shared" si="10"/>
        <v>0</v>
      </c>
    </row>
    <row r="1077" spans="1:9" s="3" customFormat="1" x14ac:dyDescent="0.25">
      <c r="A1077" s="21">
        <v>41528</v>
      </c>
      <c r="B1077" s="6">
        <v>649</v>
      </c>
      <c r="C1077" s="6" t="s">
        <v>214</v>
      </c>
      <c r="D1077" s="3" t="s">
        <v>2</v>
      </c>
      <c r="E1077" s="8">
        <v>126819</v>
      </c>
      <c r="F1077" s="1">
        <v>41534</v>
      </c>
      <c r="G1077" s="8">
        <v>126819</v>
      </c>
      <c r="H1077" s="8">
        <f t="shared" si="10"/>
        <v>0</v>
      </c>
    </row>
    <row r="1078" spans="1:9" s="3" customFormat="1" x14ac:dyDescent="0.25">
      <c r="A1078" s="21">
        <v>41528</v>
      </c>
      <c r="B1078" s="6">
        <v>653</v>
      </c>
      <c r="C1078" s="6" t="s">
        <v>214</v>
      </c>
      <c r="D1078" s="3" t="s">
        <v>2</v>
      </c>
      <c r="E1078" s="8">
        <v>1252</v>
      </c>
      <c r="F1078" s="1">
        <v>41534</v>
      </c>
      <c r="G1078" s="8">
        <v>1252</v>
      </c>
      <c r="H1078" s="8">
        <f t="shared" si="10"/>
        <v>0</v>
      </c>
    </row>
    <row r="1079" spans="1:9" s="3" customFormat="1" x14ac:dyDescent="0.25">
      <c r="A1079" s="21">
        <v>41529</v>
      </c>
      <c r="B1079" s="6">
        <v>733</v>
      </c>
      <c r="C1079" s="6" t="s">
        <v>214</v>
      </c>
      <c r="D1079" s="3" t="s">
        <v>2</v>
      </c>
      <c r="E1079" s="8">
        <v>25042.5</v>
      </c>
      <c r="F1079" s="1">
        <v>41534</v>
      </c>
      <c r="G1079" s="8">
        <v>25042</v>
      </c>
      <c r="H1079" s="8">
        <f t="shared" si="10"/>
        <v>0.5</v>
      </c>
      <c r="I1079" s="3" t="s">
        <v>80</v>
      </c>
    </row>
    <row r="1080" spans="1:9" s="3" customFormat="1" x14ac:dyDescent="0.25">
      <c r="A1080" s="21">
        <v>41532</v>
      </c>
      <c r="B1080" s="6">
        <v>8</v>
      </c>
      <c r="C1080" s="3" t="s">
        <v>217</v>
      </c>
      <c r="D1080" s="3" t="s">
        <v>2</v>
      </c>
      <c r="E1080" s="8">
        <v>167430</v>
      </c>
      <c r="F1080" s="1">
        <v>41534</v>
      </c>
      <c r="G1080" s="8">
        <v>167430</v>
      </c>
      <c r="H1080" s="8">
        <f t="shared" si="10"/>
        <v>0</v>
      </c>
      <c r="I1080" s="3" t="s">
        <v>218</v>
      </c>
    </row>
    <row r="1081" spans="1:9" s="3" customFormat="1" x14ac:dyDescent="0.25">
      <c r="A1081" s="21">
        <v>41532</v>
      </c>
      <c r="B1081" s="6">
        <v>9</v>
      </c>
      <c r="C1081" s="3" t="s">
        <v>217</v>
      </c>
      <c r="D1081" s="3" t="s">
        <v>2</v>
      </c>
      <c r="E1081" s="8">
        <v>109520</v>
      </c>
      <c r="F1081" s="1">
        <v>41534</v>
      </c>
      <c r="G1081" s="8">
        <v>109520</v>
      </c>
      <c r="H1081" s="8">
        <f t="shared" si="10"/>
        <v>0</v>
      </c>
      <c r="I1081" s="3" t="s">
        <v>218</v>
      </c>
    </row>
    <row r="1082" spans="1:9" x14ac:dyDescent="0.25">
      <c r="E1082" s="54">
        <f>SUM(E1073:E1081)</f>
        <v>1183184.5</v>
      </c>
    </row>
    <row r="1083" spans="1:9" x14ac:dyDescent="0.25">
      <c r="D1083" s="3" t="s">
        <v>0</v>
      </c>
      <c r="E1083" s="8">
        <v>33500</v>
      </c>
    </row>
    <row r="1084" spans="1:9" x14ac:dyDescent="0.25">
      <c r="E1084" s="8">
        <v>100000</v>
      </c>
    </row>
    <row r="1085" spans="1:9" x14ac:dyDescent="0.25">
      <c r="E1085" s="8">
        <v>86200</v>
      </c>
    </row>
    <row r="1086" spans="1:9" x14ac:dyDescent="0.25">
      <c r="E1086" s="8">
        <v>86250</v>
      </c>
    </row>
    <row r="1087" spans="1:9" x14ac:dyDescent="0.25">
      <c r="E1087" s="8">
        <v>88400</v>
      </c>
    </row>
    <row r="1088" spans="1:9" x14ac:dyDescent="0.25">
      <c r="E1088" s="8">
        <v>39000</v>
      </c>
    </row>
    <row r="1089" spans="5:5" x14ac:dyDescent="0.25">
      <c r="E1089" s="8">
        <v>90000</v>
      </c>
    </row>
    <row r="1090" spans="5:5" x14ac:dyDescent="0.25">
      <c r="E1090" s="8">
        <v>104000</v>
      </c>
    </row>
    <row r="1091" spans="5:5" x14ac:dyDescent="0.25">
      <c r="E1091" s="8">
        <v>10500</v>
      </c>
    </row>
    <row r="1092" spans="5:5" x14ac:dyDescent="0.25">
      <c r="E1092" s="8">
        <v>30363</v>
      </c>
    </row>
    <row r="1093" spans="5:5" x14ac:dyDescent="0.25">
      <c r="E1093" s="8">
        <v>28400</v>
      </c>
    </row>
    <row r="1094" spans="5:5" x14ac:dyDescent="0.25">
      <c r="E1094" s="8">
        <v>87300</v>
      </c>
    </row>
    <row r="1095" spans="5:5" x14ac:dyDescent="0.25">
      <c r="E1095" s="8">
        <v>10000</v>
      </c>
    </row>
    <row r="1096" spans="5:5" x14ac:dyDescent="0.25">
      <c r="E1096" s="8">
        <v>50000</v>
      </c>
    </row>
    <row r="1097" spans="5:5" x14ac:dyDescent="0.25">
      <c r="E1097" s="8">
        <v>24250</v>
      </c>
    </row>
    <row r="1098" spans="5:5" x14ac:dyDescent="0.25">
      <c r="E1098" s="8">
        <v>50000</v>
      </c>
    </row>
    <row r="1099" spans="5:5" x14ac:dyDescent="0.25">
      <c r="E1099" s="8">
        <v>64000</v>
      </c>
    </row>
    <row r="1100" spans="5:5" x14ac:dyDescent="0.25">
      <c r="E1100" s="8">
        <v>43500</v>
      </c>
    </row>
    <row r="1101" spans="5:5" x14ac:dyDescent="0.25">
      <c r="E1101" s="8">
        <v>50800</v>
      </c>
    </row>
    <row r="1102" spans="5:5" x14ac:dyDescent="0.25">
      <c r="E1102" s="8">
        <v>31910</v>
      </c>
    </row>
    <row r="1103" spans="5:5" x14ac:dyDescent="0.25">
      <c r="E1103" s="8">
        <v>5823</v>
      </c>
    </row>
    <row r="1104" spans="5:5" ht="15.75" thickBot="1" x14ac:dyDescent="0.3">
      <c r="E1104" s="8">
        <v>5500</v>
      </c>
    </row>
    <row r="1105" spans="1:9" x14ac:dyDescent="0.25">
      <c r="E1105" s="57">
        <f>SUM(E1083:E1104)</f>
        <v>1119696</v>
      </c>
    </row>
    <row r="1106" spans="1:9" x14ac:dyDescent="0.25">
      <c r="D1106" s="124" t="s">
        <v>264</v>
      </c>
      <c r="E1106" s="115">
        <v>63488</v>
      </c>
      <c r="G1106" s="159" t="s">
        <v>245</v>
      </c>
    </row>
    <row r="1107" spans="1:9" ht="15.75" thickBot="1" x14ac:dyDescent="0.3">
      <c r="E1107" s="38">
        <f>SUM(E1105:E1106)</f>
        <v>1183184</v>
      </c>
      <c r="F1107" s="3" t="s">
        <v>219</v>
      </c>
      <c r="G1107" s="159"/>
    </row>
    <row r="1108" spans="1:9" x14ac:dyDescent="0.25">
      <c r="A1108" s="2" t="s">
        <v>188</v>
      </c>
    </row>
    <row r="1109" spans="1:9" s="3" customFormat="1" x14ac:dyDescent="0.25">
      <c r="A1109" s="21">
        <v>41532</v>
      </c>
      <c r="B1109" s="6">
        <v>11</v>
      </c>
      <c r="C1109" s="3" t="s">
        <v>217</v>
      </c>
      <c r="D1109" s="3" t="s">
        <v>2</v>
      </c>
      <c r="E1109" s="54">
        <v>308856</v>
      </c>
      <c r="F1109" s="1">
        <v>41538</v>
      </c>
      <c r="G1109" s="8">
        <v>308856</v>
      </c>
      <c r="H1109" s="8">
        <f>E1109-G1109</f>
        <v>0</v>
      </c>
      <c r="I1109" s="3" t="s">
        <v>218</v>
      </c>
    </row>
    <row r="1111" spans="1:9" x14ac:dyDescent="0.25">
      <c r="D1111" s="3" t="s">
        <v>220</v>
      </c>
      <c r="E1111" s="8">
        <v>28000</v>
      </c>
    </row>
    <row r="1112" spans="1:9" x14ac:dyDescent="0.25">
      <c r="E1112" s="8">
        <v>4400</v>
      </c>
    </row>
    <row r="1113" spans="1:9" x14ac:dyDescent="0.25">
      <c r="E1113" s="8">
        <v>60660</v>
      </c>
    </row>
    <row r="1114" spans="1:9" x14ac:dyDescent="0.25">
      <c r="E1114" s="8">
        <v>18600</v>
      </c>
    </row>
    <row r="1115" spans="1:9" x14ac:dyDescent="0.25">
      <c r="E1115" s="8">
        <v>84400</v>
      </c>
    </row>
    <row r="1116" spans="1:9" ht="15.75" thickBot="1" x14ac:dyDescent="0.3">
      <c r="E1116" s="8">
        <v>71340</v>
      </c>
    </row>
    <row r="1117" spans="1:9" x14ac:dyDescent="0.25">
      <c r="E1117" s="57">
        <f>SUM(E1111:E1116)</f>
        <v>267400</v>
      </c>
    </row>
    <row r="1118" spans="1:9" x14ac:dyDescent="0.25">
      <c r="D1118" s="124" t="s">
        <v>263</v>
      </c>
      <c r="E1118" s="134">
        <v>41462</v>
      </c>
      <c r="G1118" s="159" t="s">
        <v>245</v>
      </c>
    </row>
    <row r="1119" spans="1:9" ht="15.75" thickBot="1" x14ac:dyDescent="0.3">
      <c r="E1119" s="38">
        <f>SUM(E1117:E1118)</f>
        <v>308862</v>
      </c>
      <c r="F1119" s="3" t="s">
        <v>221</v>
      </c>
      <c r="G1119" s="159"/>
    </row>
    <row r="1120" spans="1:9" x14ac:dyDescent="0.25">
      <c r="A1120" s="2" t="s">
        <v>222</v>
      </c>
    </row>
    <row r="1121" spans="1:10" s="3" customFormat="1" x14ac:dyDescent="0.25">
      <c r="A1121" s="21">
        <v>41532</v>
      </c>
      <c r="B1121" s="6">
        <v>10</v>
      </c>
      <c r="C1121" s="3" t="s">
        <v>217</v>
      </c>
      <c r="D1121" s="3" t="s">
        <v>2</v>
      </c>
      <c r="E1121" s="8">
        <v>403461</v>
      </c>
      <c r="F1121" s="1">
        <v>41547</v>
      </c>
      <c r="G1121" s="8">
        <v>403461</v>
      </c>
      <c r="H1121" s="8">
        <f t="shared" ref="H1121:H1128" si="11">E1121-G1121</f>
        <v>0</v>
      </c>
      <c r="I1121" s="3" t="s">
        <v>218</v>
      </c>
    </row>
    <row r="1122" spans="1:10" s="3" customFormat="1" x14ac:dyDescent="0.25">
      <c r="A1122" s="21">
        <v>41537</v>
      </c>
      <c r="B1122" s="6">
        <v>327</v>
      </c>
      <c r="C1122" s="48" t="s">
        <v>217</v>
      </c>
      <c r="D1122" s="48" t="s">
        <v>2</v>
      </c>
      <c r="E1122" s="49">
        <v>115542</v>
      </c>
      <c r="F1122" s="50">
        <v>41547</v>
      </c>
      <c r="G1122" s="49">
        <v>115542</v>
      </c>
      <c r="H1122" s="49">
        <f t="shared" si="11"/>
        <v>0</v>
      </c>
      <c r="I1122" s="48"/>
      <c r="J1122" s="48"/>
    </row>
    <row r="1123" spans="1:10" s="3" customFormat="1" x14ac:dyDescent="0.25">
      <c r="A1123" s="21">
        <v>41537</v>
      </c>
      <c r="B1123" s="6">
        <v>330</v>
      </c>
      <c r="C1123" s="48" t="s">
        <v>217</v>
      </c>
      <c r="D1123" s="48" t="s">
        <v>2</v>
      </c>
      <c r="E1123" s="49">
        <v>210960</v>
      </c>
      <c r="F1123" s="50">
        <v>41547</v>
      </c>
      <c r="G1123" s="49">
        <v>210960</v>
      </c>
      <c r="H1123" s="49">
        <f t="shared" si="11"/>
        <v>0</v>
      </c>
      <c r="I1123" s="48"/>
      <c r="J1123" s="48"/>
    </row>
    <row r="1124" spans="1:10" s="3" customFormat="1" x14ac:dyDescent="0.25">
      <c r="A1124" s="60">
        <v>41543</v>
      </c>
      <c r="B1124" s="6">
        <v>709</v>
      </c>
      <c r="C1124" s="48" t="s">
        <v>217</v>
      </c>
      <c r="D1124" s="48" t="s">
        <v>2</v>
      </c>
      <c r="E1124" s="49">
        <v>282872</v>
      </c>
      <c r="F1124" s="50">
        <v>41547</v>
      </c>
      <c r="G1124" s="49">
        <v>282872</v>
      </c>
      <c r="H1124" s="49">
        <f t="shared" si="11"/>
        <v>0</v>
      </c>
      <c r="I1124" s="48" t="s">
        <v>167</v>
      </c>
      <c r="J1124" s="48"/>
    </row>
    <row r="1125" spans="1:10" s="3" customFormat="1" x14ac:dyDescent="0.25">
      <c r="A1125" s="60">
        <v>41543</v>
      </c>
      <c r="B1125" s="6">
        <v>710</v>
      </c>
      <c r="C1125" s="48" t="s">
        <v>217</v>
      </c>
      <c r="D1125" s="48" t="s">
        <v>2</v>
      </c>
      <c r="E1125" s="49">
        <v>170880</v>
      </c>
      <c r="F1125" s="50">
        <v>41547</v>
      </c>
      <c r="G1125" s="49">
        <v>170880</v>
      </c>
      <c r="H1125" s="49">
        <f t="shared" si="11"/>
        <v>0</v>
      </c>
      <c r="I1125" s="48" t="s">
        <v>167</v>
      </c>
      <c r="J1125" s="48"/>
    </row>
    <row r="1126" spans="1:10" s="3" customFormat="1" x14ac:dyDescent="0.25">
      <c r="A1126" s="60">
        <v>41543</v>
      </c>
      <c r="B1126" s="6">
        <v>711</v>
      </c>
      <c r="C1126" s="48" t="s">
        <v>217</v>
      </c>
      <c r="D1126" s="48" t="s">
        <v>2</v>
      </c>
      <c r="E1126" s="49">
        <v>148044</v>
      </c>
      <c r="F1126" s="50">
        <v>41547</v>
      </c>
      <c r="G1126" s="49">
        <v>148044</v>
      </c>
      <c r="H1126" s="49">
        <f t="shared" si="11"/>
        <v>0</v>
      </c>
      <c r="I1126" s="48" t="s">
        <v>167</v>
      </c>
      <c r="J1126" s="48"/>
    </row>
    <row r="1127" spans="1:10" s="3" customFormat="1" x14ac:dyDescent="0.25">
      <c r="A1127" s="60">
        <v>41543</v>
      </c>
      <c r="B1127" s="6">
        <v>712</v>
      </c>
      <c r="C1127" s="48" t="s">
        <v>217</v>
      </c>
      <c r="D1127" s="48" t="s">
        <v>2</v>
      </c>
      <c r="E1127" s="49">
        <v>125832</v>
      </c>
      <c r="F1127" s="60">
        <v>41547</v>
      </c>
      <c r="G1127" s="49">
        <v>125832</v>
      </c>
      <c r="H1127" s="49">
        <f t="shared" si="11"/>
        <v>0</v>
      </c>
      <c r="I1127" s="48" t="s">
        <v>167</v>
      </c>
      <c r="J1127" s="48"/>
    </row>
    <row r="1128" spans="1:10" s="3" customFormat="1" x14ac:dyDescent="0.25">
      <c r="A1128" s="60">
        <v>41543</v>
      </c>
      <c r="B1128" s="6">
        <v>713</v>
      </c>
      <c r="C1128" s="48" t="s">
        <v>217</v>
      </c>
      <c r="D1128" s="48" t="s">
        <v>2</v>
      </c>
      <c r="E1128" s="49">
        <v>155663</v>
      </c>
      <c r="F1128" s="60">
        <v>41547</v>
      </c>
      <c r="G1128" s="49">
        <v>155663</v>
      </c>
      <c r="H1128" s="49">
        <f t="shared" si="11"/>
        <v>0</v>
      </c>
      <c r="I1128" s="48"/>
      <c r="J1128" s="48"/>
    </row>
    <row r="1129" spans="1:10" x14ac:dyDescent="0.25">
      <c r="E1129" s="54">
        <f>SUM(E1121:E1128)</f>
        <v>1613254</v>
      </c>
    </row>
    <row r="1130" spans="1:10" x14ac:dyDescent="0.25">
      <c r="D1130" s="3" t="s">
        <v>0</v>
      </c>
      <c r="E1130" s="8">
        <v>100000</v>
      </c>
    </row>
    <row r="1131" spans="1:10" x14ac:dyDescent="0.25">
      <c r="E1131" s="8">
        <v>77000</v>
      </c>
    </row>
    <row r="1132" spans="1:10" x14ac:dyDescent="0.25">
      <c r="E1132" s="8">
        <v>84500</v>
      </c>
    </row>
    <row r="1133" spans="1:10" x14ac:dyDescent="0.25">
      <c r="E1133" s="8">
        <v>65000</v>
      </c>
    </row>
    <row r="1134" spans="1:10" x14ac:dyDescent="0.25">
      <c r="E1134" s="8">
        <v>75000</v>
      </c>
    </row>
    <row r="1135" spans="1:10" x14ac:dyDescent="0.25">
      <c r="E1135" s="8">
        <v>98050</v>
      </c>
    </row>
    <row r="1136" spans="1:10" x14ac:dyDescent="0.25">
      <c r="E1136" s="8">
        <v>46010</v>
      </c>
    </row>
    <row r="1137" spans="5:5" x14ac:dyDescent="0.25">
      <c r="E1137" s="8">
        <v>5400</v>
      </c>
    </row>
    <row r="1138" spans="5:5" x14ac:dyDescent="0.25">
      <c r="E1138" s="8">
        <v>112200</v>
      </c>
    </row>
    <row r="1139" spans="5:5" x14ac:dyDescent="0.25">
      <c r="E1139" s="8">
        <v>11234</v>
      </c>
    </row>
    <row r="1140" spans="5:5" x14ac:dyDescent="0.25">
      <c r="E1140" s="8">
        <v>74700</v>
      </c>
    </row>
    <row r="1141" spans="5:5" x14ac:dyDescent="0.25">
      <c r="E1141" s="8">
        <v>117300</v>
      </c>
    </row>
    <row r="1142" spans="5:5" x14ac:dyDescent="0.25">
      <c r="E1142" s="8">
        <v>67200</v>
      </c>
    </row>
    <row r="1143" spans="5:5" x14ac:dyDescent="0.25">
      <c r="E1143" s="8">
        <v>67200</v>
      </c>
    </row>
    <row r="1144" spans="5:5" x14ac:dyDescent="0.25">
      <c r="E1144" s="8">
        <v>50000</v>
      </c>
    </row>
    <row r="1145" spans="5:5" x14ac:dyDescent="0.25">
      <c r="E1145" s="8">
        <v>50000</v>
      </c>
    </row>
    <row r="1146" spans="5:5" x14ac:dyDescent="0.25">
      <c r="E1146" s="8">
        <v>50000</v>
      </c>
    </row>
    <row r="1147" spans="5:5" x14ac:dyDescent="0.25">
      <c r="E1147" s="8">
        <v>50000</v>
      </c>
    </row>
    <row r="1148" spans="5:5" x14ac:dyDescent="0.25">
      <c r="E1148" s="8">
        <v>49300</v>
      </c>
    </row>
    <row r="1149" spans="5:5" x14ac:dyDescent="0.25">
      <c r="E1149" s="8">
        <v>5230</v>
      </c>
    </row>
    <row r="1150" spans="5:5" x14ac:dyDescent="0.25">
      <c r="E1150" s="8">
        <v>45770</v>
      </c>
    </row>
    <row r="1151" spans="5:5" x14ac:dyDescent="0.25">
      <c r="E1151" s="8">
        <v>35500</v>
      </c>
    </row>
    <row r="1152" spans="5:5" x14ac:dyDescent="0.25">
      <c r="E1152" s="8">
        <v>42800</v>
      </c>
    </row>
    <row r="1153" spans="1:8" x14ac:dyDescent="0.25">
      <c r="E1153" s="8">
        <v>16200</v>
      </c>
    </row>
    <row r="1154" spans="1:8" x14ac:dyDescent="0.25">
      <c r="E1154" s="8">
        <v>73000</v>
      </c>
    </row>
    <row r="1155" spans="1:8" ht="15.75" thickBot="1" x14ac:dyDescent="0.3">
      <c r="D1155" s="123" t="s">
        <v>261</v>
      </c>
      <c r="E1155" s="130">
        <v>38000</v>
      </c>
    </row>
    <row r="1156" spans="1:8" x14ac:dyDescent="0.25">
      <c r="E1156" s="57">
        <f>SUM(E1130:E1155)</f>
        <v>1506594</v>
      </c>
    </row>
    <row r="1157" spans="1:8" x14ac:dyDescent="0.25">
      <c r="B1157" s="161" t="s">
        <v>260</v>
      </c>
      <c r="C1157" s="161"/>
      <c r="D1157" s="162"/>
      <c r="E1157" s="134">
        <v>126949.5</v>
      </c>
    </row>
    <row r="1158" spans="1:8" ht="15.75" thickBot="1" x14ac:dyDescent="0.3">
      <c r="E1158" s="38">
        <f>SUM(E1156:E1157)</f>
        <v>1633543.5</v>
      </c>
      <c r="F1158" s="139" t="s">
        <v>223</v>
      </c>
      <c r="G1158" s="159" t="s">
        <v>245</v>
      </c>
    </row>
    <row r="1159" spans="1:8" ht="15.75" x14ac:dyDescent="0.25">
      <c r="D1159" s="137" t="s">
        <v>267</v>
      </c>
      <c r="E1159" s="61">
        <f>E1129-E1158</f>
        <v>-20289.5</v>
      </c>
      <c r="F1159" s="138" t="s">
        <v>224</v>
      </c>
      <c r="G1159" s="159"/>
    </row>
    <row r="1160" spans="1:8" x14ac:dyDescent="0.25">
      <c r="A1160" s="2" t="s">
        <v>181</v>
      </c>
    </row>
    <row r="1162" spans="1:8" s="3" customFormat="1" x14ac:dyDescent="0.25">
      <c r="A1162" s="21">
        <v>41545</v>
      </c>
      <c r="B1162" s="6">
        <v>911</v>
      </c>
      <c r="C1162" s="48" t="s">
        <v>217</v>
      </c>
      <c r="D1162" s="3" t="s">
        <v>2</v>
      </c>
      <c r="E1162" s="8">
        <v>200214</v>
      </c>
      <c r="F1162" s="1">
        <v>41552</v>
      </c>
      <c r="G1162" s="8">
        <v>200214</v>
      </c>
      <c r="H1162" s="16">
        <f>E1162-G1162</f>
        <v>0</v>
      </c>
    </row>
    <row r="1163" spans="1:8" s="3" customFormat="1" x14ac:dyDescent="0.25">
      <c r="A1163" s="21">
        <v>41545</v>
      </c>
      <c r="B1163" s="6">
        <v>912</v>
      </c>
      <c r="C1163" s="48" t="s">
        <v>217</v>
      </c>
      <c r="D1163" s="3" t="s">
        <v>2</v>
      </c>
      <c r="E1163" s="8">
        <v>352260</v>
      </c>
      <c r="F1163" s="1">
        <v>41552</v>
      </c>
      <c r="G1163" s="8">
        <v>352260</v>
      </c>
      <c r="H1163" s="16">
        <f>E1163-G1163</f>
        <v>0</v>
      </c>
    </row>
    <row r="1164" spans="1:8" s="3" customFormat="1" x14ac:dyDescent="0.25">
      <c r="A1164" s="21">
        <v>41549</v>
      </c>
      <c r="B1164" s="3">
        <v>169</v>
      </c>
      <c r="C1164" s="3" t="s">
        <v>225</v>
      </c>
      <c r="D1164" s="3" t="s">
        <v>2</v>
      </c>
      <c r="E1164" s="8">
        <v>148617</v>
      </c>
      <c r="F1164" s="1">
        <v>41552</v>
      </c>
      <c r="G1164" s="8">
        <v>148617</v>
      </c>
      <c r="H1164" s="16">
        <f>E1164-G1164</f>
        <v>0</v>
      </c>
    </row>
    <row r="1165" spans="1:8" s="3" customFormat="1" x14ac:dyDescent="0.25">
      <c r="A1165" s="21">
        <v>41549</v>
      </c>
      <c r="B1165" s="3">
        <v>171</v>
      </c>
      <c r="C1165" s="3" t="s">
        <v>225</v>
      </c>
      <c r="D1165" s="3" t="s">
        <v>2</v>
      </c>
      <c r="E1165" s="8">
        <v>141620</v>
      </c>
      <c r="F1165" s="1">
        <v>41552</v>
      </c>
      <c r="G1165" s="8">
        <v>141620</v>
      </c>
      <c r="H1165" s="16">
        <f>E1165-G1165</f>
        <v>0</v>
      </c>
    </row>
    <row r="1166" spans="1:8" x14ac:dyDescent="0.25">
      <c r="E1166" s="54">
        <f>SUM(E1162:E1165)</f>
        <v>842711</v>
      </c>
    </row>
    <row r="1167" spans="1:8" x14ac:dyDescent="0.25">
      <c r="D1167" s="3" t="s">
        <v>0</v>
      </c>
      <c r="E1167" s="8">
        <v>89527</v>
      </c>
    </row>
    <row r="1168" spans="1:8" x14ac:dyDescent="0.25">
      <c r="E1168" s="8">
        <v>123550</v>
      </c>
    </row>
    <row r="1169" spans="1:8" x14ac:dyDescent="0.25">
      <c r="E1169" s="8">
        <v>44780</v>
      </c>
    </row>
    <row r="1170" spans="1:8" x14ac:dyDescent="0.25">
      <c r="E1170" s="8">
        <v>97400</v>
      </c>
    </row>
    <row r="1171" spans="1:8" x14ac:dyDescent="0.25">
      <c r="E1171" s="8">
        <v>137000</v>
      </c>
    </row>
    <row r="1172" spans="1:8" x14ac:dyDescent="0.25">
      <c r="E1172" s="8">
        <v>48300</v>
      </c>
    </row>
    <row r="1173" spans="1:8" x14ac:dyDescent="0.25">
      <c r="E1173" s="8">
        <v>72000</v>
      </c>
    </row>
    <row r="1174" spans="1:8" x14ac:dyDescent="0.25">
      <c r="E1174" s="8">
        <v>32800</v>
      </c>
    </row>
    <row r="1175" spans="1:8" x14ac:dyDescent="0.25">
      <c r="E1175" s="8">
        <v>75500</v>
      </c>
    </row>
    <row r="1176" spans="1:8" ht="15.75" thickBot="1" x14ac:dyDescent="0.3">
      <c r="E1176" s="8">
        <v>17000</v>
      </c>
    </row>
    <row r="1177" spans="1:8" x14ac:dyDescent="0.25">
      <c r="E1177" s="57">
        <f>SUM(E1167:E1176)</f>
        <v>737857</v>
      </c>
    </row>
    <row r="1178" spans="1:8" x14ac:dyDescent="0.25">
      <c r="E1178" s="115">
        <v>20289.5</v>
      </c>
      <c r="F1178" s="136" t="s">
        <v>262</v>
      </c>
    </row>
    <row r="1179" spans="1:8" x14ac:dyDescent="0.25">
      <c r="D1179" s="124" t="s">
        <v>259</v>
      </c>
      <c r="E1179" s="115">
        <v>84608.45</v>
      </c>
      <c r="G1179" s="159" t="s">
        <v>245</v>
      </c>
    </row>
    <row r="1180" spans="1:8" ht="15.75" thickBot="1" x14ac:dyDescent="0.3">
      <c r="E1180" s="38">
        <f>SUM(E1177:E1179)</f>
        <v>842754.95</v>
      </c>
      <c r="F1180" s="3" t="s">
        <v>226</v>
      </c>
      <c r="G1180" s="159"/>
    </row>
    <row r="1181" spans="1:8" x14ac:dyDescent="0.25">
      <c r="A1181" s="2" t="s">
        <v>222</v>
      </c>
    </row>
    <row r="1182" spans="1:8" s="3" customFormat="1" x14ac:dyDescent="0.25">
      <c r="A1182" s="21">
        <v>41552</v>
      </c>
      <c r="B1182" s="3">
        <v>435</v>
      </c>
      <c r="C1182" s="3" t="s">
        <v>225</v>
      </c>
      <c r="D1182" s="3" t="s">
        <v>2</v>
      </c>
      <c r="E1182" s="8">
        <v>223146</v>
      </c>
      <c r="F1182" s="1">
        <v>41558</v>
      </c>
      <c r="G1182" s="8">
        <v>223146</v>
      </c>
      <c r="H1182" s="16">
        <f>E1182-G1182</f>
        <v>0</v>
      </c>
    </row>
    <row r="1183" spans="1:8" s="3" customFormat="1" x14ac:dyDescent="0.25">
      <c r="A1183" s="21">
        <v>41552</v>
      </c>
      <c r="B1183" s="3">
        <v>438</v>
      </c>
      <c r="C1183" s="3" t="s">
        <v>225</v>
      </c>
      <c r="D1183" s="3" t="s">
        <v>2</v>
      </c>
      <c r="E1183" s="8">
        <v>195510</v>
      </c>
      <c r="F1183" s="1">
        <v>41558</v>
      </c>
      <c r="G1183" s="8">
        <v>195510</v>
      </c>
      <c r="H1183" s="16">
        <f>E1183-G1183</f>
        <v>0</v>
      </c>
    </row>
    <row r="1184" spans="1:8" s="3" customFormat="1" x14ac:dyDescent="0.25">
      <c r="A1184" s="21">
        <v>41553</v>
      </c>
      <c r="B1184" s="3">
        <v>481</v>
      </c>
      <c r="C1184" s="3" t="s">
        <v>225</v>
      </c>
      <c r="D1184" s="3" t="s">
        <v>2</v>
      </c>
      <c r="E1184" s="8">
        <v>330800</v>
      </c>
      <c r="F1184" s="1">
        <v>41558</v>
      </c>
      <c r="G1184" s="8">
        <v>330800</v>
      </c>
      <c r="H1184" s="16">
        <f>E1184-G1184</f>
        <v>0</v>
      </c>
    </row>
    <row r="1185" spans="4:7" x14ac:dyDescent="0.25">
      <c r="E1185" s="54">
        <f>SUM(E1182:E1184)</f>
        <v>749456</v>
      </c>
      <c r="G1185" s="8"/>
    </row>
    <row r="1186" spans="4:7" x14ac:dyDescent="0.25">
      <c r="D1186" s="3" t="s">
        <v>0</v>
      </c>
      <c r="E1186" s="8">
        <v>72400</v>
      </c>
    </row>
    <row r="1187" spans="4:7" x14ac:dyDescent="0.25">
      <c r="E1187" s="8">
        <v>64900</v>
      </c>
    </row>
    <row r="1188" spans="4:7" x14ac:dyDescent="0.25">
      <c r="E1188" s="8">
        <v>35200</v>
      </c>
    </row>
    <row r="1189" spans="4:7" x14ac:dyDescent="0.25">
      <c r="E1189" s="8">
        <v>35200</v>
      </c>
    </row>
    <row r="1190" spans="4:7" x14ac:dyDescent="0.25">
      <c r="E1190" s="8">
        <v>35200</v>
      </c>
    </row>
    <row r="1191" spans="4:7" x14ac:dyDescent="0.25">
      <c r="E1191" s="8">
        <v>35200</v>
      </c>
    </row>
    <row r="1192" spans="4:7" x14ac:dyDescent="0.25">
      <c r="E1192" s="8">
        <v>35200</v>
      </c>
    </row>
    <row r="1193" spans="4:7" x14ac:dyDescent="0.25">
      <c r="E1193" s="8">
        <v>150400</v>
      </c>
    </row>
    <row r="1194" spans="4:7" x14ac:dyDescent="0.25">
      <c r="E1194" s="8">
        <v>70000</v>
      </c>
    </row>
    <row r="1195" spans="4:7" x14ac:dyDescent="0.25">
      <c r="E1195" s="8">
        <v>2000</v>
      </c>
    </row>
    <row r="1196" spans="4:7" x14ac:dyDescent="0.25">
      <c r="E1196" s="8">
        <v>1650</v>
      </c>
    </row>
    <row r="1197" spans="4:7" x14ac:dyDescent="0.25">
      <c r="E1197" s="8">
        <v>70000</v>
      </c>
    </row>
    <row r="1198" spans="4:7" x14ac:dyDescent="0.25">
      <c r="E1198" s="8">
        <v>6900</v>
      </c>
    </row>
    <row r="1199" spans="4:7" ht="15.75" thickBot="1" x14ac:dyDescent="0.3">
      <c r="E1199" s="8">
        <v>89528</v>
      </c>
    </row>
    <row r="1200" spans="4:7" x14ac:dyDescent="0.25">
      <c r="E1200" s="17">
        <f>SUM(E1186:E1199)</f>
        <v>703778</v>
      </c>
    </row>
    <row r="1201" spans="1:9" x14ac:dyDescent="0.25">
      <c r="D1201" s="123" t="s">
        <v>256</v>
      </c>
      <c r="E1201" s="18">
        <v>45687.7</v>
      </c>
      <c r="G1201" s="154" t="s">
        <v>245</v>
      </c>
    </row>
    <row r="1202" spans="1:9" ht="15.75" thickBot="1" x14ac:dyDescent="0.3">
      <c r="E1202" s="38">
        <f>SUM(E1200:E1201)</f>
        <v>749465.7</v>
      </c>
      <c r="F1202" s="135" t="s">
        <v>227</v>
      </c>
      <c r="G1202" s="154"/>
    </row>
    <row r="1203" spans="1:9" x14ac:dyDescent="0.25">
      <c r="A1203" s="2" t="s">
        <v>228</v>
      </c>
    </row>
    <row r="1204" spans="1:9" s="3" customFormat="1" x14ac:dyDescent="0.25">
      <c r="A1204" s="21">
        <v>41556</v>
      </c>
      <c r="B1204" s="3">
        <v>642</v>
      </c>
      <c r="C1204" s="3" t="s">
        <v>225</v>
      </c>
      <c r="D1204" s="3" t="s">
        <v>2</v>
      </c>
      <c r="E1204" s="8">
        <v>126178</v>
      </c>
      <c r="F1204" s="1">
        <v>41565</v>
      </c>
      <c r="G1204" s="8">
        <v>126178</v>
      </c>
      <c r="H1204" s="16">
        <f t="shared" ref="H1204:H1209" si="12">E1204-G1204</f>
        <v>0</v>
      </c>
      <c r="I1204" s="3" t="s">
        <v>155</v>
      </c>
    </row>
    <row r="1205" spans="1:9" s="3" customFormat="1" x14ac:dyDescent="0.25">
      <c r="A1205" s="21">
        <v>41556</v>
      </c>
      <c r="B1205" s="3">
        <v>643</v>
      </c>
      <c r="C1205" s="3" t="s">
        <v>225</v>
      </c>
      <c r="D1205" s="3" t="s">
        <v>2</v>
      </c>
      <c r="E1205" s="8">
        <v>139762</v>
      </c>
      <c r="F1205" s="1">
        <v>41565</v>
      </c>
      <c r="G1205" s="8">
        <v>139762</v>
      </c>
      <c r="H1205" s="16">
        <f t="shared" si="12"/>
        <v>0</v>
      </c>
      <c r="I1205" s="3" t="s">
        <v>155</v>
      </c>
    </row>
    <row r="1206" spans="1:9" s="3" customFormat="1" x14ac:dyDescent="0.25">
      <c r="A1206" s="21">
        <v>41556</v>
      </c>
      <c r="B1206" s="3">
        <v>644</v>
      </c>
      <c r="C1206" s="3" t="s">
        <v>225</v>
      </c>
      <c r="D1206" s="3" t="s">
        <v>2</v>
      </c>
      <c r="E1206" s="8">
        <v>69732</v>
      </c>
      <c r="F1206" s="1">
        <v>41565</v>
      </c>
      <c r="G1206" s="8">
        <v>69732</v>
      </c>
      <c r="H1206" s="16">
        <f t="shared" si="12"/>
        <v>0</v>
      </c>
      <c r="I1206" s="3" t="s">
        <v>155</v>
      </c>
    </row>
    <row r="1207" spans="1:9" s="3" customFormat="1" x14ac:dyDescent="0.25">
      <c r="A1207" s="21">
        <v>41550</v>
      </c>
      <c r="B1207" s="3">
        <v>217</v>
      </c>
      <c r="C1207" s="3" t="s">
        <v>225</v>
      </c>
      <c r="D1207" s="3" t="s">
        <v>2</v>
      </c>
      <c r="E1207" s="8">
        <v>23953.5</v>
      </c>
      <c r="F1207" s="1">
        <v>41565</v>
      </c>
      <c r="G1207" s="8">
        <v>23953.5</v>
      </c>
      <c r="H1207" s="16">
        <f t="shared" si="12"/>
        <v>0</v>
      </c>
      <c r="I1207" s="3" t="s">
        <v>155</v>
      </c>
    </row>
    <row r="1208" spans="1:9" s="3" customFormat="1" x14ac:dyDescent="0.25">
      <c r="A1208" s="21">
        <v>41558</v>
      </c>
      <c r="B1208" s="3">
        <v>869</v>
      </c>
      <c r="C1208" s="3" t="s">
        <v>225</v>
      </c>
      <c r="D1208" s="3" t="s">
        <v>2</v>
      </c>
      <c r="E1208" s="8">
        <v>10030</v>
      </c>
      <c r="F1208" s="1">
        <v>41565</v>
      </c>
      <c r="G1208" s="8">
        <v>10030</v>
      </c>
      <c r="H1208" s="16">
        <f t="shared" si="12"/>
        <v>0</v>
      </c>
    </row>
    <row r="1209" spans="1:9" x14ac:dyDescent="0.25">
      <c r="A1209" s="21">
        <v>41558</v>
      </c>
      <c r="B1209" s="2">
        <v>832</v>
      </c>
      <c r="C1209" s="2" t="s">
        <v>225</v>
      </c>
      <c r="D1209" s="2" t="s">
        <v>2</v>
      </c>
      <c r="E1209" s="22">
        <v>540</v>
      </c>
      <c r="F1209" s="21">
        <v>41565</v>
      </c>
      <c r="G1209" s="22">
        <v>540</v>
      </c>
      <c r="H1209" s="16">
        <f t="shared" si="12"/>
        <v>0</v>
      </c>
    </row>
    <row r="1210" spans="1:9" x14ac:dyDescent="0.25">
      <c r="E1210" s="54">
        <f>SUM(E1204:E1209)</f>
        <v>370195.5</v>
      </c>
    </row>
    <row r="1211" spans="1:9" x14ac:dyDescent="0.25">
      <c r="D1211" s="3" t="s">
        <v>229</v>
      </c>
      <c r="E1211" s="8">
        <v>52500</v>
      </c>
    </row>
    <row r="1212" spans="1:9" x14ac:dyDescent="0.25">
      <c r="E1212" s="8">
        <v>0</v>
      </c>
      <c r="F1212" s="153" t="s">
        <v>257</v>
      </c>
      <c r="G1212" s="153"/>
    </row>
    <row r="1213" spans="1:9" x14ac:dyDescent="0.25">
      <c r="E1213" s="8">
        <v>148000</v>
      </c>
    </row>
    <row r="1214" spans="1:9" x14ac:dyDescent="0.25">
      <c r="E1214" s="8">
        <v>50000</v>
      </c>
    </row>
    <row r="1215" spans="1:9" x14ac:dyDescent="0.25">
      <c r="E1215" s="8">
        <v>36000</v>
      </c>
    </row>
    <row r="1216" spans="1:9" x14ac:dyDescent="0.25">
      <c r="E1216" s="8">
        <v>65579</v>
      </c>
    </row>
    <row r="1217" spans="1:8" ht="15.75" thickBot="1" x14ac:dyDescent="0.3">
      <c r="E1217" s="8">
        <v>5672</v>
      </c>
    </row>
    <row r="1218" spans="1:8" x14ac:dyDescent="0.25">
      <c r="E1218" s="57">
        <f>SUM(E1211:E1217)</f>
        <v>357751</v>
      </c>
    </row>
    <row r="1219" spans="1:8" x14ac:dyDescent="0.25">
      <c r="D1219" s="123" t="s">
        <v>255</v>
      </c>
      <c r="E1219" s="134">
        <v>13216</v>
      </c>
    </row>
    <row r="1220" spans="1:8" ht="15.75" thickBot="1" x14ac:dyDescent="0.3">
      <c r="D1220" s="160" t="s">
        <v>258</v>
      </c>
      <c r="E1220" s="38">
        <f>SUM(E1218:E1219)</f>
        <v>370967</v>
      </c>
      <c r="F1220" s="3" t="s">
        <v>230</v>
      </c>
      <c r="G1220" s="154" t="s">
        <v>245</v>
      </c>
    </row>
    <row r="1221" spans="1:8" x14ac:dyDescent="0.25">
      <c r="D1221" s="160"/>
      <c r="E1221" s="132">
        <f>E1220-E1210</f>
        <v>771.5</v>
      </c>
      <c r="F1221" s="133" t="s">
        <v>224</v>
      </c>
      <c r="G1221" s="154"/>
    </row>
    <row r="1222" spans="1:8" x14ac:dyDescent="0.25">
      <c r="A1222" s="2" t="s">
        <v>188</v>
      </c>
    </row>
    <row r="1223" spans="1:8" s="3" customFormat="1" x14ac:dyDescent="0.25">
      <c r="A1223" s="21">
        <v>41564</v>
      </c>
      <c r="B1223" s="3">
        <v>227</v>
      </c>
      <c r="C1223" s="3" t="s">
        <v>231</v>
      </c>
      <c r="D1223" s="3" t="s">
        <v>2</v>
      </c>
      <c r="E1223" s="8">
        <v>96195</v>
      </c>
      <c r="F1223" s="1">
        <v>41568</v>
      </c>
      <c r="G1223" s="8">
        <v>96195</v>
      </c>
      <c r="H1223" s="16">
        <f>E1223-G1223</f>
        <v>0</v>
      </c>
    </row>
    <row r="1224" spans="1:8" s="3" customFormat="1" x14ac:dyDescent="0.25">
      <c r="A1224" s="21">
        <v>41564</v>
      </c>
      <c r="B1224" s="3">
        <v>228</v>
      </c>
      <c r="C1224" s="3" t="s">
        <v>231</v>
      </c>
      <c r="D1224" s="3" t="s">
        <v>2</v>
      </c>
      <c r="E1224" s="8">
        <v>197400</v>
      </c>
      <c r="F1224" s="1">
        <v>41568</v>
      </c>
      <c r="G1224" s="8">
        <v>197400</v>
      </c>
      <c r="H1224" s="16">
        <f>E1224-G1224</f>
        <v>0</v>
      </c>
    </row>
    <row r="1225" spans="1:8" s="3" customFormat="1" x14ac:dyDescent="0.25">
      <c r="A1225" s="21">
        <v>41566</v>
      </c>
      <c r="B1225" s="3">
        <v>391</v>
      </c>
      <c r="C1225" s="3" t="s">
        <v>231</v>
      </c>
      <c r="D1225" s="3" t="s">
        <v>2</v>
      </c>
      <c r="E1225" s="8">
        <v>355192</v>
      </c>
      <c r="F1225" s="1">
        <v>41568</v>
      </c>
      <c r="G1225" s="8">
        <v>355192</v>
      </c>
      <c r="H1225" s="16">
        <f>E1225-G1225</f>
        <v>0</v>
      </c>
    </row>
    <row r="1226" spans="1:8" s="3" customFormat="1" x14ac:dyDescent="0.25">
      <c r="A1226" s="21">
        <v>41564</v>
      </c>
      <c r="B1226" s="3">
        <v>291</v>
      </c>
      <c r="C1226" s="3" t="s">
        <v>231</v>
      </c>
      <c r="D1226" s="3" t="s">
        <v>2</v>
      </c>
      <c r="E1226" s="8">
        <v>182707</v>
      </c>
      <c r="F1226" s="1">
        <v>41568</v>
      </c>
      <c r="G1226" s="8">
        <v>182707</v>
      </c>
      <c r="H1226" s="16">
        <f>E1226-G1226</f>
        <v>0</v>
      </c>
    </row>
    <row r="1227" spans="1:8" x14ac:dyDescent="0.25">
      <c r="E1227" s="54">
        <f>SUM(E1223:E1226)</f>
        <v>831494</v>
      </c>
    </row>
    <row r="1228" spans="1:8" x14ac:dyDescent="0.25">
      <c r="D1228" s="3" t="s">
        <v>0</v>
      </c>
      <c r="E1228" s="8">
        <v>99200</v>
      </c>
    </row>
    <row r="1229" spans="1:8" x14ac:dyDescent="0.25">
      <c r="E1229" s="8">
        <v>13600</v>
      </c>
    </row>
    <row r="1230" spans="1:8" x14ac:dyDescent="0.25">
      <c r="E1230" s="8">
        <v>100</v>
      </c>
    </row>
    <row r="1231" spans="1:8" x14ac:dyDescent="0.25">
      <c r="E1231" s="8">
        <v>123200</v>
      </c>
    </row>
    <row r="1232" spans="1:8" x14ac:dyDescent="0.25">
      <c r="E1232" s="8">
        <v>50200</v>
      </c>
    </row>
    <row r="1233" spans="1:8" x14ac:dyDescent="0.25">
      <c r="E1233" s="8">
        <v>7800</v>
      </c>
    </row>
    <row r="1234" spans="1:8" x14ac:dyDescent="0.25">
      <c r="E1234" s="8">
        <v>44000</v>
      </c>
    </row>
    <row r="1235" spans="1:8" x14ac:dyDescent="0.25">
      <c r="E1235" s="8">
        <v>172970</v>
      </c>
    </row>
    <row r="1236" spans="1:8" x14ac:dyDescent="0.25">
      <c r="E1236" s="8">
        <v>96800</v>
      </c>
    </row>
    <row r="1237" spans="1:8" x14ac:dyDescent="0.25">
      <c r="E1237" s="8">
        <v>79500</v>
      </c>
    </row>
    <row r="1238" spans="1:8" ht="15.75" thickBot="1" x14ac:dyDescent="0.3">
      <c r="E1238" s="8">
        <v>87800</v>
      </c>
    </row>
    <row r="1239" spans="1:8" x14ac:dyDescent="0.25">
      <c r="E1239" s="57">
        <f>SUM(E1228:E1238)</f>
        <v>775170</v>
      </c>
    </row>
    <row r="1240" spans="1:8" x14ac:dyDescent="0.25">
      <c r="D1240" s="123" t="s">
        <v>254</v>
      </c>
      <c r="E1240" s="18">
        <f>7238+7180+15596+2009+25116</f>
        <v>57139</v>
      </c>
      <c r="F1240" s="2"/>
    </row>
    <row r="1241" spans="1:8" ht="15.75" thickBot="1" x14ac:dyDescent="0.3">
      <c r="D1241" s="160" t="s">
        <v>258</v>
      </c>
      <c r="E1241" s="38">
        <f>SUM(E1239:E1240)</f>
        <v>832309</v>
      </c>
      <c r="F1241" s="2"/>
      <c r="G1241" s="152" t="s">
        <v>245</v>
      </c>
    </row>
    <row r="1242" spans="1:8" x14ac:dyDescent="0.25">
      <c r="D1242" s="160"/>
      <c r="E1242" s="132">
        <f>E1241-E1227</f>
        <v>815</v>
      </c>
      <c r="F1242" s="133" t="s">
        <v>224</v>
      </c>
      <c r="G1242" s="152"/>
      <c r="H1242" s="2" t="s">
        <v>232</v>
      </c>
    </row>
    <row r="1243" spans="1:8" x14ac:dyDescent="0.25">
      <c r="A1243" s="2" t="s">
        <v>160</v>
      </c>
    </row>
  </sheetData>
  <mergeCells count="32">
    <mergeCell ref="F758:F759"/>
    <mergeCell ref="B777:D777"/>
    <mergeCell ref="F799:F800"/>
    <mergeCell ref="B805:D805"/>
    <mergeCell ref="F806:F807"/>
    <mergeCell ref="F775:F776"/>
    <mergeCell ref="B891:D891"/>
    <mergeCell ref="G892:G893"/>
    <mergeCell ref="F868:F869"/>
    <mergeCell ref="F852:F853"/>
    <mergeCell ref="F823:F824"/>
    <mergeCell ref="D1241:D1242"/>
    <mergeCell ref="D1220:D1221"/>
    <mergeCell ref="G1179:G1180"/>
    <mergeCell ref="B1157:D1157"/>
    <mergeCell ref="G1158:G1159"/>
    <mergeCell ref="H1008:H1009"/>
    <mergeCell ref="G1034:G1035"/>
    <mergeCell ref="G1241:G1242"/>
    <mergeCell ref="F934:F935"/>
    <mergeCell ref="F946:F947"/>
    <mergeCell ref="G1118:G1119"/>
    <mergeCell ref="G1106:G1107"/>
    <mergeCell ref="G1070:G1071"/>
    <mergeCell ref="G1056:G1057"/>
    <mergeCell ref="B963:C963"/>
    <mergeCell ref="G910:G911"/>
    <mergeCell ref="G963:G964"/>
    <mergeCell ref="F1212:G1212"/>
    <mergeCell ref="G1220:G1221"/>
    <mergeCell ref="G1201:G1202"/>
    <mergeCell ref="C1057:D1057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workbookViewId="0">
      <selection activeCell="C12" sqref="C12"/>
    </sheetView>
  </sheetViews>
  <sheetFormatPr baseColWidth="10" defaultRowHeight="15" x14ac:dyDescent="0.25"/>
  <cols>
    <col min="1" max="1" width="10.140625" style="63" bestFit="1" customWidth="1"/>
    <col min="2" max="2" width="9.7109375" style="63" customWidth="1"/>
    <col min="3" max="3" width="9.85546875" style="64" customWidth="1"/>
    <col min="4" max="4" width="11.140625" style="64" bestFit="1" customWidth="1"/>
    <col min="5" max="5" width="11.42578125" style="63" customWidth="1"/>
    <col min="6" max="6" width="11.42578125" style="64" customWidth="1"/>
    <col min="7" max="7" width="12.7109375" style="64" bestFit="1" customWidth="1"/>
    <col min="8" max="8" width="8.42578125" style="64" customWidth="1"/>
  </cols>
  <sheetData>
    <row r="1" spans="1:8" ht="27" x14ac:dyDescent="0.45">
      <c r="A1" s="166" t="s">
        <v>233</v>
      </c>
      <c r="B1" s="166"/>
      <c r="C1" s="166"/>
      <c r="D1" s="166"/>
      <c r="E1" s="166"/>
      <c r="F1" s="166"/>
      <c r="G1" s="166"/>
      <c r="H1" s="62">
        <v>1</v>
      </c>
    </row>
    <row r="2" spans="1:8" ht="19.5" thickBot="1" x14ac:dyDescent="0.35">
      <c r="C2" s="167"/>
      <c r="D2" s="167"/>
      <c r="E2" s="167"/>
      <c r="F2" s="167"/>
      <c r="G2" s="167"/>
    </row>
    <row r="3" spans="1:8" ht="19.5" thickBot="1" x14ac:dyDescent="0.35">
      <c r="C3" s="65" t="s">
        <v>234</v>
      </c>
      <c r="D3" s="168" t="s">
        <v>2</v>
      </c>
      <c r="E3" s="169"/>
      <c r="F3" s="169"/>
      <c r="G3" s="170"/>
    </row>
    <row r="4" spans="1:8" ht="19.5" thickBot="1" x14ac:dyDescent="0.35">
      <c r="C4" s="65"/>
      <c r="D4" s="66"/>
      <c r="E4" s="67"/>
      <c r="F4" s="66"/>
      <c r="G4" s="66"/>
    </row>
    <row r="5" spans="1:8" ht="46.5" thickTop="1" thickBot="1" x14ac:dyDescent="0.3">
      <c r="A5" s="68" t="s">
        <v>235</v>
      </c>
      <c r="B5" s="69" t="s">
        <v>236</v>
      </c>
      <c r="C5" s="70" t="s">
        <v>237</v>
      </c>
      <c r="D5" s="71" t="s">
        <v>238</v>
      </c>
      <c r="E5" s="72" t="s">
        <v>239</v>
      </c>
      <c r="F5" s="71" t="s">
        <v>240</v>
      </c>
      <c r="G5" s="73" t="s">
        <v>241</v>
      </c>
    </row>
    <row r="6" spans="1:8" ht="15.75" thickTop="1" x14ac:dyDescent="0.25">
      <c r="A6" s="74"/>
      <c r="B6" s="74"/>
      <c r="C6" s="75"/>
      <c r="D6" s="76"/>
      <c r="E6" s="74"/>
      <c r="F6" s="77"/>
      <c r="G6" s="78">
        <f>D6-F6</f>
        <v>0</v>
      </c>
    </row>
    <row r="7" spans="1:8" x14ac:dyDescent="0.25">
      <c r="A7" s="74">
        <v>41485</v>
      </c>
      <c r="B7" s="74"/>
      <c r="C7" s="79" t="s">
        <v>242</v>
      </c>
      <c r="D7" s="80">
        <v>136781</v>
      </c>
      <c r="E7" s="74"/>
      <c r="F7" s="81"/>
      <c r="G7" s="82">
        <f>G6+D7-F7</f>
        <v>136781</v>
      </c>
    </row>
    <row r="8" spans="1:8" x14ac:dyDescent="0.25">
      <c r="A8" s="74">
        <v>41485</v>
      </c>
      <c r="B8" s="74"/>
      <c r="C8" s="79" t="s">
        <v>243</v>
      </c>
      <c r="D8" s="80">
        <v>149808</v>
      </c>
      <c r="F8" s="83"/>
      <c r="G8" s="82">
        <f t="shared" ref="G8:G71" si="0">G7+D8-F8</f>
        <v>286589</v>
      </c>
    </row>
    <row r="9" spans="1:8" x14ac:dyDescent="0.25">
      <c r="A9" s="74">
        <v>41486</v>
      </c>
      <c r="B9" s="74"/>
      <c r="C9" s="79" t="s">
        <v>244</v>
      </c>
      <c r="D9" s="84">
        <v>130920</v>
      </c>
      <c r="E9" s="85"/>
      <c r="F9" s="84"/>
      <c r="G9" s="82">
        <f t="shared" si="0"/>
        <v>417509</v>
      </c>
    </row>
    <row r="10" spans="1:8" x14ac:dyDescent="0.25">
      <c r="A10" s="74"/>
      <c r="B10" s="74"/>
      <c r="C10" s="79"/>
      <c r="D10" s="80"/>
      <c r="E10" s="85"/>
      <c r="F10" s="81"/>
      <c r="G10" s="82">
        <f t="shared" si="0"/>
        <v>417509</v>
      </c>
    </row>
    <row r="11" spans="1:8" x14ac:dyDescent="0.25">
      <c r="A11" s="74"/>
      <c r="B11" s="74"/>
      <c r="C11" s="79"/>
      <c r="D11" s="81"/>
      <c r="E11" s="85"/>
      <c r="F11" s="80"/>
      <c r="G11" s="82">
        <f t="shared" si="0"/>
        <v>417509</v>
      </c>
    </row>
    <row r="12" spans="1:8" x14ac:dyDescent="0.25">
      <c r="A12" s="74"/>
      <c r="B12" s="74"/>
      <c r="C12" s="79"/>
      <c r="D12" s="80"/>
      <c r="F12" s="86"/>
      <c r="G12" s="82">
        <f t="shared" si="0"/>
        <v>417509</v>
      </c>
    </row>
    <row r="13" spans="1:8" x14ac:dyDescent="0.25">
      <c r="A13" s="87"/>
      <c r="B13" s="87"/>
      <c r="C13" s="88"/>
      <c r="D13" s="76"/>
      <c r="E13" s="85"/>
      <c r="F13" s="81"/>
      <c r="G13" s="82">
        <f t="shared" si="0"/>
        <v>417509</v>
      </c>
    </row>
    <row r="14" spans="1:8" x14ac:dyDescent="0.25">
      <c r="A14" s="87"/>
      <c r="B14" s="87"/>
      <c r="C14" s="88"/>
      <c r="D14" s="76"/>
      <c r="E14" s="85"/>
      <c r="F14" s="81"/>
      <c r="G14" s="82">
        <f t="shared" si="0"/>
        <v>417509</v>
      </c>
    </row>
    <row r="15" spans="1:8" x14ac:dyDescent="0.25">
      <c r="A15" s="74"/>
      <c r="B15" s="74"/>
      <c r="C15" s="79"/>
      <c r="D15" s="84"/>
      <c r="E15" s="89">
        <v>41477</v>
      </c>
      <c r="F15" s="90">
        <v>13917</v>
      </c>
      <c r="G15" s="82">
        <f t="shared" si="0"/>
        <v>403592</v>
      </c>
    </row>
    <row r="16" spans="1:8" x14ac:dyDescent="0.25">
      <c r="A16" s="74"/>
      <c r="B16" s="74"/>
      <c r="C16" s="79"/>
      <c r="D16" s="84"/>
      <c r="E16" s="85"/>
      <c r="F16" s="84"/>
      <c r="G16" s="82">
        <f t="shared" si="0"/>
        <v>403592</v>
      </c>
    </row>
    <row r="17" spans="1:7" x14ac:dyDescent="0.25">
      <c r="A17" s="74"/>
      <c r="B17" s="74"/>
      <c r="C17" s="79"/>
      <c r="D17" s="81"/>
      <c r="E17" s="85"/>
      <c r="F17" s="81"/>
      <c r="G17" s="82">
        <f t="shared" si="0"/>
        <v>403592</v>
      </c>
    </row>
    <row r="18" spans="1:7" x14ac:dyDescent="0.25">
      <c r="A18" s="74"/>
      <c r="B18" s="74"/>
      <c r="C18" s="79"/>
      <c r="D18" s="80"/>
      <c r="E18" s="85"/>
      <c r="F18" s="81"/>
      <c r="G18" s="82">
        <f t="shared" si="0"/>
        <v>403592</v>
      </c>
    </row>
    <row r="19" spans="1:7" x14ac:dyDescent="0.25">
      <c r="A19" s="74"/>
      <c r="B19" s="74"/>
      <c r="C19" s="88"/>
      <c r="D19" s="76"/>
      <c r="E19" s="74"/>
      <c r="F19" s="91"/>
      <c r="G19" s="82">
        <f t="shared" si="0"/>
        <v>403592</v>
      </c>
    </row>
    <row r="20" spans="1:7" x14ac:dyDescent="0.25">
      <c r="A20" s="87"/>
      <c r="B20" s="87"/>
      <c r="C20" s="88"/>
      <c r="D20" s="76"/>
      <c r="E20" s="74"/>
      <c r="F20" s="91"/>
      <c r="G20" s="82">
        <f t="shared" si="0"/>
        <v>403592</v>
      </c>
    </row>
    <row r="21" spans="1:7" x14ac:dyDescent="0.25">
      <c r="A21" s="74"/>
      <c r="B21" s="74"/>
      <c r="C21" s="79"/>
      <c r="D21" s="80"/>
      <c r="E21" s="92"/>
      <c r="F21" s="80"/>
      <c r="G21" s="82">
        <f t="shared" si="0"/>
        <v>403592</v>
      </c>
    </row>
    <row r="22" spans="1:7" x14ac:dyDescent="0.25">
      <c r="A22" s="74"/>
      <c r="B22" s="74"/>
      <c r="C22" s="79"/>
      <c r="D22" s="80"/>
      <c r="E22" s="74"/>
      <c r="F22" s="81"/>
      <c r="G22" s="82">
        <f t="shared" si="0"/>
        <v>403592</v>
      </c>
    </row>
    <row r="23" spans="1:7" x14ac:dyDescent="0.25">
      <c r="A23" s="74"/>
      <c r="B23" s="74"/>
      <c r="C23" s="79"/>
      <c r="D23" s="84"/>
      <c r="E23" s="85"/>
      <c r="F23" s="84"/>
      <c r="G23" s="82">
        <f t="shared" si="0"/>
        <v>403592</v>
      </c>
    </row>
    <row r="24" spans="1:7" x14ac:dyDescent="0.25">
      <c r="A24" s="74"/>
      <c r="B24" s="74"/>
      <c r="C24" s="79"/>
      <c r="D24" s="84"/>
      <c r="E24" s="85"/>
      <c r="F24" s="84"/>
      <c r="G24" s="82">
        <f t="shared" si="0"/>
        <v>403592</v>
      </c>
    </row>
    <row r="25" spans="1:7" x14ac:dyDescent="0.25">
      <c r="A25" s="74"/>
      <c r="B25" s="74"/>
      <c r="C25" s="79"/>
      <c r="D25" s="84"/>
      <c r="E25" s="85"/>
      <c r="F25" s="81"/>
      <c r="G25" s="82">
        <f t="shared" si="0"/>
        <v>403592</v>
      </c>
    </row>
    <row r="26" spans="1:7" x14ac:dyDescent="0.25">
      <c r="A26" s="74"/>
      <c r="B26" s="74"/>
      <c r="C26" s="79"/>
      <c r="D26" s="84"/>
      <c r="F26" s="83"/>
      <c r="G26" s="82">
        <f t="shared" si="0"/>
        <v>403592</v>
      </c>
    </row>
    <row r="27" spans="1:7" x14ac:dyDescent="0.25">
      <c r="A27" s="74"/>
      <c r="B27" s="74"/>
      <c r="C27" s="79"/>
      <c r="D27" s="81"/>
      <c r="E27" s="74"/>
      <c r="F27" s="83"/>
      <c r="G27" s="82">
        <f t="shared" si="0"/>
        <v>403592</v>
      </c>
    </row>
    <row r="28" spans="1:7" x14ac:dyDescent="0.25">
      <c r="A28" s="74"/>
      <c r="B28" s="74"/>
      <c r="C28" s="79"/>
      <c r="D28" s="80"/>
      <c r="E28" s="85"/>
      <c r="F28" s="81"/>
      <c r="G28" s="82">
        <f t="shared" si="0"/>
        <v>403592</v>
      </c>
    </row>
    <row r="29" spans="1:7" x14ac:dyDescent="0.25">
      <c r="A29" s="74"/>
      <c r="B29" s="74"/>
      <c r="C29" s="79"/>
      <c r="D29" s="80"/>
      <c r="E29" s="85"/>
      <c r="F29" s="80"/>
      <c r="G29" s="82">
        <f t="shared" si="0"/>
        <v>403592</v>
      </c>
    </row>
    <row r="30" spans="1:7" x14ac:dyDescent="0.25">
      <c r="A30" s="74"/>
      <c r="B30" s="74"/>
      <c r="C30" s="79"/>
      <c r="D30" s="80"/>
      <c r="E30" s="85"/>
      <c r="F30" s="80"/>
      <c r="G30" s="82">
        <f t="shared" si="0"/>
        <v>403592</v>
      </c>
    </row>
    <row r="31" spans="1:7" x14ac:dyDescent="0.25">
      <c r="A31" s="74"/>
      <c r="B31" s="74"/>
      <c r="C31" s="79"/>
      <c r="D31" s="80"/>
      <c r="E31" s="93"/>
      <c r="F31" s="94"/>
      <c r="G31" s="82">
        <f t="shared" si="0"/>
        <v>403592</v>
      </c>
    </row>
    <row r="32" spans="1:7" x14ac:dyDescent="0.25">
      <c r="A32" s="74"/>
      <c r="B32" s="74"/>
      <c r="C32" s="79"/>
      <c r="D32" s="84"/>
      <c r="E32" s="74"/>
      <c r="F32" s="81"/>
      <c r="G32" s="82">
        <f t="shared" si="0"/>
        <v>403592</v>
      </c>
    </row>
    <row r="33" spans="1:7" x14ac:dyDescent="0.25">
      <c r="A33" s="74"/>
      <c r="B33" s="74"/>
      <c r="C33" s="79"/>
      <c r="D33" s="81"/>
      <c r="E33" s="85"/>
      <c r="F33" s="80"/>
      <c r="G33" s="82">
        <f t="shared" si="0"/>
        <v>403592</v>
      </c>
    </row>
    <row r="34" spans="1:7" x14ac:dyDescent="0.25">
      <c r="A34" s="74"/>
      <c r="B34" s="74"/>
      <c r="C34" s="79"/>
      <c r="D34" s="80"/>
      <c r="E34" s="85"/>
      <c r="F34" s="81"/>
      <c r="G34" s="82">
        <f t="shared" si="0"/>
        <v>403592</v>
      </c>
    </row>
    <row r="35" spans="1:7" x14ac:dyDescent="0.25">
      <c r="A35" s="74"/>
      <c r="B35" s="74"/>
      <c r="C35" s="79"/>
      <c r="D35" s="84"/>
      <c r="E35" s="85"/>
      <c r="F35" s="80"/>
      <c r="G35" s="82">
        <f t="shared" si="0"/>
        <v>403592</v>
      </c>
    </row>
    <row r="36" spans="1:7" x14ac:dyDescent="0.25">
      <c r="A36" s="74"/>
      <c r="B36" s="74"/>
      <c r="C36" s="79"/>
      <c r="D36" s="81"/>
      <c r="E36" s="85"/>
      <c r="F36" s="81"/>
      <c r="G36" s="82">
        <f t="shared" si="0"/>
        <v>403592</v>
      </c>
    </row>
    <row r="37" spans="1:7" x14ac:dyDescent="0.25">
      <c r="A37" s="74"/>
      <c r="B37" s="74"/>
      <c r="C37" s="79"/>
      <c r="D37" s="80"/>
      <c r="E37" s="85"/>
      <c r="F37" s="84"/>
      <c r="G37" s="82">
        <f t="shared" si="0"/>
        <v>403592</v>
      </c>
    </row>
    <row r="38" spans="1:7" x14ac:dyDescent="0.25">
      <c r="A38" s="74"/>
      <c r="B38" s="74"/>
      <c r="C38" s="79"/>
      <c r="D38" s="80"/>
      <c r="E38" s="85"/>
      <c r="F38" s="81"/>
      <c r="G38" s="82">
        <f t="shared" si="0"/>
        <v>403592</v>
      </c>
    </row>
    <row r="39" spans="1:7" x14ac:dyDescent="0.25">
      <c r="A39" s="74"/>
      <c r="B39" s="74"/>
      <c r="C39" s="79"/>
      <c r="D39" s="84"/>
      <c r="E39" s="85"/>
      <c r="F39" s="81"/>
      <c r="G39" s="82">
        <f t="shared" si="0"/>
        <v>403592</v>
      </c>
    </row>
    <row r="40" spans="1:7" x14ac:dyDescent="0.25">
      <c r="A40" s="74"/>
      <c r="B40" s="74"/>
      <c r="C40" s="79"/>
      <c r="D40" s="80"/>
      <c r="E40" s="74"/>
      <c r="F40" s="81"/>
      <c r="G40" s="82">
        <f t="shared" si="0"/>
        <v>403592</v>
      </c>
    </row>
    <row r="41" spans="1:7" x14ac:dyDescent="0.25">
      <c r="A41" s="74"/>
      <c r="B41" s="74"/>
      <c r="C41" s="79"/>
      <c r="D41" s="84"/>
      <c r="E41" s="74"/>
      <c r="F41" s="81"/>
      <c r="G41" s="82">
        <f t="shared" si="0"/>
        <v>403592</v>
      </c>
    </row>
    <row r="42" spans="1:7" x14ac:dyDescent="0.25">
      <c r="A42" s="74"/>
      <c r="B42" s="74"/>
      <c r="C42" s="79"/>
      <c r="D42" s="81"/>
      <c r="F42" s="83"/>
      <c r="G42" s="82">
        <f t="shared" si="0"/>
        <v>403592</v>
      </c>
    </row>
    <row r="43" spans="1:7" x14ac:dyDescent="0.25">
      <c r="A43" s="74"/>
      <c r="B43" s="74"/>
      <c r="C43" s="79"/>
      <c r="D43" s="80"/>
      <c r="E43" s="85"/>
      <c r="F43" s="84"/>
      <c r="G43" s="82">
        <f t="shared" si="0"/>
        <v>403592</v>
      </c>
    </row>
    <row r="44" spans="1:7" x14ac:dyDescent="0.25">
      <c r="A44" s="74"/>
      <c r="B44" s="74"/>
      <c r="C44" s="79"/>
      <c r="D44" s="81"/>
      <c r="E44" s="85"/>
      <c r="F44" s="81"/>
      <c r="G44" s="82">
        <f t="shared" si="0"/>
        <v>403592</v>
      </c>
    </row>
    <row r="45" spans="1:7" x14ac:dyDescent="0.25">
      <c r="A45" s="74"/>
      <c r="B45" s="74"/>
      <c r="C45" s="79"/>
      <c r="D45" s="80"/>
      <c r="E45" s="85"/>
      <c r="F45" s="80"/>
      <c r="G45" s="82">
        <f t="shared" si="0"/>
        <v>403592</v>
      </c>
    </row>
    <row r="46" spans="1:7" x14ac:dyDescent="0.25">
      <c r="A46" s="74"/>
      <c r="B46" s="74"/>
      <c r="C46" s="88"/>
      <c r="D46" s="76"/>
      <c r="F46" s="86"/>
      <c r="G46" s="82">
        <f t="shared" si="0"/>
        <v>403592</v>
      </c>
    </row>
    <row r="47" spans="1:7" x14ac:dyDescent="0.25">
      <c r="A47" s="87"/>
      <c r="B47" s="87"/>
      <c r="C47" s="88"/>
      <c r="D47" s="76"/>
      <c r="E47" s="85"/>
      <c r="F47" s="81"/>
      <c r="G47" s="82">
        <f t="shared" si="0"/>
        <v>403592</v>
      </c>
    </row>
    <row r="48" spans="1:7" x14ac:dyDescent="0.25">
      <c r="A48" s="74"/>
      <c r="B48" s="74"/>
      <c r="C48" s="79"/>
      <c r="D48" s="84"/>
      <c r="E48" s="95"/>
      <c r="F48" s="96"/>
      <c r="G48" s="82">
        <f t="shared" si="0"/>
        <v>403592</v>
      </c>
    </row>
    <row r="49" spans="1:7" x14ac:dyDescent="0.25">
      <c r="A49" s="74"/>
      <c r="B49" s="74"/>
      <c r="C49" s="79"/>
      <c r="D49" s="84"/>
      <c r="E49" s="95">
        <v>41185</v>
      </c>
      <c r="F49" s="96">
        <v>18530</v>
      </c>
      <c r="G49" s="82">
        <f t="shared" si="0"/>
        <v>385062</v>
      </c>
    </row>
    <row r="50" spans="1:7" x14ac:dyDescent="0.25">
      <c r="A50" s="74"/>
      <c r="B50" s="74"/>
      <c r="C50" s="79"/>
      <c r="D50" s="81"/>
      <c r="E50" s="97">
        <v>41304</v>
      </c>
      <c r="F50" s="98">
        <v>13654</v>
      </c>
      <c r="G50" s="82">
        <f t="shared" si="0"/>
        <v>371408</v>
      </c>
    </row>
    <row r="51" spans="1:7" x14ac:dyDescent="0.25">
      <c r="A51" s="74"/>
      <c r="B51" s="74"/>
      <c r="C51" s="79"/>
      <c r="D51" s="80"/>
      <c r="E51" s="97"/>
      <c r="F51" s="98"/>
      <c r="G51" s="82">
        <f t="shared" si="0"/>
        <v>371408</v>
      </c>
    </row>
    <row r="52" spans="1:7" x14ac:dyDescent="0.25">
      <c r="A52" s="74"/>
      <c r="B52" s="74"/>
      <c r="C52" s="88"/>
      <c r="D52" s="76"/>
      <c r="E52" s="74"/>
      <c r="F52" s="91"/>
      <c r="G52" s="82">
        <f t="shared" si="0"/>
        <v>371408</v>
      </c>
    </row>
    <row r="53" spans="1:7" x14ac:dyDescent="0.25">
      <c r="A53" s="87"/>
      <c r="B53" s="87"/>
      <c r="C53" s="88"/>
      <c r="D53" s="76"/>
      <c r="E53" s="74"/>
      <c r="F53" s="91"/>
      <c r="G53" s="82">
        <f t="shared" si="0"/>
        <v>371408</v>
      </c>
    </row>
    <row r="54" spans="1:7" x14ac:dyDescent="0.25">
      <c r="A54" s="74"/>
      <c r="B54" s="74"/>
      <c r="C54" s="99"/>
      <c r="D54" s="84"/>
      <c r="E54" s="74"/>
      <c r="F54" s="91"/>
      <c r="G54" s="82">
        <f t="shared" si="0"/>
        <v>371408</v>
      </c>
    </row>
    <row r="55" spans="1:7" x14ac:dyDescent="0.25">
      <c r="A55" s="74"/>
      <c r="B55" s="74"/>
      <c r="C55" s="79"/>
      <c r="D55" s="84"/>
      <c r="E55" s="85"/>
      <c r="F55" s="91"/>
      <c r="G55" s="82">
        <f t="shared" si="0"/>
        <v>371408</v>
      </c>
    </row>
    <row r="56" spans="1:7" x14ac:dyDescent="0.25">
      <c r="A56" s="87"/>
      <c r="B56" s="87"/>
      <c r="C56" s="88"/>
      <c r="D56" s="76"/>
      <c r="E56" s="95"/>
      <c r="F56" s="96"/>
      <c r="G56" s="82">
        <f t="shared" si="0"/>
        <v>371408</v>
      </c>
    </row>
    <row r="57" spans="1:7" x14ac:dyDescent="0.25">
      <c r="A57" s="74"/>
      <c r="B57" s="74"/>
      <c r="C57" s="79"/>
      <c r="D57" s="84"/>
      <c r="E57" s="97"/>
      <c r="F57" s="100"/>
      <c r="G57" s="82">
        <f t="shared" si="0"/>
        <v>371408</v>
      </c>
    </row>
    <row r="58" spans="1:7" x14ac:dyDescent="0.25">
      <c r="A58" s="87"/>
      <c r="B58" s="87"/>
      <c r="C58" s="88"/>
      <c r="D58" s="76"/>
      <c r="E58" s="97"/>
      <c r="F58" s="98"/>
      <c r="G58" s="82">
        <f t="shared" si="0"/>
        <v>371408</v>
      </c>
    </row>
    <row r="59" spans="1:7" x14ac:dyDescent="0.25">
      <c r="A59" s="74"/>
      <c r="B59" s="74"/>
      <c r="C59" s="79"/>
      <c r="D59" s="84"/>
      <c r="E59" s="97"/>
      <c r="F59" s="98"/>
      <c r="G59" s="82">
        <f t="shared" si="0"/>
        <v>371408</v>
      </c>
    </row>
    <row r="60" spans="1:7" x14ac:dyDescent="0.25">
      <c r="A60" s="74"/>
      <c r="B60" s="74"/>
      <c r="C60" s="79"/>
      <c r="D60" s="84"/>
      <c r="E60" s="97"/>
      <c r="F60" s="98"/>
      <c r="G60" s="82">
        <f t="shared" si="0"/>
        <v>371408</v>
      </c>
    </row>
    <row r="61" spans="1:7" x14ac:dyDescent="0.25">
      <c r="A61" s="87"/>
      <c r="B61" s="87"/>
      <c r="C61" s="88"/>
      <c r="D61" s="76"/>
      <c r="E61" s="97"/>
      <c r="F61" s="100"/>
      <c r="G61" s="82">
        <f t="shared" si="0"/>
        <v>371408</v>
      </c>
    </row>
    <row r="62" spans="1:7" x14ac:dyDescent="0.25">
      <c r="A62" s="74"/>
      <c r="B62" s="74"/>
      <c r="C62" s="79"/>
      <c r="D62" s="84"/>
      <c r="E62" s="101"/>
      <c r="F62" s="102"/>
      <c r="G62" s="82">
        <f t="shared" si="0"/>
        <v>371408</v>
      </c>
    </row>
    <row r="63" spans="1:7" x14ac:dyDescent="0.25">
      <c r="A63" s="74"/>
      <c r="B63" s="74"/>
      <c r="C63" s="79"/>
      <c r="D63" s="84"/>
      <c r="E63" s="97"/>
      <c r="F63" s="98"/>
      <c r="G63" s="82">
        <f t="shared" si="0"/>
        <v>371408</v>
      </c>
    </row>
    <row r="64" spans="1:7" x14ac:dyDescent="0.25">
      <c r="A64" s="74"/>
      <c r="B64" s="74"/>
      <c r="C64" s="79"/>
      <c r="D64" s="84"/>
      <c r="E64" s="97"/>
      <c r="F64" s="98"/>
      <c r="G64" s="82">
        <f t="shared" si="0"/>
        <v>371408</v>
      </c>
    </row>
    <row r="65" spans="1:7" x14ac:dyDescent="0.25">
      <c r="A65" s="74"/>
      <c r="B65" s="74"/>
      <c r="C65" s="79"/>
      <c r="D65" s="84"/>
      <c r="E65" s="97"/>
      <c r="F65" s="100"/>
      <c r="G65" s="82">
        <f t="shared" si="0"/>
        <v>371408</v>
      </c>
    </row>
    <row r="66" spans="1:7" x14ac:dyDescent="0.25">
      <c r="A66" s="74"/>
      <c r="B66" s="74"/>
      <c r="C66" s="79"/>
      <c r="D66" s="84"/>
      <c r="E66" s="101"/>
      <c r="F66" s="102"/>
      <c r="G66" s="82">
        <f t="shared" si="0"/>
        <v>371408</v>
      </c>
    </row>
    <row r="67" spans="1:7" x14ac:dyDescent="0.25">
      <c r="A67" s="74"/>
      <c r="B67" s="74"/>
      <c r="C67" s="79"/>
      <c r="D67" s="80"/>
      <c r="E67" s="101"/>
      <c r="F67" s="102"/>
      <c r="G67" s="82">
        <f t="shared" si="0"/>
        <v>371408</v>
      </c>
    </row>
    <row r="68" spans="1:7" x14ac:dyDescent="0.25">
      <c r="A68" s="74"/>
      <c r="B68" s="74"/>
      <c r="C68" s="79"/>
      <c r="D68" s="84"/>
      <c r="E68" s="101"/>
      <c r="F68" s="102"/>
      <c r="G68" s="82">
        <f t="shared" si="0"/>
        <v>371408</v>
      </c>
    </row>
    <row r="69" spans="1:7" x14ac:dyDescent="0.25">
      <c r="A69" s="74"/>
      <c r="B69" s="74"/>
      <c r="C69" s="79"/>
      <c r="D69" s="80"/>
      <c r="E69" s="101"/>
      <c r="F69" s="102"/>
      <c r="G69" s="82">
        <f t="shared" si="0"/>
        <v>371408</v>
      </c>
    </row>
    <row r="70" spans="1:7" x14ac:dyDescent="0.25">
      <c r="A70" s="74"/>
      <c r="B70" s="74"/>
      <c r="C70" s="79"/>
      <c r="D70" s="84"/>
      <c r="E70" s="101"/>
      <c r="F70" s="102"/>
      <c r="G70" s="82">
        <f t="shared" si="0"/>
        <v>371408</v>
      </c>
    </row>
    <row r="71" spans="1:7" x14ac:dyDescent="0.25">
      <c r="A71" s="74"/>
      <c r="B71" s="74"/>
      <c r="C71" s="79"/>
      <c r="D71" s="80"/>
      <c r="E71" s="97"/>
      <c r="F71" s="100"/>
      <c r="G71" s="82">
        <f t="shared" si="0"/>
        <v>371408</v>
      </c>
    </row>
    <row r="72" spans="1:7" x14ac:dyDescent="0.25">
      <c r="A72" s="74"/>
      <c r="B72" s="74"/>
      <c r="C72" s="79"/>
      <c r="D72" s="84"/>
      <c r="E72" s="101"/>
      <c r="F72" s="102"/>
      <c r="G72" s="82">
        <f t="shared" ref="G72:G90" si="1">G71+D72-F72</f>
        <v>371408</v>
      </c>
    </row>
    <row r="73" spans="1:7" x14ac:dyDescent="0.25">
      <c r="A73" s="74"/>
      <c r="B73" s="74"/>
      <c r="C73" s="79"/>
      <c r="D73" s="80"/>
      <c r="E73" s="95"/>
      <c r="F73" s="96"/>
      <c r="G73" s="82">
        <f t="shared" si="1"/>
        <v>371408</v>
      </c>
    </row>
    <row r="74" spans="1:7" x14ac:dyDescent="0.25">
      <c r="A74" s="74"/>
      <c r="B74" s="74"/>
      <c r="C74" s="79"/>
      <c r="D74" s="84"/>
      <c r="E74" s="101"/>
      <c r="F74" s="102"/>
      <c r="G74" s="82">
        <f t="shared" si="1"/>
        <v>371408</v>
      </c>
    </row>
    <row r="75" spans="1:7" x14ac:dyDescent="0.25">
      <c r="A75" s="74"/>
      <c r="B75" s="74"/>
      <c r="C75" s="79"/>
      <c r="D75" s="80"/>
      <c r="E75" s="95"/>
      <c r="F75" s="96"/>
      <c r="G75" s="82">
        <f t="shared" si="1"/>
        <v>371408</v>
      </c>
    </row>
    <row r="76" spans="1:7" x14ac:dyDescent="0.25">
      <c r="A76" s="74"/>
      <c r="B76" s="74"/>
      <c r="C76" s="79"/>
      <c r="D76" s="84"/>
      <c r="E76" s="101"/>
      <c r="F76" s="102"/>
      <c r="G76" s="82">
        <f t="shared" si="1"/>
        <v>371408</v>
      </c>
    </row>
    <row r="77" spans="1:7" x14ac:dyDescent="0.25">
      <c r="C77" s="103"/>
      <c r="D77" s="83"/>
      <c r="E77" s="101"/>
      <c r="F77" s="102"/>
      <c r="G77" s="82">
        <f t="shared" si="1"/>
        <v>371408</v>
      </c>
    </row>
    <row r="78" spans="1:7" x14ac:dyDescent="0.25">
      <c r="C78" s="103"/>
      <c r="D78" s="83"/>
      <c r="E78" s="95"/>
      <c r="F78" s="104"/>
      <c r="G78" s="82">
        <f t="shared" si="1"/>
        <v>371408</v>
      </c>
    </row>
    <row r="79" spans="1:7" x14ac:dyDescent="0.25">
      <c r="C79" s="103"/>
      <c r="D79" s="83"/>
      <c r="E79" s="101"/>
      <c r="F79" s="102"/>
      <c r="G79" s="82">
        <f t="shared" si="1"/>
        <v>371408</v>
      </c>
    </row>
    <row r="80" spans="1:7" x14ac:dyDescent="0.25">
      <c r="C80" s="103"/>
      <c r="D80" s="83"/>
      <c r="E80" s="95"/>
      <c r="F80" s="104"/>
      <c r="G80" s="82">
        <f t="shared" si="1"/>
        <v>371408</v>
      </c>
    </row>
    <row r="81" spans="3:7" x14ac:dyDescent="0.25">
      <c r="C81" s="103"/>
      <c r="D81" s="83"/>
      <c r="E81" s="101"/>
      <c r="F81" s="102"/>
      <c r="G81" s="82">
        <f t="shared" si="1"/>
        <v>371408</v>
      </c>
    </row>
    <row r="82" spans="3:7" x14ac:dyDescent="0.25">
      <c r="C82" s="103"/>
      <c r="D82" s="83"/>
      <c r="E82" s="101"/>
      <c r="F82" s="102"/>
      <c r="G82" s="78">
        <f t="shared" si="1"/>
        <v>371408</v>
      </c>
    </row>
    <row r="83" spans="3:7" x14ac:dyDescent="0.25">
      <c r="C83" s="105"/>
      <c r="D83" s="83"/>
      <c r="E83" s="101"/>
      <c r="F83" s="102"/>
      <c r="G83" s="78">
        <f t="shared" si="1"/>
        <v>371408</v>
      </c>
    </row>
    <row r="84" spans="3:7" x14ac:dyDescent="0.25">
      <c r="C84" s="103"/>
      <c r="D84" s="83"/>
      <c r="E84" s="101"/>
      <c r="F84" s="102"/>
      <c r="G84" s="78">
        <f t="shared" si="1"/>
        <v>371408</v>
      </c>
    </row>
    <row r="85" spans="3:7" x14ac:dyDescent="0.25">
      <c r="C85" s="103"/>
      <c r="D85" s="83"/>
      <c r="E85" s="101"/>
      <c r="F85" s="102"/>
      <c r="G85" s="78">
        <f t="shared" si="1"/>
        <v>371408</v>
      </c>
    </row>
    <row r="86" spans="3:7" x14ac:dyDescent="0.25">
      <c r="C86" s="103"/>
      <c r="D86" s="83"/>
      <c r="F86" s="83"/>
      <c r="G86" s="78">
        <f t="shared" si="1"/>
        <v>371408</v>
      </c>
    </row>
    <row r="87" spans="3:7" x14ac:dyDescent="0.25">
      <c r="C87" s="103"/>
      <c r="D87" s="83"/>
      <c r="F87" s="83"/>
      <c r="G87" s="78">
        <f t="shared" si="1"/>
        <v>371408</v>
      </c>
    </row>
    <row r="88" spans="3:7" x14ac:dyDescent="0.25">
      <c r="C88" s="103"/>
      <c r="D88" s="83"/>
      <c r="F88" s="83"/>
      <c r="G88" s="78">
        <f t="shared" si="1"/>
        <v>371408</v>
      </c>
    </row>
    <row r="89" spans="3:7" x14ac:dyDescent="0.25">
      <c r="C89" s="103"/>
      <c r="D89" s="83"/>
      <c r="F89" s="83"/>
      <c r="G89" s="78">
        <f t="shared" si="1"/>
        <v>371408</v>
      </c>
    </row>
    <row r="90" spans="3:7" ht="15.75" thickBot="1" x14ac:dyDescent="0.3">
      <c r="C90" s="106"/>
      <c r="D90" s="107"/>
      <c r="E90" s="108"/>
      <c r="F90" s="107"/>
      <c r="G90" s="109">
        <f t="shared" si="1"/>
        <v>371408</v>
      </c>
    </row>
    <row r="91" spans="3:7" ht="15.75" thickTop="1" x14ac:dyDescent="0.25"/>
    <row r="97" spans="1:5" x14ac:dyDescent="0.25">
      <c r="A97" s="64"/>
      <c r="B97" s="64"/>
      <c r="E97" s="64"/>
    </row>
    <row r="98" spans="1:5" x14ac:dyDescent="0.25">
      <c r="A98" s="64"/>
      <c r="B98" s="64"/>
      <c r="E98" s="64"/>
    </row>
    <row r="99" spans="1:5" x14ac:dyDescent="0.25">
      <c r="A99" s="64"/>
      <c r="B99" s="64"/>
      <c r="E99" s="64"/>
    </row>
    <row r="100" spans="1:5" x14ac:dyDescent="0.25">
      <c r="A100" s="64"/>
      <c r="B100" s="64"/>
      <c r="E100" s="64"/>
    </row>
    <row r="101" spans="1:5" x14ac:dyDescent="0.25">
      <c r="A101" s="64"/>
      <c r="B101" s="64"/>
      <c r="E101" s="64"/>
    </row>
    <row r="102" spans="1:5" x14ac:dyDescent="0.25">
      <c r="A102" s="64"/>
      <c r="B102" s="64"/>
      <c r="E102" s="64"/>
    </row>
    <row r="103" spans="1:5" x14ac:dyDescent="0.25">
      <c r="A103" s="64"/>
      <c r="B103" s="64"/>
      <c r="E103" s="64"/>
    </row>
    <row r="104" spans="1:5" x14ac:dyDescent="0.25">
      <c r="A104" s="64"/>
      <c r="B104" s="64"/>
      <c r="E104" s="64"/>
    </row>
    <row r="105" spans="1:5" x14ac:dyDescent="0.25">
      <c r="A105" s="64"/>
      <c r="B105" s="64"/>
      <c r="E105" s="64"/>
    </row>
    <row r="106" spans="1:5" x14ac:dyDescent="0.25">
      <c r="A106" s="64"/>
      <c r="B106" s="64"/>
      <c r="E106" s="64"/>
    </row>
    <row r="107" spans="1:5" x14ac:dyDescent="0.25">
      <c r="A107" s="64"/>
      <c r="B107" s="64"/>
      <c r="E107" s="64"/>
    </row>
    <row r="108" spans="1:5" x14ac:dyDescent="0.25">
      <c r="A108" s="64"/>
      <c r="B108" s="64"/>
      <c r="E108" s="64"/>
    </row>
    <row r="109" spans="1:5" x14ac:dyDescent="0.25">
      <c r="A109" s="64"/>
      <c r="B109" s="64"/>
      <c r="E109" s="64"/>
    </row>
    <row r="110" spans="1:5" x14ac:dyDescent="0.25">
      <c r="A110" s="64"/>
      <c r="B110" s="64"/>
      <c r="E110" s="64"/>
    </row>
    <row r="111" spans="1:5" x14ac:dyDescent="0.25">
      <c r="A111" s="64"/>
      <c r="B111" s="64"/>
      <c r="E111" s="64"/>
    </row>
    <row r="112" spans="1:5" x14ac:dyDescent="0.25">
      <c r="A112" s="64"/>
      <c r="B112" s="64"/>
      <c r="E112" s="64"/>
    </row>
    <row r="113" spans="1:5" x14ac:dyDescent="0.25">
      <c r="A113" s="64"/>
      <c r="B113" s="64"/>
      <c r="E113" s="64"/>
    </row>
    <row r="114" spans="1:5" x14ac:dyDescent="0.25">
      <c r="A114" s="64"/>
      <c r="B114" s="64"/>
      <c r="E114" s="64"/>
    </row>
    <row r="115" spans="1:5" x14ac:dyDescent="0.25">
      <c r="A115" s="64"/>
      <c r="B115" s="64"/>
      <c r="E115" s="64"/>
    </row>
    <row r="116" spans="1:5" x14ac:dyDescent="0.25">
      <c r="A116" s="64"/>
      <c r="B116" s="64"/>
      <c r="E116" s="64"/>
    </row>
    <row r="117" spans="1:5" x14ac:dyDescent="0.25">
      <c r="A117" s="64"/>
      <c r="B117" s="64"/>
      <c r="E117" s="64"/>
    </row>
    <row r="118" spans="1:5" x14ac:dyDescent="0.25">
      <c r="A118" s="64"/>
      <c r="B118" s="64"/>
      <c r="E118" s="64"/>
    </row>
    <row r="119" spans="1:5" x14ac:dyDescent="0.25">
      <c r="A119" s="64"/>
      <c r="B119" s="64"/>
      <c r="E119" s="64"/>
    </row>
    <row r="120" spans="1:5" x14ac:dyDescent="0.25">
      <c r="A120" s="64"/>
      <c r="B120" s="64"/>
      <c r="E120" s="64"/>
    </row>
    <row r="121" spans="1:5" x14ac:dyDescent="0.25">
      <c r="A121" s="64"/>
      <c r="B121" s="64"/>
      <c r="E121" s="64"/>
    </row>
    <row r="122" spans="1:5" x14ac:dyDescent="0.25">
      <c r="A122" s="64"/>
      <c r="B122" s="64"/>
      <c r="E122" s="64"/>
    </row>
    <row r="123" spans="1:5" x14ac:dyDescent="0.25">
      <c r="A123" s="64"/>
      <c r="B123" s="64"/>
      <c r="E123" s="64"/>
    </row>
    <row r="124" spans="1:5" x14ac:dyDescent="0.25">
      <c r="A124" s="64"/>
      <c r="B124" s="64"/>
      <c r="E124" s="64"/>
    </row>
    <row r="125" spans="1:5" x14ac:dyDescent="0.25">
      <c r="A125" s="64"/>
      <c r="B125" s="64"/>
      <c r="E125" s="64"/>
    </row>
    <row r="126" spans="1:5" x14ac:dyDescent="0.25">
      <c r="A126" s="64"/>
      <c r="B126" s="64"/>
      <c r="E126" s="64"/>
    </row>
    <row r="127" spans="1:5" x14ac:dyDescent="0.25">
      <c r="A127" s="64"/>
      <c r="B127" s="64"/>
      <c r="E127" s="64"/>
    </row>
    <row r="128" spans="1:5" x14ac:dyDescent="0.25">
      <c r="A128" s="64"/>
      <c r="B128" s="64"/>
      <c r="E128" s="64"/>
    </row>
    <row r="129" spans="1:5" x14ac:dyDescent="0.25">
      <c r="A129" s="64"/>
      <c r="B129" s="64"/>
      <c r="E129" s="64"/>
    </row>
    <row r="130" spans="1:5" x14ac:dyDescent="0.25">
      <c r="A130" s="64"/>
      <c r="B130" s="64"/>
      <c r="E130" s="64"/>
    </row>
    <row r="131" spans="1:5" x14ac:dyDescent="0.25">
      <c r="A131" s="64"/>
      <c r="B131" s="64"/>
      <c r="E131" s="64"/>
    </row>
    <row r="132" spans="1:5" x14ac:dyDescent="0.25">
      <c r="A132" s="64"/>
      <c r="B132" s="64"/>
      <c r="E132" s="64"/>
    </row>
    <row r="133" spans="1:5" x14ac:dyDescent="0.25">
      <c r="A133" s="64"/>
      <c r="B133" s="64"/>
      <c r="E133" s="64"/>
    </row>
    <row r="134" spans="1:5" x14ac:dyDescent="0.25">
      <c r="A134" s="64"/>
      <c r="B134" s="64"/>
      <c r="E134" s="64"/>
    </row>
    <row r="135" spans="1:5" x14ac:dyDescent="0.25">
      <c r="A135" s="64"/>
      <c r="B135" s="64"/>
      <c r="E135" s="64"/>
    </row>
    <row r="136" spans="1:5" x14ac:dyDescent="0.25">
      <c r="A136" s="64"/>
      <c r="B136" s="64"/>
      <c r="E136" s="64"/>
    </row>
    <row r="137" spans="1:5" x14ac:dyDescent="0.25">
      <c r="A137" s="64"/>
      <c r="B137" s="64"/>
      <c r="E137" s="64"/>
    </row>
    <row r="138" spans="1:5" x14ac:dyDescent="0.25">
      <c r="A138" s="64"/>
      <c r="B138" s="64"/>
      <c r="E138" s="64"/>
    </row>
    <row r="139" spans="1:5" x14ac:dyDescent="0.25">
      <c r="A139" s="64"/>
      <c r="B139" s="64"/>
      <c r="E139" s="64"/>
    </row>
    <row r="140" spans="1:5" x14ac:dyDescent="0.25">
      <c r="A140" s="64"/>
      <c r="B140" s="64"/>
      <c r="E140" s="64"/>
    </row>
    <row r="141" spans="1:5" x14ac:dyDescent="0.25">
      <c r="A141" s="64"/>
      <c r="B141" s="64"/>
      <c r="E141" s="64"/>
    </row>
    <row r="142" spans="1:5" x14ac:dyDescent="0.25">
      <c r="A142" s="64"/>
      <c r="B142" s="64"/>
      <c r="E142" s="64"/>
    </row>
    <row r="143" spans="1:5" x14ac:dyDescent="0.25">
      <c r="A143" s="64"/>
      <c r="B143" s="64"/>
      <c r="E143" s="64"/>
    </row>
    <row r="144" spans="1:5" x14ac:dyDescent="0.25">
      <c r="A144" s="64"/>
      <c r="B144" s="64"/>
      <c r="E144" s="64"/>
    </row>
    <row r="145" spans="1:5" x14ac:dyDescent="0.25">
      <c r="A145" s="64"/>
      <c r="B145" s="64"/>
      <c r="E145" s="64"/>
    </row>
    <row r="146" spans="1:5" x14ac:dyDescent="0.25">
      <c r="A146" s="64"/>
      <c r="B146" s="64"/>
      <c r="E146" s="64"/>
    </row>
    <row r="147" spans="1:5" x14ac:dyDescent="0.25">
      <c r="A147" s="64"/>
      <c r="B147" s="64"/>
      <c r="E147" s="64"/>
    </row>
    <row r="148" spans="1:5" x14ac:dyDescent="0.25">
      <c r="A148" s="64"/>
      <c r="B148" s="64"/>
      <c r="E148" s="64"/>
    </row>
    <row r="149" spans="1:5" x14ac:dyDescent="0.25">
      <c r="A149" s="64"/>
      <c r="B149" s="64"/>
      <c r="E149" s="64"/>
    </row>
    <row r="150" spans="1:5" x14ac:dyDescent="0.25">
      <c r="A150" s="64"/>
      <c r="B150" s="64"/>
      <c r="E150" s="64"/>
    </row>
    <row r="151" spans="1:5" x14ac:dyDescent="0.25">
      <c r="A151" s="64"/>
      <c r="B151" s="64"/>
      <c r="E151" s="64"/>
    </row>
    <row r="152" spans="1:5" x14ac:dyDescent="0.25">
      <c r="A152" s="64"/>
      <c r="B152" s="64"/>
      <c r="E152" s="64"/>
    </row>
    <row r="153" spans="1:5" x14ac:dyDescent="0.25">
      <c r="A153" s="64"/>
      <c r="B153" s="64"/>
      <c r="E153" s="64"/>
    </row>
    <row r="154" spans="1:5" x14ac:dyDescent="0.25">
      <c r="A154" s="64"/>
      <c r="B154" s="64"/>
      <c r="E154" s="64"/>
    </row>
    <row r="155" spans="1:5" x14ac:dyDescent="0.25">
      <c r="A155" s="64"/>
      <c r="B155" s="64"/>
      <c r="E155" s="64"/>
    </row>
    <row r="156" spans="1:5" x14ac:dyDescent="0.25">
      <c r="A156" s="64"/>
      <c r="B156" s="64"/>
      <c r="E156" s="64"/>
    </row>
    <row r="157" spans="1:5" x14ac:dyDescent="0.25">
      <c r="A157" s="64"/>
      <c r="B157" s="64"/>
      <c r="E157" s="64"/>
    </row>
    <row r="158" spans="1:5" x14ac:dyDescent="0.25">
      <c r="A158" s="64"/>
      <c r="B158" s="64"/>
      <c r="E158" s="64"/>
    </row>
    <row r="159" spans="1:5" x14ac:dyDescent="0.25">
      <c r="A159" s="64"/>
      <c r="B159" s="64"/>
      <c r="E159" s="64"/>
    </row>
    <row r="160" spans="1:5" x14ac:dyDescent="0.25">
      <c r="A160" s="64"/>
      <c r="B160" s="64"/>
      <c r="E160" s="64"/>
    </row>
    <row r="161" spans="1:5" x14ac:dyDescent="0.25">
      <c r="A161" s="64"/>
      <c r="B161" s="64"/>
      <c r="E161" s="64"/>
    </row>
    <row r="162" spans="1:5" x14ac:dyDescent="0.25">
      <c r="A162" s="64"/>
      <c r="B162" s="64"/>
      <c r="E162" s="64"/>
    </row>
    <row r="163" spans="1:5" x14ac:dyDescent="0.25">
      <c r="A163" s="64"/>
      <c r="B163" s="64"/>
      <c r="E163" s="64"/>
    </row>
    <row r="164" spans="1:5" x14ac:dyDescent="0.25">
      <c r="A164" s="64"/>
      <c r="B164" s="64"/>
      <c r="E164" s="64"/>
    </row>
    <row r="165" spans="1:5" x14ac:dyDescent="0.25">
      <c r="A165" s="64"/>
      <c r="B165" s="64"/>
      <c r="E165" s="64"/>
    </row>
    <row r="166" spans="1:5" x14ac:dyDescent="0.25">
      <c r="A166" s="64"/>
      <c r="B166" s="64"/>
      <c r="E166" s="64"/>
    </row>
    <row r="167" spans="1:5" x14ac:dyDescent="0.25">
      <c r="A167" s="64"/>
      <c r="B167" s="64"/>
      <c r="E167" s="64"/>
    </row>
    <row r="168" spans="1:5" x14ac:dyDescent="0.25">
      <c r="A168" s="64"/>
      <c r="B168" s="64"/>
      <c r="E168" s="64"/>
    </row>
    <row r="169" spans="1:5" x14ac:dyDescent="0.25">
      <c r="A169" s="64"/>
      <c r="B169" s="64"/>
      <c r="E169" s="64"/>
    </row>
    <row r="170" spans="1:5" x14ac:dyDescent="0.25">
      <c r="A170" s="64"/>
      <c r="B170" s="64"/>
      <c r="E170" s="64"/>
    </row>
    <row r="171" spans="1:5" x14ac:dyDescent="0.25">
      <c r="A171" s="64"/>
      <c r="B171" s="64"/>
      <c r="E171" s="64"/>
    </row>
    <row r="172" spans="1:5" x14ac:dyDescent="0.25">
      <c r="A172" s="64"/>
      <c r="B172" s="64"/>
      <c r="E172" s="64"/>
    </row>
    <row r="173" spans="1:5" x14ac:dyDescent="0.25">
      <c r="A173" s="64"/>
      <c r="B173" s="64"/>
      <c r="E173" s="64"/>
    </row>
    <row r="174" spans="1:5" x14ac:dyDescent="0.25">
      <c r="A174" s="64"/>
      <c r="B174" s="64"/>
      <c r="E174" s="64"/>
    </row>
    <row r="175" spans="1:5" x14ac:dyDescent="0.25">
      <c r="A175" s="64"/>
      <c r="B175" s="64"/>
      <c r="E175" s="64"/>
    </row>
    <row r="176" spans="1:5" x14ac:dyDescent="0.25">
      <c r="A176" s="64"/>
      <c r="B176" s="64"/>
      <c r="E176" s="64"/>
    </row>
    <row r="177" spans="1:5" x14ac:dyDescent="0.25">
      <c r="A177" s="64"/>
      <c r="B177" s="64"/>
      <c r="E177" s="64"/>
    </row>
    <row r="178" spans="1:5" x14ac:dyDescent="0.25">
      <c r="A178" s="64"/>
      <c r="B178" s="64"/>
      <c r="E178" s="64"/>
    </row>
    <row r="179" spans="1:5" x14ac:dyDescent="0.25">
      <c r="A179" s="64"/>
      <c r="B179" s="64"/>
      <c r="E179" s="64"/>
    </row>
    <row r="180" spans="1:5" x14ac:dyDescent="0.25">
      <c r="A180" s="64"/>
      <c r="B180" s="64"/>
      <c r="E180" s="64"/>
    </row>
    <row r="181" spans="1:5" x14ac:dyDescent="0.25">
      <c r="A181" s="64"/>
      <c r="B181" s="64"/>
      <c r="E181" s="64"/>
    </row>
    <row r="182" spans="1:5" x14ac:dyDescent="0.25">
      <c r="A182" s="64"/>
      <c r="B182" s="64"/>
      <c r="E182" s="64"/>
    </row>
    <row r="183" spans="1:5" x14ac:dyDescent="0.25">
      <c r="A183" s="64"/>
      <c r="B183" s="64"/>
      <c r="E183" s="64"/>
    </row>
    <row r="184" spans="1:5" x14ac:dyDescent="0.25">
      <c r="A184" s="64"/>
      <c r="B184" s="64"/>
      <c r="E184" s="64"/>
    </row>
    <row r="185" spans="1:5" x14ac:dyDescent="0.25">
      <c r="A185" s="64"/>
      <c r="B185" s="64"/>
      <c r="E185" s="64"/>
    </row>
    <row r="186" spans="1:5" x14ac:dyDescent="0.25">
      <c r="A186" s="64"/>
      <c r="B186" s="64"/>
      <c r="E186" s="64"/>
    </row>
    <row r="187" spans="1:5" x14ac:dyDescent="0.25">
      <c r="A187" s="64"/>
      <c r="B187" s="64"/>
      <c r="E187" s="64"/>
    </row>
    <row r="188" spans="1:5" x14ac:dyDescent="0.25">
      <c r="A188" s="64"/>
      <c r="B188" s="64"/>
      <c r="E188" s="64"/>
    </row>
    <row r="189" spans="1:5" x14ac:dyDescent="0.25">
      <c r="A189" s="64"/>
      <c r="B189" s="64"/>
      <c r="E189" s="64"/>
    </row>
    <row r="190" spans="1:5" x14ac:dyDescent="0.25">
      <c r="A190" s="64"/>
      <c r="B190" s="64"/>
      <c r="E190" s="64"/>
    </row>
    <row r="191" spans="1:5" x14ac:dyDescent="0.25">
      <c r="A191" s="64"/>
      <c r="B191" s="64"/>
      <c r="E191" s="64"/>
    </row>
    <row r="192" spans="1:5" x14ac:dyDescent="0.25">
      <c r="A192" s="64"/>
      <c r="B192" s="64"/>
      <c r="E192" s="64"/>
    </row>
    <row r="193" spans="1:5" x14ac:dyDescent="0.25">
      <c r="A193" s="64"/>
      <c r="B193" s="64"/>
      <c r="E193" s="64"/>
    </row>
    <row r="194" spans="1:5" x14ac:dyDescent="0.25">
      <c r="A194" s="64"/>
      <c r="B194" s="64"/>
      <c r="E194" s="64"/>
    </row>
    <row r="195" spans="1:5" x14ac:dyDescent="0.25">
      <c r="A195" s="64"/>
      <c r="B195" s="64"/>
      <c r="E195" s="64"/>
    </row>
    <row r="196" spans="1:5" x14ac:dyDescent="0.25">
      <c r="A196" s="64"/>
      <c r="B196" s="64"/>
      <c r="E196" s="64"/>
    </row>
    <row r="197" spans="1:5" x14ac:dyDescent="0.25">
      <c r="A197" s="64"/>
      <c r="B197" s="64"/>
      <c r="E197" s="64"/>
    </row>
    <row r="198" spans="1:5" x14ac:dyDescent="0.25">
      <c r="A198" s="64"/>
      <c r="B198" s="64"/>
      <c r="E198" s="64"/>
    </row>
    <row r="199" spans="1:5" x14ac:dyDescent="0.25">
      <c r="A199" s="64"/>
      <c r="B199" s="64"/>
      <c r="E199" s="64"/>
    </row>
    <row r="200" spans="1:5" x14ac:dyDescent="0.25">
      <c r="A200" s="64"/>
      <c r="B200" s="64"/>
      <c r="E200" s="64"/>
    </row>
    <row r="201" spans="1:5" x14ac:dyDescent="0.25">
      <c r="A201" s="64"/>
      <c r="B201" s="64"/>
      <c r="E201" s="64"/>
    </row>
    <row r="202" spans="1:5" x14ac:dyDescent="0.25">
      <c r="A202" s="64"/>
      <c r="B202" s="64"/>
      <c r="E202" s="64"/>
    </row>
    <row r="203" spans="1:5" x14ac:dyDescent="0.25">
      <c r="A203" s="64"/>
      <c r="B203" s="64"/>
      <c r="E203" s="64"/>
    </row>
    <row r="204" spans="1:5" x14ac:dyDescent="0.25">
      <c r="A204" s="64"/>
      <c r="B204" s="64"/>
      <c r="E204" s="64"/>
    </row>
    <row r="205" spans="1:5" x14ac:dyDescent="0.25">
      <c r="A205" s="64"/>
      <c r="B205" s="64"/>
      <c r="E205" s="64"/>
    </row>
    <row r="206" spans="1:5" x14ac:dyDescent="0.25">
      <c r="A206" s="64"/>
      <c r="B206" s="64"/>
      <c r="E206" s="64"/>
    </row>
    <row r="207" spans="1:5" x14ac:dyDescent="0.25">
      <c r="A207" s="64"/>
      <c r="B207" s="64"/>
      <c r="E207" s="64"/>
    </row>
    <row r="208" spans="1:5" x14ac:dyDescent="0.25">
      <c r="A208" s="64"/>
      <c r="B208" s="64"/>
      <c r="E208" s="64"/>
    </row>
    <row r="209" spans="1:5" x14ac:dyDescent="0.25">
      <c r="A209" s="64"/>
      <c r="B209" s="64"/>
      <c r="E209" s="64"/>
    </row>
    <row r="210" spans="1:5" x14ac:dyDescent="0.25">
      <c r="A210" s="64"/>
      <c r="B210" s="64"/>
      <c r="E210" s="64"/>
    </row>
    <row r="211" spans="1:5" x14ac:dyDescent="0.25">
      <c r="A211" s="64"/>
      <c r="B211" s="64"/>
      <c r="E211" s="64"/>
    </row>
    <row r="212" spans="1:5" x14ac:dyDescent="0.25">
      <c r="A212" s="64"/>
      <c r="B212" s="64"/>
      <c r="E212" s="64"/>
    </row>
    <row r="213" spans="1:5" x14ac:dyDescent="0.25">
      <c r="A213" s="64"/>
      <c r="B213" s="64"/>
      <c r="E213" s="64"/>
    </row>
    <row r="214" spans="1:5" x14ac:dyDescent="0.25">
      <c r="A214" s="64"/>
      <c r="B214" s="64"/>
      <c r="E214" s="64"/>
    </row>
    <row r="215" spans="1:5" x14ac:dyDescent="0.25">
      <c r="A215" s="64"/>
      <c r="B215" s="64"/>
      <c r="E215" s="64"/>
    </row>
    <row r="216" spans="1:5" x14ac:dyDescent="0.25">
      <c r="A216" s="64"/>
      <c r="B216" s="64"/>
      <c r="E216" s="64"/>
    </row>
    <row r="217" spans="1:5" x14ac:dyDescent="0.25">
      <c r="A217" s="64"/>
      <c r="B217" s="64"/>
      <c r="E217" s="64"/>
    </row>
    <row r="218" spans="1:5" x14ac:dyDescent="0.25">
      <c r="A218" s="64"/>
      <c r="B218" s="64"/>
      <c r="E218" s="64"/>
    </row>
    <row r="219" spans="1:5" x14ac:dyDescent="0.25">
      <c r="A219" s="64"/>
      <c r="B219" s="64"/>
      <c r="E219" s="64"/>
    </row>
    <row r="220" spans="1:5" x14ac:dyDescent="0.25">
      <c r="A220" s="64"/>
      <c r="B220" s="64"/>
      <c r="E220" s="64"/>
    </row>
    <row r="221" spans="1:5" x14ac:dyDescent="0.25">
      <c r="A221" s="64"/>
      <c r="B221" s="64"/>
      <c r="E221" s="64"/>
    </row>
  </sheetData>
  <mergeCells count="3">
    <mergeCell ref="A1:G1"/>
    <mergeCell ref="C2:G2"/>
    <mergeCell ref="D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PROLEDO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2013-10-28T20:32:07Z</cp:lastPrinted>
  <dcterms:created xsi:type="dcterms:W3CDTF">2013-10-26T16:25:55Z</dcterms:created>
  <dcterms:modified xsi:type="dcterms:W3CDTF">2014-02-19T21:50:09Z</dcterms:modified>
</cp:coreProperties>
</file>