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0" windowWidth="14040" windowHeight="7575" activeTab="2"/>
  </bookViews>
  <sheets>
    <sheet name="OCTUBRE 2014 " sheetId="3" r:id="rId1"/>
    <sheet name="NOVIEMBRE 2014" sheetId="7" r:id="rId2"/>
    <sheet name="DICIEMBRE 2014" sheetId="8" r:id="rId3"/>
    <sheet name="Hoja1" sheetId="9" r:id="rId4"/>
    <sheet name="Hoja4" sheetId="10" r:id="rId5"/>
    <sheet name="Hoja5" sheetId="11" r:id="rId6"/>
  </sheets>
  <calcPr calcId="144525"/>
</workbook>
</file>

<file path=xl/calcChain.xml><?xml version="1.0" encoding="utf-8"?>
<calcChain xmlns="http://schemas.openxmlformats.org/spreadsheetml/2006/main">
  <c r="C38" i="8" l="1"/>
  <c r="F41" i="8"/>
  <c r="F44" i="8" s="1"/>
  <c r="F48" i="8" s="1"/>
  <c r="K48" i="8" s="1"/>
  <c r="C8" i="8" l="1"/>
  <c r="F43" i="8"/>
  <c r="M37" i="8"/>
  <c r="K38" i="3" l="1"/>
  <c r="F38" i="3"/>
  <c r="I38" i="3"/>
  <c r="C38" i="3"/>
  <c r="L38" i="7"/>
  <c r="I38" i="7"/>
  <c r="F38" i="7"/>
  <c r="C38" i="7"/>
  <c r="I38" i="8"/>
  <c r="F38" i="8"/>
  <c r="P31" i="8" l="1"/>
  <c r="K40" i="7" l="1"/>
  <c r="F41" i="7"/>
  <c r="F42" i="7"/>
  <c r="F43" i="7" l="1"/>
  <c r="F45" i="7" s="1"/>
  <c r="L45" i="7" s="1"/>
  <c r="L38" i="8" l="1"/>
  <c r="K40" i="8" s="1"/>
  <c r="F42" i="3" l="1"/>
  <c r="J40" i="3"/>
  <c r="F41" i="3" s="1"/>
  <c r="F43" i="3"/>
  <c r="F45" i="3" s="1"/>
  <c r="K45" i="3" s="1"/>
</calcChain>
</file>

<file path=xl/comments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<sst xmlns="http://schemas.openxmlformats.org/spreadsheetml/2006/main" count="269" uniqueCount="164">
  <si>
    <t>COMPRAS</t>
  </si>
  <si>
    <t>TOTAL</t>
  </si>
  <si>
    <t>INVENTARIO INICIAL</t>
  </si>
  <si>
    <t>LUZ</t>
  </si>
  <si>
    <t>G  A  S   T  O  S</t>
  </si>
  <si>
    <t>TELEFONOS</t>
  </si>
  <si>
    <t>RENTA</t>
  </si>
  <si>
    <t>NOMINA 1</t>
  </si>
  <si>
    <t>NOMINA 2</t>
  </si>
  <si>
    <t>NOMINA 3</t>
  </si>
  <si>
    <t>NOMINA 5</t>
  </si>
  <si>
    <t>GRAN TOTAL GASTOS</t>
  </si>
  <si>
    <t>VENTAS NETAS</t>
  </si>
  <si>
    <t>INVENTARIO FINAL</t>
  </si>
  <si>
    <t>NOMINA 4</t>
  </si>
  <si>
    <t>Sub Total 1</t>
  </si>
  <si>
    <t xml:space="preserve">Sub Total 2 </t>
  </si>
  <si>
    <t xml:space="preserve"> </t>
  </si>
  <si>
    <t>GANANCIA</t>
  </si>
  <si>
    <t xml:space="preserve">VENTAS  </t>
  </si>
  <si>
    <t>AGUINALDOS</t>
  </si>
  <si>
    <t xml:space="preserve">BALANCE       DE    OCTUBRE 2014    11  S U R </t>
  </si>
  <si>
    <t>pollo</t>
  </si>
  <si>
    <t>obrador</t>
  </si>
  <si>
    <t xml:space="preserve">Notas de VENTA </t>
  </si>
  <si>
    <t># 27290---# 27306</t>
  </si>
  <si>
    <t># 27001---# 27028</t>
  </si>
  <si>
    <t># 26981---# 27000</t>
  </si>
  <si>
    <t># 27029---# 27050</t>
  </si>
  <si>
    <t># 27051---# 27080</t>
  </si>
  <si>
    <t># 27101---# 27125</t>
  </si>
  <si>
    <t># 27081---# 27100</t>
  </si>
  <si>
    <t># 27171---# 27200</t>
  </si>
  <si>
    <t># 27146---# 27170</t>
  </si>
  <si>
    <t># 27126---#2 7145</t>
  </si>
  <si>
    <t># 27201---# 27235</t>
  </si>
  <si>
    <t># 27236---# 27260</t>
  </si>
  <si>
    <t># 27261---# 27289</t>
  </si>
  <si>
    <t># 27307---# 27330</t>
  </si>
  <si>
    <t># 27331---# 27350</t>
  </si>
  <si>
    <t>cuero</t>
  </si>
  <si>
    <t># 27351---#  27375</t>
  </si>
  <si>
    <t># 27376---# 27405</t>
  </si>
  <si>
    <t># 27406---# 27440</t>
  </si>
  <si>
    <t>maiz</t>
  </si>
  <si>
    <t># 27441---# 27467</t>
  </si>
  <si>
    <t># 27468---# 27489</t>
  </si>
  <si>
    <t># 27490---# 27509</t>
  </si>
  <si>
    <t># 27510---# 27529</t>
  </si>
  <si>
    <t># 27530---# 27550</t>
  </si>
  <si>
    <t># 27551---# 27580</t>
  </si>
  <si>
    <t># 27581---# 27600</t>
  </si>
  <si>
    <t># 27601---# 27620</t>
  </si>
  <si>
    <t># 27621---# 27642</t>
  </si>
  <si>
    <t># 27643---# 27670</t>
  </si>
  <si>
    <t># 27671---# 27690</t>
  </si>
  <si>
    <t>canales</t>
  </si>
  <si>
    <t>CAMARAS</t>
  </si>
  <si>
    <t># 27691---# 27705</t>
  </si>
  <si>
    <t># 27706---# 27750</t>
  </si>
  <si>
    <t xml:space="preserve">BALANCE       DE   NOVIEMBRE     2014    11  S U R </t>
  </si>
  <si>
    <t>SEGURO Qulitas</t>
  </si>
  <si>
    <t># 28531---# 28575</t>
  </si>
  <si>
    <t># 28576--# 28630</t>
  </si>
  <si>
    <t># 28021--# 28045</t>
  </si>
  <si>
    <t># 28046--# 28070</t>
  </si>
  <si>
    <t># 28071---# 28095</t>
  </si>
  <si>
    <t># 28096--# 28125</t>
  </si>
  <si>
    <t># 28126---# 28170</t>
  </si>
  <si>
    <t># 28171---# 28200</t>
  </si>
  <si>
    <t># 28201---#28225</t>
  </si>
  <si>
    <t># 28226---# 28245</t>
  </si>
  <si>
    <t># 28246---# 28265</t>
  </si>
  <si>
    <t># 28266---# 28290</t>
  </si>
  <si>
    <t># 28291---# 28320</t>
  </si>
  <si>
    <t># 28321---# 28365</t>
  </si>
  <si>
    <t># 28366---# 28392</t>
  </si>
  <si>
    <t># 28393---# 28419</t>
  </si>
  <si>
    <t># 28420---# 28439</t>
  </si>
  <si>
    <t># 28440---# 28465</t>
  </si>
  <si>
    <t># 28466---# 28485</t>
  </si>
  <si>
    <t># 28486---# 28530</t>
  </si>
  <si>
    <t xml:space="preserve">BALANCE       DE   DICIEMBRE      2014    11  S U R </t>
  </si>
  <si>
    <t>POLLO</t>
  </si>
  <si>
    <t># 28631---# 28650</t>
  </si>
  <si>
    <t>#028671---# 28689</t>
  </si>
  <si>
    <t># 28690---# 28710</t>
  </si>
  <si>
    <t>Obrador -pollo</t>
  </si>
  <si>
    <t># 28711---# 28735</t>
  </si>
  <si>
    <t>Maiz</t>
  </si>
  <si>
    <t># 28736---# 28775</t>
  </si>
  <si>
    <t xml:space="preserve">obrador  </t>
  </si>
  <si>
    <t># 28776---# 28805</t>
  </si>
  <si>
    <t># 28806---# 28820</t>
  </si>
  <si>
    <t># 28821---# 28845</t>
  </si>
  <si>
    <t># 28846---# 28869</t>
  </si>
  <si>
    <t>Obrador</t>
  </si>
  <si>
    <t># 28870---# 28915</t>
  </si>
  <si>
    <t># 28916---# 28955</t>
  </si>
  <si>
    <t># 28956---# 28980</t>
  </si>
  <si>
    <t># 28651---# 28670</t>
  </si>
  <si>
    <t>.</t>
  </si>
  <si>
    <t># 29013---# 29042</t>
  </si>
  <si>
    <t># 28981---# 29012</t>
  </si>
  <si>
    <t># 29043---# 29085</t>
  </si>
  <si>
    <t>Verificacion-Gasolina</t>
  </si>
  <si>
    <t># 29086---# 29135</t>
  </si>
  <si>
    <t>fumigacion- bolsa -gasolina-volantes</t>
  </si>
  <si>
    <t>calendarios</t>
  </si>
  <si>
    <t>ADT</t>
  </si>
  <si>
    <t>Obrador Maiz-pollo</t>
  </si>
  <si>
    <t>MANTENIMIENTO</t>
  </si>
  <si>
    <t>Gasolina-Afilador</t>
  </si>
  <si>
    <t>cloro</t>
  </si>
  <si>
    <t>Arrachera</t>
  </si>
  <si>
    <t>gasolina-cloro-trapos</t>
  </si>
  <si>
    <t>pavos-chorizo</t>
  </si>
  <si>
    <t>imprenta</t>
  </si>
  <si>
    <t>bolsas</t>
  </si>
  <si>
    <t>fumigacion</t>
  </si>
  <si>
    <t># 29501--# 29590</t>
  </si>
  <si>
    <t>DESCANSO</t>
  </si>
  <si>
    <t>bolsas --gasolina</t>
  </si>
  <si>
    <t>combo</t>
  </si>
  <si>
    <t># 29633---# 29670</t>
  </si>
  <si>
    <t># 29591---# 29632</t>
  </si>
  <si>
    <t># 29671---# 29711</t>
  </si>
  <si>
    <t># 29712---# 29746</t>
  </si>
  <si>
    <t>gasolina</t>
  </si>
  <si>
    <t>central</t>
  </si>
  <si>
    <t>salsas</t>
  </si>
  <si>
    <t># 29747---# 29839</t>
  </si>
  <si>
    <t># 29840---# 29959</t>
  </si>
  <si>
    <t>afilador</t>
  </si>
  <si>
    <t># 29434---# 29500</t>
  </si>
  <si>
    <t># 29364---# 29433</t>
  </si>
  <si>
    <t># 29314---# 29363</t>
  </si>
  <si>
    <t># 29242---# 29313</t>
  </si>
  <si>
    <t># 29184--- # 29241</t>
  </si>
  <si>
    <t># 29136---29183</t>
  </si>
  <si>
    <t>COMPRAS A ALMACEN</t>
  </si>
  <si>
    <t>50 K</t>
  </si>
  <si>
    <t>63 K</t>
  </si>
  <si>
    <t>69 K</t>
  </si>
  <si>
    <t>75 K</t>
  </si>
  <si>
    <t>99 K</t>
  </si>
  <si>
    <t>107 K</t>
  </si>
  <si>
    <t>119 K</t>
  </si>
  <si>
    <t>129 K</t>
  </si>
  <si>
    <t>143 K</t>
  </si>
  <si>
    <t>166 K</t>
  </si>
  <si>
    <t>181 K</t>
  </si>
  <si>
    <t>205 K</t>
  </si>
  <si>
    <t>252 K</t>
  </si>
  <si>
    <t>262 K</t>
  </si>
  <si>
    <t>271 K</t>
  </si>
  <si>
    <t>290 K</t>
  </si>
  <si>
    <t>291 K</t>
  </si>
  <si>
    <t>Elaborado por Rosy Tellez</t>
  </si>
  <si>
    <t>BANCO</t>
  </si>
  <si>
    <t>COMPRAS ALMACEN</t>
  </si>
  <si>
    <t xml:space="preserve">Bolsas  </t>
  </si>
  <si>
    <t>al dia 2 de enero</t>
  </si>
  <si>
    <t>NOTAS OBRADOR PENDIENTES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</si>
</sst>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$-80A]#,##0.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auto="1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171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9" xfId="0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" fontId="0" fillId="0" borderId="0" xfId="0" applyNumberFormat="1"/>
    <xf numFmtId="16" fontId="0" fillId="0" borderId="11" xfId="0" applyNumberFormat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164" fontId="1" fillId="0" borderId="11" xfId="0" applyNumberFormat="1" applyFont="1" applyBorder="1"/>
    <xf numFmtId="0" fontId="6" fillId="0" borderId="34" xfId="0" applyFont="1" applyBorder="1"/>
    <xf numFmtId="164" fontId="10" fillId="0" borderId="0" xfId="0" applyNumberFormat="1" applyFont="1" applyFill="1"/>
    <xf numFmtId="0" fontId="0" fillId="0" borderId="0" xfId="0" applyFill="1" applyBorder="1" applyAlignment="1"/>
    <xf numFmtId="0" fontId="0" fillId="0" borderId="0" xfId="0" applyAlignment="1"/>
    <xf numFmtId="0" fontId="0" fillId="0" borderId="0" xfId="0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4" fontId="1" fillId="0" borderId="11" xfId="1" applyFont="1" applyBorder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0" fillId="0" borderId="0" xfId="0" applyFont="1" applyFill="1"/>
    <xf numFmtId="0" fontId="16" fillId="0" borderId="1" xfId="0" applyFont="1" applyBorder="1"/>
    <xf numFmtId="44" fontId="1" fillId="0" borderId="29" xfId="1" applyFont="1" applyFill="1" applyBorder="1"/>
    <xf numFmtId="44" fontId="1" fillId="0" borderId="0" xfId="1" applyFont="1" applyFill="1" applyBorder="1"/>
    <xf numFmtId="44" fontId="17" fillId="0" borderId="0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6" fontId="0" fillId="0" borderId="11" xfId="0" applyNumberFormat="1" applyBorder="1"/>
    <xf numFmtId="166" fontId="1" fillId="0" borderId="11" xfId="0" applyNumberFormat="1" applyFont="1" applyBorder="1" applyAlignment="1">
      <alignment horizontal="right"/>
    </xf>
    <xf numFmtId="166" fontId="1" fillId="0" borderId="0" xfId="0" applyNumberFormat="1" applyFont="1" applyFill="1" applyBorder="1" applyAlignment="1">
      <alignment horizontal="right"/>
    </xf>
    <xf numFmtId="44" fontId="1" fillId="0" borderId="37" xfId="1" applyFont="1" applyFill="1" applyBorder="1"/>
    <xf numFmtId="44" fontId="1" fillId="0" borderId="38" xfId="1" applyFont="1" applyFill="1" applyBorder="1"/>
    <xf numFmtId="44" fontId="0" fillId="0" borderId="38" xfId="1" applyFont="1" applyBorder="1"/>
    <xf numFmtId="44" fontId="1" fillId="3" borderId="11" xfId="1" applyFont="1" applyFill="1" applyBorder="1"/>
    <xf numFmtId="44" fontId="1" fillId="3" borderId="5" xfId="1" applyFont="1" applyFill="1" applyBorder="1"/>
    <xf numFmtId="44" fontId="1" fillId="3" borderId="16" xfId="1" applyFont="1" applyFill="1" applyBorder="1"/>
    <xf numFmtId="0" fontId="1" fillId="3" borderId="0" xfId="0" applyFont="1" applyFill="1" applyBorder="1" applyAlignment="1"/>
    <xf numFmtId="164" fontId="0" fillId="0" borderId="0" xfId="0" applyNumberFormat="1" applyFont="1" applyFill="1"/>
    <xf numFmtId="44" fontId="3" fillId="0" borderId="20" xfId="1" applyFont="1" applyBorder="1"/>
    <xf numFmtId="44" fontId="18" fillId="0" borderId="0" xfId="1" applyFont="1" applyFill="1" applyBorder="1"/>
    <xf numFmtId="0" fontId="11" fillId="0" borderId="0" xfId="0" applyFont="1"/>
    <xf numFmtId="44" fontId="0" fillId="0" borderId="4" xfId="1" applyFont="1" applyBorder="1"/>
    <xf numFmtId="44" fontId="0" fillId="2" borderId="5" xfId="1" applyFont="1" applyFill="1" applyBorder="1"/>
    <xf numFmtId="44" fontId="0" fillId="0" borderId="5" xfId="1" applyFont="1" applyFill="1" applyBorder="1"/>
    <xf numFmtId="44" fontId="0" fillId="0" borderId="7" xfId="1" applyFont="1" applyBorder="1"/>
    <xf numFmtId="164" fontId="6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9" fillId="0" borderId="0" xfId="0" applyFont="1"/>
    <xf numFmtId="0" fontId="19" fillId="3" borderId="0" xfId="0" applyFont="1" applyFill="1"/>
    <xf numFmtId="165" fontId="0" fillId="3" borderId="0" xfId="0" applyNumberFormat="1" applyFill="1" applyAlignment="1">
      <alignment horizontal="center"/>
    </xf>
    <xf numFmtId="0" fontId="20" fillId="0" borderId="0" xfId="0" applyFont="1"/>
    <xf numFmtId="0" fontId="0" fillId="0" borderId="0" xfId="0" applyAlignment="1">
      <alignment horizontal="center"/>
    </xf>
    <xf numFmtId="44" fontId="21" fillId="3" borderId="0" xfId="1" applyFont="1" applyFill="1" applyAlignment="1">
      <alignment horizontal="center"/>
    </xf>
    <xf numFmtId="44" fontId="19" fillId="0" borderId="0" xfId="1" applyFont="1"/>
    <xf numFmtId="44" fontId="0" fillId="0" borderId="40" xfId="1" applyFont="1" applyBorder="1"/>
    <xf numFmtId="44" fontId="0" fillId="0" borderId="41" xfId="1" applyFont="1" applyBorder="1"/>
    <xf numFmtId="44" fontId="0" fillId="0" borderId="41" xfId="1" applyFont="1" applyFill="1" applyBorder="1"/>
    <xf numFmtId="164" fontId="0" fillId="0" borderId="24" xfId="0" applyNumberFormat="1" applyBorder="1"/>
    <xf numFmtId="165" fontId="18" fillId="0" borderId="1" xfId="0" applyNumberFormat="1" applyFont="1" applyBorder="1" applyAlignment="1">
      <alignment horizontal="center"/>
    </xf>
    <xf numFmtId="44" fontId="1" fillId="0" borderId="42" xfId="1" applyFont="1" applyFill="1" applyBorder="1"/>
    <xf numFmtId="0" fontId="1" fillId="0" borderId="24" xfId="0" applyFont="1" applyBorder="1"/>
    <xf numFmtId="44" fontId="1" fillId="0" borderId="24" xfId="1" applyFont="1" applyBorder="1"/>
    <xf numFmtId="0" fontId="0" fillId="0" borderId="29" xfId="0" applyFill="1" applyBorder="1"/>
    <xf numFmtId="0" fontId="0" fillId="0" borderId="9" xfId="0" applyFill="1" applyBorder="1"/>
    <xf numFmtId="164" fontId="0" fillId="0" borderId="11" xfId="0" applyNumberFormat="1" applyFill="1" applyBorder="1"/>
    <xf numFmtId="164" fontId="1" fillId="0" borderId="11" xfId="0" applyNumberFormat="1" applyFont="1" applyFill="1" applyBorder="1"/>
    <xf numFmtId="166" fontId="1" fillId="0" borderId="11" xfId="0" applyNumberFormat="1" applyFont="1" applyFill="1" applyBorder="1"/>
    <xf numFmtId="0" fontId="10" fillId="0" borderId="0" xfId="0" applyFont="1" applyFill="1" applyBorder="1"/>
    <xf numFmtId="166" fontId="1" fillId="0" borderId="11" xfId="1" applyNumberFormat="1" applyFont="1" applyFill="1" applyBorder="1" applyAlignment="1">
      <alignment horizontal="right"/>
    </xf>
    <xf numFmtId="166" fontId="1" fillId="0" borderId="11" xfId="0" applyNumberFormat="1" applyFont="1" applyFill="1" applyBorder="1" applyAlignment="1">
      <alignment horizontal="right"/>
    </xf>
    <xf numFmtId="16" fontId="9" fillId="0" borderId="0" xfId="0" applyNumberFormat="1" applyFont="1" applyFill="1" applyBorder="1"/>
    <xf numFmtId="16" fontId="0" fillId="0" borderId="15" xfId="0" applyNumberFormat="1" applyFill="1" applyBorder="1"/>
    <xf numFmtId="0" fontId="0" fillId="0" borderId="15" xfId="0" applyFill="1" applyBorder="1"/>
    <xf numFmtId="0" fontId="19" fillId="4" borderId="0" xfId="0" applyFont="1" applyFill="1"/>
    <xf numFmtId="165" fontId="0" fillId="4" borderId="0" xfId="0" applyNumberFormat="1" applyFill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44" fontId="1" fillId="0" borderId="11" xfId="1" applyFont="1" applyBorder="1"/>
    <xf numFmtId="44" fontId="4" fillId="0" borderId="0" xfId="1" applyFont="1" applyBorder="1"/>
    <xf numFmtId="0" fontId="1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44" fontId="21" fillId="5" borderId="1" xfId="1" applyFont="1" applyFill="1" applyBorder="1" applyAlignment="1">
      <alignment horizontal="center"/>
    </xf>
    <xf numFmtId="44" fontId="21" fillId="5" borderId="42" xfId="1" applyFont="1" applyFill="1" applyBorder="1" applyAlignment="1">
      <alignment horizontal="center"/>
    </xf>
    <xf numFmtId="164" fontId="7" fillId="0" borderId="29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/>
    </xf>
    <xf numFmtId="44" fontId="17" fillId="0" borderId="15" xfId="1" applyFont="1" applyFill="1" applyBorder="1" applyAlignment="1">
      <alignment horizontal="center" wrapText="1"/>
    </xf>
    <xf numFmtId="44" fontId="17" fillId="0" borderId="0" xfId="1" applyFont="1" applyFill="1" applyBorder="1" applyAlignment="1">
      <alignment horizontal="center" wrapText="1"/>
    </xf>
    <xf numFmtId="165" fontId="17" fillId="0" borderId="18" xfId="0" applyNumberFormat="1" applyFont="1" applyBorder="1" applyAlignment="1">
      <alignment horizontal="right"/>
    </xf>
    <xf numFmtId="44" fontId="1" fillId="0" borderId="5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FF00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962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943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7" name="6 Conector recto de flecha"/>
        <xdr:cNvCxnSpPr/>
      </xdr:nvCxnSpPr>
      <xdr:spPr>
        <a:xfrm flipV="1">
          <a:off x="5010150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47</xdr:row>
      <xdr:rowOff>85725</xdr:rowOff>
    </xdr:from>
    <xdr:to>
      <xdr:col>7</xdr:col>
      <xdr:colOff>676275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O2" sqref="O2"/>
    </sheetView>
  </sheetViews>
  <sheetFormatPr baseColWidth="10" defaultRowHeight="15" x14ac:dyDescent="0.25"/>
  <cols>
    <col min="2" max="2" width="12.42578125" style="38" customWidth="1"/>
    <col min="3" max="3" width="16.42578125" style="44" customWidth="1"/>
    <col min="4" max="4" width="9" customWidth="1"/>
    <col min="6" max="6" width="17.85546875" style="44" customWidth="1"/>
    <col min="7" max="7" width="4.85546875" customWidth="1"/>
    <col min="9" max="9" width="13.7109375" style="44" customWidth="1"/>
    <col min="11" max="11" width="17.85546875" bestFit="1" customWidth="1"/>
    <col min="12" max="12" width="17.140625" customWidth="1"/>
  </cols>
  <sheetData>
    <row r="1" spans="1:13" ht="23.25" x14ac:dyDescent="0.35">
      <c r="C1" s="144" t="s">
        <v>21</v>
      </c>
      <c r="D1" s="144"/>
      <c r="E1" s="144"/>
      <c r="F1" s="144"/>
      <c r="G1" s="144"/>
      <c r="H1" s="144"/>
      <c r="I1" s="144"/>
      <c r="J1" s="144"/>
    </row>
    <row r="2" spans="1:13" ht="15.75" thickBot="1" x14ac:dyDescent="0.3">
      <c r="E2" s="1"/>
      <c r="F2" s="51"/>
    </row>
    <row r="3" spans="1:13" ht="15.75" thickBot="1" x14ac:dyDescent="0.3">
      <c r="C3" s="45" t="s">
        <v>0</v>
      </c>
      <c r="D3" s="3"/>
    </row>
    <row r="4" spans="1:13" ht="20.25" thickTop="1" thickBot="1" x14ac:dyDescent="0.35">
      <c r="A4" s="14" t="s">
        <v>2</v>
      </c>
      <c r="B4" s="39"/>
      <c r="C4" s="67">
        <v>204577.15</v>
      </c>
      <c r="D4" s="2"/>
      <c r="E4" s="145" t="s">
        <v>19</v>
      </c>
      <c r="F4" s="146"/>
      <c r="I4" s="147" t="s">
        <v>4</v>
      </c>
      <c r="J4" s="148"/>
      <c r="K4" s="148"/>
      <c r="L4" s="69" t="s">
        <v>24</v>
      </c>
    </row>
    <row r="5" spans="1:13" ht="15.75" thickTop="1" x14ac:dyDescent="0.25">
      <c r="A5" s="21"/>
      <c r="B5" s="40">
        <v>41913</v>
      </c>
      <c r="C5" s="46">
        <v>47839.199999999997</v>
      </c>
      <c r="D5" s="24"/>
      <c r="E5" s="28">
        <v>41913</v>
      </c>
      <c r="F5" s="52">
        <v>21707</v>
      </c>
      <c r="G5" s="25"/>
      <c r="H5" s="26">
        <v>41913</v>
      </c>
      <c r="I5" s="61">
        <v>70</v>
      </c>
      <c r="J5" s="35"/>
      <c r="K5" s="16"/>
      <c r="L5" t="s">
        <v>27</v>
      </c>
    </row>
    <row r="6" spans="1:13" x14ac:dyDescent="0.25">
      <c r="A6" s="21"/>
      <c r="B6" s="40">
        <v>41914</v>
      </c>
      <c r="C6" s="46">
        <v>486</v>
      </c>
      <c r="D6" s="30"/>
      <c r="E6" s="28">
        <v>41914</v>
      </c>
      <c r="F6" s="52">
        <v>40683</v>
      </c>
      <c r="G6" s="20"/>
      <c r="H6" s="29">
        <v>41914</v>
      </c>
      <c r="I6" s="62">
        <v>1098.23</v>
      </c>
      <c r="J6" s="13" t="s">
        <v>5</v>
      </c>
      <c r="K6" s="7">
        <v>1194</v>
      </c>
      <c r="L6" t="s">
        <v>26</v>
      </c>
    </row>
    <row r="7" spans="1:13" x14ac:dyDescent="0.25">
      <c r="A7" s="21"/>
      <c r="B7" s="40">
        <v>41915</v>
      </c>
      <c r="C7" s="46">
        <v>0</v>
      </c>
      <c r="D7" s="33"/>
      <c r="E7" s="28">
        <v>41915</v>
      </c>
      <c r="F7" s="52">
        <v>32507</v>
      </c>
      <c r="G7" s="25"/>
      <c r="H7" s="29">
        <v>41915</v>
      </c>
      <c r="I7" s="62">
        <v>0</v>
      </c>
      <c r="J7" s="13" t="s">
        <v>3</v>
      </c>
      <c r="K7" s="68">
        <v>11622</v>
      </c>
      <c r="L7" t="s">
        <v>28</v>
      </c>
    </row>
    <row r="8" spans="1:13" x14ac:dyDescent="0.25">
      <c r="A8" s="21"/>
      <c r="B8" s="40">
        <v>41916</v>
      </c>
      <c r="C8" s="46">
        <v>3662</v>
      </c>
      <c r="D8" s="24"/>
      <c r="E8" s="28">
        <v>41916</v>
      </c>
      <c r="F8" s="52">
        <v>35870</v>
      </c>
      <c r="G8" s="25"/>
      <c r="H8" s="29">
        <v>41916</v>
      </c>
      <c r="I8" s="62">
        <v>1130</v>
      </c>
      <c r="J8" s="13" t="s">
        <v>6</v>
      </c>
      <c r="K8" s="7">
        <v>28750</v>
      </c>
      <c r="L8" t="s">
        <v>29</v>
      </c>
    </row>
    <row r="9" spans="1:13" x14ac:dyDescent="0.25">
      <c r="A9" s="21"/>
      <c r="B9" s="40">
        <v>41917</v>
      </c>
      <c r="C9" s="46">
        <v>22161.55</v>
      </c>
      <c r="D9" s="24"/>
      <c r="E9" s="28">
        <v>41917</v>
      </c>
      <c r="F9" s="52">
        <v>49810</v>
      </c>
      <c r="G9" s="25"/>
      <c r="H9" s="29">
        <v>41917</v>
      </c>
      <c r="I9" s="62">
        <v>500</v>
      </c>
      <c r="J9" s="13" t="s">
        <v>7</v>
      </c>
      <c r="K9" s="68">
        <v>7950</v>
      </c>
      <c r="L9" t="s">
        <v>31</v>
      </c>
    </row>
    <row r="10" spans="1:13" x14ac:dyDescent="0.25">
      <c r="A10" s="21"/>
      <c r="B10" s="40">
        <v>41918</v>
      </c>
      <c r="C10" s="46">
        <v>1300</v>
      </c>
      <c r="D10" s="33" t="s">
        <v>22</v>
      </c>
      <c r="E10" s="28">
        <v>41918</v>
      </c>
      <c r="F10" s="52">
        <v>30955</v>
      </c>
      <c r="G10" s="25"/>
      <c r="H10" s="29">
        <v>41918</v>
      </c>
      <c r="I10" s="62">
        <v>80</v>
      </c>
      <c r="J10" s="13" t="s">
        <v>8</v>
      </c>
      <c r="K10" s="68">
        <v>8214</v>
      </c>
      <c r="L10" t="s">
        <v>30</v>
      </c>
    </row>
    <row r="11" spans="1:13" x14ac:dyDescent="0.25">
      <c r="A11" s="21"/>
      <c r="B11" s="40">
        <v>41919</v>
      </c>
      <c r="C11" s="46">
        <v>0</v>
      </c>
      <c r="D11" s="33"/>
      <c r="E11" s="28">
        <v>41919</v>
      </c>
      <c r="F11" s="52">
        <v>34917</v>
      </c>
      <c r="G11" s="25"/>
      <c r="H11" s="29">
        <v>41919</v>
      </c>
      <c r="I11" s="62">
        <v>1602.5</v>
      </c>
      <c r="J11" s="13" t="s">
        <v>9</v>
      </c>
      <c r="K11" s="68">
        <v>7950</v>
      </c>
      <c r="L11" t="s">
        <v>34</v>
      </c>
    </row>
    <row r="12" spans="1:13" x14ac:dyDescent="0.25">
      <c r="A12" s="21"/>
      <c r="B12" s="40">
        <v>41920</v>
      </c>
      <c r="C12" s="46">
        <v>9123.5</v>
      </c>
      <c r="D12" s="33"/>
      <c r="E12" s="28">
        <v>41920</v>
      </c>
      <c r="F12" s="52">
        <v>26772</v>
      </c>
      <c r="G12" s="25"/>
      <c r="H12" s="29">
        <v>41920</v>
      </c>
      <c r="I12" s="62">
        <v>359</v>
      </c>
      <c r="J12" s="13" t="s">
        <v>14</v>
      </c>
      <c r="K12" s="68">
        <v>7950</v>
      </c>
      <c r="L12" t="s">
        <v>33</v>
      </c>
    </row>
    <row r="13" spans="1:13" x14ac:dyDescent="0.25">
      <c r="A13" s="21"/>
      <c r="B13" s="40">
        <v>41921</v>
      </c>
      <c r="C13" s="46">
        <v>0</v>
      </c>
      <c r="D13" s="33"/>
      <c r="E13" s="28">
        <v>41921</v>
      </c>
      <c r="F13" s="52">
        <v>27700.5</v>
      </c>
      <c r="G13" s="25"/>
      <c r="H13" s="29">
        <v>41921</v>
      </c>
      <c r="I13" s="62">
        <v>2170</v>
      </c>
      <c r="J13" s="13" t="s">
        <v>10</v>
      </c>
      <c r="K13" s="68">
        <v>0</v>
      </c>
      <c r="L13" s="72" t="s">
        <v>32</v>
      </c>
    </row>
    <row r="14" spans="1:13" x14ac:dyDescent="0.25">
      <c r="A14" s="21"/>
      <c r="B14" s="40">
        <v>41922</v>
      </c>
      <c r="C14" s="46">
        <v>1071</v>
      </c>
      <c r="D14" s="33" t="s">
        <v>22</v>
      </c>
      <c r="E14" s="28">
        <v>41922</v>
      </c>
      <c r="F14" s="52">
        <v>48686.5</v>
      </c>
      <c r="G14" s="25"/>
      <c r="H14" s="29">
        <v>41922</v>
      </c>
      <c r="I14" s="62">
        <v>495</v>
      </c>
      <c r="J14" s="36" t="s">
        <v>20</v>
      </c>
      <c r="K14" s="68">
        <v>0</v>
      </c>
      <c r="L14" s="72" t="s">
        <v>35</v>
      </c>
    </row>
    <row r="15" spans="1:13" x14ac:dyDescent="0.25">
      <c r="A15" s="21"/>
      <c r="B15" s="40">
        <v>41923</v>
      </c>
      <c r="C15" s="46">
        <v>77432.600000000006</v>
      </c>
      <c r="D15" s="30" t="s">
        <v>23</v>
      </c>
      <c r="E15" s="28">
        <v>41923</v>
      </c>
      <c r="F15" s="52">
        <v>28431.5</v>
      </c>
      <c r="G15" s="25"/>
      <c r="H15" s="29">
        <v>41923</v>
      </c>
      <c r="I15" s="62">
        <v>0</v>
      </c>
      <c r="J15" s="73" t="s">
        <v>57</v>
      </c>
      <c r="K15" s="68">
        <v>4234</v>
      </c>
      <c r="L15" s="72" t="s">
        <v>36</v>
      </c>
    </row>
    <row r="16" spans="1:13" x14ac:dyDescent="0.25">
      <c r="A16" s="21"/>
      <c r="B16" s="40">
        <v>41924</v>
      </c>
      <c r="C16" s="46">
        <v>0</v>
      </c>
      <c r="D16" s="33"/>
      <c r="E16" s="28">
        <v>41924</v>
      </c>
      <c r="F16" s="52">
        <v>34064.5</v>
      </c>
      <c r="G16" s="25"/>
      <c r="H16" s="29">
        <v>41924</v>
      </c>
      <c r="I16" s="62">
        <v>0</v>
      </c>
      <c r="J16" s="13"/>
      <c r="K16" s="22"/>
      <c r="L16" s="71" t="s">
        <v>37</v>
      </c>
      <c r="M16" s="20"/>
    </row>
    <row r="17" spans="1:13" x14ac:dyDescent="0.25">
      <c r="A17" s="21"/>
      <c r="B17" s="40">
        <v>41925</v>
      </c>
      <c r="C17" s="46">
        <v>720</v>
      </c>
      <c r="D17" s="24"/>
      <c r="E17" s="28">
        <v>41925</v>
      </c>
      <c r="F17" s="52">
        <v>26954.5</v>
      </c>
      <c r="G17" s="25"/>
      <c r="H17" s="29">
        <v>41925</v>
      </c>
      <c r="I17" s="62">
        <v>500</v>
      </c>
      <c r="J17" s="13"/>
      <c r="K17" s="22"/>
      <c r="L17" s="71" t="s">
        <v>25</v>
      </c>
      <c r="M17" s="20"/>
    </row>
    <row r="18" spans="1:13" x14ac:dyDescent="0.25">
      <c r="A18" s="21"/>
      <c r="B18" s="40">
        <v>41926</v>
      </c>
      <c r="C18" s="46">
        <v>1057</v>
      </c>
      <c r="D18" s="24" t="s">
        <v>22</v>
      </c>
      <c r="E18" s="28">
        <v>41926</v>
      </c>
      <c r="F18" s="52">
        <v>22223</v>
      </c>
      <c r="G18" s="25"/>
      <c r="H18" s="29">
        <v>41926</v>
      </c>
      <c r="I18" s="62">
        <v>363</v>
      </c>
      <c r="J18" s="13"/>
      <c r="K18" s="23"/>
      <c r="L18" s="71" t="s">
        <v>38</v>
      </c>
      <c r="M18" s="20"/>
    </row>
    <row r="19" spans="1:13" x14ac:dyDescent="0.25">
      <c r="A19" s="21"/>
      <c r="B19" s="40">
        <v>41927</v>
      </c>
      <c r="C19" s="46">
        <v>4326</v>
      </c>
      <c r="D19" s="70" t="s">
        <v>40</v>
      </c>
      <c r="E19" s="28">
        <v>41927</v>
      </c>
      <c r="F19" s="52">
        <v>30580</v>
      </c>
      <c r="G19" s="25"/>
      <c r="H19" s="29">
        <v>41927</v>
      </c>
      <c r="I19" s="62">
        <v>1050</v>
      </c>
      <c r="J19" s="13"/>
      <c r="K19" s="23"/>
      <c r="L19" s="71" t="s">
        <v>39</v>
      </c>
      <c r="M19" s="20"/>
    </row>
    <row r="20" spans="1:13" x14ac:dyDescent="0.25">
      <c r="A20" s="21"/>
      <c r="B20" s="40">
        <v>41928</v>
      </c>
      <c r="C20" s="46">
        <v>1106</v>
      </c>
      <c r="D20" s="24" t="s">
        <v>22</v>
      </c>
      <c r="E20" s="28">
        <v>41928</v>
      </c>
      <c r="F20" s="52">
        <v>34118.5</v>
      </c>
      <c r="G20" s="25"/>
      <c r="H20" s="29">
        <v>41928</v>
      </c>
      <c r="I20" s="63">
        <v>500</v>
      </c>
      <c r="J20" s="37"/>
      <c r="K20" s="7"/>
      <c r="L20" s="71" t="s">
        <v>41</v>
      </c>
    </row>
    <row r="21" spans="1:13" x14ac:dyDescent="0.25">
      <c r="A21" s="21"/>
      <c r="B21" s="40">
        <v>41929</v>
      </c>
      <c r="C21" s="46">
        <v>55909.599999999999</v>
      </c>
      <c r="D21" s="24" t="s">
        <v>23</v>
      </c>
      <c r="E21" s="28">
        <v>41929</v>
      </c>
      <c r="F21" s="52">
        <v>45278</v>
      </c>
      <c r="G21" s="25"/>
      <c r="H21" s="29">
        <v>41929</v>
      </c>
      <c r="I21" s="63">
        <v>1201.5</v>
      </c>
      <c r="J21" s="27"/>
      <c r="K21" s="7"/>
      <c r="L21" s="71" t="s">
        <v>42</v>
      </c>
    </row>
    <row r="22" spans="1:13" x14ac:dyDescent="0.25">
      <c r="A22" s="21"/>
      <c r="B22" s="40">
        <v>41930</v>
      </c>
      <c r="C22" s="46">
        <v>440</v>
      </c>
      <c r="D22" s="24" t="s">
        <v>44</v>
      </c>
      <c r="E22" s="28">
        <v>41930</v>
      </c>
      <c r="F22" s="52">
        <v>58565.5</v>
      </c>
      <c r="G22" s="25"/>
      <c r="H22" s="29">
        <v>41930</v>
      </c>
      <c r="I22" s="63">
        <v>435</v>
      </c>
      <c r="J22" s="11"/>
      <c r="K22" s="7"/>
      <c r="L22" s="71" t="s">
        <v>43</v>
      </c>
    </row>
    <row r="23" spans="1:13" x14ac:dyDescent="0.25">
      <c r="A23" s="21"/>
      <c r="B23" s="40">
        <v>41931</v>
      </c>
      <c r="C23" s="46">
        <v>15651</v>
      </c>
      <c r="D23" s="24"/>
      <c r="E23" s="28">
        <v>41931</v>
      </c>
      <c r="F23" s="52">
        <v>34416</v>
      </c>
      <c r="G23" s="25"/>
      <c r="H23" s="29">
        <v>41931</v>
      </c>
      <c r="I23" s="63">
        <v>0</v>
      </c>
      <c r="J23" s="11"/>
      <c r="K23" s="7"/>
      <c r="L23" s="71" t="s">
        <v>45</v>
      </c>
    </row>
    <row r="24" spans="1:13" x14ac:dyDescent="0.25">
      <c r="A24" s="21"/>
      <c r="B24" s="40">
        <v>41932</v>
      </c>
      <c r="C24" s="46">
        <v>0</v>
      </c>
      <c r="D24" s="24"/>
      <c r="E24" s="28">
        <v>41932</v>
      </c>
      <c r="F24" s="52">
        <v>27145.5</v>
      </c>
      <c r="G24" s="25"/>
      <c r="H24" s="29">
        <v>41932</v>
      </c>
      <c r="I24" s="63">
        <v>87.5</v>
      </c>
      <c r="J24" s="11"/>
      <c r="K24" s="7"/>
      <c r="L24" s="71" t="s">
        <v>46</v>
      </c>
    </row>
    <row r="25" spans="1:13" x14ac:dyDescent="0.25">
      <c r="A25" s="21"/>
      <c r="B25" s="40">
        <v>41933</v>
      </c>
      <c r="C25" s="46">
        <v>4122.5</v>
      </c>
      <c r="D25" s="24"/>
      <c r="E25" s="28">
        <v>41933</v>
      </c>
      <c r="F25" s="52">
        <v>32302.5</v>
      </c>
      <c r="G25" s="25"/>
      <c r="H25" s="29">
        <v>41933</v>
      </c>
      <c r="I25" s="63">
        <v>593.5</v>
      </c>
      <c r="J25" s="11"/>
      <c r="K25" s="7"/>
      <c r="L25" s="71" t="s">
        <v>47</v>
      </c>
    </row>
    <row r="26" spans="1:13" x14ac:dyDescent="0.25">
      <c r="A26" s="21"/>
      <c r="B26" s="40">
        <v>41934</v>
      </c>
      <c r="C26" s="46">
        <v>50641.8</v>
      </c>
      <c r="D26" s="24" t="s">
        <v>23</v>
      </c>
      <c r="E26" s="28">
        <v>41934</v>
      </c>
      <c r="F26" s="52">
        <v>67220.5</v>
      </c>
      <c r="G26" s="25"/>
      <c r="H26" s="29">
        <v>41934</v>
      </c>
      <c r="I26" s="63">
        <v>0</v>
      </c>
      <c r="J26" s="11"/>
      <c r="K26" s="7"/>
      <c r="L26" s="71" t="s">
        <v>48</v>
      </c>
    </row>
    <row r="27" spans="1:13" x14ac:dyDescent="0.25">
      <c r="A27" s="21"/>
      <c r="B27" s="40">
        <v>41935</v>
      </c>
      <c r="C27" s="46">
        <v>1191</v>
      </c>
      <c r="D27" s="24"/>
      <c r="E27" s="28">
        <v>41935</v>
      </c>
      <c r="F27" s="52">
        <v>23584</v>
      </c>
      <c r="G27" s="25"/>
      <c r="H27" s="29">
        <v>41935</v>
      </c>
      <c r="I27" s="63">
        <v>0</v>
      </c>
      <c r="J27" s="11"/>
      <c r="K27" s="7"/>
      <c r="L27" s="71" t="s">
        <v>49</v>
      </c>
    </row>
    <row r="28" spans="1:13" x14ac:dyDescent="0.25">
      <c r="A28" s="21"/>
      <c r="B28" s="40">
        <v>41936</v>
      </c>
      <c r="C28" s="46">
        <v>5551.2</v>
      </c>
      <c r="D28" s="24" t="s">
        <v>23</v>
      </c>
      <c r="E28" s="28">
        <v>41936</v>
      </c>
      <c r="F28" s="52">
        <v>53058.5</v>
      </c>
      <c r="G28" s="25"/>
      <c r="H28" s="29">
        <v>41936</v>
      </c>
      <c r="I28" s="63">
        <v>0</v>
      </c>
      <c r="J28" s="11"/>
      <c r="K28" s="7"/>
      <c r="L28" s="71" t="s">
        <v>50</v>
      </c>
    </row>
    <row r="29" spans="1:13" x14ac:dyDescent="0.25">
      <c r="A29" s="21"/>
      <c r="B29" s="40">
        <v>41937</v>
      </c>
      <c r="C29" s="46">
        <v>0</v>
      </c>
      <c r="D29" s="24"/>
      <c r="E29" s="28">
        <v>41937</v>
      </c>
      <c r="F29" s="52">
        <v>35675</v>
      </c>
      <c r="G29" s="25"/>
      <c r="H29" s="29">
        <v>41937</v>
      </c>
      <c r="I29" s="63">
        <v>554.5</v>
      </c>
      <c r="J29" s="11"/>
      <c r="K29" s="7"/>
      <c r="L29" s="71" t="s">
        <v>51</v>
      </c>
    </row>
    <row r="30" spans="1:13" x14ac:dyDescent="0.25">
      <c r="A30" s="21"/>
      <c r="B30" s="40">
        <v>41938</v>
      </c>
      <c r="C30" s="46">
        <v>58887.54</v>
      </c>
      <c r="D30" s="24" t="s">
        <v>23</v>
      </c>
      <c r="E30" s="28">
        <v>41938</v>
      </c>
      <c r="F30" s="52">
        <v>46603</v>
      </c>
      <c r="G30" s="25"/>
      <c r="H30" s="29">
        <v>41938</v>
      </c>
      <c r="I30" s="63">
        <v>735</v>
      </c>
      <c r="J30" s="11"/>
      <c r="K30" s="7"/>
      <c r="L30" s="71" t="s">
        <v>52</v>
      </c>
    </row>
    <row r="31" spans="1:13" x14ac:dyDescent="0.25">
      <c r="A31" s="21"/>
      <c r="B31" s="40">
        <v>41939</v>
      </c>
      <c r="C31" s="46">
        <v>740</v>
      </c>
      <c r="D31" s="24" t="s">
        <v>22</v>
      </c>
      <c r="E31" s="28">
        <v>41939</v>
      </c>
      <c r="F31" s="52">
        <v>20603.5</v>
      </c>
      <c r="G31" s="25"/>
      <c r="H31" s="29">
        <v>41939</v>
      </c>
      <c r="I31" s="63">
        <v>0</v>
      </c>
      <c r="J31" s="11"/>
      <c r="K31" s="7"/>
      <c r="L31" s="71" t="s">
        <v>53</v>
      </c>
    </row>
    <row r="32" spans="1:13" x14ac:dyDescent="0.25">
      <c r="A32" s="21"/>
      <c r="B32" s="40">
        <v>41940</v>
      </c>
      <c r="C32" s="46">
        <v>0</v>
      </c>
      <c r="D32" s="24"/>
      <c r="E32" s="28">
        <v>41940</v>
      </c>
      <c r="F32" s="52">
        <v>24665</v>
      </c>
      <c r="G32" s="25"/>
      <c r="H32" s="29">
        <v>41940</v>
      </c>
      <c r="I32" s="63">
        <v>930</v>
      </c>
      <c r="J32" s="11"/>
      <c r="K32" s="7"/>
      <c r="L32" s="71" t="s">
        <v>54</v>
      </c>
    </row>
    <row r="33" spans="1:12" x14ac:dyDescent="0.25">
      <c r="A33" s="21"/>
      <c r="B33" s="40">
        <v>41941</v>
      </c>
      <c r="C33" s="46">
        <v>32266</v>
      </c>
      <c r="D33" s="24" t="s">
        <v>56</v>
      </c>
      <c r="E33" s="28">
        <v>41941</v>
      </c>
      <c r="F33" s="52">
        <v>14833</v>
      </c>
      <c r="G33" s="25"/>
      <c r="H33" s="29">
        <v>41941</v>
      </c>
      <c r="I33" s="63">
        <v>450</v>
      </c>
      <c r="J33" s="11"/>
      <c r="K33" s="7"/>
      <c r="L33" s="71" t="s">
        <v>55</v>
      </c>
    </row>
    <row r="34" spans="1:12" x14ac:dyDescent="0.25">
      <c r="A34" s="21"/>
      <c r="B34" s="40">
        <v>41942</v>
      </c>
      <c r="C34" s="46">
        <v>0</v>
      </c>
      <c r="D34" s="30"/>
      <c r="E34" s="28">
        <v>41942</v>
      </c>
      <c r="F34" s="52">
        <v>28053.5</v>
      </c>
      <c r="G34" s="25"/>
      <c r="H34" s="29">
        <v>41942</v>
      </c>
      <c r="I34" s="63">
        <v>0</v>
      </c>
      <c r="J34" s="11"/>
      <c r="K34" s="7"/>
      <c r="L34" s="71" t="s">
        <v>58</v>
      </c>
    </row>
    <row r="35" spans="1:12" ht="15.75" thickBot="1" x14ac:dyDescent="0.3">
      <c r="A35" s="21"/>
      <c r="B35" s="40">
        <v>41943</v>
      </c>
      <c r="C35" s="46">
        <v>0</v>
      </c>
      <c r="D35" s="24"/>
      <c r="E35" s="28">
        <v>41943</v>
      </c>
      <c r="F35" s="52">
        <v>403000</v>
      </c>
      <c r="G35" s="25"/>
      <c r="H35" s="29">
        <v>41943</v>
      </c>
      <c r="I35" s="63">
        <v>0</v>
      </c>
      <c r="J35" s="11"/>
      <c r="K35" s="7"/>
      <c r="L35" s="71" t="s">
        <v>59</v>
      </c>
    </row>
    <row r="36" spans="1:12" ht="15.75" thickBot="1" x14ac:dyDescent="0.3">
      <c r="A36" s="15"/>
      <c r="B36" s="41"/>
      <c r="C36" s="47"/>
      <c r="D36" s="2"/>
      <c r="E36" s="8"/>
      <c r="F36" s="53">
        <v>0</v>
      </c>
      <c r="H36" s="31"/>
      <c r="I36" s="64"/>
      <c r="J36" s="11"/>
      <c r="K36" s="7"/>
      <c r="L36" s="72"/>
    </row>
    <row r="37" spans="1:12" ht="15.75" thickBot="1" x14ac:dyDescent="0.3">
      <c r="A37" s="5" t="s">
        <v>140</v>
      </c>
      <c r="B37" s="42"/>
      <c r="C37" s="48">
        <v>974862.62</v>
      </c>
      <c r="D37" s="2"/>
      <c r="E37" s="9"/>
      <c r="F37" s="54">
        <v>0</v>
      </c>
      <c r="H37" s="32"/>
      <c r="I37" s="65"/>
      <c r="J37" s="17"/>
      <c r="K37" s="10"/>
      <c r="L37" s="72"/>
    </row>
    <row r="38" spans="1:12" x14ac:dyDescent="0.25">
      <c r="B38" s="43" t="s">
        <v>1</v>
      </c>
      <c r="C38" s="49">
        <f>SUM(C5:C37)</f>
        <v>1370548.1099999999</v>
      </c>
      <c r="E38" s="12" t="s">
        <v>1</v>
      </c>
      <c r="F38" s="55">
        <f>SUM(F5:F37)</f>
        <v>1440983.5</v>
      </c>
      <c r="H38" s="1" t="s">
        <v>1</v>
      </c>
      <c r="I38" s="59">
        <f>SUM(I5:I37)</f>
        <v>14904.73</v>
      </c>
      <c r="J38" s="18" t="s">
        <v>1</v>
      </c>
      <c r="K38" s="4">
        <f>SUM(K5:K37)</f>
        <v>77864</v>
      </c>
      <c r="L38" s="72"/>
    </row>
    <row r="39" spans="1:12" x14ac:dyDescent="0.25">
      <c r="L39" s="72"/>
    </row>
    <row r="40" spans="1:12" ht="15.75" x14ac:dyDescent="0.25">
      <c r="A40" s="5"/>
      <c r="C40" s="50">
        <v>0</v>
      </c>
      <c r="D40" s="13"/>
      <c r="E40" s="13"/>
      <c r="F40" s="56"/>
      <c r="H40" s="149" t="s">
        <v>11</v>
      </c>
      <c r="I40" s="150"/>
      <c r="J40" s="151">
        <f>I38+K38</f>
        <v>92768.73</v>
      </c>
      <c r="K40" s="152"/>
      <c r="L40" s="72"/>
    </row>
    <row r="41" spans="1:12" ht="15.75" x14ac:dyDescent="0.25">
      <c r="D41" s="143" t="s">
        <v>12</v>
      </c>
      <c r="E41" s="143"/>
      <c r="F41" s="57">
        <f>F38-J40</f>
        <v>1348214.77</v>
      </c>
      <c r="I41" s="66"/>
      <c r="L41" s="72"/>
    </row>
    <row r="42" spans="1:12" ht="15.75" thickBot="1" x14ac:dyDescent="0.3">
      <c r="D42" s="19"/>
      <c r="E42" s="19" t="s">
        <v>0</v>
      </c>
      <c r="F42" s="58">
        <f>-C38</f>
        <v>-1370548.1099999999</v>
      </c>
    </row>
    <row r="43" spans="1:12" ht="15.75" thickTop="1" x14ac:dyDescent="0.25">
      <c r="C43" s="44" t="s">
        <v>17</v>
      </c>
      <c r="E43" s="5" t="s">
        <v>15</v>
      </c>
      <c r="F43" s="59">
        <f>SUM(F41:F42)</f>
        <v>-22333.339999999851</v>
      </c>
      <c r="I43" s="153"/>
      <c r="J43" s="153"/>
      <c r="K43" s="2"/>
    </row>
    <row r="44" spans="1:12" ht="16.5" thickBot="1" x14ac:dyDescent="0.3">
      <c r="D44" s="142" t="s">
        <v>13</v>
      </c>
      <c r="E44" s="142"/>
      <c r="F44" s="60">
        <v>67799.12</v>
      </c>
      <c r="I44" s="154"/>
      <c r="J44" s="154"/>
      <c r="K44" s="34"/>
    </row>
    <row r="45" spans="1:12" ht="15.75" thickTop="1" x14ac:dyDescent="0.25">
      <c r="E45" s="6" t="s">
        <v>16</v>
      </c>
      <c r="F45" s="49">
        <f>F44+F43</f>
        <v>45465.780000000144</v>
      </c>
      <c r="I45" s="155" t="s">
        <v>18</v>
      </c>
      <c r="J45" s="156"/>
      <c r="K45" s="159">
        <f>F45+K44</f>
        <v>45465.780000000144</v>
      </c>
    </row>
    <row r="46" spans="1:12" ht="15.75" thickBot="1" x14ac:dyDescent="0.3">
      <c r="D46" s="141"/>
      <c r="E46" s="141"/>
      <c r="F46" s="56"/>
      <c r="I46" s="157"/>
      <c r="J46" s="158"/>
      <c r="K46" s="160"/>
    </row>
    <row r="47" spans="1:12" ht="15.75" thickTop="1" x14ac:dyDescent="0.25">
      <c r="A47" s="108" t="s">
        <v>158</v>
      </c>
      <c r="B47" s="109"/>
    </row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779527559055118" top="0.15748031496062992" bottom="7.874015748031496E-2" header="0.31496062992125984" footer="0.31496062992125984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47"/>
  <sheetViews>
    <sheetView topLeftCell="A22" workbookViewId="0">
      <selection activeCell="I51" sqref="I51"/>
    </sheetView>
  </sheetViews>
  <sheetFormatPr baseColWidth="10" defaultRowHeight="15" x14ac:dyDescent="0.25"/>
  <cols>
    <col min="1" max="1" width="6.42578125" customWidth="1"/>
    <col min="2" max="2" width="12.42578125" style="38" customWidth="1"/>
    <col min="3" max="3" width="16.42578125" style="44" customWidth="1"/>
    <col min="4" max="4" width="9" customWidth="1"/>
    <col min="6" max="6" width="17.85546875" style="44" customWidth="1"/>
    <col min="7" max="7" width="4.85546875" customWidth="1"/>
    <col min="9" max="9" width="13.7109375" style="44" customWidth="1"/>
    <col min="10" max="10" width="9" style="44" customWidth="1"/>
    <col min="12" max="12" width="17.85546875" bestFit="1" customWidth="1"/>
    <col min="13" max="13" width="17.140625" customWidth="1"/>
  </cols>
  <sheetData>
    <row r="1" spans="1:14" ht="23.25" x14ac:dyDescent="0.35">
      <c r="C1" s="144" t="s">
        <v>60</v>
      </c>
      <c r="D1" s="144"/>
      <c r="E1" s="144"/>
      <c r="F1" s="144"/>
      <c r="G1" s="144"/>
      <c r="H1" s="144"/>
      <c r="I1" s="144"/>
      <c r="J1" s="144"/>
      <c r="K1" s="144"/>
    </row>
    <row r="2" spans="1:14" ht="15.75" thickBot="1" x14ac:dyDescent="0.3">
      <c r="E2" s="85"/>
      <c r="F2" s="51"/>
    </row>
    <row r="3" spans="1:14" ht="15.75" thickBot="1" x14ac:dyDescent="0.3">
      <c r="C3" s="45" t="s">
        <v>0</v>
      </c>
      <c r="D3" s="3"/>
    </row>
    <row r="4" spans="1:14" ht="20.25" thickTop="1" thickBot="1" x14ac:dyDescent="0.35">
      <c r="A4" s="14" t="s">
        <v>2</v>
      </c>
      <c r="B4" s="39"/>
      <c r="C4" s="67">
        <v>67799.12</v>
      </c>
      <c r="D4" s="2"/>
      <c r="E4" s="161" t="s">
        <v>19</v>
      </c>
      <c r="F4" s="162"/>
      <c r="I4" s="147" t="s">
        <v>4</v>
      </c>
      <c r="J4" s="148"/>
      <c r="K4" s="148"/>
      <c r="L4" s="148"/>
      <c r="M4" s="69" t="s">
        <v>24</v>
      </c>
    </row>
    <row r="5" spans="1:14" ht="15.75" thickTop="1" x14ac:dyDescent="0.25">
      <c r="A5" s="21"/>
      <c r="B5" s="40">
        <v>41944</v>
      </c>
      <c r="C5" s="46">
        <v>484</v>
      </c>
      <c r="D5" s="24" t="s">
        <v>22</v>
      </c>
      <c r="E5" s="28">
        <v>41944</v>
      </c>
      <c r="F5" s="52">
        <v>31372</v>
      </c>
      <c r="G5" s="25"/>
      <c r="H5" s="26">
        <v>41944</v>
      </c>
      <c r="I5" s="61">
        <v>0</v>
      </c>
      <c r="J5" s="89"/>
      <c r="K5" s="35"/>
      <c r="L5" s="16"/>
    </row>
    <row r="6" spans="1:14" x14ac:dyDescent="0.25">
      <c r="A6" s="21"/>
      <c r="B6" s="40">
        <v>41945</v>
      </c>
      <c r="C6" s="46">
        <v>34978.699999999997</v>
      </c>
      <c r="D6" s="30" t="s">
        <v>23</v>
      </c>
      <c r="E6" s="28">
        <v>41945</v>
      </c>
      <c r="F6" s="52">
        <v>21274.5</v>
      </c>
      <c r="G6" s="20"/>
      <c r="H6" s="29">
        <v>41945</v>
      </c>
      <c r="I6" s="62">
        <v>500</v>
      </c>
      <c r="J6" s="90"/>
      <c r="K6" s="13" t="s">
        <v>5</v>
      </c>
      <c r="L6" s="7">
        <v>1386</v>
      </c>
    </row>
    <row r="7" spans="1:14" x14ac:dyDescent="0.25">
      <c r="A7" s="21"/>
      <c r="B7" s="40">
        <v>41946</v>
      </c>
      <c r="C7" s="46">
        <v>1218</v>
      </c>
      <c r="D7" s="33" t="s">
        <v>22</v>
      </c>
      <c r="E7" s="28">
        <v>41946</v>
      </c>
      <c r="F7" s="52">
        <v>27118.5</v>
      </c>
      <c r="G7" s="25"/>
      <c r="H7" s="29">
        <v>41946</v>
      </c>
      <c r="I7" s="62">
        <v>0</v>
      </c>
      <c r="J7" s="90"/>
      <c r="K7" s="13" t="s">
        <v>3</v>
      </c>
      <c r="L7" s="68">
        <v>0</v>
      </c>
    </row>
    <row r="8" spans="1:14" x14ac:dyDescent="0.25">
      <c r="A8" s="21"/>
      <c r="B8" s="40">
        <v>41947</v>
      </c>
      <c r="C8" s="46">
        <v>560</v>
      </c>
      <c r="D8" s="24" t="s">
        <v>22</v>
      </c>
      <c r="E8" s="28">
        <v>41947</v>
      </c>
      <c r="F8" s="52">
        <v>20357</v>
      </c>
      <c r="G8" s="25"/>
      <c r="H8" s="29">
        <v>41947</v>
      </c>
      <c r="I8" s="62">
        <v>500</v>
      </c>
      <c r="J8" s="90"/>
      <c r="K8" s="13" t="s">
        <v>6</v>
      </c>
      <c r="L8" s="7">
        <v>28750</v>
      </c>
    </row>
    <row r="9" spans="1:14" x14ac:dyDescent="0.25">
      <c r="A9" s="21"/>
      <c r="B9" s="40">
        <v>41948</v>
      </c>
      <c r="C9" s="46">
        <v>0</v>
      </c>
      <c r="D9" s="24"/>
      <c r="E9" s="28">
        <v>41948</v>
      </c>
      <c r="F9" s="52">
        <v>26958.5</v>
      </c>
      <c r="G9" s="25"/>
      <c r="H9" s="29">
        <v>41948</v>
      </c>
      <c r="I9" s="62">
        <v>0</v>
      </c>
      <c r="J9" s="90"/>
      <c r="K9" s="13" t="s">
        <v>7</v>
      </c>
      <c r="L9" s="68">
        <v>7950</v>
      </c>
    </row>
    <row r="10" spans="1:14" x14ac:dyDescent="0.25">
      <c r="A10" s="21"/>
      <c r="B10" s="40">
        <v>41949</v>
      </c>
      <c r="C10" s="46">
        <v>43195.7</v>
      </c>
      <c r="D10" s="33" t="s">
        <v>23</v>
      </c>
      <c r="E10" s="28">
        <v>41949</v>
      </c>
      <c r="F10" s="52">
        <v>23969</v>
      </c>
      <c r="G10" s="25"/>
      <c r="H10" s="29">
        <v>41949</v>
      </c>
      <c r="I10" s="62">
        <v>1220</v>
      </c>
      <c r="J10" s="90" t="s">
        <v>117</v>
      </c>
      <c r="K10" s="13" t="s">
        <v>8</v>
      </c>
      <c r="L10" s="68">
        <v>7950</v>
      </c>
    </row>
    <row r="11" spans="1:14" x14ac:dyDescent="0.25">
      <c r="A11" s="21"/>
      <c r="B11" s="40">
        <v>41950</v>
      </c>
      <c r="C11" s="46">
        <v>52045.5</v>
      </c>
      <c r="D11" s="33" t="s">
        <v>23</v>
      </c>
      <c r="E11" s="28">
        <v>41950</v>
      </c>
      <c r="F11" s="52">
        <v>53699.5</v>
      </c>
      <c r="G11" s="25"/>
      <c r="H11" s="29">
        <v>41950</v>
      </c>
      <c r="I11" s="62">
        <v>0</v>
      </c>
      <c r="J11" s="90"/>
      <c r="K11" s="13" t="s">
        <v>9</v>
      </c>
      <c r="L11" s="68">
        <v>7950</v>
      </c>
    </row>
    <row r="12" spans="1:14" x14ac:dyDescent="0.25">
      <c r="A12" s="21"/>
      <c r="B12" s="40">
        <v>41951</v>
      </c>
      <c r="C12" s="46">
        <v>3695</v>
      </c>
      <c r="D12" s="33" t="s">
        <v>23</v>
      </c>
      <c r="E12" s="28">
        <v>41951</v>
      </c>
      <c r="F12" s="52">
        <v>45270</v>
      </c>
      <c r="G12" s="25"/>
      <c r="H12" s="29">
        <v>41951</v>
      </c>
      <c r="I12" s="62">
        <v>1830</v>
      </c>
      <c r="J12" s="90" t="s">
        <v>118</v>
      </c>
      <c r="K12" s="13" t="s">
        <v>14</v>
      </c>
      <c r="L12" s="68">
        <v>9084</v>
      </c>
    </row>
    <row r="13" spans="1:14" x14ac:dyDescent="0.25">
      <c r="A13" s="21"/>
      <c r="B13" s="40">
        <v>41952</v>
      </c>
      <c r="C13" s="46">
        <v>17587.5</v>
      </c>
      <c r="D13" s="33" t="s">
        <v>23</v>
      </c>
      <c r="E13" s="28">
        <v>41952</v>
      </c>
      <c r="F13" s="52">
        <v>29758.5</v>
      </c>
      <c r="G13" s="25"/>
      <c r="H13" s="29">
        <v>41952</v>
      </c>
      <c r="I13" s="62">
        <v>0</v>
      </c>
      <c r="J13" s="90"/>
      <c r="K13" s="13" t="s">
        <v>10</v>
      </c>
      <c r="L13" s="68">
        <v>8000</v>
      </c>
      <c r="M13" s="72"/>
    </row>
    <row r="14" spans="1:14" x14ac:dyDescent="0.25">
      <c r="A14" s="21"/>
      <c r="B14" s="40">
        <v>41953</v>
      </c>
      <c r="C14" s="46">
        <v>0</v>
      </c>
      <c r="D14" s="33"/>
      <c r="E14" s="28">
        <v>41953</v>
      </c>
      <c r="F14" s="52">
        <v>24902</v>
      </c>
      <c r="G14" s="25"/>
      <c r="H14" s="29">
        <v>41953</v>
      </c>
      <c r="I14" s="62">
        <v>490</v>
      </c>
      <c r="J14" s="90"/>
      <c r="K14" s="36" t="s">
        <v>20</v>
      </c>
      <c r="L14" s="68">
        <v>0</v>
      </c>
      <c r="M14" s="72"/>
    </row>
    <row r="15" spans="1:14" x14ac:dyDescent="0.25">
      <c r="A15" s="21"/>
      <c r="B15" s="40">
        <v>41954</v>
      </c>
      <c r="C15" s="46">
        <v>0</v>
      </c>
      <c r="D15" s="30"/>
      <c r="E15" s="28">
        <v>41954</v>
      </c>
      <c r="F15" s="52">
        <v>24713</v>
      </c>
      <c r="G15" s="25"/>
      <c r="H15" s="29">
        <v>41954</v>
      </c>
      <c r="I15" s="62">
        <v>0</v>
      </c>
      <c r="J15" s="90"/>
      <c r="K15" s="73" t="s">
        <v>57</v>
      </c>
      <c r="L15" s="68">
        <v>0</v>
      </c>
      <c r="M15" s="72" t="s">
        <v>64</v>
      </c>
    </row>
    <row r="16" spans="1:14" x14ac:dyDescent="0.25">
      <c r="A16" s="21"/>
      <c r="B16" s="40">
        <v>41955</v>
      </c>
      <c r="C16" s="46">
        <v>1021</v>
      </c>
      <c r="D16" s="33" t="s">
        <v>22</v>
      </c>
      <c r="E16" s="28">
        <v>41955</v>
      </c>
      <c r="F16" s="52">
        <v>26639</v>
      </c>
      <c r="G16" s="25"/>
      <c r="H16" s="29">
        <v>41955</v>
      </c>
      <c r="I16" s="62">
        <v>468</v>
      </c>
      <c r="J16" s="90"/>
      <c r="K16" s="73" t="s">
        <v>61</v>
      </c>
      <c r="L16" s="76">
        <v>2322</v>
      </c>
      <c r="M16" s="71" t="s">
        <v>65</v>
      </c>
      <c r="N16" s="20"/>
    </row>
    <row r="17" spans="1:14" x14ac:dyDescent="0.25">
      <c r="A17" s="21"/>
      <c r="B17" s="40">
        <v>41956</v>
      </c>
      <c r="C17" s="46">
        <v>47790</v>
      </c>
      <c r="D17" s="24" t="s">
        <v>23</v>
      </c>
      <c r="E17" s="28">
        <v>41956</v>
      </c>
      <c r="F17" s="52">
        <v>25476.5</v>
      </c>
      <c r="G17" s="25"/>
      <c r="H17" s="29">
        <v>41956</v>
      </c>
      <c r="I17" s="62">
        <v>186</v>
      </c>
      <c r="J17" s="90"/>
      <c r="K17" s="13"/>
      <c r="L17" s="22"/>
      <c r="M17" s="71" t="s">
        <v>66</v>
      </c>
      <c r="N17" s="20"/>
    </row>
    <row r="18" spans="1:14" x14ac:dyDescent="0.25">
      <c r="A18" s="21"/>
      <c r="B18" s="40">
        <v>41957</v>
      </c>
      <c r="C18" s="46">
        <v>1068</v>
      </c>
      <c r="D18" s="24" t="s">
        <v>22</v>
      </c>
      <c r="E18" s="28">
        <v>41957</v>
      </c>
      <c r="F18" s="52">
        <v>39894</v>
      </c>
      <c r="G18" s="25"/>
      <c r="H18" s="29">
        <v>41957</v>
      </c>
      <c r="I18" s="62">
        <v>0</v>
      </c>
      <c r="J18" s="90"/>
      <c r="K18" s="13"/>
      <c r="L18" s="23"/>
      <c r="M18" s="71" t="s">
        <v>67</v>
      </c>
      <c r="N18" s="20"/>
    </row>
    <row r="19" spans="1:14" x14ac:dyDescent="0.25">
      <c r="A19" s="21"/>
      <c r="B19" s="40">
        <v>41958</v>
      </c>
      <c r="C19" s="46">
        <v>45372.6</v>
      </c>
      <c r="D19" s="70" t="s">
        <v>23</v>
      </c>
      <c r="E19" s="28">
        <v>41958</v>
      </c>
      <c r="F19" s="52">
        <v>63771.5</v>
      </c>
      <c r="G19" s="25"/>
      <c r="H19" s="29">
        <v>41958</v>
      </c>
      <c r="I19" s="62">
        <v>80</v>
      </c>
      <c r="J19" s="90"/>
      <c r="K19" s="13"/>
      <c r="L19" s="23"/>
      <c r="M19" s="71" t="s">
        <v>68</v>
      </c>
      <c r="N19" s="20"/>
    </row>
    <row r="20" spans="1:14" x14ac:dyDescent="0.25">
      <c r="A20" s="21"/>
      <c r="B20" s="40">
        <v>41959</v>
      </c>
      <c r="C20" s="46">
        <v>0</v>
      </c>
      <c r="D20" s="24"/>
      <c r="E20" s="28">
        <v>41959</v>
      </c>
      <c r="F20" s="52">
        <v>50350</v>
      </c>
      <c r="G20" s="25"/>
      <c r="H20" s="29">
        <v>41959</v>
      </c>
      <c r="I20" s="63">
        <v>0</v>
      </c>
      <c r="J20" s="90"/>
      <c r="K20" s="37"/>
      <c r="L20" s="7"/>
      <c r="M20" s="71" t="s">
        <v>69</v>
      </c>
    </row>
    <row r="21" spans="1:14" x14ac:dyDescent="0.25">
      <c r="A21" s="21"/>
      <c r="B21" s="40">
        <v>41960</v>
      </c>
      <c r="C21" s="46">
        <v>1142</v>
      </c>
      <c r="D21" s="24" t="s">
        <v>22</v>
      </c>
      <c r="E21" s="28">
        <v>41960</v>
      </c>
      <c r="F21" s="52">
        <v>39900.5</v>
      </c>
      <c r="G21" s="25"/>
      <c r="H21" s="29">
        <v>41960</v>
      </c>
      <c r="I21" s="63">
        <v>0</v>
      </c>
      <c r="J21" s="90"/>
      <c r="K21" s="37"/>
      <c r="L21" s="7"/>
      <c r="M21" s="71" t="s">
        <v>70</v>
      </c>
    </row>
    <row r="22" spans="1:14" x14ac:dyDescent="0.25">
      <c r="A22" s="21"/>
      <c r="B22" s="40">
        <v>41961</v>
      </c>
      <c r="C22" s="46">
        <v>0</v>
      </c>
      <c r="D22" s="24"/>
      <c r="E22" s="28">
        <v>41961</v>
      </c>
      <c r="F22" s="52">
        <v>28411.5</v>
      </c>
      <c r="G22" s="25"/>
      <c r="H22" s="29">
        <v>41961</v>
      </c>
      <c r="I22" s="63">
        <v>350</v>
      </c>
      <c r="J22" s="90"/>
      <c r="K22" s="13" t="s">
        <v>17</v>
      </c>
      <c r="L22" s="7"/>
      <c r="M22" s="71" t="s">
        <v>71</v>
      </c>
    </row>
    <row r="23" spans="1:14" x14ac:dyDescent="0.25">
      <c r="A23" s="21"/>
      <c r="B23" s="40">
        <v>41962</v>
      </c>
      <c r="C23" s="46">
        <v>0</v>
      </c>
      <c r="D23" s="24"/>
      <c r="E23" s="28">
        <v>41962</v>
      </c>
      <c r="F23" s="52">
        <v>17607</v>
      </c>
      <c r="G23" s="25"/>
      <c r="H23" s="29">
        <v>41962</v>
      </c>
      <c r="I23" s="63"/>
      <c r="J23" s="90"/>
      <c r="K23" s="13"/>
      <c r="L23" s="7"/>
      <c r="M23" s="71" t="s">
        <v>72</v>
      </c>
    </row>
    <row r="24" spans="1:14" x14ac:dyDescent="0.25">
      <c r="A24" s="21"/>
      <c r="B24" s="40">
        <v>41963</v>
      </c>
      <c r="C24" s="46">
        <v>0</v>
      </c>
      <c r="D24" s="24"/>
      <c r="E24" s="28">
        <v>41963</v>
      </c>
      <c r="F24" s="52">
        <v>42794</v>
      </c>
      <c r="G24" s="25"/>
      <c r="H24" s="29">
        <v>41963</v>
      </c>
      <c r="I24" s="63">
        <v>800</v>
      </c>
      <c r="J24" s="90" t="s">
        <v>119</v>
      </c>
      <c r="K24" s="13"/>
      <c r="L24" s="7"/>
      <c r="M24" s="71" t="s">
        <v>73</v>
      </c>
    </row>
    <row r="25" spans="1:14" x14ac:dyDescent="0.25">
      <c r="A25" s="21"/>
      <c r="B25" s="40">
        <v>41964</v>
      </c>
      <c r="C25" s="46">
        <v>70459.8</v>
      </c>
      <c r="D25" s="24" t="s">
        <v>23</v>
      </c>
      <c r="E25" s="28">
        <v>41964</v>
      </c>
      <c r="F25" s="52">
        <v>42794</v>
      </c>
      <c r="G25" s="25"/>
      <c r="H25" s="29">
        <v>41964</v>
      </c>
      <c r="I25" s="63">
        <v>0</v>
      </c>
      <c r="J25" s="90"/>
      <c r="K25" s="13"/>
      <c r="L25" s="7"/>
      <c r="M25" s="71" t="s">
        <v>74</v>
      </c>
    </row>
    <row r="26" spans="1:14" x14ac:dyDescent="0.25">
      <c r="A26" s="21"/>
      <c r="B26" s="40">
        <v>41965</v>
      </c>
      <c r="C26" s="46">
        <v>1088</v>
      </c>
      <c r="D26" s="24" t="s">
        <v>22</v>
      </c>
      <c r="E26" s="28">
        <v>41965</v>
      </c>
      <c r="F26" s="52">
        <v>54071.5</v>
      </c>
      <c r="G26" s="25"/>
      <c r="H26" s="29">
        <v>41965</v>
      </c>
      <c r="I26" s="63">
        <v>566.46</v>
      </c>
      <c r="J26" s="90"/>
      <c r="K26" s="13"/>
      <c r="L26" s="7"/>
      <c r="M26" s="71" t="s">
        <v>75</v>
      </c>
    </row>
    <row r="27" spans="1:14" x14ac:dyDescent="0.25">
      <c r="A27" s="21"/>
      <c r="B27" s="40">
        <v>41966</v>
      </c>
      <c r="C27" s="46"/>
      <c r="D27" s="24"/>
      <c r="E27" s="28">
        <v>41966</v>
      </c>
      <c r="F27" s="52">
        <v>36575.5</v>
      </c>
      <c r="G27" s="25"/>
      <c r="H27" s="29">
        <v>41966</v>
      </c>
      <c r="I27" s="63"/>
      <c r="J27" s="90"/>
      <c r="K27" s="13"/>
      <c r="L27" s="7"/>
      <c r="M27" s="71" t="s">
        <v>76</v>
      </c>
    </row>
    <row r="28" spans="1:14" x14ac:dyDescent="0.25">
      <c r="A28" s="21"/>
      <c r="B28" s="40">
        <v>41967</v>
      </c>
      <c r="C28" s="46">
        <v>0</v>
      </c>
      <c r="D28" s="24"/>
      <c r="E28" s="28">
        <v>41967</v>
      </c>
      <c r="F28" s="52">
        <v>30040</v>
      </c>
      <c r="G28" s="25"/>
      <c r="H28" s="29">
        <v>41967</v>
      </c>
      <c r="I28" s="63">
        <v>487.58</v>
      </c>
      <c r="J28" s="90" t="s">
        <v>118</v>
      </c>
      <c r="K28" s="13"/>
      <c r="L28" s="7"/>
      <c r="M28" s="71" t="s">
        <v>77</v>
      </c>
    </row>
    <row r="29" spans="1:14" x14ac:dyDescent="0.25">
      <c r="A29" s="21"/>
      <c r="B29" s="40">
        <v>41968</v>
      </c>
      <c r="C29" s="46">
        <v>0</v>
      </c>
      <c r="D29" s="24"/>
      <c r="E29" s="28">
        <v>41968</v>
      </c>
      <c r="F29" s="52">
        <v>42653.5</v>
      </c>
      <c r="G29" s="25"/>
      <c r="H29" s="29">
        <v>41968</v>
      </c>
      <c r="I29" s="63">
        <v>0</v>
      </c>
      <c r="J29" s="90"/>
      <c r="K29" s="13"/>
      <c r="L29" s="7"/>
      <c r="M29" s="71" t="s">
        <v>78</v>
      </c>
    </row>
    <row r="30" spans="1:14" x14ac:dyDescent="0.25">
      <c r="A30" s="21"/>
      <c r="B30" s="40">
        <v>41969</v>
      </c>
      <c r="C30" s="46">
        <v>52369</v>
      </c>
      <c r="D30" s="24" t="s">
        <v>23</v>
      </c>
      <c r="E30" s="28">
        <v>41969</v>
      </c>
      <c r="F30" s="52">
        <v>32806.5</v>
      </c>
      <c r="G30" s="25"/>
      <c r="H30" s="29">
        <v>41969</v>
      </c>
      <c r="I30" s="63">
        <v>0</v>
      </c>
      <c r="J30" s="90"/>
      <c r="K30" s="13"/>
      <c r="L30" s="7"/>
      <c r="M30" s="71" t="s">
        <v>79</v>
      </c>
    </row>
    <row r="31" spans="1:14" x14ac:dyDescent="0.25">
      <c r="A31" s="21"/>
      <c r="B31" s="40">
        <v>41970</v>
      </c>
      <c r="C31" s="46">
        <v>16016.5</v>
      </c>
      <c r="D31" s="24" t="s">
        <v>23</v>
      </c>
      <c r="E31" s="28">
        <v>41970</v>
      </c>
      <c r="F31" s="52">
        <v>60627</v>
      </c>
      <c r="G31" s="25"/>
      <c r="H31" s="29">
        <v>41970</v>
      </c>
      <c r="I31" s="63">
        <v>0</v>
      </c>
      <c r="J31" s="90"/>
      <c r="K31" s="13"/>
      <c r="L31" s="7"/>
      <c r="M31" s="71" t="s">
        <v>80</v>
      </c>
    </row>
    <row r="32" spans="1:14" x14ac:dyDescent="0.25">
      <c r="A32" s="21"/>
      <c r="B32" s="40">
        <v>41971</v>
      </c>
      <c r="C32" s="46">
        <v>3415.5</v>
      </c>
      <c r="D32" s="24" t="s">
        <v>23</v>
      </c>
      <c r="E32" s="28">
        <v>41971</v>
      </c>
      <c r="F32" s="52">
        <v>79211</v>
      </c>
      <c r="G32" s="25"/>
      <c r="H32" s="29">
        <v>41971</v>
      </c>
      <c r="I32" s="63">
        <v>500</v>
      </c>
      <c r="J32" s="90"/>
      <c r="K32" s="13"/>
      <c r="L32" s="7"/>
      <c r="M32" s="71" t="s">
        <v>81</v>
      </c>
    </row>
    <row r="33" spans="1:13" x14ac:dyDescent="0.25">
      <c r="A33" s="21"/>
      <c r="B33" s="40">
        <v>41972</v>
      </c>
      <c r="C33" s="46">
        <v>0</v>
      </c>
      <c r="D33" s="24"/>
      <c r="E33" s="28">
        <v>41972</v>
      </c>
      <c r="F33" s="52">
        <v>90723</v>
      </c>
      <c r="G33" s="25"/>
      <c r="H33" s="29">
        <v>41972</v>
      </c>
      <c r="I33" s="63">
        <v>0</v>
      </c>
      <c r="J33" s="90"/>
      <c r="K33" s="13"/>
      <c r="L33" s="7"/>
      <c r="M33" s="71" t="s">
        <v>62</v>
      </c>
    </row>
    <row r="34" spans="1:13" x14ac:dyDescent="0.25">
      <c r="A34" s="21"/>
      <c r="B34" s="40">
        <v>41973</v>
      </c>
      <c r="C34" s="46">
        <v>0</v>
      </c>
      <c r="D34" s="30"/>
      <c r="E34" s="28">
        <v>41973</v>
      </c>
      <c r="F34" s="52">
        <v>266661</v>
      </c>
      <c r="G34" s="25"/>
      <c r="H34" s="29">
        <v>41973</v>
      </c>
      <c r="I34" s="63">
        <v>0</v>
      </c>
      <c r="J34" s="90"/>
      <c r="K34" s="13"/>
      <c r="L34" s="7"/>
      <c r="M34" s="71" t="s">
        <v>63</v>
      </c>
    </row>
    <row r="35" spans="1:13" ht="15.75" thickBot="1" x14ac:dyDescent="0.3">
      <c r="A35" s="21"/>
      <c r="B35" s="40"/>
      <c r="C35" s="46"/>
      <c r="D35" s="24"/>
      <c r="E35" s="28"/>
      <c r="F35" s="52"/>
      <c r="G35" s="25"/>
      <c r="H35" s="29"/>
      <c r="I35" s="63"/>
      <c r="J35" s="90"/>
      <c r="K35" s="13"/>
      <c r="L35" s="7"/>
      <c r="M35" s="71"/>
    </row>
    <row r="36" spans="1:13" ht="15.75" thickBot="1" x14ac:dyDescent="0.3">
      <c r="A36" s="15"/>
      <c r="B36" s="41"/>
      <c r="C36" s="47"/>
      <c r="D36" s="2"/>
      <c r="E36" s="8"/>
      <c r="F36" s="53">
        <v>0</v>
      </c>
      <c r="H36" s="31"/>
      <c r="I36" s="64"/>
      <c r="J36" s="91"/>
      <c r="K36" s="13"/>
      <c r="L36" s="7"/>
      <c r="M36" s="72"/>
    </row>
    <row r="37" spans="1:13" ht="15.75" thickBot="1" x14ac:dyDescent="0.3">
      <c r="A37" s="99" t="s">
        <v>140</v>
      </c>
      <c r="B37" s="42"/>
      <c r="C37" s="48">
        <v>924831.28</v>
      </c>
      <c r="D37" s="2"/>
      <c r="E37" s="9"/>
      <c r="F37" s="54">
        <v>0</v>
      </c>
      <c r="H37" s="32"/>
      <c r="I37" s="65"/>
      <c r="J37" s="91"/>
      <c r="K37" s="19"/>
      <c r="L37" s="10"/>
      <c r="M37" s="72"/>
    </row>
    <row r="38" spans="1:13" x14ac:dyDescent="0.25">
      <c r="B38" s="43" t="s">
        <v>1</v>
      </c>
      <c r="C38" s="49">
        <f>SUM(C5:C37)</f>
        <v>1318338.08</v>
      </c>
      <c r="E38" s="83" t="s">
        <v>1</v>
      </c>
      <c r="F38" s="55">
        <f>SUM(F5:F37)</f>
        <v>1400399.5</v>
      </c>
      <c r="H38" s="85" t="s">
        <v>1</v>
      </c>
      <c r="I38" s="59">
        <f>SUM(I5:I37)</f>
        <v>7978.04</v>
      </c>
      <c r="J38" s="59"/>
      <c r="K38" s="18" t="s">
        <v>1</v>
      </c>
      <c r="L38" s="4">
        <f>SUM(L5:L37)</f>
        <v>73392</v>
      </c>
      <c r="M38" s="72"/>
    </row>
    <row r="39" spans="1:13" x14ac:dyDescent="0.25">
      <c r="M39" s="72"/>
    </row>
    <row r="40" spans="1:13" ht="15.75" x14ac:dyDescent="0.25">
      <c r="A40" s="5"/>
      <c r="C40" s="50">
        <v>0</v>
      </c>
      <c r="D40" s="13"/>
      <c r="E40" s="13"/>
      <c r="F40" s="56"/>
      <c r="H40" s="149" t="s">
        <v>11</v>
      </c>
      <c r="I40" s="150"/>
      <c r="J40" s="84"/>
      <c r="K40" s="151">
        <f>I38+L38</f>
        <v>81370.039999999994</v>
      </c>
      <c r="L40" s="152"/>
      <c r="M40" s="72"/>
    </row>
    <row r="41" spans="1:13" ht="15.75" x14ac:dyDescent="0.25">
      <c r="D41" s="143" t="s">
        <v>12</v>
      </c>
      <c r="E41" s="143"/>
      <c r="F41" s="57">
        <f>F38-K40</f>
        <v>1319029.46</v>
      </c>
      <c r="I41" s="66"/>
      <c r="J41" s="66"/>
      <c r="M41" s="72"/>
    </row>
    <row r="42" spans="1:13" ht="15.75" thickBot="1" x14ac:dyDescent="0.3">
      <c r="D42" s="19"/>
      <c r="E42" s="19" t="s">
        <v>0</v>
      </c>
      <c r="F42" s="58">
        <f>-C38</f>
        <v>-1318338.08</v>
      </c>
    </row>
    <row r="43" spans="1:13" ht="15.75" thickTop="1" x14ac:dyDescent="0.25">
      <c r="C43" s="44" t="s">
        <v>17</v>
      </c>
      <c r="E43" s="5" t="s">
        <v>15</v>
      </c>
      <c r="F43" s="59">
        <f>SUM(F41:F42)</f>
        <v>691.37999999988824</v>
      </c>
      <c r="I43" s="153"/>
      <c r="J43" s="153"/>
      <c r="K43" s="153"/>
      <c r="L43" s="2"/>
    </row>
    <row r="44" spans="1:13" ht="16.5" thickBot="1" x14ac:dyDescent="0.3">
      <c r="D44" s="142" t="s">
        <v>13</v>
      </c>
      <c r="E44" s="142"/>
      <c r="F44" s="60">
        <v>109094</v>
      </c>
      <c r="I44" s="154"/>
      <c r="J44" s="154"/>
      <c r="K44" s="154"/>
      <c r="L44" s="34"/>
    </row>
    <row r="45" spans="1:13" ht="15.75" thickTop="1" x14ac:dyDescent="0.25">
      <c r="E45" s="6" t="s">
        <v>16</v>
      </c>
      <c r="F45" s="49">
        <f>F44+F43</f>
        <v>109785.37999999989</v>
      </c>
      <c r="I45" s="155" t="s">
        <v>18</v>
      </c>
      <c r="J45" s="156"/>
      <c r="K45" s="156"/>
      <c r="L45" s="159">
        <f>F45+L44</f>
        <v>109785.37999999989</v>
      </c>
    </row>
    <row r="46" spans="1:13" ht="15.75" thickBot="1" x14ac:dyDescent="0.3">
      <c r="D46" s="141"/>
      <c r="E46" s="141"/>
      <c r="F46" s="56"/>
      <c r="I46" s="157"/>
      <c r="J46" s="158"/>
      <c r="K46" s="158"/>
      <c r="L46" s="160"/>
    </row>
    <row r="47" spans="1:13" ht="15.75" thickTop="1" x14ac:dyDescent="0.25">
      <c r="B47" s="108" t="s">
        <v>158</v>
      </c>
      <c r="C47" s="109"/>
    </row>
  </sheetData>
  <mergeCells count="12">
    <mergeCell ref="L45:L46"/>
    <mergeCell ref="D41:E41"/>
    <mergeCell ref="E4:F4"/>
    <mergeCell ref="H40:I40"/>
    <mergeCell ref="C1:K1"/>
    <mergeCell ref="I4:L4"/>
    <mergeCell ref="K40:L40"/>
    <mergeCell ref="D44:E44"/>
    <mergeCell ref="D46:E46"/>
    <mergeCell ref="I43:K43"/>
    <mergeCell ref="I44:K44"/>
    <mergeCell ref="I45:K4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P52"/>
  <sheetViews>
    <sheetView tabSelected="1" workbookViewId="0">
      <pane ySplit="4" topLeftCell="A26" activePane="bottomLeft" state="frozen"/>
      <selection pane="bottomLeft" activeCell="B47" sqref="B47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11" customWidth="1"/>
    <col min="16" max="16" width="14.140625" style="44" bestFit="1" customWidth="1"/>
  </cols>
  <sheetData>
    <row r="1" spans="1:16" ht="23.25" x14ac:dyDescent="0.35">
      <c r="C1" s="144" t="s">
        <v>82</v>
      </c>
      <c r="D1" s="144"/>
      <c r="E1" s="144"/>
      <c r="F1" s="144"/>
      <c r="G1" s="144"/>
      <c r="H1" s="144"/>
      <c r="I1" s="144"/>
      <c r="J1" s="144"/>
      <c r="K1" s="144"/>
      <c r="L1" s="133" t="s">
        <v>158</v>
      </c>
      <c r="M1" s="134"/>
    </row>
    <row r="2" spans="1:16" ht="15.75" thickBot="1" x14ac:dyDescent="0.3">
      <c r="E2" s="75"/>
      <c r="F2" s="51"/>
    </row>
    <row r="3" spans="1:16" ht="15.75" thickBot="1" x14ac:dyDescent="0.3">
      <c r="C3" s="45" t="s">
        <v>0</v>
      </c>
      <c r="D3" s="3"/>
    </row>
    <row r="4" spans="1:16" ht="20.25" thickTop="1" thickBot="1" x14ac:dyDescent="0.35">
      <c r="A4" s="79" t="s">
        <v>2</v>
      </c>
      <c r="B4" s="39"/>
      <c r="C4" s="97">
        <v>109094</v>
      </c>
      <c r="D4" s="2"/>
      <c r="E4" s="161" t="s">
        <v>19</v>
      </c>
      <c r="F4" s="162"/>
      <c r="I4" s="147" t="s">
        <v>4</v>
      </c>
      <c r="J4" s="148"/>
      <c r="K4" s="148"/>
      <c r="L4" s="148"/>
      <c r="M4" s="69" t="s">
        <v>24</v>
      </c>
      <c r="N4" s="112" t="s">
        <v>159</v>
      </c>
    </row>
    <row r="5" spans="1:16" ht="15.75" thickTop="1" x14ac:dyDescent="0.25">
      <c r="A5" s="21"/>
      <c r="B5" s="40">
        <v>41974</v>
      </c>
      <c r="C5" s="46">
        <v>1214</v>
      </c>
      <c r="D5" s="24" t="s">
        <v>83</v>
      </c>
      <c r="E5" s="28">
        <v>41974</v>
      </c>
      <c r="F5" s="52">
        <v>17902.5</v>
      </c>
      <c r="G5" s="25"/>
      <c r="H5" s="26">
        <v>41974</v>
      </c>
      <c r="I5" s="61">
        <v>487.5</v>
      </c>
      <c r="J5" s="80"/>
      <c r="K5" s="122"/>
      <c r="L5" s="123"/>
      <c r="M5" t="s">
        <v>84</v>
      </c>
      <c r="N5" s="114">
        <v>16201</v>
      </c>
    </row>
    <row r="6" spans="1:16" x14ac:dyDescent="0.25">
      <c r="A6" s="21"/>
      <c r="B6" s="40">
        <v>41975</v>
      </c>
      <c r="C6" s="46">
        <v>0</v>
      </c>
      <c r="D6" s="30" t="s">
        <v>101</v>
      </c>
      <c r="E6" s="28">
        <v>41975</v>
      </c>
      <c r="F6" s="52">
        <v>16005</v>
      </c>
      <c r="G6" s="20"/>
      <c r="H6" s="29">
        <v>41975</v>
      </c>
      <c r="I6" s="62">
        <v>0</v>
      </c>
      <c r="J6" s="81"/>
      <c r="K6" s="73" t="s">
        <v>5</v>
      </c>
      <c r="L6" s="124">
        <v>1238</v>
      </c>
      <c r="M6" s="78" t="s">
        <v>100</v>
      </c>
      <c r="N6" s="115">
        <v>16005</v>
      </c>
    </row>
    <row r="7" spans="1:16" x14ac:dyDescent="0.25">
      <c r="A7" s="21"/>
      <c r="B7" s="40">
        <v>41976</v>
      </c>
      <c r="C7" s="46">
        <v>0</v>
      </c>
      <c r="D7" s="33" t="s">
        <v>101</v>
      </c>
      <c r="E7" s="28">
        <v>41976</v>
      </c>
      <c r="F7" s="52">
        <v>27133</v>
      </c>
      <c r="G7" s="25"/>
      <c r="H7" s="29">
        <v>41976</v>
      </c>
      <c r="I7" s="62">
        <v>0</v>
      </c>
      <c r="J7" s="81"/>
      <c r="K7" s="73" t="s">
        <v>3</v>
      </c>
      <c r="L7" s="125">
        <v>10283</v>
      </c>
      <c r="M7" t="s">
        <v>85</v>
      </c>
      <c r="N7" s="115">
        <v>0</v>
      </c>
    </row>
    <row r="8" spans="1:16" x14ac:dyDescent="0.25">
      <c r="A8" s="21"/>
      <c r="B8" s="40">
        <v>41977</v>
      </c>
      <c r="C8" s="46">
        <f>927+20093.8+29075+29520</f>
        <v>79615.8</v>
      </c>
      <c r="D8" s="30" t="s">
        <v>87</v>
      </c>
      <c r="E8" s="28">
        <v>41977</v>
      </c>
      <c r="F8" s="52">
        <v>65246.5</v>
      </c>
      <c r="G8" s="25"/>
      <c r="H8" s="29">
        <v>41977</v>
      </c>
      <c r="I8" s="62">
        <v>0</v>
      </c>
      <c r="J8" s="81"/>
      <c r="K8" s="73" t="s">
        <v>6</v>
      </c>
      <c r="L8" s="124">
        <v>28750</v>
      </c>
      <c r="M8" t="s">
        <v>86</v>
      </c>
      <c r="N8" s="115">
        <v>2480.6999999999998</v>
      </c>
    </row>
    <row r="9" spans="1:16" x14ac:dyDescent="0.25">
      <c r="A9" s="21"/>
      <c r="B9" s="40">
        <v>41978</v>
      </c>
      <c r="C9" s="46">
        <v>14696.9</v>
      </c>
      <c r="D9" s="30" t="s">
        <v>87</v>
      </c>
      <c r="E9" s="28">
        <v>41978</v>
      </c>
      <c r="F9" s="52">
        <v>52434</v>
      </c>
      <c r="G9" s="25"/>
      <c r="H9" s="29">
        <v>41978</v>
      </c>
      <c r="I9" s="62">
        <v>461.5</v>
      </c>
      <c r="J9" s="81"/>
      <c r="K9" s="73" t="s">
        <v>7</v>
      </c>
      <c r="L9" s="125">
        <v>8050</v>
      </c>
      <c r="M9" t="s">
        <v>88</v>
      </c>
      <c r="N9" s="115">
        <v>37275.5</v>
      </c>
    </row>
    <row r="10" spans="1:16" x14ac:dyDescent="0.25">
      <c r="A10" s="21"/>
      <c r="B10" s="40">
        <v>41979</v>
      </c>
      <c r="C10" s="46">
        <v>440</v>
      </c>
      <c r="D10" s="33" t="s">
        <v>89</v>
      </c>
      <c r="E10" s="28">
        <v>41979</v>
      </c>
      <c r="F10" s="52">
        <v>45314.5</v>
      </c>
      <c r="G10" s="25"/>
      <c r="H10" s="29">
        <v>41979</v>
      </c>
      <c r="I10" s="62">
        <v>2030</v>
      </c>
      <c r="J10" s="81" t="s">
        <v>161</v>
      </c>
      <c r="K10" s="73" t="s">
        <v>8</v>
      </c>
      <c r="L10" s="125">
        <v>8314.5</v>
      </c>
      <c r="M10" t="s">
        <v>90</v>
      </c>
      <c r="N10" s="115">
        <v>42844.5</v>
      </c>
    </row>
    <row r="11" spans="1:16" x14ac:dyDescent="0.25">
      <c r="A11" s="21"/>
      <c r="B11" s="40">
        <v>41980</v>
      </c>
      <c r="C11" s="46">
        <v>0</v>
      </c>
      <c r="D11" s="33" t="s">
        <v>101</v>
      </c>
      <c r="E11" s="28">
        <v>41980</v>
      </c>
      <c r="F11" s="52">
        <v>57061</v>
      </c>
      <c r="G11" s="25"/>
      <c r="H11" s="29">
        <v>41980</v>
      </c>
      <c r="I11" s="62">
        <v>399</v>
      </c>
      <c r="J11" s="81" t="s">
        <v>128</v>
      </c>
      <c r="K11" s="73" t="s">
        <v>9</v>
      </c>
      <c r="L11" s="126">
        <v>8214</v>
      </c>
      <c r="M11" t="s">
        <v>92</v>
      </c>
      <c r="N11" s="115">
        <v>48622</v>
      </c>
    </row>
    <row r="12" spans="1:16" ht="15.75" thickBot="1" x14ac:dyDescent="0.3">
      <c r="A12" s="21"/>
      <c r="B12" s="40">
        <v>41981</v>
      </c>
      <c r="C12" s="46">
        <v>2335</v>
      </c>
      <c r="D12" s="33" t="s">
        <v>91</v>
      </c>
      <c r="E12" s="28">
        <v>41981</v>
      </c>
      <c r="F12" s="52">
        <v>32609.5</v>
      </c>
      <c r="G12" s="25"/>
      <c r="H12" s="29">
        <v>41981</v>
      </c>
      <c r="I12" s="62">
        <v>0</v>
      </c>
      <c r="J12" s="81"/>
      <c r="K12" s="73" t="s">
        <v>14</v>
      </c>
      <c r="L12" s="126">
        <v>8050</v>
      </c>
      <c r="M12" t="s">
        <v>93</v>
      </c>
      <c r="N12" s="115">
        <v>30274.5</v>
      </c>
    </row>
    <row r="13" spans="1:16" x14ac:dyDescent="0.25">
      <c r="A13" s="21"/>
      <c r="B13" s="40">
        <v>41982</v>
      </c>
      <c r="C13" s="46">
        <v>0</v>
      </c>
      <c r="D13" s="33" t="s">
        <v>101</v>
      </c>
      <c r="E13" s="28">
        <v>41982</v>
      </c>
      <c r="F13" s="52">
        <v>24734</v>
      </c>
      <c r="G13" s="25"/>
      <c r="H13" s="29">
        <v>41982</v>
      </c>
      <c r="I13" s="62">
        <v>0</v>
      </c>
      <c r="J13" s="81"/>
      <c r="K13" s="73" t="s">
        <v>10</v>
      </c>
      <c r="L13" s="126">
        <v>0</v>
      </c>
      <c r="M13" s="72" t="s">
        <v>94</v>
      </c>
      <c r="N13" s="115">
        <v>24734</v>
      </c>
      <c r="O13" s="135"/>
      <c r="P13" s="100"/>
    </row>
    <row r="14" spans="1:16" x14ac:dyDescent="0.25">
      <c r="A14" s="21"/>
      <c r="B14" s="40">
        <v>41983</v>
      </c>
      <c r="C14" s="46">
        <v>7306</v>
      </c>
      <c r="D14" s="33" t="s">
        <v>23</v>
      </c>
      <c r="E14" s="28">
        <v>41983</v>
      </c>
      <c r="F14" s="52">
        <v>73845.5</v>
      </c>
      <c r="G14" s="25"/>
      <c r="H14" s="29">
        <v>41983</v>
      </c>
      <c r="I14" s="62">
        <v>486.5</v>
      </c>
      <c r="J14" s="81"/>
      <c r="K14" s="127" t="s">
        <v>20</v>
      </c>
      <c r="L14" s="126">
        <v>15900</v>
      </c>
      <c r="M14" s="72" t="s">
        <v>95</v>
      </c>
      <c r="N14" s="115">
        <v>66050</v>
      </c>
      <c r="O14" s="136" t="s">
        <v>141</v>
      </c>
      <c r="P14" s="101">
        <v>114746.59</v>
      </c>
    </row>
    <row r="15" spans="1:16" x14ac:dyDescent="0.25">
      <c r="A15" s="21"/>
      <c r="B15" s="40">
        <v>41984</v>
      </c>
      <c r="C15" s="46">
        <v>28106.5</v>
      </c>
      <c r="D15" s="30" t="s">
        <v>96</v>
      </c>
      <c r="E15" s="28">
        <v>41984</v>
      </c>
      <c r="F15" s="52">
        <v>54167.8</v>
      </c>
      <c r="G15" s="25"/>
      <c r="H15" s="29">
        <v>41984</v>
      </c>
      <c r="I15" s="62">
        <v>0</v>
      </c>
      <c r="J15" s="81"/>
      <c r="K15" s="73" t="s">
        <v>57</v>
      </c>
      <c r="L15" s="126">
        <v>0</v>
      </c>
      <c r="M15" s="72" t="s">
        <v>97</v>
      </c>
      <c r="N15" s="115">
        <v>26061</v>
      </c>
      <c r="O15" s="136" t="s">
        <v>142</v>
      </c>
      <c r="P15" s="101">
        <v>140585.16</v>
      </c>
    </row>
    <row r="16" spans="1:16" x14ac:dyDescent="0.25">
      <c r="A16" s="21"/>
      <c r="B16" s="40">
        <v>41985</v>
      </c>
      <c r="C16" s="46">
        <v>0</v>
      </c>
      <c r="D16" s="33" t="s">
        <v>101</v>
      </c>
      <c r="E16" s="28">
        <v>41985</v>
      </c>
      <c r="F16" s="52">
        <v>60369</v>
      </c>
      <c r="G16" s="25"/>
      <c r="H16" s="29">
        <v>41985</v>
      </c>
      <c r="I16" s="62">
        <v>0</v>
      </c>
      <c r="J16" s="81"/>
      <c r="K16" s="73" t="s">
        <v>61</v>
      </c>
      <c r="L16" s="128">
        <v>0</v>
      </c>
      <c r="M16" s="71" t="s">
        <v>98</v>
      </c>
      <c r="N16" s="116">
        <v>60369</v>
      </c>
      <c r="O16" s="136" t="s">
        <v>143</v>
      </c>
      <c r="P16" s="101">
        <v>93365.36</v>
      </c>
    </row>
    <row r="17" spans="1:16" x14ac:dyDescent="0.25">
      <c r="A17" s="21"/>
      <c r="B17" s="40">
        <v>41986</v>
      </c>
      <c r="C17" s="46">
        <v>108395.8</v>
      </c>
      <c r="D17" s="24" t="s">
        <v>23</v>
      </c>
      <c r="E17" s="28">
        <v>41986</v>
      </c>
      <c r="F17" s="52">
        <v>127301.5</v>
      </c>
      <c r="G17" s="25"/>
      <c r="H17" s="29">
        <v>41986</v>
      </c>
      <c r="I17" s="62">
        <v>0</v>
      </c>
      <c r="J17" s="81"/>
      <c r="K17" s="73" t="s">
        <v>108</v>
      </c>
      <c r="L17" s="129">
        <v>6326</v>
      </c>
      <c r="M17" s="71" t="s">
        <v>99</v>
      </c>
      <c r="N17" s="116">
        <v>17668</v>
      </c>
      <c r="O17" s="136" t="s">
        <v>144</v>
      </c>
      <c r="P17" s="101">
        <v>62078.9</v>
      </c>
    </row>
    <row r="18" spans="1:16" x14ac:dyDescent="0.25">
      <c r="A18" s="21"/>
      <c r="B18" s="40">
        <v>41987</v>
      </c>
      <c r="C18" s="46">
        <v>0</v>
      </c>
      <c r="D18" s="24" t="s">
        <v>101</v>
      </c>
      <c r="E18" s="28">
        <v>41987</v>
      </c>
      <c r="F18" s="52">
        <v>43517</v>
      </c>
      <c r="G18" s="25"/>
      <c r="H18" s="29">
        <v>41987</v>
      </c>
      <c r="I18" s="62">
        <v>850</v>
      </c>
      <c r="J18" s="81"/>
      <c r="K18" s="73" t="s">
        <v>109</v>
      </c>
      <c r="L18" s="88">
        <v>1470</v>
      </c>
      <c r="M18" s="71" t="s">
        <v>103</v>
      </c>
      <c r="N18" s="116">
        <v>34352.5</v>
      </c>
      <c r="O18" s="136" t="s">
        <v>145</v>
      </c>
      <c r="P18" s="47">
        <v>109055.24</v>
      </c>
    </row>
    <row r="19" spans="1:16" x14ac:dyDescent="0.25">
      <c r="A19" s="21"/>
      <c r="B19" s="40">
        <v>41988</v>
      </c>
      <c r="C19" s="46">
        <v>3515.4</v>
      </c>
      <c r="D19" s="70" t="s">
        <v>96</v>
      </c>
      <c r="E19" s="28">
        <v>41988</v>
      </c>
      <c r="F19" s="52">
        <v>26937</v>
      </c>
      <c r="G19" s="25"/>
      <c r="H19" s="29">
        <v>41988</v>
      </c>
      <c r="I19" s="62">
        <v>0</v>
      </c>
      <c r="J19" s="81"/>
      <c r="K19" s="73"/>
      <c r="L19" s="88">
        <v>0</v>
      </c>
      <c r="M19" s="71" t="s">
        <v>102</v>
      </c>
      <c r="N19" s="116">
        <v>23421.5</v>
      </c>
      <c r="O19" s="136" t="s">
        <v>146</v>
      </c>
      <c r="P19" s="47">
        <v>152200.70000000001</v>
      </c>
    </row>
    <row r="20" spans="1:16" x14ac:dyDescent="0.25">
      <c r="A20" s="21"/>
      <c r="B20" s="40">
        <v>41989</v>
      </c>
      <c r="C20" s="46">
        <v>0</v>
      </c>
      <c r="D20" s="24" t="s">
        <v>101</v>
      </c>
      <c r="E20" s="28">
        <v>41989</v>
      </c>
      <c r="F20" s="52">
        <v>36626.5</v>
      </c>
      <c r="G20" s="25"/>
      <c r="H20" s="29">
        <v>41989</v>
      </c>
      <c r="I20" s="63">
        <v>0</v>
      </c>
      <c r="J20" s="81"/>
      <c r="K20" s="130" t="s">
        <v>111</v>
      </c>
      <c r="L20" s="129">
        <v>450</v>
      </c>
      <c r="M20" s="71" t="s">
        <v>104</v>
      </c>
      <c r="N20" s="115">
        <v>36626.5</v>
      </c>
      <c r="O20" s="136" t="s">
        <v>147</v>
      </c>
      <c r="P20" s="47">
        <v>92905.47</v>
      </c>
    </row>
    <row r="21" spans="1:16" x14ac:dyDescent="0.25">
      <c r="A21" s="21"/>
      <c r="B21" s="40">
        <v>41990</v>
      </c>
      <c r="C21" s="46">
        <v>1150</v>
      </c>
      <c r="D21" s="24" t="s">
        <v>83</v>
      </c>
      <c r="E21" s="28">
        <v>41990</v>
      </c>
      <c r="F21" s="52">
        <v>50616.5</v>
      </c>
      <c r="G21" s="25"/>
      <c r="H21" s="29">
        <v>41990</v>
      </c>
      <c r="I21" s="63">
        <v>750</v>
      </c>
      <c r="J21" s="82" t="s">
        <v>105</v>
      </c>
      <c r="K21" s="131"/>
      <c r="L21" s="129"/>
      <c r="M21" s="71" t="s">
        <v>106</v>
      </c>
      <c r="N21" s="115">
        <v>48716.5</v>
      </c>
      <c r="O21" s="136" t="s">
        <v>148</v>
      </c>
      <c r="P21" s="47">
        <v>86264.5</v>
      </c>
    </row>
    <row r="22" spans="1:16" ht="27" customHeight="1" x14ac:dyDescent="0.25">
      <c r="A22" s="21"/>
      <c r="B22" s="40">
        <v>41991</v>
      </c>
      <c r="C22" s="46">
        <v>688</v>
      </c>
      <c r="D22" s="24" t="s">
        <v>83</v>
      </c>
      <c r="E22" s="28">
        <v>41991</v>
      </c>
      <c r="F22" s="52">
        <v>48013</v>
      </c>
      <c r="G22" s="25"/>
      <c r="H22" s="29">
        <v>41991</v>
      </c>
      <c r="I22" s="63">
        <v>2237</v>
      </c>
      <c r="J22" s="167" t="s">
        <v>107</v>
      </c>
      <c r="K22" s="168"/>
      <c r="L22" s="129"/>
      <c r="M22" s="71" t="s">
        <v>139</v>
      </c>
      <c r="N22" s="115">
        <v>0</v>
      </c>
      <c r="O22" s="136" t="s">
        <v>149</v>
      </c>
      <c r="P22" s="47">
        <v>248374.75</v>
      </c>
    </row>
    <row r="23" spans="1:16" x14ac:dyDescent="0.25">
      <c r="A23" s="21"/>
      <c r="B23" s="40">
        <v>41992</v>
      </c>
      <c r="C23" s="46">
        <v>70775.5</v>
      </c>
      <c r="D23" s="24" t="s">
        <v>23</v>
      </c>
      <c r="E23" s="28">
        <v>41992</v>
      </c>
      <c r="F23" s="52">
        <v>89240</v>
      </c>
      <c r="G23" s="25"/>
      <c r="H23" s="29">
        <v>41992</v>
      </c>
      <c r="I23" s="63">
        <v>0</v>
      </c>
      <c r="J23" s="81"/>
      <c r="K23" s="132"/>
      <c r="L23" s="129"/>
      <c r="M23" s="71" t="s">
        <v>138</v>
      </c>
      <c r="N23" s="115">
        <v>63552.5</v>
      </c>
      <c r="O23" s="136" t="s">
        <v>150</v>
      </c>
      <c r="P23" s="47">
        <v>30325.46</v>
      </c>
    </row>
    <row r="24" spans="1:16" x14ac:dyDescent="0.25">
      <c r="A24" s="21"/>
      <c r="B24" s="40">
        <v>41993</v>
      </c>
      <c r="C24" s="46">
        <v>11044.7</v>
      </c>
      <c r="D24" s="30" t="s">
        <v>110</v>
      </c>
      <c r="E24" s="28">
        <v>41993</v>
      </c>
      <c r="F24" s="52">
        <v>92950</v>
      </c>
      <c r="G24" s="25"/>
      <c r="H24" s="29">
        <v>41993</v>
      </c>
      <c r="I24" s="63">
        <v>1121.5</v>
      </c>
      <c r="J24" s="82" t="s">
        <v>112</v>
      </c>
      <c r="K24" s="132"/>
      <c r="L24" s="129"/>
      <c r="M24" s="71" t="s">
        <v>137</v>
      </c>
      <c r="N24" s="115">
        <v>72538</v>
      </c>
      <c r="O24" s="136" t="s">
        <v>151</v>
      </c>
      <c r="P24" s="47">
        <v>184940.1</v>
      </c>
    </row>
    <row r="25" spans="1:16" x14ac:dyDescent="0.25">
      <c r="A25" s="21"/>
      <c r="B25" s="40">
        <v>41994</v>
      </c>
      <c r="C25" s="46">
        <v>1180</v>
      </c>
      <c r="D25" s="33" t="s">
        <v>114</v>
      </c>
      <c r="E25" s="28">
        <v>41994</v>
      </c>
      <c r="F25" s="52">
        <v>68076.5</v>
      </c>
      <c r="G25" s="25"/>
      <c r="H25" s="29">
        <v>41994</v>
      </c>
      <c r="I25" s="63">
        <v>10</v>
      </c>
      <c r="J25" s="81" t="s">
        <v>113</v>
      </c>
      <c r="K25" s="132"/>
      <c r="L25" s="129"/>
      <c r="M25" s="71" t="s">
        <v>136</v>
      </c>
      <c r="N25" s="115">
        <v>42772.5</v>
      </c>
      <c r="O25" s="136" t="s">
        <v>152</v>
      </c>
      <c r="P25" s="47">
        <v>14485.4</v>
      </c>
    </row>
    <row r="26" spans="1:16" x14ac:dyDescent="0.25">
      <c r="A26" s="21"/>
      <c r="B26" s="40">
        <v>41995</v>
      </c>
      <c r="C26" s="46">
        <v>0</v>
      </c>
      <c r="D26" s="24"/>
      <c r="E26" s="28">
        <v>41995</v>
      </c>
      <c r="F26" s="52">
        <v>62581</v>
      </c>
      <c r="G26" s="25"/>
      <c r="H26" s="29">
        <v>41995</v>
      </c>
      <c r="I26" s="63">
        <v>731.5</v>
      </c>
      <c r="J26" s="98" t="s">
        <v>115</v>
      </c>
      <c r="K26" s="132"/>
      <c r="L26" s="129"/>
      <c r="M26" s="71" t="s">
        <v>135</v>
      </c>
      <c r="N26" s="115">
        <v>61849.5</v>
      </c>
      <c r="O26" s="136" t="s">
        <v>153</v>
      </c>
      <c r="P26" s="47">
        <v>61078.400000000001</v>
      </c>
    </row>
    <row r="27" spans="1:16" x14ac:dyDescent="0.25">
      <c r="A27" s="21"/>
      <c r="B27" s="40">
        <v>41996</v>
      </c>
      <c r="C27" s="46">
        <v>2592</v>
      </c>
      <c r="D27" s="30" t="s">
        <v>116</v>
      </c>
      <c r="E27" s="28">
        <v>41996</v>
      </c>
      <c r="F27" s="52">
        <v>110721.5</v>
      </c>
      <c r="G27" s="25"/>
      <c r="H27" s="29">
        <v>41996</v>
      </c>
      <c r="I27" s="63">
        <v>0</v>
      </c>
      <c r="J27" s="81"/>
      <c r="K27" s="132"/>
      <c r="L27" s="129"/>
      <c r="M27" s="71" t="s">
        <v>134</v>
      </c>
      <c r="N27" s="115">
        <v>108129.5</v>
      </c>
      <c r="O27" s="136" t="s">
        <v>154</v>
      </c>
      <c r="P27" s="102">
        <v>52518</v>
      </c>
    </row>
    <row r="28" spans="1:16" x14ac:dyDescent="0.25">
      <c r="A28" s="21"/>
      <c r="B28" s="40">
        <v>41997</v>
      </c>
      <c r="C28" s="46">
        <v>0</v>
      </c>
      <c r="D28" s="24"/>
      <c r="E28" s="28">
        <v>41997</v>
      </c>
      <c r="F28" s="52">
        <v>96245</v>
      </c>
      <c r="G28" s="25"/>
      <c r="H28" s="29">
        <v>41997</v>
      </c>
      <c r="I28" s="63">
        <v>0</v>
      </c>
      <c r="J28" s="81"/>
      <c r="K28" s="132"/>
      <c r="L28" s="129"/>
      <c r="M28" s="71" t="s">
        <v>120</v>
      </c>
      <c r="N28" s="115">
        <v>96243</v>
      </c>
      <c r="O28" s="136" t="s">
        <v>155</v>
      </c>
      <c r="P28" s="47">
        <v>60208.17</v>
      </c>
    </row>
    <row r="29" spans="1:16" x14ac:dyDescent="0.25">
      <c r="A29" s="21"/>
      <c r="B29" s="40">
        <v>41998</v>
      </c>
      <c r="C29" s="93">
        <v>0</v>
      </c>
      <c r="D29" s="24"/>
      <c r="E29" s="28">
        <v>41998</v>
      </c>
      <c r="F29" s="92">
        <v>0</v>
      </c>
      <c r="G29" s="25"/>
      <c r="H29" s="29">
        <v>41998</v>
      </c>
      <c r="I29" s="94">
        <v>0</v>
      </c>
      <c r="J29" s="81"/>
      <c r="K29" s="11"/>
      <c r="L29" s="87"/>
      <c r="M29" s="95" t="s">
        <v>121</v>
      </c>
      <c r="N29" s="115">
        <v>0</v>
      </c>
      <c r="O29" s="136" t="s">
        <v>156</v>
      </c>
      <c r="P29" s="47">
        <v>0</v>
      </c>
    </row>
    <row r="30" spans="1:16" ht="15.75" thickBot="1" x14ac:dyDescent="0.3">
      <c r="A30" s="21"/>
      <c r="B30" s="40">
        <v>41999</v>
      </c>
      <c r="C30" s="46">
        <v>46727.82</v>
      </c>
      <c r="D30" s="24" t="s">
        <v>23</v>
      </c>
      <c r="E30" s="28">
        <v>41999</v>
      </c>
      <c r="F30" s="52">
        <v>61063.5</v>
      </c>
      <c r="G30" s="25"/>
      <c r="H30" s="29">
        <v>41999</v>
      </c>
      <c r="I30" s="63">
        <v>1513.5</v>
      </c>
      <c r="J30" s="98" t="s">
        <v>122</v>
      </c>
      <c r="K30" s="11"/>
      <c r="L30" s="87"/>
      <c r="M30" s="71" t="s">
        <v>125</v>
      </c>
      <c r="N30" s="115">
        <v>12823</v>
      </c>
      <c r="O30" s="137" t="s">
        <v>157</v>
      </c>
      <c r="P30" s="103">
        <v>0</v>
      </c>
    </row>
    <row r="31" spans="1:16" x14ac:dyDescent="0.25">
      <c r="A31" s="21"/>
      <c r="B31" s="40">
        <v>42000</v>
      </c>
      <c r="C31" s="46">
        <v>31712.5</v>
      </c>
      <c r="D31" s="24" t="s">
        <v>123</v>
      </c>
      <c r="E31" s="28">
        <v>42000</v>
      </c>
      <c r="F31" s="52">
        <v>48955.5</v>
      </c>
      <c r="G31" s="25"/>
      <c r="H31" s="29">
        <v>42000</v>
      </c>
      <c r="I31" s="63">
        <v>0</v>
      </c>
      <c r="J31" s="81"/>
      <c r="K31" s="11"/>
      <c r="L31" s="87"/>
      <c r="M31" s="71" t="s">
        <v>124</v>
      </c>
      <c r="N31" s="115">
        <v>17243.5</v>
      </c>
      <c r="P31" s="59">
        <f>SUM(P14:P30)</f>
        <v>1503132.1999999997</v>
      </c>
    </row>
    <row r="32" spans="1:16" x14ac:dyDescent="0.25">
      <c r="A32" s="21"/>
      <c r="B32" s="40">
        <v>42001</v>
      </c>
      <c r="C32" s="46">
        <v>0</v>
      </c>
      <c r="D32" s="24"/>
      <c r="E32" s="28">
        <v>42001</v>
      </c>
      <c r="F32" s="52">
        <v>36662.5</v>
      </c>
      <c r="G32" s="25"/>
      <c r="H32" s="29">
        <v>42001</v>
      </c>
      <c r="I32" s="63">
        <v>0</v>
      </c>
      <c r="J32" s="81"/>
      <c r="K32" s="11"/>
      <c r="L32" s="87"/>
      <c r="M32" s="71" t="s">
        <v>126</v>
      </c>
      <c r="N32" s="115">
        <v>28612.5</v>
      </c>
    </row>
    <row r="33" spans="1:16" x14ac:dyDescent="0.25">
      <c r="A33" s="21"/>
      <c r="B33" s="40">
        <v>42002</v>
      </c>
      <c r="C33" s="46">
        <v>881.5</v>
      </c>
      <c r="D33" s="24" t="s">
        <v>129</v>
      </c>
      <c r="E33" s="28">
        <v>42002</v>
      </c>
      <c r="F33" s="52">
        <v>33140.5</v>
      </c>
      <c r="G33" s="25"/>
      <c r="H33" s="29">
        <v>42002</v>
      </c>
      <c r="I33" s="63">
        <v>498</v>
      </c>
      <c r="J33" s="81" t="s">
        <v>128</v>
      </c>
      <c r="K33" s="11"/>
      <c r="L33" s="86"/>
      <c r="M33" s="71" t="s">
        <v>127</v>
      </c>
      <c r="N33" s="115">
        <v>31761</v>
      </c>
      <c r="P33"/>
    </row>
    <row r="34" spans="1:16" x14ac:dyDescent="0.25">
      <c r="A34" s="21"/>
      <c r="B34" s="40">
        <v>42003</v>
      </c>
      <c r="C34" s="46">
        <v>2016</v>
      </c>
      <c r="D34" s="96" t="s">
        <v>130</v>
      </c>
      <c r="E34" s="28">
        <v>42003</v>
      </c>
      <c r="F34" s="52">
        <v>82087.5</v>
      </c>
      <c r="G34" s="25"/>
      <c r="H34" s="29">
        <v>42003</v>
      </c>
      <c r="I34" s="63">
        <v>0</v>
      </c>
      <c r="J34" s="81"/>
      <c r="K34" s="11"/>
      <c r="L34" s="86"/>
      <c r="M34" s="71" t="s">
        <v>131</v>
      </c>
      <c r="N34" s="115">
        <v>80071.5</v>
      </c>
      <c r="P34"/>
    </row>
    <row r="35" spans="1:16" ht="15.75" thickBot="1" x14ac:dyDescent="0.3">
      <c r="A35" s="21"/>
      <c r="B35" s="40">
        <v>42004</v>
      </c>
      <c r="C35" s="46">
        <v>0</v>
      </c>
      <c r="D35" s="24"/>
      <c r="E35" s="28">
        <v>42004</v>
      </c>
      <c r="F35" s="52">
        <v>155677</v>
      </c>
      <c r="G35" s="25"/>
      <c r="H35" s="29">
        <v>42004</v>
      </c>
      <c r="I35" s="63">
        <v>100</v>
      </c>
      <c r="J35" s="81" t="s">
        <v>133</v>
      </c>
      <c r="K35" s="11"/>
      <c r="L35" s="7"/>
      <c r="M35" s="71" t="s">
        <v>132</v>
      </c>
      <c r="N35" s="115">
        <v>155577</v>
      </c>
      <c r="P35"/>
    </row>
    <row r="36" spans="1:16" ht="15.75" thickBot="1" x14ac:dyDescent="0.3">
      <c r="A36" s="15"/>
      <c r="B36" s="169" t="s">
        <v>163</v>
      </c>
      <c r="C36" s="170">
        <v>89592.98</v>
      </c>
      <c r="D36" s="2"/>
      <c r="E36" s="28">
        <v>42004</v>
      </c>
      <c r="F36" s="138">
        <v>162000</v>
      </c>
      <c r="H36" s="31"/>
      <c r="I36" s="64"/>
      <c r="J36" s="56"/>
      <c r="K36" s="11"/>
      <c r="L36" s="7"/>
      <c r="M36" s="72"/>
      <c r="N36" s="115">
        <v>162000</v>
      </c>
      <c r="P36"/>
    </row>
    <row r="37" spans="1:16" ht="16.5" thickBot="1" x14ac:dyDescent="0.3">
      <c r="A37" s="99"/>
      <c r="B37" s="42"/>
      <c r="C37" s="48">
        <v>0</v>
      </c>
      <c r="D37" s="2"/>
      <c r="E37" s="9"/>
      <c r="F37" s="54">
        <v>0</v>
      </c>
      <c r="H37" s="32"/>
      <c r="I37" s="65"/>
      <c r="J37" s="56"/>
      <c r="K37" s="17"/>
      <c r="L37" s="117"/>
      <c r="M37" s="163">
        <f>SUM(N5:N36)</f>
        <v>1464875.7</v>
      </c>
      <c r="N37" s="164"/>
      <c r="P37"/>
    </row>
    <row r="38" spans="1:16" x14ac:dyDescent="0.25">
      <c r="B38" s="43" t="s">
        <v>1</v>
      </c>
      <c r="C38" s="49">
        <f>SUM(C5:C37)</f>
        <v>503986.4</v>
      </c>
      <c r="E38" s="74" t="s">
        <v>1</v>
      </c>
      <c r="F38" s="55">
        <f>SUM(F5:F37)</f>
        <v>1959234.3</v>
      </c>
      <c r="H38" s="75" t="s">
        <v>1</v>
      </c>
      <c r="I38" s="59">
        <f>SUM(I5:I37)</f>
        <v>11676</v>
      </c>
      <c r="J38" s="59"/>
      <c r="K38" s="18" t="s">
        <v>1</v>
      </c>
      <c r="L38" s="4">
        <f t="shared" ref="L38" si="0">SUM(L5:L37)</f>
        <v>97045.5</v>
      </c>
      <c r="M38" s="72"/>
      <c r="P38"/>
    </row>
    <row r="39" spans="1:16" ht="15.75" thickBot="1" x14ac:dyDescent="0.3">
      <c r="M39" s="72"/>
      <c r="P39"/>
    </row>
    <row r="40" spans="1:16" ht="16.5" thickBot="1" x14ac:dyDescent="0.3">
      <c r="A40" s="5"/>
      <c r="B40" s="118" t="s">
        <v>160</v>
      </c>
      <c r="C40" s="119">
        <v>1503132.2</v>
      </c>
      <c r="D40" s="13"/>
      <c r="E40" s="13"/>
      <c r="F40" s="56"/>
      <c r="H40" s="149" t="s">
        <v>11</v>
      </c>
      <c r="I40" s="150"/>
      <c r="J40" s="77"/>
      <c r="K40" s="151">
        <f>I38+L38</f>
        <v>108721.5</v>
      </c>
      <c r="L40" s="152"/>
      <c r="M40" s="72"/>
      <c r="P40"/>
    </row>
    <row r="41" spans="1:16" ht="15.75" x14ac:dyDescent="0.25">
      <c r="D41" s="143" t="s">
        <v>12</v>
      </c>
      <c r="E41" s="143"/>
      <c r="F41" s="57">
        <f>F38-K40-C38</f>
        <v>1346526.4</v>
      </c>
      <c r="I41" s="66"/>
      <c r="J41" s="66"/>
      <c r="M41" s="72"/>
      <c r="P41"/>
    </row>
    <row r="42" spans="1:16" ht="15.75" customHeight="1" x14ac:dyDescent="0.25">
      <c r="D42" s="104"/>
      <c r="E42" s="104"/>
      <c r="F42" s="57"/>
      <c r="I42" s="66"/>
      <c r="J42" s="66"/>
      <c r="M42" s="72"/>
      <c r="P42"/>
    </row>
    <row r="43" spans="1:16" ht="15.75" thickBot="1" x14ac:dyDescent="0.3">
      <c r="D43" s="19"/>
      <c r="E43" s="120" t="s">
        <v>0</v>
      </c>
      <c r="F43" s="121">
        <f>-C40</f>
        <v>-1503132.2</v>
      </c>
      <c r="P43"/>
    </row>
    <row r="44" spans="1:16" ht="15.75" thickTop="1" x14ac:dyDescent="0.25">
      <c r="C44" s="44" t="s">
        <v>17</v>
      </c>
      <c r="E44" s="5" t="s">
        <v>15</v>
      </c>
      <c r="F44" s="59">
        <f>SUM(F41:F43)</f>
        <v>-156605.80000000005</v>
      </c>
      <c r="I44" s="153">
        <v>105856</v>
      </c>
      <c r="J44" s="153"/>
      <c r="K44" s="153"/>
      <c r="L44" s="2"/>
      <c r="P44"/>
    </row>
    <row r="45" spans="1:16" x14ac:dyDescent="0.25">
      <c r="E45" s="5"/>
      <c r="F45" s="59"/>
      <c r="I45" s="106"/>
      <c r="J45" s="106"/>
      <c r="K45" s="106"/>
      <c r="L45" s="2"/>
      <c r="P45"/>
    </row>
    <row r="46" spans="1:16" ht="16.5" thickBot="1" x14ac:dyDescent="0.3">
      <c r="C46" s="55" t="s">
        <v>162</v>
      </c>
      <c r="D46" s="142" t="s">
        <v>13</v>
      </c>
      <c r="E46" s="142"/>
      <c r="F46" s="60">
        <v>105856</v>
      </c>
      <c r="I46" s="154"/>
      <c r="J46" s="154"/>
      <c r="K46" s="154"/>
      <c r="L46" s="34"/>
      <c r="P46"/>
    </row>
    <row r="47" spans="1:16" ht="16.5" thickBot="1" x14ac:dyDescent="0.3">
      <c r="C47" s="55"/>
      <c r="D47" s="105"/>
      <c r="E47" s="105"/>
      <c r="F47" s="139"/>
      <c r="I47" s="140"/>
      <c r="J47" s="140"/>
      <c r="K47" s="140"/>
      <c r="L47" s="34"/>
      <c r="P47"/>
    </row>
    <row r="48" spans="1:16" ht="15.75" customHeight="1" thickTop="1" x14ac:dyDescent="0.25">
      <c r="E48" s="6" t="s">
        <v>16</v>
      </c>
      <c r="F48" s="49">
        <f>F46+F44</f>
        <v>-50749.800000000047</v>
      </c>
      <c r="I48" s="155" t="s">
        <v>18</v>
      </c>
      <c r="J48" s="156"/>
      <c r="K48" s="165">
        <f>F48+L46</f>
        <v>-50749.800000000047</v>
      </c>
      <c r="L48" s="159"/>
      <c r="P48"/>
    </row>
    <row r="49" spans="4:16" ht="15.75" customHeight="1" thickBot="1" x14ac:dyDescent="0.3">
      <c r="D49" s="141"/>
      <c r="E49" s="141"/>
      <c r="F49" s="56"/>
      <c r="I49" s="157"/>
      <c r="J49" s="158"/>
      <c r="K49" s="166"/>
      <c r="L49" s="160"/>
      <c r="M49" s="110"/>
      <c r="N49" s="113"/>
      <c r="P49"/>
    </row>
    <row r="50" spans="4:16" ht="15.75" thickTop="1" x14ac:dyDescent="0.25">
      <c r="M50" s="107"/>
      <c r="N50" s="113"/>
      <c r="P50"/>
    </row>
    <row r="52" spans="4:16" x14ac:dyDescent="0.25">
      <c r="F52"/>
      <c r="I52"/>
      <c r="J52"/>
      <c r="N52"/>
      <c r="P52"/>
    </row>
  </sheetData>
  <mergeCells count="14">
    <mergeCell ref="C1:K1"/>
    <mergeCell ref="E4:F4"/>
    <mergeCell ref="I4:L4"/>
    <mergeCell ref="H40:I40"/>
    <mergeCell ref="K40:L40"/>
    <mergeCell ref="J22:K22"/>
    <mergeCell ref="M37:N37"/>
    <mergeCell ref="I44:K44"/>
    <mergeCell ref="D46:E46"/>
    <mergeCell ref="I46:K46"/>
    <mergeCell ref="D49:E49"/>
    <mergeCell ref="I48:J49"/>
    <mergeCell ref="K48:L49"/>
    <mergeCell ref="D41:E41"/>
  </mergeCells>
  <printOptions gridLines="1"/>
  <pageMargins left="0.70866141732283472" right="0.11811023622047245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OCTUBRE 2014 </vt:lpstr>
      <vt:lpstr>NOVIEMBRE 2014</vt:lpstr>
      <vt:lpstr>DICIEMBRE 2014</vt:lpstr>
      <vt:lpstr>Hoja1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2015-01-10T17:31:20Z</cp:lastPrinted>
  <dcterms:created xsi:type="dcterms:W3CDTF">2009-02-04T18:28:43Z</dcterms:created>
  <dcterms:modified xsi:type="dcterms:W3CDTF">2015-01-10T17:35:58Z</dcterms:modified>
</cp:coreProperties>
</file>