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3"/>
  </bookViews>
  <sheets>
    <sheet name="Hoja1" sheetId="1" r:id="rId1"/>
    <sheet name="luis herrera" sheetId="2" r:id="rId2"/>
    <sheet name="Hoja2" sheetId="3" r:id="rId3"/>
    <sheet name="ESTAdo de cuenta " sheetId="4" r:id="rId4"/>
    <sheet name="Hoja4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G32" i="1"/>
  <c r="F22" i="1"/>
  <c r="I23" i="1"/>
  <c r="I2" i="1"/>
  <c r="I21" i="1"/>
  <c r="I20" i="1"/>
  <c r="I19" i="1"/>
  <c r="I1" i="1"/>
  <c r="I30" i="1" s="1"/>
  <c r="I32" i="1" s="1"/>
  <c r="F37" i="4"/>
  <c r="I1" i="4"/>
  <c r="G54" i="4" l="1"/>
  <c r="I46" i="4" l="1"/>
  <c r="I36" i="4"/>
  <c r="I35" i="4"/>
  <c r="I34" i="4"/>
  <c r="I17" i="4"/>
  <c r="I16" i="4"/>
  <c r="I15" i="4"/>
  <c r="I14" i="4"/>
  <c r="I13" i="4"/>
  <c r="I12" i="4"/>
  <c r="I11" i="4"/>
  <c r="I10" i="4"/>
  <c r="I9" i="4"/>
  <c r="I7" i="4"/>
  <c r="I6" i="4"/>
  <c r="I5" i="4"/>
  <c r="I4" i="4"/>
  <c r="I3" i="4"/>
  <c r="I2" i="4"/>
  <c r="I8" i="4" l="1"/>
  <c r="I38" i="4" s="1"/>
  <c r="I45" i="4" s="1"/>
  <c r="I47" i="4" s="1"/>
  <c r="G165" i="2"/>
  <c r="G168" i="2"/>
  <c r="G157" i="2"/>
  <c r="H156" i="2"/>
  <c r="H155" i="2"/>
  <c r="H154" i="2"/>
  <c r="H153" i="2"/>
  <c r="H152" i="2"/>
  <c r="H151" i="2"/>
  <c r="H150" i="2"/>
  <c r="H149" i="2"/>
  <c r="H148" i="2"/>
  <c r="H147" i="2"/>
  <c r="G128" i="2"/>
  <c r="G136" i="2"/>
  <c r="G140" i="2"/>
  <c r="G143" i="2"/>
  <c r="G124" i="2"/>
  <c r="H123" i="2"/>
  <c r="H122" i="2"/>
  <c r="H121" i="2"/>
  <c r="H120" i="2"/>
  <c r="H119" i="2"/>
  <c r="H118" i="2"/>
  <c r="H117" i="2"/>
  <c r="H116" i="2"/>
  <c r="G102" i="2"/>
  <c r="G108" i="2"/>
  <c r="G109" i="2"/>
  <c r="G105" i="2"/>
  <c r="G112" i="2"/>
  <c r="H101" i="2"/>
  <c r="H100" i="2"/>
  <c r="H99" i="2"/>
  <c r="H98" i="2"/>
  <c r="H97" i="2"/>
  <c r="G90" i="2"/>
  <c r="G93" i="2"/>
  <c r="H92" i="2"/>
  <c r="H91" i="2"/>
  <c r="H90" i="2"/>
  <c r="G83" i="2"/>
  <c r="G86" i="2"/>
  <c r="G79" i="2"/>
  <c r="H78" i="2"/>
  <c r="H77" i="2"/>
  <c r="H76" i="2"/>
  <c r="H75" i="2"/>
  <c r="H74" i="2"/>
  <c r="H73" i="2"/>
  <c r="H72" i="2"/>
  <c r="G66" i="2"/>
  <c r="G68" i="2"/>
  <c r="G63" i="2"/>
  <c r="H62" i="2"/>
  <c r="H61" i="2"/>
  <c r="H60" i="2"/>
  <c r="H59" i="2"/>
  <c r="H58" i="2"/>
  <c r="H57" i="2"/>
  <c r="G44" i="2"/>
  <c r="G47" i="2"/>
  <c r="G50" i="2"/>
  <c r="G53" i="2"/>
  <c r="G38" i="2"/>
  <c r="H37" i="2"/>
  <c r="H36" i="2"/>
  <c r="H35" i="2"/>
  <c r="H34" i="2"/>
  <c r="H33" i="2"/>
  <c r="H32" i="2"/>
  <c r="H31" i="2"/>
  <c r="H30" i="2"/>
  <c r="G24" i="2"/>
  <c r="G26" i="2"/>
  <c r="G21" i="2"/>
  <c r="H20" i="2"/>
  <c r="G10" i="2"/>
  <c r="G13" i="2"/>
  <c r="G16" i="2"/>
  <c r="G4" i="2"/>
  <c r="G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<sst xmlns="http://schemas.openxmlformats.org/spreadsheetml/2006/main" count="399" uniqueCount="56">
  <si>
    <t>P1</t>
  </si>
  <si>
    <t>LUIS HERRERA</t>
  </si>
  <si>
    <t>PABLO</t>
  </si>
  <si>
    <t>ROBERTO</t>
  </si>
  <si>
    <t>DANIEL</t>
  </si>
  <si>
    <t>MOSTRADOR</t>
  </si>
  <si>
    <t>Q1</t>
  </si>
  <si>
    <t>GONZALO</t>
  </si>
  <si>
    <t>Ñ1</t>
  </si>
  <si>
    <t>BENITO</t>
  </si>
  <si>
    <t>O1</t>
  </si>
  <si>
    <t>JUVENCIO</t>
  </si>
  <si>
    <t>27/03/2014**3 abr</t>
  </si>
  <si>
    <t>MIGUEL H.</t>
  </si>
  <si>
    <t>MANUEL</t>
  </si>
  <si>
    <t>J1</t>
  </si>
  <si>
    <t>07/01/2014**16 ENE</t>
  </si>
  <si>
    <t>INES** REGRESA JAMON.</t>
  </si>
  <si>
    <t>K1</t>
  </si>
  <si>
    <t>DEPOSITOS 1</t>
  </si>
  <si>
    <t>EFECTIVO</t>
  </si>
  <si>
    <t>TOTAL DEPOSITOS Y EFECTIVO</t>
  </si>
  <si>
    <t>CORTE DEL 16 DE ENERO</t>
  </si>
  <si>
    <t>******************************************************************************************************************************************************</t>
  </si>
  <si>
    <t>16/01/2014**17 ENE</t>
  </si>
  <si>
    <t>MERCANCIA PAGADA A LUIS HERRERA</t>
  </si>
  <si>
    <t>TOTAL DE MERCANCIA</t>
  </si>
  <si>
    <t>CORTE DEL 17 DE ENERO</t>
  </si>
  <si>
    <t>L1</t>
  </si>
  <si>
    <t>16/01/2014**17 ENE**28 ENE</t>
  </si>
  <si>
    <t>TOTAL DEPOSITOS, MERCANCIA Y EFECTIVO</t>
  </si>
  <si>
    <t>CORTE DEL 28 DE ENERO</t>
  </si>
  <si>
    <t>M1</t>
  </si>
  <si>
    <t>28/01/2014**10 feb</t>
  </si>
  <si>
    <t>TOTAL EFECTIVO</t>
  </si>
  <si>
    <t>CORTE DEL 10 DE FEBRERO</t>
  </si>
  <si>
    <t>N1</t>
  </si>
  <si>
    <t>TOTAL DEPOSITOS</t>
  </si>
  <si>
    <t>CORTE DEL 21 DE FEBRERO</t>
  </si>
  <si>
    <t>21/02/2014**26 feb</t>
  </si>
  <si>
    <t>01/03/2014**8 mar</t>
  </si>
  <si>
    <t>CORTE DEL 8 MARZO</t>
  </si>
  <si>
    <t>SRA. NORMA PARA LUIS HERRERA</t>
  </si>
  <si>
    <t>07/03/2014**27 mar</t>
  </si>
  <si>
    <t>FO. 163</t>
  </si>
  <si>
    <t>DISTRIBUIDORA DE CARNES MARIO</t>
  </si>
  <si>
    <t>FO. 162</t>
  </si>
  <si>
    <t>FO. 165</t>
  </si>
  <si>
    <t>FO. 166</t>
  </si>
  <si>
    <t>CORTE DEL 27 MARZO</t>
  </si>
  <si>
    <t>CORTE DEL 3 ABRIL</t>
  </si>
  <si>
    <t>LUIS HERRERA PAGO DÍAS ANTERIORES EN EFECTIVO LA CANTIDAD DE $80,000.00. PERO ADRIANA TOMO $24,485.00 EL DIA DOMINGO 23 DE MARZO PARA PAGAR LAS NOTAS DE GUSTAVO. POR ESO ENTRA A CORTE COMO PAGO DE MERCANCIA.</t>
  </si>
  <si>
    <t xml:space="preserve">DEPOSITO </t>
  </si>
  <si>
    <t>CUERO VALE</t>
  </si>
  <si>
    <t>SALDO DEUDOR</t>
  </si>
  <si>
    <t>975-M1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</si>
</sst>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C0A]d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</font>
    <font>
      <sz val="12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6" fontId="0" fillId="2" borderId="0" xfId="0" applyNumberFormat="1" applyFill="1"/>
    <xf numFmtId="164" fontId="3" fillId="2" borderId="0" xfId="0" applyNumberFormat="1" applyFont="1" applyFill="1"/>
    <xf numFmtId="16" fontId="3" fillId="2" borderId="0" xfId="0" applyNumberFormat="1" applyFont="1" applyFill="1"/>
    <xf numFmtId="164" fontId="2" fillId="2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Fill="1" applyBorder="1"/>
    <xf numFmtId="164" fontId="4" fillId="0" borderId="0" xfId="0" applyNumberFormat="1" applyFont="1"/>
    <xf numFmtId="0" fontId="0" fillId="0" borderId="0" xfId="0" applyBorder="1"/>
    <xf numFmtId="16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 applyFill="1"/>
    <xf numFmtId="16" fontId="0" fillId="0" borderId="0" xfId="0" applyNumberFormat="1"/>
    <xf numFmtId="0" fontId="3" fillId="0" borderId="0" xfId="0" applyFont="1"/>
    <xf numFmtId="164" fontId="3" fillId="0" borderId="0" xfId="0" applyNumberFormat="1" applyFont="1"/>
    <xf numFmtId="16" fontId="3" fillId="0" borderId="0" xfId="0" applyNumberFormat="1" applyFont="1" applyFill="1"/>
    <xf numFmtId="0" fontId="2" fillId="0" borderId="0" xfId="0" applyFont="1" applyFill="1" applyBorder="1"/>
    <xf numFmtId="16" fontId="2" fillId="0" borderId="0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164" fontId="2" fillId="3" borderId="0" xfId="0" applyNumberFormat="1" applyFont="1" applyFill="1" applyBorder="1"/>
    <xf numFmtId="16" fontId="2" fillId="3" borderId="0" xfId="0" applyNumberFormat="1" applyFont="1" applyFill="1" applyBorder="1"/>
    <xf numFmtId="0" fontId="2" fillId="0" borderId="0" xfId="0" applyFont="1" applyBorder="1"/>
    <xf numFmtId="0" fontId="3" fillId="0" borderId="1" xfId="0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5" fillId="0" borderId="6" xfId="0" applyNumberFormat="1" applyFont="1" applyBorder="1"/>
    <xf numFmtId="0" fontId="3" fillId="0" borderId="0" xfId="0" applyFont="1" applyFill="1"/>
    <xf numFmtId="164" fontId="5" fillId="0" borderId="0" xfId="0" applyNumberFormat="1" applyFont="1"/>
    <xf numFmtId="16" fontId="2" fillId="0" borderId="0" xfId="0" applyNumberFormat="1" applyFont="1" applyBorder="1"/>
    <xf numFmtId="16" fontId="0" fillId="0" borderId="0" xfId="0" applyNumberFormat="1" applyFill="1"/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8" xfId="0" applyNumberFormat="1" applyFont="1" applyBorder="1"/>
    <xf numFmtId="164" fontId="2" fillId="2" borderId="0" xfId="0" applyNumberFormat="1" applyFont="1" applyFill="1"/>
    <xf numFmtId="16" fontId="2" fillId="2" borderId="0" xfId="0" applyNumberFormat="1" applyFont="1" applyFill="1"/>
    <xf numFmtId="0" fontId="3" fillId="0" borderId="7" xfId="0" applyFont="1" applyBorder="1"/>
    <xf numFmtId="164" fontId="2" fillId="0" borderId="0" xfId="0" applyNumberFormat="1" applyFont="1" applyFill="1"/>
    <xf numFmtId="16" fontId="2" fillId="0" borderId="0" xfId="0" applyNumberFormat="1" applyFont="1" applyFill="1"/>
    <xf numFmtId="164" fontId="5" fillId="0" borderId="0" xfId="0" applyNumberFormat="1" applyFont="1" applyBorder="1"/>
    <xf numFmtId="164" fontId="3" fillId="2" borderId="0" xfId="0" applyNumberFormat="1" applyFont="1" applyFill="1" applyBorder="1"/>
    <xf numFmtId="0" fontId="0" fillId="0" borderId="2" xfId="0" applyBorder="1"/>
    <xf numFmtId="0" fontId="0" fillId="0" borderId="3" xfId="0" applyBorder="1"/>
    <xf numFmtId="0" fontId="3" fillId="0" borderId="5" xfId="0" applyFont="1" applyBorder="1" applyAlignment="1">
      <alignment horizontal="center"/>
    </xf>
    <xf numFmtId="0" fontId="3" fillId="0" borderId="0" xfId="0" applyFont="1" applyFill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Fill="1" applyBorder="1"/>
    <xf numFmtId="4" fontId="0" fillId="0" borderId="0" xfId="0" applyNumberFormat="1"/>
    <xf numFmtId="4" fontId="1" fillId="0" borderId="9" xfId="0" applyNumberFormat="1" applyFont="1" applyBorder="1"/>
    <xf numFmtId="4" fontId="1" fillId="0" borderId="0" xfId="0" applyNumberFormat="1" applyFont="1"/>
    <xf numFmtId="0" fontId="9" fillId="0" borderId="0" xfId="0" applyFont="1"/>
    <xf numFmtId="0" fontId="0" fillId="0" borderId="11" xfId="0" applyBorder="1"/>
    <xf numFmtId="0" fontId="0" fillId="0" borderId="12" xfId="0" applyBorder="1"/>
    <xf numFmtId="4" fontId="0" fillId="0" borderId="13" xfId="0" applyNumberFormat="1" applyBorder="1"/>
    <xf numFmtId="0" fontId="0" fillId="0" borderId="14" xfId="0" applyBorder="1"/>
    <xf numFmtId="0" fontId="0" fillId="0" borderId="0" xfId="0" applyBorder="1" applyAlignment="1">
      <alignment horizontal="center"/>
    </xf>
    <xf numFmtId="4" fontId="0" fillId="0" borderId="15" xfId="0" applyNumberFormat="1" applyBorder="1"/>
    <xf numFmtId="4" fontId="1" fillId="0" borderId="16" xfId="0" applyNumberFormat="1" applyFont="1" applyBorder="1"/>
    <xf numFmtId="0" fontId="0" fillId="0" borderId="17" xfId="0" applyBorder="1"/>
    <xf numFmtId="0" fontId="0" fillId="0" borderId="18" xfId="0" applyBorder="1"/>
    <xf numFmtId="4" fontId="0" fillId="0" borderId="19" xfId="0" applyNumberFormat="1" applyBorder="1"/>
    <xf numFmtId="0" fontId="0" fillId="0" borderId="1" xfId="0" applyBorder="1"/>
    <xf numFmtId="4" fontId="9" fillId="0" borderId="7" xfId="0" applyNumberFormat="1" applyFont="1" applyBorder="1"/>
    <xf numFmtId="0" fontId="0" fillId="0" borderId="8" xfId="0" applyBorder="1"/>
    <xf numFmtId="0" fontId="9" fillId="0" borderId="4" xfId="0" applyFont="1" applyBorder="1"/>
    <xf numFmtId="0" fontId="0" fillId="0" borderId="6" xfId="0" applyBorder="1"/>
    <xf numFmtId="0" fontId="0" fillId="0" borderId="12" xfId="0" applyBorder="1" applyAlignment="1">
      <alignment horizontal="center"/>
    </xf>
    <xf numFmtId="16" fontId="2" fillId="0" borderId="10" xfId="0" applyNumberFormat="1" applyFont="1" applyBorder="1"/>
    <xf numFmtId="0" fontId="2" fillId="0" borderId="10" xfId="0" applyFont="1" applyBorder="1"/>
    <xf numFmtId="16" fontId="0" fillId="0" borderId="10" xfId="0" applyNumberFormat="1" applyBorder="1"/>
    <xf numFmtId="0" fontId="3" fillId="0" borderId="10" xfId="0" applyFont="1" applyBorder="1"/>
    <xf numFmtId="0" fontId="2" fillId="0" borderId="10" xfId="0" applyFont="1" applyFill="1" applyBorder="1"/>
    <xf numFmtId="16" fontId="0" fillId="0" borderId="10" xfId="0" applyNumberFormat="1" applyFill="1" applyBorder="1"/>
    <xf numFmtId="0" fontId="3" fillId="0" borderId="10" xfId="0" applyFont="1" applyFill="1" applyBorder="1"/>
    <xf numFmtId="16" fontId="3" fillId="0" borderId="10" xfId="0" applyNumberFormat="1" applyFont="1" applyFill="1" applyBorder="1"/>
    <xf numFmtId="0" fontId="0" fillId="0" borderId="0" xfId="0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4" fontId="2" fillId="0" borderId="10" xfId="0" applyNumberFormat="1" applyFont="1" applyBorder="1"/>
    <xf numFmtId="4" fontId="2" fillId="0" borderId="10" xfId="0" applyNumberFormat="1" applyFont="1" applyBorder="1"/>
    <xf numFmtId="4" fontId="3" fillId="0" borderId="10" xfId="0" applyNumberFormat="1" applyFont="1" applyFill="1" applyBorder="1"/>
    <xf numFmtId="164" fontId="2" fillId="0" borderId="10" xfId="0" applyNumberFormat="1" applyFont="1" applyFill="1" applyBorder="1"/>
    <xf numFmtId="164" fontId="3" fillId="0" borderId="10" xfId="0" applyNumberFormat="1" applyFont="1" applyBorder="1"/>
    <xf numFmtId="4" fontId="2" fillId="0" borderId="10" xfId="0" applyNumberFormat="1" applyFont="1" applyFill="1" applyBorder="1"/>
    <xf numFmtId="164" fontId="3" fillId="0" borderId="10" xfId="0" applyNumberFormat="1" applyFont="1" applyFill="1" applyBorder="1"/>
    <xf numFmtId="165" fontId="1" fillId="0" borderId="10" xfId="0" applyNumberFormat="1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4" fontId="9" fillId="0" borderId="10" xfId="0" applyNumberFormat="1" applyFont="1" applyBorder="1"/>
    <xf numFmtId="16" fontId="0" fillId="0" borderId="12" xfId="0" applyNumberFormat="1" applyBorder="1" applyAlignment="1">
      <alignment horizontal="left"/>
    </xf>
    <xf numFmtId="0" fontId="10" fillId="0" borderId="0" xfId="0" applyFont="1" applyFill="1"/>
    <xf numFmtId="16" fontId="0" fillId="0" borderId="0" xfId="0" applyNumberFormat="1" applyAlignment="1">
      <alignment horizontal="left"/>
    </xf>
    <xf numFmtId="0" fontId="0" fillId="0" borderId="20" xfId="0" applyBorder="1"/>
    <xf numFmtId="4" fontId="0" fillId="0" borderId="21" xfId="0" applyNumberFormat="1" applyBorder="1"/>
    <xf numFmtId="4" fontId="0" fillId="0" borderId="22" xfId="0" applyNumberFormat="1" applyBorder="1"/>
    <xf numFmtId="4" fontId="8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7" workbookViewId="0">
      <selection activeCell="B33" sqref="B33"/>
    </sheetView>
  </sheetViews>
  <sheetFormatPr baseColWidth="10" defaultRowHeight="15" x14ac:dyDescent="0.25"/>
  <cols>
    <col min="4" max="4" width="11.42578125" style="88"/>
    <col min="5" max="5" width="14.42578125" bestFit="1" customWidth="1"/>
    <col min="6" max="6" width="12.42578125" bestFit="1" customWidth="1"/>
    <col min="7" max="7" width="11.7109375" style="60" bestFit="1" customWidth="1"/>
    <col min="8" max="8" width="12.42578125" style="60" bestFit="1" customWidth="1"/>
    <col min="9" max="9" width="17.28515625" bestFit="1" customWidth="1"/>
  </cols>
  <sheetData>
    <row r="1" spans="2:10" x14ac:dyDescent="0.25">
      <c r="B1" s="13">
        <v>41677</v>
      </c>
      <c r="C1">
        <v>975</v>
      </c>
      <c r="D1" s="88" t="s">
        <v>32</v>
      </c>
      <c r="E1" t="s">
        <v>1</v>
      </c>
      <c r="F1" s="60">
        <v>280000</v>
      </c>
      <c r="H1" s="60">
        <v>-200000</v>
      </c>
      <c r="I1" s="60">
        <f>F1+H1</f>
        <v>80000</v>
      </c>
    </row>
    <row r="2" spans="2:10" ht="15.75" x14ac:dyDescent="0.25">
      <c r="B2" s="82">
        <v>41721</v>
      </c>
      <c r="C2" s="84">
        <v>281</v>
      </c>
      <c r="D2" s="91" t="s">
        <v>0</v>
      </c>
      <c r="E2" s="83" t="s">
        <v>1</v>
      </c>
      <c r="F2" s="101">
        <v>19138.400000000001</v>
      </c>
      <c r="G2" s="97"/>
      <c r="H2" s="97">
        <v>10330.549999999999</v>
      </c>
      <c r="I2" s="101">
        <f>F2-H2</f>
        <v>8807.8500000000022</v>
      </c>
      <c r="J2" s="14" t="s">
        <v>14</v>
      </c>
    </row>
    <row r="3" spans="2:10" ht="15.75" x14ac:dyDescent="0.25">
      <c r="B3" s="85">
        <v>41724</v>
      </c>
      <c r="C3" s="84">
        <v>441</v>
      </c>
      <c r="D3" s="91" t="s">
        <v>0</v>
      </c>
      <c r="E3" s="86" t="s">
        <v>1</v>
      </c>
      <c r="F3" s="101">
        <v>25953.5</v>
      </c>
      <c r="G3" s="97"/>
      <c r="H3" s="97"/>
      <c r="I3" s="101">
        <v>25953.5</v>
      </c>
      <c r="J3" s="33" t="s">
        <v>2</v>
      </c>
    </row>
    <row r="4" spans="2:10" ht="15.75" x14ac:dyDescent="0.25">
      <c r="B4" s="85">
        <v>41725</v>
      </c>
      <c r="C4" s="84">
        <v>515</v>
      </c>
      <c r="D4" s="91" t="s">
        <v>0</v>
      </c>
      <c r="E4" s="86" t="s">
        <v>1</v>
      </c>
      <c r="F4" s="101">
        <v>46018.5</v>
      </c>
      <c r="G4" s="97"/>
      <c r="H4" s="97"/>
      <c r="I4" s="101">
        <v>46018.5</v>
      </c>
      <c r="J4" s="33" t="s">
        <v>2</v>
      </c>
    </row>
    <row r="5" spans="2:10" ht="15.75" x14ac:dyDescent="0.25">
      <c r="B5" s="85">
        <v>41726</v>
      </c>
      <c r="C5" s="84">
        <v>579</v>
      </c>
      <c r="D5" s="91" t="s">
        <v>0</v>
      </c>
      <c r="E5" s="86" t="s">
        <v>1</v>
      </c>
      <c r="F5" s="101">
        <v>48534.5</v>
      </c>
      <c r="G5" s="97"/>
      <c r="H5" s="97"/>
      <c r="I5" s="101">
        <v>48534.5</v>
      </c>
      <c r="J5" s="33" t="s">
        <v>3</v>
      </c>
    </row>
    <row r="6" spans="2:10" ht="15.75" x14ac:dyDescent="0.25">
      <c r="B6" s="85">
        <v>41727</v>
      </c>
      <c r="C6" s="84">
        <v>649</v>
      </c>
      <c r="D6" s="91" t="s">
        <v>0</v>
      </c>
      <c r="E6" s="86" t="s">
        <v>1</v>
      </c>
      <c r="F6" s="101">
        <v>40373</v>
      </c>
      <c r="G6" s="97"/>
      <c r="H6" s="97"/>
      <c r="I6" s="101">
        <v>40373</v>
      </c>
      <c r="J6" s="33" t="s">
        <v>4</v>
      </c>
    </row>
    <row r="7" spans="2:10" ht="15.75" x14ac:dyDescent="0.25">
      <c r="B7" s="85">
        <v>41728</v>
      </c>
      <c r="C7" s="84">
        <v>714</v>
      </c>
      <c r="D7" s="91" t="s">
        <v>0</v>
      </c>
      <c r="E7" s="86" t="s">
        <v>1</v>
      </c>
      <c r="F7" s="101">
        <v>28905</v>
      </c>
      <c r="G7" s="97"/>
      <c r="H7" s="97"/>
      <c r="I7" s="101">
        <v>28905</v>
      </c>
      <c r="J7" s="33" t="s">
        <v>4</v>
      </c>
    </row>
    <row r="8" spans="2:10" ht="15.75" x14ac:dyDescent="0.25">
      <c r="B8" s="85">
        <v>41729</v>
      </c>
      <c r="C8" s="84">
        <v>777</v>
      </c>
      <c r="D8" s="91" t="s">
        <v>0</v>
      </c>
      <c r="E8" s="86" t="s">
        <v>1</v>
      </c>
      <c r="F8" s="101">
        <v>25934.6</v>
      </c>
      <c r="G8" s="97"/>
      <c r="H8" s="97"/>
      <c r="I8" s="101">
        <v>25934.6</v>
      </c>
      <c r="J8" s="33" t="s">
        <v>4</v>
      </c>
    </row>
    <row r="9" spans="2:10" ht="15.75" x14ac:dyDescent="0.25">
      <c r="B9" s="87">
        <v>41730</v>
      </c>
      <c r="C9" s="86">
        <v>843</v>
      </c>
      <c r="D9" s="92" t="s">
        <v>0</v>
      </c>
      <c r="E9" s="86" t="s">
        <v>1</v>
      </c>
      <c r="F9" s="101">
        <v>26489.5</v>
      </c>
      <c r="G9" s="97"/>
      <c r="H9" s="97"/>
      <c r="I9" s="98">
        <v>26489.5</v>
      </c>
      <c r="J9" s="33" t="s">
        <v>4</v>
      </c>
    </row>
    <row r="10" spans="2:10" ht="15.75" x14ac:dyDescent="0.25">
      <c r="B10" s="85">
        <v>41731</v>
      </c>
      <c r="C10" s="86">
        <v>909</v>
      </c>
      <c r="D10" s="92" t="s">
        <v>0</v>
      </c>
      <c r="E10" s="86" t="s">
        <v>1</v>
      </c>
      <c r="F10" s="101">
        <v>27512.5</v>
      </c>
      <c r="G10" s="97"/>
      <c r="H10" s="97"/>
      <c r="I10" s="98">
        <v>27512.5</v>
      </c>
      <c r="J10" s="33" t="s">
        <v>3</v>
      </c>
    </row>
    <row r="11" spans="2:10" ht="15.75" x14ac:dyDescent="0.25">
      <c r="B11" s="85">
        <v>41732</v>
      </c>
      <c r="C11" s="86">
        <v>963</v>
      </c>
      <c r="D11" s="92" t="s">
        <v>0</v>
      </c>
      <c r="E11" s="86" t="s">
        <v>1</v>
      </c>
      <c r="F11" s="101">
        <v>9832.5</v>
      </c>
      <c r="G11" s="97"/>
      <c r="H11" s="97"/>
      <c r="I11" s="98">
        <v>9832.5</v>
      </c>
      <c r="J11" s="108" t="s">
        <v>5</v>
      </c>
    </row>
    <row r="12" spans="2:10" ht="15.75" x14ac:dyDescent="0.25">
      <c r="B12" s="85">
        <v>41732</v>
      </c>
      <c r="C12" s="86">
        <v>994</v>
      </c>
      <c r="D12" s="92" t="s">
        <v>0</v>
      </c>
      <c r="E12" s="86" t="s">
        <v>1</v>
      </c>
      <c r="F12" s="101">
        <v>45844</v>
      </c>
      <c r="G12" s="97"/>
      <c r="H12" s="97"/>
      <c r="I12" s="98">
        <v>45844</v>
      </c>
      <c r="J12" s="33" t="s">
        <v>3</v>
      </c>
    </row>
    <row r="13" spans="2:10" ht="15.75" x14ac:dyDescent="0.25">
      <c r="B13" s="85">
        <v>41732</v>
      </c>
      <c r="C13" s="86">
        <v>13</v>
      </c>
      <c r="D13" s="92" t="s">
        <v>6</v>
      </c>
      <c r="E13" s="86" t="s">
        <v>1</v>
      </c>
      <c r="F13" s="101">
        <v>14203.4</v>
      </c>
      <c r="G13" s="97"/>
      <c r="H13" s="97"/>
      <c r="I13" s="98">
        <v>14203.4</v>
      </c>
      <c r="J13" s="33"/>
    </row>
    <row r="14" spans="2:10" ht="15.75" x14ac:dyDescent="0.25">
      <c r="B14" s="85">
        <v>41732</v>
      </c>
      <c r="C14" s="86">
        <v>19</v>
      </c>
      <c r="D14" s="92" t="s">
        <v>6</v>
      </c>
      <c r="E14" s="86" t="s">
        <v>1</v>
      </c>
      <c r="F14" s="101">
        <v>34460.400000000001</v>
      </c>
      <c r="G14" s="97"/>
      <c r="H14" s="97"/>
      <c r="I14" s="98">
        <v>34460.400000000001</v>
      </c>
      <c r="J14" s="33" t="s">
        <v>3</v>
      </c>
    </row>
    <row r="15" spans="2:10" ht="15.75" x14ac:dyDescent="0.25">
      <c r="B15" s="85">
        <v>41733</v>
      </c>
      <c r="C15" s="86">
        <v>54</v>
      </c>
      <c r="D15" s="92" t="s">
        <v>6</v>
      </c>
      <c r="E15" s="86" t="s">
        <v>1</v>
      </c>
      <c r="F15" s="101">
        <v>43419.5</v>
      </c>
      <c r="G15" s="97"/>
      <c r="H15" s="97"/>
      <c r="I15" s="98">
        <v>43419.5</v>
      </c>
      <c r="J15" s="33" t="s">
        <v>3</v>
      </c>
    </row>
    <row r="16" spans="2:10" ht="15.75" x14ac:dyDescent="0.25">
      <c r="B16" s="85">
        <v>41733</v>
      </c>
      <c r="C16" s="86">
        <v>94</v>
      </c>
      <c r="D16" s="92" t="s">
        <v>6</v>
      </c>
      <c r="E16" s="86" t="s">
        <v>1</v>
      </c>
      <c r="F16" s="101">
        <v>26864</v>
      </c>
      <c r="G16" s="97"/>
      <c r="H16" s="97"/>
      <c r="I16" s="98">
        <v>26864</v>
      </c>
      <c r="J16" s="33" t="s">
        <v>3</v>
      </c>
    </row>
    <row r="17" spans="2:10" ht="15.75" x14ac:dyDescent="0.25">
      <c r="B17" s="85">
        <v>41734</v>
      </c>
      <c r="C17" s="86">
        <v>158</v>
      </c>
      <c r="D17" s="92" t="s">
        <v>6</v>
      </c>
      <c r="E17" s="86" t="s">
        <v>1</v>
      </c>
      <c r="F17" s="101">
        <v>40091</v>
      </c>
      <c r="G17" s="97"/>
      <c r="H17" s="97"/>
      <c r="I17" s="98">
        <v>40091</v>
      </c>
      <c r="J17" s="33" t="s">
        <v>3</v>
      </c>
    </row>
    <row r="18" spans="2:10" ht="15.75" x14ac:dyDescent="0.25">
      <c r="B18" s="85">
        <v>41735</v>
      </c>
      <c r="C18" s="86">
        <v>224</v>
      </c>
      <c r="D18" s="92" t="s">
        <v>6</v>
      </c>
      <c r="E18" s="86" t="s">
        <v>1</v>
      </c>
      <c r="F18" s="101">
        <v>25267.200000000001</v>
      </c>
      <c r="G18" s="97"/>
      <c r="H18" s="97"/>
      <c r="I18" s="98">
        <v>25267.200000000001</v>
      </c>
      <c r="J18" s="33" t="s">
        <v>3</v>
      </c>
    </row>
    <row r="19" spans="2:10" ht="15.75" x14ac:dyDescent="0.25">
      <c r="B19" s="85">
        <v>41736</v>
      </c>
      <c r="C19" s="86">
        <v>266</v>
      </c>
      <c r="D19" s="92" t="s">
        <v>6</v>
      </c>
      <c r="E19" s="86" t="s">
        <v>1</v>
      </c>
      <c r="F19" s="101">
        <v>20849.2</v>
      </c>
      <c r="G19" s="97"/>
      <c r="H19" s="97"/>
      <c r="I19" s="98">
        <f>F19-H19</f>
        <v>20849.2</v>
      </c>
      <c r="J19" s="33" t="s">
        <v>3</v>
      </c>
    </row>
    <row r="20" spans="2:10" ht="15.75" x14ac:dyDescent="0.25">
      <c r="B20" s="85">
        <v>41737</v>
      </c>
      <c r="C20" s="86">
        <v>322</v>
      </c>
      <c r="D20" s="92" t="s">
        <v>6</v>
      </c>
      <c r="E20" s="86" t="s">
        <v>1</v>
      </c>
      <c r="F20" s="101">
        <v>31198.5</v>
      </c>
      <c r="G20" s="97"/>
      <c r="H20" s="97"/>
      <c r="I20" s="98">
        <f>F20</f>
        <v>31198.5</v>
      </c>
      <c r="J20" s="33"/>
    </row>
    <row r="21" spans="2:10" ht="15.75" x14ac:dyDescent="0.25">
      <c r="B21" s="85">
        <v>41738</v>
      </c>
      <c r="C21" s="86">
        <v>393</v>
      </c>
      <c r="D21" s="92" t="s">
        <v>6</v>
      </c>
      <c r="E21" s="86" t="s">
        <v>1</v>
      </c>
      <c r="F21" s="101">
        <v>47254</v>
      </c>
      <c r="G21" s="97"/>
      <c r="H21" s="97"/>
      <c r="I21" s="98">
        <f>F21</f>
        <v>47254</v>
      </c>
      <c r="J21" s="33"/>
    </row>
    <row r="22" spans="2:10" ht="15.75" thickBot="1" x14ac:dyDescent="0.3">
      <c r="F22" s="62">
        <f>SUM(F1:F21)</f>
        <v>908143.2</v>
      </c>
      <c r="I22" s="60">
        <v>0</v>
      </c>
    </row>
    <row r="23" spans="2:10" ht="15.75" thickBot="1" x14ac:dyDescent="0.3">
      <c r="I23" s="61">
        <f>SUM(I1:I22)</f>
        <v>697812.64999999991</v>
      </c>
    </row>
    <row r="24" spans="2:10" x14ac:dyDescent="0.25">
      <c r="C24" s="64" t="s">
        <v>55</v>
      </c>
      <c r="D24" s="107"/>
      <c r="E24" s="65"/>
      <c r="F24" s="65"/>
      <c r="G24" s="66"/>
    </row>
    <row r="25" spans="2:10" x14ac:dyDescent="0.25">
      <c r="C25" s="67"/>
      <c r="D25" s="109">
        <v>41725</v>
      </c>
      <c r="E25" s="59" t="s">
        <v>52</v>
      </c>
      <c r="G25" s="60">
        <v>80000</v>
      </c>
    </row>
    <row r="26" spans="2:10" x14ac:dyDescent="0.25">
      <c r="C26" s="67"/>
      <c r="D26" s="102">
        <v>41732</v>
      </c>
      <c r="E26" s="103" t="s">
        <v>52</v>
      </c>
      <c r="F26" s="104"/>
      <c r="G26" s="105">
        <v>90000</v>
      </c>
    </row>
    <row r="27" spans="2:10" x14ac:dyDescent="0.25">
      <c r="C27" s="67"/>
      <c r="D27" s="102">
        <v>41737</v>
      </c>
      <c r="E27" s="103" t="s">
        <v>52</v>
      </c>
      <c r="F27" s="104"/>
      <c r="G27" s="105">
        <v>66850</v>
      </c>
    </row>
    <row r="28" spans="2:10" ht="15.75" thickBot="1" x14ac:dyDescent="0.3">
      <c r="C28" s="67"/>
      <c r="D28" s="102">
        <v>41736</v>
      </c>
      <c r="E28" s="103" t="s">
        <v>52</v>
      </c>
      <c r="F28" s="104"/>
      <c r="G28" s="105">
        <v>150000</v>
      </c>
    </row>
    <row r="29" spans="2:10" x14ac:dyDescent="0.25">
      <c r="C29" s="67"/>
      <c r="D29" s="102"/>
      <c r="E29" s="103" t="s">
        <v>53</v>
      </c>
      <c r="F29" s="104"/>
      <c r="G29" s="105">
        <v>17510</v>
      </c>
      <c r="I29" s="74"/>
      <c r="J29" s="48"/>
    </row>
    <row r="30" spans="2:10" ht="18.75" x14ac:dyDescent="0.3">
      <c r="C30" s="67"/>
      <c r="D30" s="102"/>
      <c r="E30" s="103" t="s">
        <v>20</v>
      </c>
      <c r="F30" s="104"/>
      <c r="G30" s="105">
        <v>119060</v>
      </c>
      <c r="I30" s="106">
        <f>I23</f>
        <v>697812.64999999991</v>
      </c>
      <c r="J30" s="104"/>
    </row>
    <row r="31" spans="2:10" ht="19.5" thickBot="1" x14ac:dyDescent="0.35">
      <c r="C31" s="67"/>
      <c r="D31" s="102"/>
      <c r="E31" s="103"/>
      <c r="F31" s="104"/>
      <c r="G31" s="111">
        <v>0</v>
      </c>
      <c r="I31" s="106">
        <f>-G32</f>
        <v>-523420</v>
      </c>
      <c r="J31" s="104"/>
    </row>
    <row r="32" spans="2:10" ht="19.5" thickBot="1" x14ac:dyDescent="0.35">
      <c r="C32" s="67"/>
      <c r="D32" s="102"/>
      <c r="E32" s="103"/>
      <c r="F32" s="110"/>
      <c r="G32" s="113">
        <f>SUM(G24:G31)</f>
        <v>523420</v>
      </c>
      <c r="I32" s="75">
        <f>SUM(I30:I31)</f>
        <v>174392.64999999991</v>
      </c>
      <c r="J32" s="76"/>
    </row>
    <row r="33" spans="3:10" ht="19.5" thickBot="1" x14ac:dyDescent="0.35">
      <c r="C33" s="67"/>
      <c r="D33" s="102"/>
      <c r="E33" s="103"/>
      <c r="F33" s="104"/>
      <c r="G33" s="112"/>
      <c r="I33" s="77" t="s">
        <v>54</v>
      </c>
      <c r="J33" s="78"/>
    </row>
    <row r="34" spans="3:10" ht="18.75" x14ac:dyDescent="0.3">
      <c r="C34" s="67"/>
      <c r="D34" s="102"/>
      <c r="E34" s="103"/>
      <c r="F34" s="104"/>
      <c r="G34" s="105"/>
      <c r="I34" s="63"/>
    </row>
    <row r="35" spans="3:10" ht="18.75" x14ac:dyDescent="0.3">
      <c r="C35" s="67"/>
      <c r="D35" s="102"/>
      <c r="E35" s="103"/>
      <c r="F35" s="104"/>
      <c r="G35" s="105"/>
      <c r="I35" s="63"/>
    </row>
    <row r="36" spans="3:10" x14ac:dyDescent="0.25">
      <c r="C36" s="67"/>
      <c r="D36" s="102"/>
      <c r="E36" s="103"/>
      <c r="F36" s="104"/>
      <c r="G36" s="105"/>
    </row>
    <row r="37" spans="3:10" x14ac:dyDescent="0.25">
      <c r="C37" s="67"/>
      <c r="D37" s="102"/>
      <c r="E37" s="103"/>
      <c r="F37" s="104"/>
      <c r="G37" s="105"/>
    </row>
    <row r="38" spans="3:10" ht="15.75" thickBot="1" x14ac:dyDescent="0.3">
      <c r="C38" s="67"/>
      <c r="D38" s="93"/>
      <c r="E38" s="68"/>
      <c r="F38" s="8"/>
      <c r="G38" s="69">
        <v>0</v>
      </c>
    </row>
    <row r="39" spans="3:10" ht="15.75" thickBot="1" x14ac:dyDescent="0.3">
      <c r="C39" s="67"/>
      <c r="D39" s="93"/>
      <c r="E39" s="8"/>
      <c r="F39" s="8"/>
      <c r="G39" s="70"/>
    </row>
    <row r="40" spans="3:10" x14ac:dyDescent="0.25">
      <c r="C40" s="71"/>
      <c r="D40" s="94"/>
      <c r="E40" s="72"/>
      <c r="F40" s="72"/>
      <c r="G40" s="73"/>
    </row>
    <row r="50" spans="4:8" x14ac:dyDescent="0.25">
      <c r="D50"/>
      <c r="G50"/>
      <c r="H50"/>
    </row>
    <row r="51" spans="4:8" x14ac:dyDescent="0.25">
      <c r="D51"/>
      <c r="G51"/>
      <c r="H51"/>
    </row>
    <row r="52" spans="4:8" x14ac:dyDescent="0.25">
      <c r="D52"/>
      <c r="G52"/>
      <c r="H52"/>
    </row>
    <row r="53" spans="4:8" x14ac:dyDescent="0.25">
      <c r="D53"/>
      <c r="G53"/>
      <c r="H5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37" workbookViewId="0">
      <selection activeCell="I135" sqref="I135"/>
    </sheetView>
  </sheetViews>
  <sheetFormatPr baseColWidth="10" defaultRowHeight="15" x14ac:dyDescent="0.25"/>
  <cols>
    <col min="1" max="1" width="8.7109375" customWidth="1"/>
    <col min="2" max="2" width="5.28515625" customWidth="1"/>
    <col min="3" max="3" width="3.42578125" customWidth="1"/>
    <col min="4" max="4" width="19.85546875" customWidth="1"/>
    <col min="5" max="5" width="13.28515625" customWidth="1"/>
    <col min="6" max="6" width="11.7109375" customWidth="1"/>
    <col min="7" max="8" width="12.42578125" bestFit="1" customWidth="1"/>
    <col min="9" max="9" width="10.28515625" bestFit="1" customWidth="1"/>
    <col min="10" max="10" width="24.85546875" bestFit="1" customWidth="1"/>
  </cols>
  <sheetData>
    <row r="1" spans="1:10" s="10" customFormat="1" ht="15.75" x14ac:dyDescent="0.25">
      <c r="A1" s="9">
        <v>41632</v>
      </c>
      <c r="B1" s="17">
        <v>472</v>
      </c>
      <c r="C1" s="17" t="s">
        <v>15</v>
      </c>
      <c r="D1" s="17" t="s">
        <v>1</v>
      </c>
      <c r="E1" s="22">
        <v>45472</v>
      </c>
      <c r="F1" s="23" t="s">
        <v>16</v>
      </c>
      <c r="G1" s="22">
        <v>20</v>
      </c>
      <c r="H1" s="22">
        <f>E1-G1</f>
        <v>45452</v>
      </c>
      <c r="I1" s="17" t="s">
        <v>3</v>
      </c>
      <c r="J1" s="24" t="s">
        <v>17</v>
      </c>
    </row>
    <row r="2" spans="1:10" ht="15.75" x14ac:dyDescent="0.25">
      <c r="A2" s="16">
        <v>41641</v>
      </c>
      <c r="B2" s="14">
        <v>133</v>
      </c>
      <c r="C2" s="14" t="s">
        <v>18</v>
      </c>
      <c r="D2" t="s">
        <v>1</v>
      </c>
      <c r="E2" s="15">
        <v>53195.86</v>
      </c>
      <c r="F2" s="13">
        <v>41655</v>
      </c>
      <c r="G2" s="12">
        <v>53195.86</v>
      </c>
      <c r="H2" s="21">
        <f>E2-G2</f>
        <v>0</v>
      </c>
      <c r="I2" t="s">
        <v>3</v>
      </c>
    </row>
    <row r="3" spans="1:10" ht="15.75" x14ac:dyDescent="0.25">
      <c r="A3" s="16">
        <v>41641</v>
      </c>
      <c r="B3" s="14">
        <v>177</v>
      </c>
      <c r="C3" s="14" t="s">
        <v>18</v>
      </c>
      <c r="D3" t="s">
        <v>1</v>
      </c>
      <c r="E3" s="15">
        <v>67399.5</v>
      </c>
      <c r="F3" s="13">
        <v>41655</v>
      </c>
      <c r="G3" s="12">
        <v>67399.5</v>
      </c>
      <c r="H3" s="21">
        <f>E3-G3</f>
        <v>0</v>
      </c>
      <c r="I3" t="s">
        <v>3</v>
      </c>
    </row>
    <row r="4" spans="1:10" ht="15.75" x14ac:dyDescent="0.25">
      <c r="A4" s="13">
        <v>41644</v>
      </c>
      <c r="B4" s="17">
        <v>413</v>
      </c>
      <c r="C4" s="17" t="s">
        <v>18</v>
      </c>
      <c r="D4" s="17" t="s">
        <v>1</v>
      </c>
      <c r="E4" s="6">
        <v>23787.5</v>
      </c>
      <c r="F4" s="18" t="s">
        <v>16</v>
      </c>
      <c r="G4" s="6">
        <f>17060+6747.5</f>
        <v>23807.5</v>
      </c>
      <c r="H4" s="6">
        <f>E4-G4</f>
        <v>-20</v>
      </c>
      <c r="I4" s="17" t="s">
        <v>3</v>
      </c>
      <c r="J4" s="24"/>
    </row>
    <row r="5" spans="1:10" ht="15.75" x14ac:dyDescent="0.25">
      <c r="A5" s="13">
        <v>41650</v>
      </c>
      <c r="B5" s="17">
        <v>847</v>
      </c>
      <c r="C5" s="17" t="s">
        <v>18</v>
      </c>
      <c r="D5" s="17" t="s">
        <v>1</v>
      </c>
      <c r="E5" s="4">
        <v>63402</v>
      </c>
      <c r="F5" s="1">
        <v>41655</v>
      </c>
      <c r="G5" s="4">
        <v>2657.5</v>
      </c>
      <c r="H5" s="4">
        <f>E5-G5</f>
        <v>60744.5</v>
      </c>
      <c r="I5" t="s">
        <v>4</v>
      </c>
    </row>
    <row r="6" spans="1:10" x14ac:dyDescent="0.25">
      <c r="G6" s="7">
        <f>SUM(G1:G5)</f>
        <v>147080.35999999999</v>
      </c>
    </row>
    <row r="8" spans="1:10" ht="15.75" thickBot="1" x14ac:dyDescent="0.3"/>
    <row r="9" spans="1:10" ht="15.75" x14ac:dyDescent="0.25">
      <c r="C9" s="25" t="s">
        <v>19</v>
      </c>
      <c r="D9" s="26"/>
      <c r="E9" s="27"/>
      <c r="F9" s="26"/>
      <c r="G9" s="28">
        <v>130000</v>
      </c>
    </row>
    <row r="10" spans="1:10" ht="16.5" thickBot="1" x14ac:dyDescent="0.3">
      <c r="C10" s="29"/>
      <c r="D10" s="30"/>
      <c r="E10" s="31"/>
      <c r="F10" s="30"/>
      <c r="G10" s="32">
        <f>SUM(G9:G9)</f>
        <v>130000</v>
      </c>
      <c r="I10" s="5"/>
    </row>
    <row r="11" spans="1:10" ht="15.75" thickBot="1" x14ac:dyDescent="0.3"/>
    <row r="12" spans="1:10" ht="15.75" x14ac:dyDescent="0.25">
      <c r="C12" s="25" t="s">
        <v>20</v>
      </c>
      <c r="D12" s="26"/>
      <c r="E12" s="27"/>
      <c r="F12" s="26"/>
      <c r="G12" s="28">
        <v>17080.36</v>
      </c>
    </row>
    <row r="13" spans="1:10" ht="16.5" thickBot="1" x14ac:dyDescent="0.3">
      <c r="C13" s="29"/>
      <c r="D13" s="30"/>
      <c r="E13" s="31"/>
      <c r="F13" s="30"/>
      <c r="G13" s="32">
        <f>SUM(G12:G12)</f>
        <v>17080.36</v>
      </c>
    </row>
    <row r="16" spans="1:10" s="33" customFormat="1" ht="15.75" x14ac:dyDescent="0.25">
      <c r="B16" s="14"/>
      <c r="C16" s="14"/>
      <c r="D16" s="53" t="s">
        <v>21</v>
      </c>
      <c r="E16" s="53"/>
      <c r="F16" s="53"/>
      <c r="G16" s="34">
        <f>G10+G13</f>
        <v>147080.35999999999</v>
      </c>
      <c r="H16" s="54" t="s">
        <v>22</v>
      </c>
      <c r="I16" s="54"/>
      <c r="J16" s="54"/>
    </row>
    <row r="18" spans="1:10" x14ac:dyDescent="0.25">
      <c r="A18" t="s">
        <v>23</v>
      </c>
      <c r="G18" s="5"/>
    </row>
    <row r="20" spans="1:10" ht="15.75" x14ac:dyDescent="0.25">
      <c r="A20" s="13">
        <v>41650</v>
      </c>
      <c r="B20" s="17">
        <v>847</v>
      </c>
      <c r="C20" s="17" t="s">
        <v>18</v>
      </c>
      <c r="D20" s="17" t="s">
        <v>1</v>
      </c>
      <c r="E20" s="4">
        <v>63402</v>
      </c>
      <c r="F20" s="1" t="s">
        <v>24</v>
      </c>
      <c r="G20" s="4">
        <v>17900</v>
      </c>
      <c r="H20" s="4">
        <f>E20-G20</f>
        <v>45502</v>
      </c>
      <c r="I20" t="s">
        <v>4</v>
      </c>
    </row>
    <row r="21" spans="1:10" x14ac:dyDescent="0.25">
      <c r="G21" s="7">
        <f>SUM(G20)</f>
        <v>17900</v>
      </c>
    </row>
    <row r="22" spans="1:10" ht="15.75" thickBot="1" x14ac:dyDescent="0.3"/>
    <row r="23" spans="1:10" ht="15.75" x14ac:dyDescent="0.25">
      <c r="C23" s="51" t="s">
        <v>25</v>
      </c>
      <c r="D23" s="52"/>
      <c r="E23" s="52"/>
      <c r="F23" s="26"/>
      <c r="G23" s="28">
        <v>179000</v>
      </c>
    </row>
    <row r="24" spans="1:10" ht="16.5" thickBot="1" x14ac:dyDescent="0.3">
      <c r="C24" s="29"/>
      <c r="D24" s="30"/>
      <c r="E24" s="31"/>
      <c r="F24" s="30"/>
      <c r="G24" s="32">
        <f>SUM(G23:G23)</f>
        <v>179000</v>
      </c>
    </row>
    <row r="26" spans="1:10" s="33" customFormat="1" ht="15.75" x14ac:dyDescent="0.25">
      <c r="B26" s="14"/>
      <c r="C26" s="14"/>
      <c r="E26" s="53" t="s">
        <v>26</v>
      </c>
      <c r="F26" s="53"/>
      <c r="G26" s="34">
        <f>G24</f>
        <v>179000</v>
      </c>
      <c r="H26" s="54" t="s">
        <v>27</v>
      </c>
      <c r="I26" s="54"/>
      <c r="J26" s="54"/>
    </row>
    <row r="28" spans="1:10" x14ac:dyDescent="0.25">
      <c r="A28" t="s">
        <v>23</v>
      </c>
      <c r="G28" s="5"/>
    </row>
    <row r="30" spans="1:10" ht="15.75" x14ac:dyDescent="0.25">
      <c r="A30" s="13">
        <v>41651</v>
      </c>
      <c r="B30" s="17">
        <v>928</v>
      </c>
      <c r="C30" s="17" t="s">
        <v>18</v>
      </c>
      <c r="D30" s="17" t="s">
        <v>1</v>
      </c>
      <c r="E30" s="4">
        <v>48045.5</v>
      </c>
      <c r="F30" s="1">
        <v>41667</v>
      </c>
      <c r="G30" s="4">
        <v>43439</v>
      </c>
      <c r="H30" s="4">
        <f t="shared" ref="H30:H37" si="0">E30-G30</f>
        <v>4606.5</v>
      </c>
      <c r="I30" t="s">
        <v>4</v>
      </c>
    </row>
    <row r="31" spans="1:10" ht="15.75" x14ac:dyDescent="0.25">
      <c r="A31" s="13">
        <v>41656</v>
      </c>
      <c r="B31" s="17">
        <v>327</v>
      </c>
      <c r="C31" s="17" t="s">
        <v>28</v>
      </c>
      <c r="D31" s="17" t="s">
        <v>1</v>
      </c>
      <c r="E31" s="6">
        <v>44424.5</v>
      </c>
      <c r="F31" s="13">
        <v>41667</v>
      </c>
      <c r="G31" s="6">
        <v>44424.5</v>
      </c>
      <c r="H31" s="6">
        <f t="shared" si="0"/>
        <v>0</v>
      </c>
      <c r="I31" t="s">
        <v>11</v>
      </c>
    </row>
    <row r="32" spans="1:10" ht="15.75" x14ac:dyDescent="0.25">
      <c r="A32" s="13">
        <v>41657</v>
      </c>
      <c r="B32" s="17">
        <v>425</v>
      </c>
      <c r="C32" s="17" t="s">
        <v>28</v>
      </c>
      <c r="D32" s="17" t="s">
        <v>1</v>
      </c>
      <c r="E32" s="6">
        <v>21661.3</v>
      </c>
      <c r="F32" s="13">
        <v>41667</v>
      </c>
      <c r="G32" s="6">
        <v>21661.3</v>
      </c>
      <c r="H32" s="6">
        <f t="shared" si="0"/>
        <v>0</v>
      </c>
      <c r="I32" t="s">
        <v>14</v>
      </c>
    </row>
    <row r="33" spans="1:10" ht="15.75" x14ac:dyDescent="0.25">
      <c r="A33" s="13">
        <v>41658</v>
      </c>
      <c r="B33" s="17">
        <v>480</v>
      </c>
      <c r="C33" s="17" t="s">
        <v>28</v>
      </c>
      <c r="D33" s="17" t="s">
        <v>1</v>
      </c>
      <c r="E33" s="6">
        <v>49945.02</v>
      </c>
      <c r="F33" s="13">
        <v>41667</v>
      </c>
      <c r="G33" s="6">
        <v>49945.02</v>
      </c>
      <c r="H33" s="6">
        <f t="shared" si="0"/>
        <v>0</v>
      </c>
      <c r="I33" t="s">
        <v>4</v>
      </c>
    </row>
    <row r="34" spans="1:10" ht="15.75" x14ac:dyDescent="0.25">
      <c r="A34" s="13">
        <v>41659</v>
      </c>
      <c r="B34" s="17">
        <v>567</v>
      </c>
      <c r="C34" s="17" t="s">
        <v>28</v>
      </c>
      <c r="D34" s="17" t="s">
        <v>1</v>
      </c>
      <c r="E34" s="6">
        <v>25114</v>
      </c>
      <c r="F34" s="13">
        <v>41667</v>
      </c>
      <c r="G34" s="6">
        <v>25114</v>
      </c>
      <c r="H34" s="6">
        <f t="shared" si="0"/>
        <v>0</v>
      </c>
      <c r="I34" t="s">
        <v>4</v>
      </c>
    </row>
    <row r="35" spans="1:10" ht="15.75" x14ac:dyDescent="0.25">
      <c r="A35" s="13">
        <v>41661</v>
      </c>
      <c r="B35" s="17">
        <v>651</v>
      </c>
      <c r="C35" s="17" t="s">
        <v>28</v>
      </c>
      <c r="D35" s="17" t="s">
        <v>1</v>
      </c>
      <c r="E35" s="6">
        <v>45213.54</v>
      </c>
      <c r="F35" s="18">
        <v>41667</v>
      </c>
      <c r="G35" s="6">
        <v>45213.54</v>
      </c>
      <c r="H35" s="6">
        <f t="shared" si="0"/>
        <v>0</v>
      </c>
      <c r="I35" s="6" t="s">
        <v>11</v>
      </c>
      <c r="J35" s="24"/>
    </row>
    <row r="36" spans="1:10" ht="15.75" x14ac:dyDescent="0.25">
      <c r="A36" s="13">
        <v>41662</v>
      </c>
      <c r="B36" s="17">
        <v>768</v>
      </c>
      <c r="C36" s="17" t="s">
        <v>28</v>
      </c>
      <c r="D36" s="17" t="s">
        <v>1</v>
      </c>
      <c r="E36" s="6">
        <v>71111</v>
      </c>
      <c r="F36" s="35">
        <v>41667</v>
      </c>
      <c r="G36" s="6">
        <v>71111</v>
      </c>
      <c r="H36" s="6">
        <f t="shared" si="0"/>
        <v>0</v>
      </c>
      <c r="I36" s="24" t="s">
        <v>11</v>
      </c>
      <c r="J36" s="24"/>
    </row>
    <row r="37" spans="1:10" ht="15.75" x14ac:dyDescent="0.25">
      <c r="A37" s="13">
        <v>41650</v>
      </c>
      <c r="B37" s="17">
        <v>847</v>
      </c>
      <c r="C37" s="17" t="s">
        <v>18</v>
      </c>
      <c r="D37" s="17" t="s">
        <v>1</v>
      </c>
      <c r="E37" s="6">
        <v>63402</v>
      </c>
      <c r="F37" s="36" t="s">
        <v>29</v>
      </c>
      <c r="G37" s="6">
        <v>42844.5</v>
      </c>
      <c r="H37" s="6">
        <f t="shared" si="0"/>
        <v>20557.5</v>
      </c>
      <c r="I37" t="s">
        <v>4</v>
      </c>
    </row>
    <row r="38" spans="1:10" x14ac:dyDescent="0.25">
      <c r="G38" s="7">
        <f>SUM(G30:G37)</f>
        <v>343752.86</v>
      </c>
    </row>
    <row r="39" spans="1:10" ht="15.75" thickBot="1" x14ac:dyDescent="0.3"/>
    <row r="40" spans="1:10" ht="15.75" x14ac:dyDescent="0.25">
      <c r="C40" s="51" t="s">
        <v>25</v>
      </c>
      <c r="D40" s="52"/>
      <c r="E40" s="52"/>
      <c r="F40" s="26"/>
      <c r="G40" s="28">
        <v>17855</v>
      </c>
    </row>
    <row r="41" spans="1:10" ht="15.75" x14ac:dyDescent="0.25">
      <c r="C41" s="37"/>
      <c r="D41" s="38"/>
      <c r="E41" s="38"/>
      <c r="F41" s="19"/>
      <c r="G41" s="39">
        <v>20900</v>
      </c>
    </row>
    <row r="42" spans="1:10" ht="15.75" x14ac:dyDescent="0.25">
      <c r="C42" s="37"/>
      <c r="D42" s="38"/>
      <c r="E42" s="38"/>
      <c r="F42" s="19"/>
      <c r="G42" s="39">
        <v>24684</v>
      </c>
    </row>
    <row r="43" spans="1:10" ht="15.75" x14ac:dyDescent="0.25">
      <c r="C43" s="37"/>
      <c r="D43" s="38"/>
      <c r="E43" s="38"/>
      <c r="F43" s="19"/>
      <c r="G43" s="39">
        <v>12906</v>
      </c>
    </row>
    <row r="44" spans="1:10" ht="16.5" thickBot="1" x14ac:dyDescent="0.3">
      <c r="C44" s="29"/>
      <c r="D44" s="30"/>
      <c r="E44" s="31"/>
      <c r="F44" s="30"/>
      <c r="G44" s="32">
        <f>SUM(G40:G43)</f>
        <v>76345</v>
      </c>
    </row>
    <row r="45" spans="1:10" ht="15.75" thickBot="1" x14ac:dyDescent="0.3"/>
    <row r="46" spans="1:10" ht="15.75" x14ac:dyDescent="0.25">
      <c r="C46" s="25" t="s">
        <v>19</v>
      </c>
      <c r="D46" s="26"/>
      <c r="E46" s="27"/>
      <c r="F46" s="26"/>
      <c r="G46" s="28">
        <v>250000</v>
      </c>
    </row>
    <row r="47" spans="1:10" ht="16.5" thickBot="1" x14ac:dyDescent="0.3">
      <c r="C47" s="29"/>
      <c r="D47" s="30"/>
      <c r="E47" s="31"/>
      <c r="F47" s="30"/>
      <c r="G47" s="32">
        <f>SUM(G46:G46)</f>
        <v>250000</v>
      </c>
      <c r="I47" s="5"/>
    </row>
    <row r="48" spans="1:10" ht="15.75" thickBot="1" x14ac:dyDescent="0.3"/>
    <row r="49" spans="1:10" ht="15.75" x14ac:dyDescent="0.25">
      <c r="C49" s="25" t="s">
        <v>20</v>
      </c>
      <c r="D49" s="26"/>
      <c r="E49" s="27"/>
      <c r="F49" s="26"/>
      <c r="G49" s="28">
        <v>17408</v>
      </c>
    </row>
    <row r="50" spans="1:10" ht="16.5" thickBot="1" x14ac:dyDescent="0.3">
      <c r="C50" s="29"/>
      <c r="D50" s="30"/>
      <c r="E50" s="31"/>
      <c r="F50" s="30"/>
      <c r="G50" s="32">
        <f>SUM(G49:G49)</f>
        <v>17408</v>
      </c>
    </row>
    <row r="53" spans="1:10" s="33" customFormat="1" ht="15.75" x14ac:dyDescent="0.25">
      <c r="B53" s="14"/>
      <c r="C53" s="14"/>
      <c r="D53" s="53" t="s">
        <v>30</v>
      </c>
      <c r="E53" s="53"/>
      <c r="F53" s="53"/>
      <c r="G53" s="34">
        <f>G44+G47+G50</f>
        <v>343753</v>
      </c>
      <c r="H53" s="54" t="s">
        <v>31</v>
      </c>
      <c r="I53" s="54"/>
      <c r="J53" s="54"/>
    </row>
    <row r="55" spans="1:10" x14ac:dyDescent="0.25">
      <c r="A55" t="s">
        <v>23</v>
      </c>
      <c r="G55" s="5"/>
    </row>
    <row r="57" spans="1:10" ht="15.75" x14ac:dyDescent="0.25">
      <c r="A57" s="9">
        <v>41674</v>
      </c>
      <c r="B57" s="10">
        <v>708</v>
      </c>
      <c r="C57" s="10" t="s">
        <v>32</v>
      </c>
      <c r="D57" s="10" t="s">
        <v>1</v>
      </c>
      <c r="E57" s="15">
        <v>48230</v>
      </c>
      <c r="F57" s="9">
        <v>41680</v>
      </c>
      <c r="G57" s="12">
        <v>48230</v>
      </c>
      <c r="H57" s="21">
        <f t="shared" ref="H57:H62" si="1">E57-G57</f>
        <v>0</v>
      </c>
      <c r="I57" s="10" t="s">
        <v>7</v>
      </c>
      <c r="J57" s="10"/>
    </row>
    <row r="58" spans="1:10" ht="15.75" x14ac:dyDescent="0.25">
      <c r="A58" s="13">
        <v>41670</v>
      </c>
      <c r="B58" s="17">
        <v>419</v>
      </c>
      <c r="C58" s="17" t="s">
        <v>32</v>
      </c>
      <c r="D58" s="17" t="s">
        <v>1</v>
      </c>
      <c r="E58" s="6">
        <v>53102</v>
      </c>
      <c r="F58" s="13">
        <v>41680</v>
      </c>
      <c r="G58" s="6">
        <v>53102</v>
      </c>
      <c r="H58" s="6">
        <f t="shared" si="1"/>
        <v>0</v>
      </c>
      <c r="I58" t="s">
        <v>11</v>
      </c>
    </row>
    <row r="59" spans="1:10" ht="15.75" x14ac:dyDescent="0.25">
      <c r="A59" s="16">
        <v>41671</v>
      </c>
      <c r="B59" s="14">
        <v>553</v>
      </c>
      <c r="C59" s="14" t="s">
        <v>32</v>
      </c>
      <c r="D59" s="10" t="s">
        <v>1</v>
      </c>
      <c r="E59" s="15">
        <v>47548</v>
      </c>
      <c r="F59" s="9">
        <v>41680</v>
      </c>
      <c r="G59" s="12">
        <v>47548</v>
      </c>
      <c r="H59" s="21">
        <f t="shared" si="1"/>
        <v>0</v>
      </c>
      <c r="I59" s="10" t="s">
        <v>11</v>
      </c>
      <c r="J59" s="10"/>
    </row>
    <row r="60" spans="1:10" ht="15.75" x14ac:dyDescent="0.25">
      <c r="A60" s="13">
        <v>41669</v>
      </c>
      <c r="B60" s="17">
        <v>279</v>
      </c>
      <c r="C60" s="17" t="s">
        <v>32</v>
      </c>
      <c r="D60" s="17" t="s">
        <v>1</v>
      </c>
      <c r="E60" s="6">
        <v>71352.5</v>
      </c>
      <c r="F60" s="13">
        <v>41680</v>
      </c>
      <c r="G60" s="6">
        <v>71352.5</v>
      </c>
      <c r="H60" s="6">
        <f t="shared" si="1"/>
        <v>0</v>
      </c>
      <c r="I60" t="s">
        <v>11</v>
      </c>
    </row>
    <row r="61" spans="1:10" ht="15.75" x14ac:dyDescent="0.25">
      <c r="A61" s="13">
        <v>41651</v>
      </c>
      <c r="B61" s="17">
        <v>928</v>
      </c>
      <c r="C61" s="17" t="s">
        <v>18</v>
      </c>
      <c r="D61" s="17" t="s">
        <v>1</v>
      </c>
      <c r="E61" s="6">
        <v>48045.5</v>
      </c>
      <c r="F61" s="36" t="s">
        <v>33</v>
      </c>
      <c r="G61" s="6">
        <v>4606</v>
      </c>
      <c r="H61" s="6">
        <f t="shared" si="1"/>
        <v>43439.5</v>
      </c>
      <c r="I61" t="s">
        <v>4</v>
      </c>
    </row>
    <row r="62" spans="1:10" ht="15.75" x14ac:dyDescent="0.25">
      <c r="A62" s="13">
        <v>41652</v>
      </c>
      <c r="B62" s="17">
        <v>25</v>
      </c>
      <c r="C62" s="17" t="s">
        <v>28</v>
      </c>
      <c r="D62" s="17" t="s">
        <v>1</v>
      </c>
      <c r="E62" s="6">
        <v>73393.5</v>
      </c>
      <c r="F62" s="18">
        <v>41680</v>
      </c>
      <c r="G62" s="6">
        <v>73393.5</v>
      </c>
      <c r="H62" s="6">
        <f t="shared" si="1"/>
        <v>0</v>
      </c>
      <c r="I62" s="17" t="s">
        <v>11</v>
      </c>
      <c r="J62" s="19"/>
    </row>
    <row r="63" spans="1:10" x14ac:dyDescent="0.25">
      <c r="G63" s="7">
        <f>SUM(G57:G62)</f>
        <v>298232</v>
      </c>
    </row>
    <row r="64" spans="1:10" ht="15.75" thickBot="1" x14ac:dyDescent="0.3"/>
    <row r="65" spans="1:10" ht="15.75" x14ac:dyDescent="0.25">
      <c r="C65" s="25" t="s">
        <v>20</v>
      </c>
      <c r="D65" s="26"/>
      <c r="E65" s="27"/>
      <c r="F65" s="26"/>
      <c r="G65" s="28">
        <v>298232</v>
      </c>
    </row>
    <row r="66" spans="1:10" ht="16.5" thickBot="1" x14ac:dyDescent="0.3">
      <c r="C66" s="29"/>
      <c r="D66" s="30"/>
      <c r="E66" s="31"/>
      <c r="F66" s="30"/>
      <c r="G66" s="32">
        <f>SUM(G65:G65)</f>
        <v>298232</v>
      </c>
    </row>
    <row r="68" spans="1:10" s="33" customFormat="1" ht="15.75" x14ac:dyDescent="0.25">
      <c r="B68" s="14"/>
      <c r="C68" s="14"/>
      <c r="E68" s="53" t="s">
        <v>34</v>
      </c>
      <c r="F68" s="53"/>
      <c r="G68" s="34">
        <f>G66</f>
        <v>298232</v>
      </c>
      <c r="H68" s="54" t="s">
        <v>35</v>
      </c>
      <c r="I68" s="54"/>
      <c r="J68" s="54"/>
    </row>
    <row r="70" spans="1:10" x14ac:dyDescent="0.25">
      <c r="A70" t="s">
        <v>23</v>
      </c>
      <c r="G70" s="5"/>
    </row>
    <row r="72" spans="1:10" ht="15.75" x14ac:dyDescent="0.25">
      <c r="A72" s="9">
        <v>41677</v>
      </c>
      <c r="B72" s="10">
        <v>973</v>
      </c>
      <c r="C72" s="10" t="s">
        <v>32</v>
      </c>
      <c r="D72" s="10" t="s">
        <v>1</v>
      </c>
      <c r="E72" s="15">
        <v>88461.5</v>
      </c>
      <c r="F72" s="9">
        <v>41691</v>
      </c>
      <c r="G72" s="12">
        <v>88461.5</v>
      </c>
      <c r="H72" s="6">
        <f t="shared" ref="H72:H78" si="2">E72-G72</f>
        <v>0</v>
      </c>
      <c r="I72" s="10" t="s">
        <v>11</v>
      </c>
      <c r="J72" s="10"/>
    </row>
    <row r="73" spans="1:10" ht="15.75" x14ac:dyDescent="0.25">
      <c r="A73" s="9">
        <v>41681</v>
      </c>
      <c r="B73" s="10">
        <v>251</v>
      </c>
      <c r="C73" s="10" t="s">
        <v>36</v>
      </c>
      <c r="D73" s="10" t="s">
        <v>1</v>
      </c>
      <c r="E73" s="15">
        <v>57178</v>
      </c>
      <c r="F73" s="9">
        <v>41691</v>
      </c>
      <c r="G73" s="12">
        <v>57178</v>
      </c>
      <c r="H73" s="6">
        <f t="shared" si="2"/>
        <v>0</v>
      </c>
      <c r="I73" s="10" t="s">
        <v>11</v>
      </c>
      <c r="J73" s="10"/>
    </row>
    <row r="74" spans="1:10" ht="15.75" x14ac:dyDescent="0.25">
      <c r="A74" s="9">
        <v>41682</v>
      </c>
      <c r="B74" s="10">
        <v>350</v>
      </c>
      <c r="C74" s="10" t="s">
        <v>36</v>
      </c>
      <c r="D74" s="10" t="s">
        <v>1</v>
      </c>
      <c r="E74" s="15">
        <v>70212</v>
      </c>
      <c r="F74" s="9">
        <v>41691</v>
      </c>
      <c r="G74" s="12">
        <v>70212</v>
      </c>
      <c r="H74" s="6">
        <f t="shared" si="2"/>
        <v>0</v>
      </c>
      <c r="I74" s="10" t="s">
        <v>11</v>
      </c>
      <c r="J74" s="10"/>
    </row>
    <row r="75" spans="1:10" ht="15.75" x14ac:dyDescent="0.25">
      <c r="A75" s="9">
        <v>41683</v>
      </c>
      <c r="B75" s="10">
        <v>383</v>
      </c>
      <c r="C75" s="10" t="s">
        <v>36</v>
      </c>
      <c r="D75" s="10" t="s">
        <v>1</v>
      </c>
      <c r="E75" s="15">
        <v>73656.5</v>
      </c>
      <c r="F75" s="9">
        <v>41691</v>
      </c>
      <c r="G75" s="12">
        <v>73656.5</v>
      </c>
      <c r="H75" s="6">
        <f t="shared" si="2"/>
        <v>0</v>
      </c>
      <c r="I75" s="10" t="s">
        <v>3</v>
      </c>
      <c r="J75" s="10"/>
    </row>
    <row r="76" spans="1:10" ht="15.75" x14ac:dyDescent="0.25">
      <c r="A76" s="9">
        <v>41685</v>
      </c>
      <c r="B76" s="10">
        <v>546</v>
      </c>
      <c r="C76" s="10" t="s">
        <v>36</v>
      </c>
      <c r="D76" s="10" t="s">
        <v>1</v>
      </c>
      <c r="E76" s="11">
        <v>45580</v>
      </c>
      <c r="F76" s="9">
        <v>41691</v>
      </c>
      <c r="G76" s="12">
        <v>45580</v>
      </c>
      <c r="H76" s="6">
        <f t="shared" si="2"/>
        <v>0</v>
      </c>
      <c r="I76" s="10"/>
      <c r="J76" s="10"/>
    </row>
    <row r="77" spans="1:10" ht="15.75" x14ac:dyDescent="0.25">
      <c r="A77" s="9">
        <v>41686</v>
      </c>
      <c r="B77" s="10">
        <v>663</v>
      </c>
      <c r="C77" s="10" t="s">
        <v>36</v>
      </c>
      <c r="D77" s="10" t="s">
        <v>1</v>
      </c>
      <c r="E77" s="11">
        <v>49102</v>
      </c>
      <c r="F77" s="9">
        <v>41691</v>
      </c>
      <c r="G77" s="12">
        <v>49102</v>
      </c>
      <c r="H77" s="6">
        <f t="shared" si="2"/>
        <v>0</v>
      </c>
      <c r="I77" s="10" t="s">
        <v>3</v>
      </c>
      <c r="J77" s="10"/>
    </row>
    <row r="78" spans="1:10" ht="15.75" x14ac:dyDescent="0.25">
      <c r="A78" s="9">
        <v>41688</v>
      </c>
      <c r="B78" s="10">
        <v>783</v>
      </c>
      <c r="C78" s="10" t="s">
        <v>36</v>
      </c>
      <c r="D78" s="10" t="s">
        <v>1</v>
      </c>
      <c r="E78" s="40">
        <v>54837</v>
      </c>
      <c r="F78" s="41">
        <v>41691</v>
      </c>
      <c r="G78" s="2">
        <v>25810</v>
      </c>
      <c r="H78" s="4">
        <f t="shared" si="2"/>
        <v>29027</v>
      </c>
      <c r="I78" s="10" t="s">
        <v>11</v>
      </c>
      <c r="J78" s="10"/>
    </row>
    <row r="79" spans="1:10" x14ac:dyDescent="0.25">
      <c r="G79" s="7">
        <f>SUM(G72:G78)</f>
        <v>410000</v>
      </c>
    </row>
    <row r="80" spans="1:10" ht="15.75" thickBot="1" x14ac:dyDescent="0.3"/>
    <row r="81" spans="1:10" ht="15.75" x14ac:dyDescent="0.25">
      <c r="C81" s="25" t="s">
        <v>19</v>
      </c>
      <c r="D81" s="26"/>
      <c r="E81" s="27"/>
      <c r="F81" s="26"/>
      <c r="G81" s="28">
        <v>300000</v>
      </c>
    </row>
    <row r="82" spans="1:10" ht="15.75" x14ac:dyDescent="0.25">
      <c r="C82" s="42"/>
      <c r="D82" s="19"/>
      <c r="E82" s="20"/>
      <c r="F82" s="19"/>
      <c r="G82" s="39">
        <v>110000</v>
      </c>
    </row>
    <row r="83" spans="1:10" ht="16.5" thickBot="1" x14ac:dyDescent="0.3">
      <c r="C83" s="29"/>
      <c r="D83" s="30"/>
      <c r="E83" s="31"/>
      <c r="F83" s="30"/>
      <c r="G83" s="32">
        <f>SUM(G81:G82)</f>
        <v>410000</v>
      </c>
    </row>
    <row r="86" spans="1:10" s="33" customFormat="1" ht="15.75" x14ac:dyDescent="0.25">
      <c r="B86" s="14"/>
      <c r="C86" s="14"/>
      <c r="E86" s="53" t="s">
        <v>37</v>
      </c>
      <c r="F86" s="53"/>
      <c r="G86" s="34">
        <f>G83</f>
        <v>410000</v>
      </c>
      <c r="H86" s="54" t="s">
        <v>38</v>
      </c>
      <c r="I86" s="54"/>
      <c r="J86" s="54"/>
    </row>
    <row r="88" spans="1:10" x14ac:dyDescent="0.25">
      <c r="A88" t="s">
        <v>23</v>
      </c>
      <c r="G88" s="5"/>
    </row>
    <row r="90" spans="1:10" ht="15.75" x14ac:dyDescent="0.25">
      <c r="A90" s="9">
        <v>41688</v>
      </c>
      <c r="B90" s="10">
        <v>783</v>
      </c>
      <c r="C90" s="10" t="s">
        <v>36</v>
      </c>
      <c r="D90" s="10" t="s">
        <v>1</v>
      </c>
      <c r="E90" s="43">
        <v>54837</v>
      </c>
      <c r="F90" s="44" t="s">
        <v>39</v>
      </c>
      <c r="G90" s="12">
        <f>25810+29027</f>
        <v>54837</v>
      </c>
      <c r="H90" s="6">
        <f>E90-G90</f>
        <v>0</v>
      </c>
      <c r="I90" s="10" t="s">
        <v>11</v>
      </c>
      <c r="J90" s="10"/>
    </row>
    <row r="91" spans="1:10" ht="15.75" x14ac:dyDescent="0.25">
      <c r="A91" s="9">
        <v>41690</v>
      </c>
      <c r="B91" s="10">
        <v>916</v>
      </c>
      <c r="C91" s="10" t="s">
        <v>36</v>
      </c>
      <c r="D91" s="10" t="s">
        <v>1</v>
      </c>
      <c r="E91" s="11">
        <v>74737.5</v>
      </c>
      <c r="F91" s="9">
        <v>41696</v>
      </c>
      <c r="G91" s="12">
        <v>74737.5</v>
      </c>
      <c r="H91" s="6">
        <f>E91-G91</f>
        <v>0</v>
      </c>
      <c r="I91" s="10" t="s">
        <v>11</v>
      </c>
      <c r="J91" s="10"/>
    </row>
    <row r="92" spans="1:10" ht="15.75" x14ac:dyDescent="0.25">
      <c r="A92" s="9">
        <v>41693</v>
      </c>
      <c r="B92" s="10">
        <v>186</v>
      </c>
      <c r="C92" s="10" t="s">
        <v>8</v>
      </c>
      <c r="D92" s="10" t="s">
        <v>1</v>
      </c>
      <c r="E92" s="11">
        <v>23998.65</v>
      </c>
      <c r="F92" s="9">
        <v>41696</v>
      </c>
      <c r="G92" s="12">
        <v>23998.65</v>
      </c>
      <c r="H92" s="6">
        <f>E92-G92</f>
        <v>0</v>
      </c>
      <c r="I92" s="10" t="s">
        <v>4</v>
      </c>
      <c r="J92" s="10"/>
    </row>
    <row r="93" spans="1:10" x14ac:dyDescent="0.25">
      <c r="G93" s="5">
        <f>SUM(G90:G92)</f>
        <v>153573.15</v>
      </c>
    </row>
    <row r="95" spans="1:10" x14ac:dyDescent="0.25">
      <c r="A95" t="s">
        <v>23</v>
      </c>
      <c r="G95" s="5"/>
    </row>
    <row r="97" spans="1:10" ht="15.75" x14ac:dyDescent="0.25">
      <c r="A97" s="13">
        <v>41704</v>
      </c>
      <c r="B97" s="14">
        <v>951</v>
      </c>
      <c r="C97" s="14" t="s">
        <v>8</v>
      </c>
      <c r="D97" s="14" t="s">
        <v>1</v>
      </c>
      <c r="E97" s="15">
        <v>74970</v>
      </c>
      <c r="F97" s="16">
        <v>41706</v>
      </c>
      <c r="G97" s="12">
        <v>74970</v>
      </c>
      <c r="H97" s="6">
        <f>E97-G97</f>
        <v>0</v>
      </c>
      <c r="I97" s="14" t="s">
        <v>11</v>
      </c>
      <c r="J97" s="14"/>
    </row>
    <row r="98" spans="1:10" ht="15.75" x14ac:dyDescent="0.25">
      <c r="A98" s="13">
        <v>41701</v>
      </c>
      <c r="B98" s="14">
        <v>785</v>
      </c>
      <c r="C98" s="14" t="s">
        <v>8</v>
      </c>
      <c r="D98" s="14" t="s">
        <v>1</v>
      </c>
      <c r="E98" s="15">
        <v>24344.799999999999</v>
      </c>
      <c r="F98" s="16">
        <v>41706</v>
      </c>
      <c r="G98" s="12">
        <v>24344.799999999999</v>
      </c>
      <c r="H98" s="6">
        <f>E98-G98</f>
        <v>0</v>
      </c>
      <c r="I98" s="14" t="s">
        <v>7</v>
      </c>
      <c r="J98" s="14"/>
    </row>
    <row r="99" spans="1:10" ht="15.75" x14ac:dyDescent="0.25">
      <c r="A99" s="13">
        <v>41700</v>
      </c>
      <c r="B99" s="14">
        <v>674</v>
      </c>
      <c r="C99" s="14" t="s">
        <v>8</v>
      </c>
      <c r="D99" s="14" t="s">
        <v>1</v>
      </c>
      <c r="E99" s="15">
        <v>25603.5</v>
      </c>
      <c r="F99" s="16">
        <v>41706</v>
      </c>
      <c r="G99" s="15">
        <v>25603.5</v>
      </c>
      <c r="H99" s="6">
        <f>E99-G99</f>
        <v>0</v>
      </c>
      <c r="I99" s="14"/>
      <c r="J99" s="14"/>
    </row>
    <row r="100" spans="1:10" ht="15.75" x14ac:dyDescent="0.25">
      <c r="A100" s="9">
        <v>41698</v>
      </c>
      <c r="B100" s="10">
        <v>541</v>
      </c>
      <c r="C100" s="10" t="s">
        <v>8</v>
      </c>
      <c r="D100" s="10" t="s">
        <v>1</v>
      </c>
      <c r="E100" s="11">
        <v>50100.5</v>
      </c>
      <c r="F100" s="9">
        <v>41706</v>
      </c>
      <c r="G100" s="12">
        <v>50100.5</v>
      </c>
      <c r="H100" s="6">
        <f>E100-G100</f>
        <v>0</v>
      </c>
      <c r="I100" s="10" t="s">
        <v>11</v>
      </c>
      <c r="J100" s="10"/>
    </row>
    <row r="101" spans="1:10" ht="15.75" x14ac:dyDescent="0.25">
      <c r="A101" s="9">
        <v>41694</v>
      </c>
      <c r="B101" s="10">
        <v>271</v>
      </c>
      <c r="C101" s="10" t="s">
        <v>8</v>
      </c>
      <c r="D101" s="10" t="s">
        <v>1</v>
      </c>
      <c r="E101" s="43">
        <v>57257</v>
      </c>
      <c r="F101" s="44" t="s">
        <v>40</v>
      </c>
      <c r="G101" s="12">
        <v>50640</v>
      </c>
      <c r="H101" s="6">
        <f>E101-G101</f>
        <v>6617</v>
      </c>
      <c r="I101" s="10" t="s">
        <v>14</v>
      </c>
      <c r="J101" s="10"/>
    </row>
    <row r="102" spans="1:10" x14ac:dyDescent="0.25">
      <c r="G102" s="7">
        <f>SUM(G97:G101)</f>
        <v>225658.8</v>
      </c>
    </row>
    <row r="103" spans="1:10" ht="15.75" thickBot="1" x14ac:dyDescent="0.3"/>
    <row r="104" spans="1:10" ht="15.75" x14ac:dyDescent="0.25">
      <c r="C104" s="51" t="s">
        <v>25</v>
      </c>
      <c r="D104" s="52"/>
      <c r="E104" s="52"/>
      <c r="F104" s="26"/>
      <c r="G104" s="28">
        <v>11521.5</v>
      </c>
    </row>
    <row r="105" spans="1:10" ht="16.5" thickBot="1" x14ac:dyDescent="0.3">
      <c r="C105" s="29"/>
      <c r="D105" s="30"/>
      <c r="E105" s="31"/>
      <c r="F105" s="30"/>
      <c r="G105" s="32">
        <f>SUM(G104:G104)</f>
        <v>11521.5</v>
      </c>
    </row>
    <row r="107" spans="1:10" ht="15.75" thickBot="1" x14ac:dyDescent="0.3"/>
    <row r="108" spans="1:10" ht="15.75" x14ac:dyDescent="0.25">
      <c r="C108" s="25" t="s">
        <v>20</v>
      </c>
      <c r="D108" s="26"/>
      <c r="E108" s="27"/>
      <c r="F108" s="26"/>
      <c r="G108" s="28">
        <f>G102-G104</f>
        <v>214137.3</v>
      </c>
    </row>
    <row r="109" spans="1:10" ht="16.5" thickBot="1" x14ac:dyDescent="0.3">
      <c r="C109" s="29"/>
      <c r="D109" s="30"/>
      <c r="E109" s="31"/>
      <c r="F109" s="30"/>
      <c r="G109" s="32">
        <f>SUM(G108:G108)</f>
        <v>214137.3</v>
      </c>
    </row>
    <row r="110" spans="1:10" ht="15.75" x14ac:dyDescent="0.25">
      <c r="C110" s="19"/>
      <c r="D110" s="19"/>
      <c r="E110" s="20"/>
      <c r="F110" s="19"/>
      <c r="G110" s="45"/>
    </row>
    <row r="111" spans="1:10" ht="15.75" x14ac:dyDescent="0.25">
      <c r="C111" s="19"/>
      <c r="D111" s="19"/>
      <c r="E111" s="20"/>
      <c r="F111" s="19"/>
      <c r="G111" s="45"/>
    </row>
    <row r="112" spans="1:10" s="33" customFormat="1" ht="15.75" x14ac:dyDescent="0.25">
      <c r="B112" s="14"/>
      <c r="C112" s="14"/>
      <c r="D112" s="53" t="s">
        <v>30</v>
      </c>
      <c r="E112" s="53"/>
      <c r="F112" s="53"/>
      <c r="G112" s="34">
        <f>G109+G105</f>
        <v>225658.8</v>
      </c>
      <c r="H112" s="54" t="s">
        <v>41</v>
      </c>
      <c r="I112" s="54"/>
      <c r="J112" s="54"/>
    </row>
    <row r="114" spans="1:10" x14ac:dyDescent="0.25">
      <c r="A114" t="s">
        <v>23</v>
      </c>
      <c r="G114" s="5"/>
    </row>
    <row r="116" spans="1:10" ht="15.75" x14ac:dyDescent="0.25">
      <c r="A116" s="9">
        <v>41677</v>
      </c>
      <c r="B116" s="10">
        <v>975</v>
      </c>
      <c r="C116" s="10" t="s">
        <v>32</v>
      </c>
      <c r="D116" s="10" t="s">
        <v>42</v>
      </c>
      <c r="E116" s="12">
        <v>280000</v>
      </c>
      <c r="F116" s="44" t="s">
        <v>43</v>
      </c>
      <c r="G116" s="12">
        <v>80000</v>
      </c>
      <c r="H116" s="6">
        <f t="shared" ref="H116:H123" si="3">E116-G116</f>
        <v>200000</v>
      </c>
      <c r="I116" s="10" t="s">
        <v>11</v>
      </c>
      <c r="J116" s="10"/>
    </row>
    <row r="117" spans="1:10" ht="15.75" x14ac:dyDescent="0.25">
      <c r="A117" s="9">
        <v>41697</v>
      </c>
      <c r="B117" s="10">
        <v>470</v>
      </c>
      <c r="C117" s="10" t="s">
        <v>8</v>
      </c>
      <c r="D117" s="10" t="s">
        <v>1</v>
      </c>
      <c r="E117" s="11">
        <v>100574</v>
      </c>
      <c r="F117" s="9">
        <v>41725</v>
      </c>
      <c r="G117" s="12">
        <v>100574</v>
      </c>
      <c r="H117" s="6">
        <f t="shared" si="3"/>
        <v>0</v>
      </c>
      <c r="I117" s="10" t="s">
        <v>9</v>
      </c>
      <c r="J117" s="10"/>
    </row>
    <row r="118" spans="1:10" ht="15.75" x14ac:dyDescent="0.25">
      <c r="A118" s="13">
        <v>41703</v>
      </c>
      <c r="B118" s="14">
        <v>882</v>
      </c>
      <c r="C118" s="14" t="s">
        <v>8</v>
      </c>
      <c r="D118" s="14" t="s">
        <v>1</v>
      </c>
      <c r="E118" s="15">
        <v>57660</v>
      </c>
      <c r="F118" s="16">
        <v>41725</v>
      </c>
      <c r="G118" s="12">
        <v>57660</v>
      </c>
      <c r="H118" s="6">
        <f t="shared" si="3"/>
        <v>0</v>
      </c>
      <c r="I118" s="14" t="s">
        <v>4</v>
      </c>
      <c r="J118" s="14"/>
    </row>
    <row r="119" spans="1:10" ht="15.75" x14ac:dyDescent="0.25">
      <c r="A119" s="13">
        <v>41705</v>
      </c>
      <c r="B119" s="14">
        <v>63</v>
      </c>
      <c r="C119" s="14" t="s">
        <v>10</v>
      </c>
      <c r="D119" s="14" t="s">
        <v>1</v>
      </c>
      <c r="E119" s="15">
        <v>47583</v>
      </c>
      <c r="F119" s="16">
        <v>41725</v>
      </c>
      <c r="G119" s="12">
        <v>47583</v>
      </c>
      <c r="H119" s="6">
        <f t="shared" si="3"/>
        <v>0</v>
      </c>
      <c r="I119" s="14" t="s">
        <v>4</v>
      </c>
      <c r="J119" s="14"/>
    </row>
    <row r="120" spans="1:10" ht="15.75" x14ac:dyDescent="0.25">
      <c r="A120" s="13">
        <v>41706</v>
      </c>
      <c r="B120" s="14">
        <v>117</v>
      </c>
      <c r="C120" s="14" t="s">
        <v>10</v>
      </c>
      <c r="D120" s="14" t="s">
        <v>1</v>
      </c>
      <c r="E120" s="15">
        <v>46019.65</v>
      </c>
      <c r="F120" s="16">
        <v>41725</v>
      </c>
      <c r="G120" s="12">
        <v>46019.65</v>
      </c>
      <c r="H120" s="6">
        <f t="shared" si="3"/>
        <v>0</v>
      </c>
      <c r="I120" s="14" t="s">
        <v>2</v>
      </c>
      <c r="J120" s="14"/>
    </row>
    <row r="121" spans="1:10" ht="15.75" x14ac:dyDescent="0.25">
      <c r="A121" s="13">
        <v>41708</v>
      </c>
      <c r="B121" s="17">
        <v>302</v>
      </c>
      <c r="C121" s="17" t="s">
        <v>10</v>
      </c>
      <c r="D121" s="17" t="s">
        <v>1</v>
      </c>
      <c r="E121" s="6">
        <v>28589.5</v>
      </c>
      <c r="F121" s="18">
        <v>41725</v>
      </c>
      <c r="G121" s="6">
        <v>28589.5</v>
      </c>
      <c r="H121" s="6">
        <f t="shared" si="3"/>
        <v>0</v>
      </c>
      <c r="I121" s="17" t="s">
        <v>11</v>
      </c>
      <c r="J121" s="19"/>
    </row>
    <row r="122" spans="1:10" ht="15.75" x14ac:dyDescent="0.25">
      <c r="A122" s="13">
        <v>41711</v>
      </c>
      <c r="B122" s="17">
        <v>537</v>
      </c>
      <c r="C122" s="17" t="s">
        <v>10</v>
      </c>
      <c r="D122" s="14" t="s">
        <v>1</v>
      </c>
      <c r="E122" s="15">
        <v>77845</v>
      </c>
      <c r="F122" s="16">
        <v>41725</v>
      </c>
      <c r="G122" s="12">
        <v>77845</v>
      </c>
      <c r="H122" s="20">
        <f t="shared" si="3"/>
        <v>0</v>
      </c>
      <c r="I122" s="14" t="s">
        <v>3</v>
      </c>
      <c r="J122" s="14"/>
    </row>
    <row r="123" spans="1:10" ht="15.75" x14ac:dyDescent="0.25">
      <c r="A123" s="13">
        <v>41713</v>
      </c>
      <c r="B123" s="17">
        <v>660</v>
      </c>
      <c r="C123" s="17" t="s">
        <v>10</v>
      </c>
      <c r="D123" s="14" t="s">
        <v>1</v>
      </c>
      <c r="E123" s="2">
        <v>74616.27</v>
      </c>
      <c r="F123" s="3">
        <v>41725</v>
      </c>
      <c r="G123" s="2">
        <v>21729</v>
      </c>
      <c r="H123" s="46">
        <f t="shared" si="3"/>
        <v>52887.270000000004</v>
      </c>
      <c r="I123" s="14" t="s">
        <v>13</v>
      </c>
      <c r="J123" s="14"/>
    </row>
    <row r="124" spans="1:10" x14ac:dyDescent="0.25">
      <c r="G124" s="7">
        <f>SUM(G116:G123)</f>
        <v>460000.15</v>
      </c>
    </row>
    <row r="125" spans="1:10" ht="15.75" thickBot="1" x14ac:dyDescent="0.3"/>
    <row r="126" spans="1:10" ht="15.75" x14ac:dyDescent="0.25">
      <c r="C126" s="25" t="s">
        <v>19</v>
      </c>
      <c r="D126" s="26"/>
      <c r="E126" s="27"/>
      <c r="F126" s="26"/>
      <c r="G126" s="28">
        <v>200000</v>
      </c>
    </row>
    <row r="127" spans="1:10" ht="15.75" x14ac:dyDescent="0.25">
      <c r="C127" s="42"/>
      <c r="D127" s="19"/>
      <c r="E127" s="20"/>
      <c r="F127" s="19"/>
      <c r="G127" s="39">
        <v>180000</v>
      </c>
    </row>
    <row r="128" spans="1:10" ht="16.5" thickBot="1" x14ac:dyDescent="0.3">
      <c r="C128" s="29"/>
      <c r="D128" s="30"/>
      <c r="E128" s="31"/>
      <c r="F128" s="30"/>
      <c r="G128" s="32">
        <f>SUM(G126:G127)</f>
        <v>380000</v>
      </c>
    </row>
    <row r="130" spans="2:13" ht="15.75" thickBot="1" x14ac:dyDescent="0.3"/>
    <row r="131" spans="2:13" ht="15.75" x14ac:dyDescent="0.25">
      <c r="C131" s="51" t="s">
        <v>25</v>
      </c>
      <c r="D131" s="52"/>
      <c r="E131" s="52"/>
      <c r="F131" s="47"/>
      <c r="G131" s="48"/>
    </row>
    <row r="132" spans="2:13" ht="15.75" x14ac:dyDescent="0.25">
      <c r="C132" s="56" t="s">
        <v>1</v>
      </c>
      <c r="D132" s="57"/>
      <c r="E132" s="57"/>
      <c r="F132" s="38" t="s">
        <v>44</v>
      </c>
      <c r="G132" s="39">
        <v>11200</v>
      </c>
    </row>
    <row r="133" spans="2:13" ht="15.75" x14ac:dyDescent="0.25">
      <c r="C133" s="56" t="s">
        <v>45</v>
      </c>
      <c r="D133" s="57"/>
      <c r="E133" s="57"/>
      <c r="F133" s="38" t="s">
        <v>46</v>
      </c>
      <c r="G133" s="39">
        <v>7816.65</v>
      </c>
    </row>
    <row r="134" spans="2:13" ht="15.75" x14ac:dyDescent="0.25">
      <c r="C134" s="56" t="s">
        <v>45</v>
      </c>
      <c r="D134" s="57"/>
      <c r="E134" s="57"/>
      <c r="F134" s="38" t="s">
        <v>47</v>
      </c>
      <c r="G134" s="39">
        <v>7693.43</v>
      </c>
    </row>
    <row r="135" spans="2:13" ht="15.75" x14ac:dyDescent="0.25">
      <c r="C135" s="56" t="s">
        <v>45</v>
      </c>
      <c r="D135" s="57"/>
      <c r="E135" s="57"/>
      <c r="F135" s="38" t="s">
        <v>48</v>
      </c>
      <c r="G135" s="39">
        <v>8975</v>
      </c>
    </row>
    <row r="136" spans="2:13" ht="16.5" thickBot="1" x14ac:dyDescent="0.3">
      <c r="C136" s="29"/>
      <c r="D136" s="30"/>
      <c r="E136" s="31"/>
      <c r="F136" s="49"/>
      <c r="G136" s="32">
        <f>SUM(G132:G135)</f>
        <v>35685.08</v>
      </c>
    </row>
    <row r="138" spans="2:13" ht="15.75" thickBot="1" x14ac:dyDescent="0.3">
      <c r="I138" s="5"/>
    </row>
    <row r="139" spans="2:13" ht="15.75" x14ac:dyDescent="0.25">
      <c r="C139" s="25" t="s">
        <v>20</v>
      </c>
      <c r="D139" s="26"/>
      <c r="E139" s="27"/>
      <c r="F139" s="26"/>
      <c r="G139" s="28">
        <v>44315</v>
      </c>
      <c r="H139" s="5"/>
      <c r="J139" s="58" t="s">
        <v>51</v>
      </c>
      <c r="K139" s="58"/>
      <c r="L139" s="58"/>
      <c r="M139" s="58"/>
    </row>
    <row r="140" spans="2:13" ht="16.5" thickBot="1" x14ac:dyDescent="0.3">
      <c r="C140" s="29"/>
      <c r="D140" s="30"/>
      <c r="E140" s="31"/>
      <c r="F140" s="30"/>
      <c r="G140" s="32">
        <f>SUM(G139:G139)</f>
        <v>44315</v>
      </c>
      <c r="J140" s="58"/>
      <c r="K140" s="58"/>
      <c r="L140" s="58"/>
      <c r="M140" s="58"/>
    </row>
    <row r="143" spans="2:13" s="33" customFormat="1" ht="15.75" x14ac:dyDescent="0.25">
      <c r="B143" s="14"/>
      <c r="C143" s="14"/>
      <c r="D143" s="53" t="s">
        <v>30</v>
      </c>
      <c r="E143" s="53"/>
      <c r="F143" s="53"/>
      <c r="G143" s="34">
        <f>G128+G136+G140</f>
        <v>460000.08</v>
      </c>
      <c r="H143" s="54" t="s">
        <v>49</v>
      </c>
      <c r="I143" s="54"/>
      <c r="J143" s="54"/>
    </row>
    <row r="145" spans="1:10" x14ac:dyDescent="0.25">
      <c r="A145" t="s">
        <v>23</v>
      </c>
    </row>
    <row r="147" spans="1:10" ht="15.75" x14ac:dyDescent="0.25">
      <c r="A147" s="13">
        <v>41713</v>
      </c>
      <c r="B147" s="17">
        <v>660</v>
      </c>
      <c r="C147" s="17" t="s">
        <v>10</v>
      </c>
      <c r="D147" s="14" t="s">
        <v>1</v>
      </c>
      <c r="E147" s="12">
        <v>74616.27</v>
      </c>
      <c r="F147" s="16" t="s">
        <v>12</v>
      </c>
      <c r="G147" s="12">
        <v>52887.27</v>
      </c>
      <c r="H147" s="21">
        <f t="shared" ref="H147:H156" si="4">E147-G147</f>
        <v>21729.000000000007</v>
      </c>
      <c r="I147" s="14" t="s">
        <v>13</v>
      </c>
      <c r="J147" s="14"/>
    </row>
    <row r="148" spans="1:10" ht="15.75" x14ac:dyDescent="0.25">
      <c r="A148" s="13">
        <v>41714</v>
      </c>
      <c r="B148" s="17">
        <v>765</v>
      </c>
      <c r="C148" s="17" t="s">
        <v>10</v>
      </c>
      <c r="D148" s="14" t="s">
        <v>1</v>
      </c>
      <c r="E148" s="15">
        <v>20549.2</v>
      </c>
      <c r="F148" s="16">
        <v>41732</v>
      </c>
      <c r="G148" s="12">
        <v>20549.2</v>
      </c>
      <c r="H148" s="20">
        <f t="shared" si="4"/>
        <v>0</v>
      </c>
      <c r="I148" s="14" t="s">
        <v>4</v>
      </c>
      <c r="J148" s="14"/>
    </row>
    <row r="149" spans="1:10" ht="15.75" x14ac:dyDescent="0.25">
      <c r="A149" s="13">
        <v>41715</v>
      </c>
      <c r="B149" s="17">
        <v>852</v>
      </c>
      <c r="C149" s="17" t="s">
        <v>10</v>
      </c>
      <c r="D149" s="14" t="s">
        <v>1</v>
      </c>
      <c r="E149" s="15">
        <v>25690.5</v>
      </c>
      <c r="F149" s="16">
        <v>41732</v>
      </c>
      <c r="G149" s="12">
        <v>25690.5</v>
      </c>
      <c r="H149" s="15">
        <f t="shared" si="4"/>
        <v>0</v>
      </c>
      <c r="I149" s="14" t="s">
        <v>11</v>
      </c>
      <c r="J149" s="14"/>
    </row>
    <row r="150" spans="1:10" ht="15.75" x14ac:dyDescent="0.25">
      <c r="A150" s="13">
        <v>41717</v>
      </c>
      <c r="B150" s="17">
        <v>12</v>
      </c>
      <c r="C150" s="17" t="s">
        <v>0</v>
      </c>
      <c r="D150" s="14" t="s">
        <v>1</v>
      </c>
      <c r="E150" s="15">
        <v>30775</v>
      </c>
      <c r="F150" s="16">
        <v>41732</v>
      </c>
      <c r="G150" s="12">
        <v>30775</v>
      </c>
      <c r="H150" s="15">
        <f t="shared" si="4"/>
        <v>0</v>
      </c>
      <c r="I150" s="14" t="s">
        <v>4</v>
      </c>
      <c r="J150" s="14"/>
    </row>
    <row r="151" spans="1:10" ht="15.75" x14ac:dyDescent="0.25">
      <c r="A151" s="13">
        <v>41718</v>
      </c>
      <c r="B151" s="17">
        <v>74</v>
      </c>
      <c r="C151" s="17" t="s">
        <v>0</v>
      </c>
      <c r="D151" s="14" t="s">
        <v>1</v>
      </c>
      <c r="E151" s="15">
        <v>45937</v>
      </c>
      <c r="F151" s="16">
        <v>41732</v>
      </c>
      <c r="G151" s="12">
        <v>45937</v>
      </c>
      <c r="H151" s="15">
        <f t="shared" si="4"/>
        <v>0</v>
      </c>
      <c r="I151" s="14" t="s">
        <v>3</v>
      </c>
      <c r="J151" s="14"/>
    </row>
    <row r="152" spans="1:10" ht="15.75" x14ac:dyDescent="0.25">
      <c r="A152" s="13">
        <v>41719</v>
      </c>
      <c r="B152" s="17">
        <v>129</v>
      </c>
      <c r="C152" s="17" t="s">
        <v>0</v>
      </c>
      <c r="D152" s="14" t="s">
        <v>1</v>
      </c>
      <c r="E152" s="15">
        <v>24336</v>
      </c>
      <c r="F152" s="16">
        <v>41732</v>
      </c>
      <c r="G152" s="12">
        <v>24336</v>
      </c>
      <c r="H152" s="15">
        <f t="shared" si="4"/>
        <v>0</v>
      </c>
      <c r="I152" s="14"/>
      <c r="J152" s="14"/>
    </row>
    <row r="153" spans="1:10" ht="15.75" x14ac:dyDescent="0.25">
      <c r="A153" s="13">
        <v>41719</v>
      </c>
      <c r="B153" s="17">
        <v>176</v>
      </c>
      <c r="C153" s="17" t="s">
        <v>0</v>
      </c>
      <c r="D153" s="14" t="s">
        <v>1</v>
      </c>
      <c r="E153" s="15">
        <v>24437.200000000001</v>
      </c>
      <c r="F153" s="16">
        <v>41732</v>
      </c>
      <c r="G153" s="12">
        <v>24437.200000000001</v>
      </c>
      <c r="H153" s="15">
        <f t="shared" si="4"/>
        <v>0</v>
      </c>
      <c r="I153" s="14" t="s">
        <v>4</v>
      </c>
      <c r="J153" s="14"/>
    </row>
    <row r="154" spans="1:10" ht="15.75" x14ac:dyDescent="0.25">
      <c r="A154" s="13">
        <v>41721</v>
      </c>
      <c r="B154" s="17">
        <v>281</v>
      </c>
      <c r="C154" s="17" t="s">
        <v>0</v>
      </c>
      <c r="D154" s="14" t="s">
        <v>1</v>
      </c>
      <c r="E154" s="2">
        <v>19138.400000000001</v>
      </c>
      <c r="F154" s="3">
        <v>41732</v>
      </c>
      <c r="G154" s="2">
        <v>10330.549999999999</v>
      </c>
      <c r="H154" s="2">
        <f t="shared" si="4"/>
        <v>8807.8500000000022</v>
      </c>
      <c r="I154" s="14" t="s">
        <v>14</v>
      </c>
      <c r="J154" s="14"/>
    </row>
    <row r="155" spans="1:10" ht="15.75" x14ac:dyDescent="0.25">
      <c r="A155" s="13">
        <v>41722</v>
      </c>
      <c r="B155" s="17">
        <v>291</v>
      </c>
      <c r="C155" s="17" t="s">
        <v>0</v>
      </c>
      <c r="D155" s="14" t="s">
        <v>1</v>
      </c>
      <c r="E155" s="15">
        <v>21446.1</v>
      </c>
      <c r="F155" s="16">
        <v>41732</v>
      </c>
      <c r="G155" s="12">
        <v>21446.1</v>
      </c>
      <c r="H155" s="15">
        <f t="shared" si="4"/>
        <v>0</v>
      </c>
      <c r="I155" s="15" t="s">
        <v>2</v>
      </c>
      <c r="J155" s="14"/>
    </row>
    <row r="156" spans="1:10" ht="15.75" x14ac:dyDescent="0.25">
      <c r="A156" s="13">
        <v>41723</v>
      </c>
      <c r="B156" s="17">
        <v>376</v>
      </c>
      <c r="C156" s="17" t="s">
        <v>0</v>
      </c>
      <c r="D156" s="14" t="s">
        <v>1</v>
      </c>
      <c r="E156" s="15">
        <v>23011.200000000001</v>
      </c>
      <c r="F156" s="16">
        <v>41732</v>
      </c>
      <c r="G156" s="12">
        <v>23011.200000000001</v>
      </c>
      <c r="H156" s="15">
        <f t="shared" si="4"/>
        <v>0</v>
      </c>
      <c r="I156" s="14" t="s">
        <v>3</v>
      </c>
      <c r="J156" s="14"/>
    </row>
    <row r="157" spans="1:10" x14ac:dyDescent="0.25">
      <c r="G157" s="7">
        <f>SUM(G147:G156)</f>
        <v>279400.02</v>
      </c>
    </row>
    <row r="159" spans="1:10" ht="15.75" thickBot="1" x14ac:dyDescent="0.3"/>
    <row r="160" spans="1:10" ht="15.75" x14ac:dyDescent="0.25">
      <c r="C160" s="25" t="s">
        <v>19</v>
      </c>
      <c r="D160" s="26"/>
      <c r="E160" s="27"/>
      <c r="F160" s="26"/>
      <c r="G160" s="28">
        <v>3488.52</v>
      </c>
    </row>
    <row r="161" spans="2:10" ht="15.75" x14ac:dyDescent="0.25">
      <c r="C161" s="42"/>
      <c r="D161" s="19"/>
      <c r="E161" s="20"/>
      <c r="F161" s="19"/>
      <c r="G161" s="39">
        <v>60000</v>
      </c>
    </row>
    <row r="162" spans="2:10" ht="15.75" x14ac:dyDescent="0.25">
      <c r="C162" s="42"/>
      <c r="D162" s="19"/>
      <c r="E162" s="20"/>
      <c r="F162" s="19"/>
      <c r="G162" s="39">
        <v>66511.5</v>
      </c>
    </row>
    <row r="163" spans="2:10" ht="15.75" x14ac:dyDescent="0.25">
      <c r="C163" s="42"/>
      <c r="D163" s="19"/>
      <c r="E163" s="20"/>
      <c r="F163" s="19"/>
      <c r="G163" s="39">
        <v>89400</v>
      </c>
    </row>
    <row r="164" spans="2:10" ht="15.75" x14ac:dyDescent="0.25">
      <c r="C164" s="42"/>
      <c r="D164" s="19"/>
      <c r="E164" s="20"/>
      <c r="F164" s="19"/>
      <c r="G164" s="39">
        <v>60000</v>
      </c>
    </row>
    <row r="165" spans="2:10" ht="16.5" thickBot="1" x14ac:dyDescent="0.3">
      <c r="C165" s="29"/>
      <c r="D165" s="30"/>
      <c r="E165" s="31"/>
      <c r="F165" s="30"/>
      <c r="G165" s="32">
        <f>SUM(G160:G164)</f>
        <v>279400.02</v>
      </c>
    </row>
    <row r="168" spans="2:10" s="33" customFormat="1" ht="15.75" x14ac:dyDescent="0.25">
      <c r="B168" s="14"/>
      <c r="C168" s="14"/>
      <c r="E168" s="55" t="s">
        <v>37</v>
      </c>
      <c r="F168" s="55"/>
      <c r="G168" s="34">
        <f>G165</f>
        <v>279400.02</v>
      </c>
      <c r="H168" s="54" t="s">
        <v>50</v>
      </c>
      <c r="I168" s="54"/>
      <c r="J168" s="50"/>
    </row>
  </sheetData>
  <mergeCells count="25">
    <mergeCell ref="E168:F168"/>
    <mergeCell ref="H168:I168"/>
    <mergeCell ref="C104:E104"/>
    <mergeCell ref="D112:F112"/>
    <mergeCell ref="H112:J112"/>
    <mergeCell ref="C131:E131"/>
    <mergeCell ref="C132:E132"/>
    <mergeCell ref="C133:E133"/>
    <mergeCell ref="C134:E134"/>
    <mergeCell ref="C135:E135"/>
    <mergeCell ref="J139:M140"/>
    <mergeCell ref="D143:F143"/>
    <mergeCell ref="H143:J143"/>
    <mergeCell ref="D53:F53"/>
    <mergeCell ref="H53:J53"/>
    <mergeCell ref="E68:F68"/>
    <mergeCell ref="H68:J68"/>
    <mergeCell ref="E86:F86"/>
    <mergeCell ref="H86:J86"/>
    <mergeCell ref="C40:E40"/>
    <mergeCell ref="D16:F16"/>
    <mergeCell ref="H16:J16"/>
    <mergeCell ref="C23:E23"/>
    <mergeCell ref="E26:F26"/>
    <mergeCell ref="H26:J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abSelected="1" topLeftCell="A28" workbookViewId="0">
      <selection activeCell="A46" sqref="A46"/>
    </sheetView>
  </sheetViews>
  <sheetFormatPr baseColWidth="10" defaultRowHeight="15" x14ac:dyDescent="0.25"/>
  <cols>
    <col min="4" max="4" width="11.42578125" style="88"/>
    <col min="5" max="5" width="14.42578125" bestFit="1" customWidth="1"/>
    <col min="6" max="6" width="12.42578125" bestFit="1" customWidth="1"/>
    <col min="7" max="7" width="11.7109375" style="60" bestFit="1" customWidth="1"/>
    <col min="8" max="8" width="12.42578125" style="60" bestFit="1" customWidth="1"/>
    <col min="9" max="9" width="17.28515625" bestFit="1" customWidth="1"/>
  </cols>
  <sheetData>
    <row r="1" spans="2:10" x14ac:dyDescent="0.25">
      <c r="B1" s="13">
        <v>41677</v>
      </c>
      <c r="C1">
        <v>975</v>
      </c>
      <c r="D1" s="88" t="s">
        <v>32</v>
      </c>
      <c r="E1" t="s">
        <v>1</v>
      </c>
      <c r="F1" s="60">
        <v>280000</v>
      </c>
      <c r="H1" s="60">
        <v>-200000</v>
      </c>
      <c r="I1" s="60">
        <f>F1+H1</f>
        <v>80000</v>
      </c>
    </row>
    <row r="2" spans="2:10" ht="15.75" x14ac:dyDescent="0.25">
      <c r="B2" s="80">
        <v>41697</v>
      </c>
      <c r="C2" s="81">
        <v>470</v>
      </c>
      <c r="D2" s="89" t="s">
        <v>8</v>
      </c>
      <c r="E2" s="81" t="s">
        <v>1</v>
      </c>
      <c r="F2" s="95">
        <v>100574</v>
      </c>
      <c r="G2" s="96"/>
      <c r="H2" s="97"/>
      <c r="I2" s="98">
        <f>F2-H2</f>
        <v>100574</v>
      </c>
      <c r="J2" s="10" t="s">
        <v>9</v>
      </c>
    </row>
    <row r="3" spans="2:10" ht="15.75" x14ac:dyDescent="0.25">
      <c r="B3" s="82">
        <v>41703</v>
      </c>
      <c r="C3" s="83">
        <v>882</v>
      </c>
      <c r="D3" s="90" t="s">
        <v>8</v>
      </c>
      <c r="E3" s="83" t="s">
        <v>1</v>
      </c>
      <c r="F3" s="99">
        <v>57660</v>
      </c>
      <c r="G3" s="97"/>
      <c r="H3" s="97"/>
      <c r="I3" s="98">
        <f>F3-H3</f>
        <v>57660</v>
      </c>
      <c r="J3" s="14" t="s">
        <v>4</v>
      </c>
    </row>
    <row r="4" spans="2:10" ht="15.75" x14ac:dyDescent="0.25">
      <c r="B4" s="82">
        <v>41705</v>
      </c>
      <c r="C4" s="83">
        <v>63</v>
      </c>
      <c r="D4" s="90" t="s">
        <v>10</v>
      </c>
      <c r="E4" s="83" t="s">
        <v>1</v>
      </c>
      <c r="F4" s="99">
        <v>47583</v>
      </c>
      <c r="G4" s="97"/>
      <c r="H4" s="97"/>
      <c r="I4" s="98">
        <f>F4-H4</f>
        <v>47583</v>
      </c>
      <c r="J4" s="14" t="s">
        <v>4</v>
      </c>
    </row>
    <row r="5" spans="2:10" ht="15.75" x14ac:dyDescent="0.25">
      <c r="B5" s="82">
        <v>41706</v>
      </c>
      <c r="C5" s="83">
        <v>117</v>
      </c>
      <c r="D5" s="90" t="s">
        <v>10</v>
      </c>
      <c r="E5" s="83" t="s">
        <v>1</v>
      </c>
      <c r="F5" s="99">
        <v>46019.65</v>
      </c>
      <c r="G5" s="97"/>
      <c r="H5" s="97"/>
      <c r="I5" s="98">
        <f>F5-H5</f>
        <v>46019.65</v>
      </c>
      <c r="J5" s="14" t="s">
        <v>2</v>
      </c>
    </row>
    <row r="6" spans="2:10" ht="15.75" x14ac:dyDescent="0.25">
      <c r="B6" s="82">
        <v>41708</v>
      </c>
      <c r="C6" s="84">
        <v>302</v>
      </c>
      <c r="D6" s="91" t="s">
        <v>10</v>
      </c>
      <c r="E6" s="84" t="s">
        <v>1</v>
      </c>
      <c r="F6" s="98">
        <v>28589.5</v>
      </c>
      <c r="G6" s="100"/>
      <c r="H6" s="100"/>
      <c r="I6" s="98">
        <f>F6-H6</f>
        <v>28589.5</v>
      </c>
      <c r="J6" s="17" t="s">
        <v>11</v>
      </c>
    </row>
    <row r="7" spans="2:10" ht="15.75" x14ac:dyDescent="0.25">
      <c r="B7" s="82">
        <v>41711</v>
      </c>
      <c r="C7" s="84">
        <v>537</v>
      </c>
      <c r="D7" s="91" t="s">
        <v>10</v>
      </c>
      <c r="E7" s="83" t="s">
        <v>1</v>
      </c>
      <c r="F7" s="99">
        <v>77845</v>
      </c>
      <c r="G7" s="97"/>
      <c r="H7" s="97"/>
      <c r="I7" s="99">
        <f>F7-H7</f>
        <v>77845</v>
      </c>
      <c r="J7" s="14" t="s">
        <v>3</v>
      </c>
    </row>
    <row r="8" spans="2:10" ht="15.75" x14ac:dyDescent="0.25">
      <c r="B8" s="82">
        <v>41713</v>
      </c>
      <c r="C8" s="84">
        <v>660</v>
      </c>
      <c r="D8" s="91" t="s">
        <v>10</v>
      </c>
      <c r="E8" s="83" t="s">
        <v>1</v>
      </c>
      <c r="F8" s="101">
        <v>74616.27</v>
      </c>
      <c r="G8" s="97"/>
      <c r="H8" s="97"/>
      <c r="I8" s="101">
        <f>F8-H8</f>
        <v>74616.27</v>
      </c>
      <c r="J8" s="14" t="s">
        <v>13</v>
      </c>
    </row>
    <row r="9" spans="2:10" ht="15.75" x14ac:dyDescent="0.25">
      <c r="B9" s="82">
        <v>41714</v>
      </c>
      <c r="C9" s="84">
        <v>765</v>
      </c>
      <c r="D9" s="91" t="s">
        <v>10</v>
      </c>
      <c r="E9" s="83" t="s">
        <v>1</v>
      </c>
      <c r="F9" s="99">
        <v>20549.2</v>
      </c>
      <c r="G9" s="97"/>
      <c r="H9" s="97"/>
      <c r="I9" s="99">
        <f>F9-H9</f>
        <v>20549.2</v>
      </c>
      <c r="J9" s="14" t="s">
        <v>4</v>
      </c>
    </row>
    <row r="10" spans="2:10" ht="15.75" x14ac:dyDescent="0.25">
      <c r="B10" s="82">
        <v>41715</v>
      </c>
      <c r="C10" s="84">
        <v>852</v>
      </c>
      <c r="D10" s="91" t="s">
        <v>10</v>
      </c>
      <c r="E10" s="83" t="s">
        <v>1</v>
      </c>
      <c r="F10" s="99">
        <v>25690.5</v>
      </c>
      <c r="G10" s="97"/>
      <c r="H10" s="97"/>
      <c r="I10" s="99">
        <f>F10-H10</f>
        <v>25690.5</v>
      </c>
      <c r="J10" s="14" t="s">
        <v>11</v>
      </c>
    </row>
    <row r="11" spans="2:10" ht="15.75" x14ac:dyDescent="0.25">
      <c r="B11" s="82">
        <v>41717</v>
      </c>
      <c r="C11" s="84">
        <v>12</v>
      </c>
      <c r="D11" s="91" t="s">
        <v>0</v>
      </c>
      <c r="E11" s="83" t="s">
        <v>1</v>
      </c>
      <c r="F11" s="99">
        <v>30775</v>
      </c>
      <c r="G11" s="97"/>
      <c r="H11" s="97"/>
      <c r="I11" s="99">
        <f>F11-H11</f>
        <v>30775</v>
      </c>
      <c r="J11" s="14" t="s">
        <v>4</v>
      </c>
    </row>
    <row r="12" spans="2:10" ht="15.75" x14ac:dyDescent="0.25">
      <c r="B12" s="82">
        <v>41718</v>
      </c>
      <c r="C12" s="84">
        <v>74</v>
      </c>
      <c r="D12" s="91" t="s">
        <v>0</v>
      </c>
      <c r="E12" s="83" t="s">
        <v>1</v>
      </c>
      <c r="F12" s="99">
        <v>45937</v>
      </c>
      <c r="G12" s="97"/>
      <c r="H12" s="97"/>
      <c r="I12" s="99">
        <f>F12-H12</f>
        <v>45937</v>
      </c>
      <c r="J12" s="14" t="s">
        <v>3</v>
      </c>
    </row>
    <row r="13" spans="2:10" ht="15.75" x14ac:dyDescent="0.25">
      <c r="B13" s="82">
        <v>41719</v>
      </c>
      <c r="C13" s="84">
        <v>129</v>
      </c>
      <c r="D13" s="91" t="s">
        <v>0</v>
      </c>
      <c r="E13" s="83" t="s">
        <v>1</v>
      </c>
      <c r="F13" s="99">
        <v>24336</v>
      </c>
      <c r="G13" s="97"/>
      <c r="H13" s="97"/>
      <c r="I13" s="99">
        <f>F13-H13</f>
        <v>24336</v>
      </c>
      <c r="J13" s="14"/>
    </row>
    <row r="14" spans="2:10" ht="15.75" x14ac:dyDescent="0.25">
      <c r="B14" s="82">
        <v>41719</v>
      </c>
      <c r="C14" s="84">
        <v>176</v>
      </c>
      <c r="D14" s="91" t="s">
        <v>0</v>
      </c>
      <c r="E14" s="83" t="s">
        <v>1</v>
      </c>
      <c r="F14" s="99">
        <v>24437.200000000001</v>
      </c>
      <c r="G14" s="97"/>
      <c r="H14" s="97"/>
      <c r="I14" s="99">
        <f>F14-H14</f>
        <v>24437.200000000001</v>
      </c>
      <c r="J14" s="14" t="s">
        <v>4</v>
      </c>
    </row>
    <row r="15" spans="2:10" ht="15.75" x14ac:dyDescent="0.25">
      <c r="B15" s="82">
        <v>41721</v>
      </c>
      <c r="C15" s="84">
        <v>281</v>
      </c>
      <c r="D15" s="91" t="s">
        <v>0</v>
      </c>
      <c r="E15" s="83" t="s">
        <v>1</v>
      </c>
      <c r="F15" s="101">
        <v>19138.400000000001</v>
      </c>
      <c r="G15" s="97"/>
      <c r="H15" s="97"/>
      <c r="I15" s="101">
        <f>F15-H15</f>
        <v>19138.400000000001</v>
      </c>
      <c r="J15" s="14" t="s">
        <v>14</v>
      </c>
    </row>
    <row r="16" spans="2:10" ht="15.75" x14ac:dyDescent="0.25">
      <c r="B16" s="82">
        <v>41722</v>
      </c>
      <c r="C16" s="84">
        <v>291</v>
      </c>
      <c r="D16" s="91" t="s">
        <v>0</v>
      </c>
      <c r="E16" s="83" t="s">
        <v>1</v>
      </c>
      <c r="F16" s="99">
        <v>21446.1</v>
      </c>
      <c r="G16" s="97"/>
      <c r="H16" s="97"/>
      <c r="I16" s="99">
        <f>F16-H16</f>
        <v>21446.1</v>
      </c>
      <c r="J16" s="15" t="s">
        <v>2</v>
      </c>
    </row>
    <row r="17" spans="2:10" ht="15.75" x14ac:dyDescent="0.25">
      <c r="B17" s="82">
        <v>41723</v>
      </c>
      <c r="C17" s="84">
        <v>376</v>
      </c>
      <c r="D17" s="91" t="s">
        <v>0</v>
      </c>
      <c r="E17" s="83" t="s">
        <v>1</v>
      </c>
      <c r="F17" s="99">
        <v>23011.200000000001</v>
      </c>
      <c r="G17" s="97"/>
      <c r="H17" s="97"/>
      <c r="I17" s="99">
        <f>F17-H17</f>
        <v>23011.200000000001</v>
      </c>
      <c r="J17" s="14" t="s">
        <v>3</v>
      </c>
    </row>
    <row r="18" spans="2:10" ht="15.75" x14ac:dyDescent="0.25">
      <c r="B18" s="85">
        <v>41724</v>
      </c>
      <c r="C18" s="84">
        <v>441</v>
      </c>
      <c r="D18" s="91" t="s">
        <v>0</v>
      </c>
      <c r="E18" s="86" t="s">
        <v>1</v>
      </c>
      <c r="F18" s="101">
        <v>25953.5</v>
      </c>
      <c r="G18" s="97"/>
      <c r="H18" s="97"/>
      <c r="I18" s="101">
        <v>25953.5</v>
      </c>
      <c r="J18" s="33" t="s">
        <v>2</v>
      </c>
    </row>
    <row r="19" spans="2:10" ht="15.75" x14ac:dyDescent="0.25">
      <c r="B19" s="85">
        <v>41725</v>
      </c>
      <c r="C19" s="84">
        <v>515</v>
      </c>
      <c r="D19" s="91" t="s">
        <v>0</v>
      </c>
      <c r="E19" s="86" t="s">
        <v>1</v>
      </c>
      <c r="F19" s="101">
        <v>46018.5</v>
      </c>
      <c r="G19" s="97"/>
      <c r="H19" s="97"/>
      <c r="I19" s="101">
        <v>46018.5</v>
      </c>
      <c r="J19" s="33" t="s">
        <v>2</v>
      </c>
    </row>
    <row r="20" spans="2:10" ht="15.75" x14ac:dyDescent="0.25">
      <c r="B20" s="85">
        <v>41726</v>
      </c>
      <c r="C20" s="84">
        <v>579</v>
      </c>
      <c r="D20" s="91" t="s">
        <v>0</v>
      </c>
      <c r="E20" s="86" t="s">
        <v>1</v>
      </c>
      <c r="F20" s="101">
        <v>48534.5</v>
      </c>
      <c r="G20" s="97"/>
      <c r="H20" s="97"/>
      <c r="I20" s="101">
        <v>48534.5</v>
      </c>
      <c r="J20" s="33" t="s">
        <v>3</v>
      </c>
    </row>
    <row r="21" spans="2:10" ht="15.75" x14ac:dyDescent="0.25">
      <c r="B21" s="85">
        <v>41727</v>
      </c>
      <c r="C21" s="84">
        <v>649</v>
      </c>
      <c r="D21" s="91" t="s">
        <v>0</v>
      </c>
      <c r="E21" s="86" t="s">
        <v>1</v>
      </c>
      <c r="F21" s="101">
        <v>40373</v>
      </c>
      <c r="G21" s="97"/>
      <c r="H21" s="97"/>
      <c r="I21" s="101">
        <v>40373</v>
      </c>
      <c r="J21" s="33" t="s">
        <v>4</v>
      </c>
    </row>
    <row r="22" spans="2:10" ht="15.75" x14ac:dyDescent="0.25">
      <c r="B22" s="85">
        <v>41728</v>
      </c>
      <c r="C22" s="84">
        <v>714</v>
      </c>
      <c r="D22" s="91" t="s">
        <v>0</v>
      </c>
      <c r="E22" s="86" t="s">
        <v>1</v>
      </c>
      <c r="F22" s="101">
        <v>28905</v>
      </c>
      <c r="G22" s="97"/>
      <c r="H22" s="97"/>
      <c r="I22" s="101">
        <v>28905</v>
      </c>
      <c r="J22" s="33" t="s">
        <v>4</v>
      </c>
    </row>
    <row r="23" spans="2:10" ht="15.75" x14ac:dyDescent="0.25">
      <c r="B23" s="85">
        <v>41729</v>
      </c>
      <c r="C23" s="84">
        <v>777</v>
      </c>
      <c r="D23" s="91" t="s">
        <v>0</v>
      </c>
      <c r="E23" s="86" t="s">
        <v>1</v>
      </c>
      <c r="F23" s="101">
        <v>25934.6</v>
      </c>
      <c r="G23" s="97"/>
      <c r="H23" s="97"/>
      <c r="I23" s="101">
        <v>25934.6</v>
      </c>
      <c r="J23" s="33" t="s">
        <v>4</v>
      </c>
    </row>
    <row r="24" spans="2:10" ht="15.75" x14ac:dyDescent="0.25">
      <c r="B24" s="87">
        <v>41730</v>
      </c>
      <c r="C24" s="86">
        <v>843</v>
      </c>
      <c r="D24" s="92" t="s">
        <v>0</v>
      </c>
      <c r="E24" s="86" t="s">
        <v>1</v>
      </c>
      <c r="F24" s="101">
        <v>26489.5</v>
      </c>
      <c r="G24" s="97"/>
      <c r="H24" s="97"/>
      <c r="I24" s="98">
        <v>26489.5</v>
      </c>
      <c r="J24" s="33" t="s">
        <v>4</v>
      </c>
    </row>
    <row r="25" spans="2:10" ht="15.75" x14ac:dyDescent="0.25">
      <c r="B25" s="85">
        <v>41731</v>
      </c>
      <c r="C25" s="86">
        <v>909</v>
      </c>
      <c r="D25" s="92" t="s">
        <v>0</v>
      </c>
      <c r="E25" s="86" t="s">
        <v>1</v>
      </c>
      <c r="F25" s="101">
        <v>27512.5</v>
      </c>
      <c r="G25" s="97"/>
      <c r="H25" s="97"/>
      <c r="I25" s="98">
        <v>27512.5</v>
      </c>
      <c r="J25" s="33" t="s">
        <v>3</v>
      </c>
    </row>
    <row r="26" spans="2:10" ht="15.75" x14ac:dyDescent="0.25">
      <c r="B26" s="85">
        <v>41732</v>
      </c>
      <c r="C26" s="86">
        <v>963</v>
      </c>
      <c r="D26" s="92" t="s">
        <v>0</v>
      </c>
      <c r="E26" s="86" t="s">
        <v>1</v>
      </c>
      <c r="F26" s="101">
        <v>9832.5</v>
      </c>
      <c r="G26" s="97"/>
      <c r="H26" s="97"/>
      <c r="I26" s="98">
        <v>9832.5</v>
      </c>
      <c r="J26" s="108" t="s">
        <v>5</v>
      </c>
    </row>
    <row r="27" spans="2:10" ht="15.75" x14ac:dyDescent="0.25">
      <c r="B27" s="85">
        <v>41732</v>
      </c>
      <c r="C27" s="86">
        <v>994</v>
      </c>
      <c r="D27" s="92" t="s">
        <v>0</v>
      </c>
      <c r="E27" s="86" t="s">
        <v>1</v>
      </c>
      <c r="F27" s="101">
        <v>45844</v>
      </c>
      <c r="G27" s="97"/>
      <c r="H27" s="97"/>
      <c r="I27" s="98">
        <v>45844</v>
      </c>
      <c r="J27" s="33" t="s">
        <v>3</v>
      </c>
    </row>
    <row r="28" spans="2:10" ht="15.75" x14ac:dyDescent="0.25">
      <c r="B28" s="85">
        <v>41732</v>
      </c>
      <c r="C28" s="86">
        <v>13</v>
      </c>
      <c r="D28" s="92" t="s">
        <v>6</v>
      </c>
      <c r="E28" s="86" t="s">
        <v>1</v>
      </c>
      <c r="F28" s="101">
        <v>14203.4</v>
      </c>
      <c r="G28" s="97"/>
      <c r="H28" s="97"/>
      <c r="I28" s="98">
        <v>14203.4</v>
      </c>
      <c r="J28" s="33"/>
    </row>
    <row r="29" spans="2:10" ht="15.75" x14ac:dyDescent="0.25">
      <c r="B29" s="85">
        <v>41732</v>
      </c>
      <c r="C29" s="86">
        <v>19</v>
      </c>
      <c r="D29" s="92" t="s">
        <v>6</v>
      </c>
      <c r="E29" s="86" t="s">
        <v>1</v>
      </c>
      <c r="F29" s="101">
        <v>34460.400000000001</v>
      </c>
      <c r="G29" s="97"/>
      <c r="H29" s="97"/>
      <c r="I29" s="98">
        <v>34460.400000000001</v>
      </c>
      <c r="J29" s="33" t="s">
        <v>3</v>
      </c>
    </row>
    <row r="30" spans="2:10" ht="15.75" x14ac:dyDescent="0.25">
      <c r="B30" s="85">
        <v>41733</v>
      </c>
      <c r="C30" s="86">
        <v>54</v>
      </c>
      <c r="D30" s="92" t="s">
        <v>6</v>
      </c>
      <c r="E30" s="86" t="s">
        <v>1</v>
      </c>
      <c r="F30" s="101">
        <v>43419.5</v>
      </c>
      <c r="G30" s="97"/>
      <c r="H30" s="97"/>
      <c r="I30" s="98">
        <v>43419.5</v>
      </c>
      <c r="J30" s="33" t="s">
        <v>3</v>
      </c>
    </row>
    <row r="31" spans="2:10" ht="15.75" x14ac:dyDescent="0.25">
      <c r="B31" s="85">
        <v>41733</v>
      </c>
      <c r="C31" s="86">
        <v>94</v>
      </c>
      <c r="D31" s="92" t="s">
        <v>6</v>
      </c>
      <c r="E31" s="86" t="s">
        <v>1</v>
      </c>
      <c r="F31" s="101">
        <v>26864</v>
      </c>
      <c r="G31" s="97"/>
      <c r="H31" s="97"/>
      <c r="I31" s="98">
        <v>26864</v>
      </c>
      <c r="J31" s="33" t="s">
        <v>3</v>
      </c>
    </row>
    <row r="32" spans="2:10" ht="15.75" x14ac:dyDescent="0.25">
      <c r="B32" s="85">
        <v>41734</v>
      </c>
      <c r="C32" s="86">
        <v>158</v>
      </c>
      <c r="D32" s="92" t="s">
        <v>6</v>
      </c>
      <c r="E32" s="86" t="s">
        <v>1</v>
      </c>
      <c r="F32" s="101">
        <v>40091</v>
      </c>
      <c r="G32" s="97"/>
      <c r="H32" s="97"/>
      <c r="I32" s="98">
        <v>40091</v>
      </c>
      <c r="J32" s="33" t="s">
        <v>3</v>
      </c>
    </row>
    <row r="33" spans="2:10" ht="15.75" x14ac:dyDescent="0.25">
      <c r="B33" s="85">
        <v>41735</v>
      </c>
      <c r="C33" s="86">
        <v>224</v>
      </c>
      <c r="D33" s="92" t="s">
        <v>6</v>
      </c>
      <c r="E33" s="86" t="s">
        <v>1</v>
      </c>
      <c r="F33" s="101">
        <v>25267.200000000001</v>
      </c>
      <c r="G33" s="97"/>
      <c r="H33" s="97"/>
      <c r="I33" s="98">
        <v>25267.200000000001</v>
      </c>
      <c r="J33" s="33" t="s">
        <v>3</v>
      </c>
    </row>
    <row r="34" spans="2:10" ht="15.75" x14ac:dyDescent="0.25">
      <c r="B34" s="85">
        <v>41736</v>
      </c>
      <c r="C34" s="86">
        <v>266</v>
      </c>
      <c r="D34" s="92" t="s">
        <v>6</v>
      </c>
      <c r="E34" s="86" t="s">
        <v>1</v>
      </c>
      <c r="F34" s="101">
        <v>20849.2</v>
      </c>
      <c r="G34" s="97"/>
      <c r="H34" s="97"/>
      <c r="I34" s="98">
        <f>F34-H34</f>
        <v>20849.2</v>
      </c>
      <c r="J34" s="33" t="s">
        <v>3</v>
      </c>
    </row>
    <row r="35" spans="2:10" ht="15.75" x14ac:dyDescent="0.25">
      <c r="B35" s="85">
        <v>41737</v>
      </c>
      <c r="C35" s="86">
        <v>322</v>
      </c>
      <c r="D35" s="92" t="s">
        <v>6</v>
      </c>
      <c r="E35" s="86" t="s">
        <v>1</v>
      </c>
      <c r="F35" s="101">
        <v>31198.5</v>
      </c>
      <c r="G35" s="97"/>
      <c r="H35" s="97"/>
      <c r="I35" s="98">
        <f>F35</f>
        <v>31198.5</v>
      </c>
      <c r="J35" s="33"/>
    </row>
    <row r="36" spans="2:10" ht="15.75" x14ac:dyDescent="0.25">
      <c r="B36" s="85">
        <v>41738</v>
      </c>
      <c r="C36" s="86">
        <v>393</v>
      </c>
      <c r="D36" s="92" t="s">
        <v>6</v>
      </c>
      <c r="E36" s="86" t="s">
        <v>1</v>
      </c>
      <c r="F36" s="101">
        <v>47254</v>
      </c>
      <c r="G36" s="97"/>
      <c r="H36" s="97"/>
      <c r="I36" s="98">
        <f>F36</f>
        <v>47254</v>
      </c>
      <c r="J36" s="33"/>
    </row>
    <row r="37" spans="2:10" ht="15.75" thickBot="1" x14ac:dyDescent="0.3">
      <c r="F37" s="62">
        <f>SUM(F1:F36)</f>
        <v>1557212.8199999998</v>
      </c>
      <c r="I37" s="60">
        <v>0</v>
      </c>
    </row>
    <row r="38" spans="2:10" ht="15.75" thickBot="1" x14ac:dyDescent="0.3">
      <c r="I38" s="61">
        <f>SUM(I1:I37)</f>
        <v>1357212.8199999996</v>
      </c>
    </row>
    <row r="39" spans="2:10" x14ac:dyDescent="0.25">
      <c r="C39" s="64" t="s">
        <v>55</v>
      </c>
      <c r="D39" s="107">
        <v>41705</v>
      </c>
      <c r="E39" s="79" t="s">
        <v>52</v>
      </c>
      <c r="F39" s="65"/>
      <c r="G39" s="66">
        <v>200000</v>
      </c>
    </row>
    <row r="40" spans="2:10" x14ac:dyDescent="0.25">
      <c r="C40" s="67"/>
      <c r="D40" s="102">
        <v>41717</v>
      </c>
      <c r="E40" s="103" t="s">
        <v>52</v>
      </c>
      <c r="F40" s="104"/>
      <c r="G40" s="105">
        <v>180000</v>
      </c>
    </row>
    <row r="41" spans="2:10" x14ac:dyDescent="0.25">
      <c r="C41" s="67"/>
      <c r="D41" s="102">
        <v>41711</v>
      </c>
      <c r="E41" s="103" t="s">
        <v>52</v>
      </c>
      <c r="F41" s="104"/>
      <c r="G41" s="105">
        <v>200000</v>
      </c>
    </row>
    <row r="42" spans="2:10" x14ac:dyDescent="0.25">
      <c r="C42" s="67"/>
      <c r="D42" s="102">
        <v>41725</v>
      </c>
      <c r="E42" s="103" t="s">
        <v>20</v>
      </c>
      <c r="F42" s="104"/>
      <c r="G42" s="105">
        <v>80000</v>
      </c>
    </row>
    <row r="43" spans="2:10" ht="15.75" thickBot="1" x14ac:dyDescent="0.3">
      <c r="C43" s="67"/>
      <c r="D43" s="102">
        <v>41730</v>
      </c>
      <c r="E43" s="103" t="s">
        <v>52</v>
      </c>
      <c r="F43" s="104"/>
      <c r="G43" s="105">
        <v>3488.52</v>
      </c>
    </row>
    <row r="44" spans="2:10" x14ac:dyDescent="0.25">
      <c r="C44" s="67"/>
      <c r="D44" s="102">
        <v>41730</v>
      </c>
      <c r="E44" s="103" t="s">
        <v>52</v>
      </c>
      <c r="F44" s="104"/>
      <c r="G44" s="105">
        <v>60000</v>
      </c>
      <c r="I44" s="74"/>
      <c r="J44" s="48"/>
    </row>
    <row r="45" spans="2:10" ht="18.75" x14ac:dyDescent="0.3">
      <c r="C45" s="67"/>
      <c r="D45" s="102">
        <v>41730</v>
      </c>
      <c r="E45" s="103" t="s">
        <v>52</v>
      </c>
      <c r="F45" s="104"/>
      <c r="G45" s="105">
        <v>66511.5</v>
      </c>
      <c r="I45" s="106">
        <f>I38</f>
        <v>1357212.8199999996</v>
      </c>
      <c r="J45" s="104"/>
    </row>
    <row r="46" spans="2:10" ht="18.75" x14ac:dyDescent="0.3">
      <c r="C46" s="67"/>
      <c r="D46" s="102">
        <v>41725</v>
      </c>
      <c r="E46" s="103" t="s">
        <v>52</v>
      </c>
      <c r="F46" s="104"/>
      <c r="G46" s="105">
        <v>89400</v>
      </c>
      <c r="I46" s="106">
        <f>-G54</f>
        <v>-1182820.02</v>
      </c>
      <c r="J46" s="104"/>
    </row>
    <row r="47" spans="2:10" ht="18.75" x14ac:dyDescent="0.3">
      <c r="C47" s="67"/>
      <c r="D47" s="102">
        <v>41730</v>
      </c>
      <c r="E47" s="103" t="s">
        <v>52</v>
      </c>
      <c r="F47" s="104"/>
      <c r="G47" s="105">
        <v>60000</v>
      </c>
      <c r="I47" s="75">
        <f>SUM(I45:I46)</f>
        <v>174392.79999999958</v>
      </c>
      <c r="J47" s="76"/>
    </row>
    <row r="48" spans="2:10" ht="19.5" thickBot="1" x14ac:dyDescent="0.35">
      <c r="C48" s="67"/>
      <c r="D48" s="102">
        <v>41732</v>
      </c>
      <c r="E48" s="103" t="s">
        <v>52</v>
      </c>
      <c r="F48" s="104"/>
      <c r="G48" s="105">
        <v>90000</v>
      </c>
      <c r="I48" s="77" t="s">
        <v>54</v>
      </c>
      <c r="J48" s="78"/>
    </row>
    <row r="49" spans="3:9" ht="18.75" x14ac:dyDescent="0.3">
      <c r="C49" s="67"/>
      <c r="D49" s="102">
        <v>41737</v>
      </c>
      <c r="E49" s="103" t="s">
        <v>52</v>
      </c>
      <c r="F49" s="104"/>
      <c r="G49" s="105">
        <v>66850</v>
      </c>
      <c r="I49" s="63"/>
    </row>
    <row r="50" spans="3:9" ht="18.75" x14ac:dyDescent="0.3">
      <c r="C50" s="67"/>
      <c r="D50" s="102">
        <v>41736</v>
      </c>
      <c r="E50" s="103" t="s">
        <v>52</v>
      </c>
      <c r="F50" s="104"/>
      <c r="G50" s="105">
        <v>150000</v>
      </c>
      <c r="I50" s="63"/>
    </row>
    <row r="51" spans="3:9" x14ac:dyDescent="0.25">
      <c r="C51" s="67"/>
      <c r="D51" s="102"/>
      <c r="E51" s="103" t="s">
        <v>53</v>
      </c>
      <c r="F51" s="104"/>
      <c r="G51" s="105">
        <v>17510</v>
      </c>
    </row>
    <row r="52" spans="3:9" x14ac:dyDescent="0.25">
      <c r="C52" s="67"/>
      <c r="D52" s="102"/>
      <c r="E52" s="103" t="s">
        <v>20</v>
      </c>
      <c r="F52" s="104"/>
      <c r="G52" s="105">
        <v>119060</v>
      </c>
    </row>
    <row r="53" spans="3:9" ht="15.75" thickBot="1" x14ac:dyDescent="0.3">
      <c r="C53" s="67"/>
      <c r="D53" s="93"/>
      <c r="E53" s="68"/>
      <c r="F53" s="8"/>
      <c r="G53" s="69">
        <v>0</v>
      </c>
    </row>
    <row r="54" spans="3:9" ht="15.75" thickBot="1" x14ac:dyDescent="0.3">
      <c r="C54" s="67"/>
      <c r="D54" s="93"/>
      <c r="E54" s="8"/>
      <c r="F54" s="8"/>
      <c r="G54" s="70">
        <f>SUM(G40:G53)</f>
        <v>1182820.02</v>
      </c>
    </row>
    <row r="55" spans="3:9" x14ac:dyDescent="0.25">
      <c r="C55" s="71"/>
      <c r="D55" s="94"/>
      <c r="E55" s="72"/>
      <c r="F55" s="72"/>
      <c r="G55" s="73"/>
    </row>
    <row r="65" customFormat="1" x14ac:dyDescent="0.25"/>
    <row r="66" customFormat="1" x14ac:dyDescent="0.25"/>
    <row r="67" customFormat="1" x14ac:dyDescent="0.25"/>
    <row r="68" customFormat="1" x14ac:dyDescent="0.25"/>
  </sheetData>
  <pageMargins left="0.31496062992125984" right="0.70866141732283472" top="0.35433070866141736" bottom="0.35433070866141736" header="0.31496062992125984" footer="0.31496062992125984"/>
  <pageSetup scale="7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luis herrera</vt:lpstr>
      <vt:lpstr>Hoja2</vt:lpstr>
      <vt:lpstr>ESTAdo de cuenta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ADRIANA</dc:creator>
  <cp:lastModifiedBy>ROUSS</cp:lastModifiedBy>
  <cp:lastPrinted>2014-04-15T14:59:28Z</cp:lastPrinted>
  <dcterms:created xsi:type="dcterms:W3CDTF">2014-04-15T13:56:46Z</dcterms:created>
  <dcterms:modified xsi:type="dcterms:W3CDTF">2014-04-15T15:03:11Z</dcterms:modified>
</cp:coreProperties>
</file>