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 activeTab="1"/>
  </bookViews>
  <sheets>
    <sheet name="ENERO  2015" sheetId="1" r:id="rId1"/>
    <sheet name="AÑO   2 0 1 4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99" i="2" l="1"/>
  <c r="H97" i="2"/>
  <c r="H95" i="2"/>
  <c r="H94" i="2"/>
  <c r="H92" i="2"/>
  <c r="H90" i="2"/>
  <c r="H88" i="2"/>
  <c r="H86" i="2"/>
  <c r="H84" i="2"/>
  <c r="H102" i="2" s="1"/>
  <c r="H77" i="2"/>
  <c r="H75" i="2"/>
  <c r="H73" i="2"/>
  <c r="H71" i="2"/>
  <c r="H69" i="2"/>
  <c r="H67" i="2"/>
  <c r="H65" i="2"/>
  <c r="G63" i="2"/>
  <c r="H63" i="2" s="1"/>
  <c r="H61" i="2"/>
  <c r="H59" i="2"/>
  <c r="H80" i="2" s="1"/>
  <c r="H54" i="2"/>
  <c r="H51" i="2"/>
  <c r="H46" i="2"/>
  <c r="H45" i="2"/>
  <c r="H44" i="2"/>
  <c r="G43" i="2"/>
  <c r="H43" i="2" s="1"/>
  <c r="H48" i="2" s="1"/>
  <c r="H37" i="2"/>
  <c r="H36" i="2"/>
  <c r="H35" i="2"/>
  <c r="H39" i="2" s="1"/>
  <c r="H29" i="2"/>
  <c r="G28" i="2"/>
  <c r="H28" i="2" s="1"/>
  <c r="H27" i="2"/>
  <c r="H26" i="2"/>
  <c r="H31" i="2" s="1"/>
  <c r="H21" i="2"/>
  <c r="H20" i="2"/>
  <c r="G19" i="2"/>
  <c r="H19" i="2" s="1"/>
  <c r="H18" i="2"/>
  <c r="H17" i="2"/>
  <c r="H16" i="2"/>
  <c r="H23" i="2" s="1"/>
  <c r="H11" i="2"/>
  <c r="G10" i="2"/>
  <c r="H10" i="2" s="1"/>
  <c r="H9" i="2"/>
  <c r="H8" i="2"/>
  <c r="H13" i="2" s="1"/>
  <c r="H5" i="2"/>
  <c r="H3" i="2"/>
  <c r="D260" i="1" l="1"/>
  <c r="G259" i="1"/>
  <c r="G258" i="1"/>
  <c r="G257" i="1"/>
  <c r="G255" i="1"/>
  <c r="H255" i="1" s="1"/>
  <c r="G254" i="1"/>
  <c r="G253" i="1"/>
  <c r="G250" i="1"/>
  <c r="H250" i="1" s="1"/>
  <c r="G249" i="1"/>
  <c r="G248" i="1"/>
  <c r="G247" i="1"/>
  <c r="G246" i="1"/>
  <c r="G243" i="1"/>
  <c r="H243" i="1" s="1"/>
  <c r="G242" i="1"/>
  <c r="G241" i="1"/>
  <c r="G239" i="1"/>
  <c r="G237" i="1"/>
  <c r="G235" i="1"/>
  <c r="G233" i="1"/>
  <c r="G231" i="1"/>
  <c r="G229" i="1"/>
  <c r="H229" i="1" s="1"/>
  <c r="G228" i="1"/>
  <c r="G227" i="1"/>
  <c r="G226" i="1"/>
  <c r="G223" i="1"/>
  <c r="H223" i="1" s="1"/>
  <c r="G222" i="1"/>
  <c r="G221" i="1"/>
  <c r="G220" i="1"/>
  <c r="G219" i="1"/>
  <c r="G218" i="1"/>
  <c r="G216" i="1"/>
  <c r="G213" i="1"/>
  <c r="H213" i="1" s="1"/>
  <c r="G212" i="1"/>
  <c r="G211" i="1"/>
  <c r="G210" i="1"/>
  <c r="G208" i="1"/>
  <c r="G206" i="1"/>
  <c r="H206" i="1" s="1"/>
  <c r="G205" i="1"/>
  <c r="G202" i="1"/>
  <c r="H202" i="1" s="1"/>
  <c r="G201" i="1"/>
  <c r="G200" i="1"/>
  <c r="G199" i="1"/>
  <c r="G198" i="1"/>
  <c r="G197" i="1"/>
  <c r="G194" i="1"/>
  <c r="H194" i="1" s="1"/>
  <c r="G193" i="1"/>
  <c r="G192" i="1"/>
  <c r="G191" i="1"/>
  <c r="G188" i="1"/>
  <c r="G187" i="1"/>
  <c r="G186" i="1"/>
  <c r="G185" i="1"/>
  <c r="F184" i="1"/>
  <c r="G184" i="1" s="1"/>
  <c r="G182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H179" i="1" s="1"/>
  <c r="G166" i="1"/>
  <c r="G164" i="1"/>
  <c r="F163" i="1"/>
  <c r="G163" i="1" s="1"/>
  <c r="G161" i="1"/>
  <c r="H161" i="1" s="1"/>
  <c r="G160" i="1"/>
  <c r="G159" i="1"/>
  <c r="G158" i="1"/>
  <c r="G157" i="1"/>
  <c r="G155" i="1"/>
  <c r="G153" i="1"/>
  <c r="G151" i="1"/>
  <c r="G149" i="1"/>
  <c r="G147" i="1"/>
  <c r="G145" i="1"/>
  <c r="G143" i="1"/>
  <c r="G141" i="1"/>
  <c r="H141" i="1" s="1"/>
  <c r="G140" i="1"/>
  <c r="G139" i="1"/>
  <c r="G137" i="1"/>
  <c r="G135" i="1"/>
  <c r="G133" i="1"/>
  <c r="G130" i="1"/>
  <c r="H130" i="1" s="1"/>
  <c r="G129" i="1"/>
  <c r="G128" i="1"/>
  <c r="G125" i="1"/>
  <c r="H125" i="1" s="1"/>
  <c r="G124" i="1"/>
  <c r="G122" i="1"/>
  <c r="G120" i="1"/>
  <c r="G118" i="1"/>
  <c r="H118" i="1" s="1"/>
  <c r="G117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H114" i="1" s="1"/>
  <c r="G59" i="1"/>
  <c r="H59" i="1" s="1"/>
  <c r="G58" i="1"/>
  <c r="G57" i="1"/>
  <c r="G56" i="1"/>
  <c r="G53" i="1"/>
  <c r="H53" i="1" s="1"/>
  <c r="G52" i="1"/>
  <c r="G51" i="1"/>
  <c r="G50" i="1"/>
  <c r="G49" i="1"/>
  <c r="G48" i="1"/>
  <c r="G47" i="1"/>
  <c r="G46" i="1"/>
  <c r="G45" i="1"/>
  <c r="G44" i="1"/>
  <c r="F42" i="1"/>
  <c r="G42" i="1" s="1"/>
  <c r="G41" i="1"/>
  <c r="F40" i="1"/>
  <c r="G40" i="1" s="1"/>
  <c r="G39" i="1"/>
  <c r="G37" i="1"/>
  <c r="G36" i="1"/>
  <c r="F35" i="1"/>
  <c r="F260" i="1" s="1"/>
  <c r="G33" i="1"/>
  <c r="G31" i="1"/>
  <c r="H31" i="1" s="1"/>
  <c r="G30" i="1"/>
  <c r="G29" i="1"/>
  <c r="G28" i="1"/>
  <c r="G27" i="1"/>
  <c r="G25" i="1"/>
  <c r="G23" i="1"/>
  <c r="H23" i="1" s="1"/>
  <c r="G22" i="1"/>
  <c r="G21" i="1"/>
  <c r="G19" i="1"/>
  <c r="G17" i="1"/>
  <c r="G15" i="1"/>
  <c r="G13" i="1"/>
  <c r="G11" i="1"/>
  <c r="G9" i="1"/>
  <c r="H9" i="1" s="1"/>
  <c r="G8" i="1"/>
  <c r="G7" i="1"/>
  <c r="G6" i="1"/>
  <c r="G5" i="1"/>
  <c r="G3" i="1"/>
  <c r="H164" i="1" l="1"/>
  <c r="H188" i="1"/>
  <c r="G35" i="1"/>
  <c r="G260" i="1" s="1"/>
</calcChain>
</file>

<file path=xl/sharedStrings.xml><?xml version="1.0" encoding="utf-8"?>
<sst xmlns="http://schemas.openxmlformats.org/spreadsheetml/2006/main" count="364" uniqueCount="161">
  <si>
    <t>REMISIONES OBRADOR AL 31 DE ENERO 2015</t>
  </si>
  <si>
    <t>ALFONSO RUIZ</t>
  </si>
  <si>
    <t>ALIIMENTOS SUPREMOS DE ORIENTE</t>
  </si>
  <si>
    <t>ALIMENTOS SUPREMOS DE ORIENTE</t>
  </si>
  <si>
    <t>ANGEL CRUZ</t>
  </si>
  <si>
    <t>ANGEL RIOS</t>
  </si>
  <si>
    <t>BETO ANGULO</t>
  </si>
  <si>
    <t>CAFERRA</t>
  </si>
  <si>
    <t>CAMPOFIEL</t>
  </si>
  <si>
    <t>CAMPRA</t>
  </si>
  <si>
    <t>CARLOS VERACRUZ</t>
  </si>
  <si>
    <t>CENTRO COMERCIAL ALATRISTE</t>
  </si>
  <si>
    <t>CERRITOS</t>
  </si>
  <si>
    <t>CIC 11 SUR</t>
  </si>
  <si>
    <t xml:space="preserve">21-Ene ---03-Feb </t>
  </si>
  <si>
    <t xml:space="preserve">31-Ene --03-Feb </t>
  </si>
  <si>
    <t>CIC COMERCIO</t>
  </si>
  <si>
    <t>CIC HERRADURA</t>
  </si>
  <si>
    <t>CIC LA CENTRAL</t>
  </si>
  <si>
    <t>FERNANDO GALICIA</t>
  </si>
  <si>
    <t>FLORES</t>
  </si>
  <si>
    <t>GERARDO PULIDO</t>
  </si>
  <si>
    <t>GRUPO GANADERO GURA SPR DE RL</t>
  </si>
  <si>
    <t>GUSTAVO JIMENEZ</t>
  </si>
  <si>
    <t>HILDA LUNA</t>
  </si>
  <si>
    <t>HIPOLITO SANTIAGO</t>
  </si>
  <si>
    <t>JAVIER 24</t>
  </si>
  <si>
    <t>JAVIER HERRERA</t>
  </si>
  <si>
    <t>JAVIER LUNA</t>
  </si>
  <si>
    <t xml:space="preserve">JORGE  </t>
  </si>
  <si>
    <t>JORGE ARRIAGA</t>
  </si>
  <si>
    <t>JUAN ESCOBAR</t>
  </si>
  <si>
    <t>K´BRIONES</t>
  </si>
  <si>
    <t>LA ORGINAL</t>
  </si>
  <si>
    <t>LEONARDO SANCHEZ</t>
  </si>
  <si>
    <t>LUIS HERRERA</t>
  </si>
  <si>
    <t>LUIS LEDO</t>
  </si>
  <si>
    <t>30-Ene 2,000.00--31-Ene 20,500.00</t>
  </si>
  <si>
    <t>LUIS LOPEZ</t>
  </si>
  <si>
    <t>LUIS MANUEL GOMEZ</t>
  </si>
  <si>
    <t>MARCO MERINO</t>
  </si>
  <si>
    <t>NERY</t>
  </si>
  <si>
    <t>24-Ene 3,265.00--31-Ene 128,000.00</t>
  </si>
  <si>
    <t>NU3</t>
  </si>
  <si>
    <t>OSCAR ZOQUIAPAN</t>
  </si>
  <si>
    <t>OSCSAR ZOQUIAPAN</t>
  </si>
  <si>
    <t>PEDRO ALDAMA</t>
  </si>
  <si>
    <t>PEDRO RAMIRO</t>
  </si>
  <si>
    <t>PRODUCTOS PARA AVES Y ANIMALES SA DE CV</t>
  </si>
  <si>
    <t>PROLEDO</t>
  </si>
  <si>
    <t>PROSUBCA</t>
  </si>
  <si>
    <t>RAUL COSME</t>
  </si>
  <si>
    <t>RICARDO DELEITA</t>
  </si>
  <si>
    <t>RODOLFO ZOQUIAPAN</t>
  </si>
  <si>
    <t>ROGELIO HERRERIAS</t>
  </si>
  <si>
    <t>SAMUEL ALFONSO</t>
  </si>
  <si>
    <t>SARA VERACRUZ</t>
  </si>
  <si>
    <t>SERRANO</t>
  </si>
  <si>
    <t>SUPER DE LAS LOMAS VICTORINO</t>
  </si>
  <si>
    <t>SUPER DESCUENTO VICTORINO</t>
  </si>
  <si>
    <t>SUPER SERVICIO ALATRISTE</t>
  </si>
  <si>
    <t>VALERIO VERACRUZ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</si>
  <si>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</si>
  <si>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</si>
  <si>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O B R A D O R 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</si>
  <si>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</si>
  <si>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</si>
  <si>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</si>
  <si>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</si>
  <si>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L1</t>
  </si>
  <si>
    <t>OMAR</t>
  </si>
  <si>
    <t>ADRIANA</t>
  </si>
  <si>
    <t>TOTAL</t>
  </si>
  <si>
    <t>M1</t>
  </si>
  <si>
    <t>ALBICIA</t>
  </si>
  <si>
    <t>Ñ1</t>
  </si>
  <si>
    <t>,0938</t>
  </si>
  <si>
    <t>,0066</t>
  </si>
  <si>
    <t>O1</t>
  </si>
  <si>
    <t>,0214</t>
  </si>
  <si>
    <t>VERO</t>
  </si>
  <si>
    <t>10-Mar 1,164.00 13-Mar 500.00 17-Mar 1,00.00--12-Ago 1,552.00--08-Nov $ 1,000.00--17-Dic-14  $ 1,000.00--27-Dic-14  $ 1,000.00--14-Ene-15--$ 1,304.00</t>
  </si>
  <si>
    <t>MANUEL</t>
  </si>
  <si>
    <t>,0247</t>
  </si>
  <si>
    <t>,0406</t>
  </si>
  <si>
    <t>Q1</t>
  </si>
  <si>
    <t>RAMON RUIZ</t>
  </si>
  <si>
    <t>,0044</t>
  </si>
  <si>
    <t>R 1</t>
  </si>
  <si>
    <t xml:space="preserve">RAMON RUIZ </t>
  </si>
  <si>
    <t>,0172</t>
  </si>
  <si>
    <t>11-Jun 500.00M 22-Jun 500.00-25-Jun 500.00 10-JUL 8,214.00 11-Julio 6,000.00 14 JUL 6,000.00 15-Julio 5,000.00--25-Julio 1,000.00 05-Ago 1,000.00</t>
  </si>
  <si>
    <t>DANIEL</t>
  </si>
  <si>
    <t>ABOGADO</t>
  </si>
  <si>
    <t>,0275</t>
  </si>
  <si>
    <t>15-Sep 1,000.00 07-Oct $ 1,000.00--14-Oct 1,000.00--08-Nov $ 1,000.00---13-Dic-14  $  1,000.00---17-Ene-15--$ 500.00</t>
  </si>
  <si>
    <t>,0827</t>
  </si>
  <si>
    <t>,0870</t>
  </si>
  <si>
    <t>MARINE</t>
  </si>
  <si>
    <t>02-MAYO 1,982.50 --12-ago 200.00---18-Ago 200.00--30-Ago 200.00</t>
  </si>
  <si>
    <t>,0965</t>
  </si>
  <si>
    <t>,0931</t>
  </si>
  <si>
    <t>S1</t>
  </si>
  <si>
    <t>VANCINI</t>
  </si>
  <si>
    <t>ROB</t>
  </si>
  <si>
    <t>,0612</t>
  </si>
  <si>
    <t>T1</t>
  </si>
  <si>
    <t>ANTONIO ALVAREZ</t>
  </si>
  <si>
    <t>11-Jun 10,000.00 23-Jun 5,000.00--02-Sept 500.00--09-Sep-14  $ 500.00--14-Oct 3,600.00--19-Nov 500.00</t>
  </si>
  <si>
    <t>GONZALO</t>
  </si>
  <si>
    <t>,0835</t>
  </si>
  <si>
    <t>JOSE LUIS VANCINI</t>
  </si>
  <si>
    <t>07-Jun 2,000.00 10-Jun 8,376.50--25 Junio 2,000.00-5-Julio 1,000.00 2-Agosto 500.00 03-Ago 500.00 8-AGO 500.00</t>
  </si>
  <si>
    <t>PABLO</t>
  </si>
  <si>
    <t>,0698</t>
  </si>
  <si>
    <t>W1</t>
  </si>
  <si>
    <t xml:space="preserve">ANGEL </t>
  </si>
  <si>
    <t>,0128</t>
  </si>
  <si>
    <t>X1</t>
  </si>
  <si>
    <t>,0279</t>
  </si>
  <si>
    <t>,0600</t>
  </si>
  <si>
    <t>Y1</t>
  </si>
  <si>
    <t>11-Oct-14 $ 3,000.00--14-Oct-14 $ 2,500.00--24-Oct-14  $  2,500.00--01-Nov 2,500.00--08-Nov 4,000.00---19-Nov 4,000.00---27-Nov 4,000.00---13-Dic-14  $ 8,500.00--20-Dic-14 $ 4,199.50</t>
  </si>
  <si>
    <t>ok</t>
  </si>
  <si>
    <t>,0118</t>
  </si>
  <si>
    <t>Z1</t>
  </si>
  <si>
    <t>LUIS GOMEZ</t>
  </si>
  <si>
    <t>,0232</t>
  </si>
  <si>
    <t>LOS COMPADRES</t>
  </si>
  <si>
    <t>ROBERTO</t>
  </si>
  <si>
    <t>,0452</t>
  </si>
  <si>
    <t>A2</t>
  </si>
  <si>
    <t>,0022</t>
  </si>
  <si>
    <t>D2</t>
  </si>
  <si>
    <t>,1729</t>
  </si>
  <si>
    <t>NVA</t>
  </si>
  <si>
    <t>CARLOS Veracruz</t>
  </si>
  <si>
    <t>FRANCISCO ARMENTA</t>
  </si>
  <si>
    <t>CENTRO COMERCIAL ALATRISTRE</t>
  </si>
  <si>
    <t>GONZALO RAMOS</t>
  </si>
  <si>
    <t>FABIAN XOCHIHUA</t>
  </si>
  <si>
    <t>ROBERTO BARRERA</t>
  </si>
  <si>
    <t>IVAN</t>
  </si>
  <si>
    <t>18-Dic 5,000.00--24-Dic 5,000.00--31-Dic-14  $ 5,000.00--06-Ene-15 $ 5,000.00--18-Ene-15  $ 5,000.00--26Ene $ 5,000.00--31-Ene 1,141.50</t>
  </si>
  <si>
    <t>JUAN MANUEL</t>
  </si>
  <si>
    <t>JOSE CORDERO</t>
  </si>
  <si>
    <t>CIC</t>
  </si>
  <si>
    <t>MARIO GUTIERREZ</t>
  </si>
  <si>
    <t>NARCISO ROMERO</t>
  </si>
  <si>
    <t>PATY FLORES</t>
  </si>
  <si>
    <t>PEDRO CORDERO</t>
  </si>
  <si>
    <t>PORFIRIO CRUZ</t>
  </si>
  <si>
    <t>JOSE DANIEL</t>
  </si>
  <si>
    <t>nva</t>
  </si>
  <si>
    <t>GUILLERMO BAUTISTA</t>
  </si>
  <si>
    <t>GERARDO FRAGOSO</t>
  </si>
  <si>
    <t>PABLO BAEZ</t>
  </si>
  <si>
    <t>BENITO GARCIA</t>
  </si>
  <si>
    <t>JUAN MANUEL A</t>
  </si>
  <si>
    <t>NU3 PEPE FILETE</t>
  </si>
  <si>
    <t>GRANJERO FELIZ DE RL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</si>
</sst>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-C0A]d\-mmm\-yy;@"/>
    <numFmt numFmtId="167" formatCode="[$$-80A]#,##0.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1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0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b/>
      <i/>
      <sz val="11"/>
      <color rgb="FF0000FF"/>
      <name val="Script MT Bold"/>
      <family val="4"/>
    </font>
    <font>
      <b/>
      <i/>
      <sz val="11"/>
      <color rgb="FF0000FF"/>
      <name val="Cambria"/>
      <family val="1"/>
      <scheme val="major"/>
    </font>
    <font>
      <b/>
      <sz val="8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Script MT Bold"/>
      <family val="4"/>
    </font>
    <font>
      <b/>
      <u/>
      <sz val="11"/>
      <color theme="1"/>
      <name val="Cambria"/>
      <family val="1"/>
      <scheme val="major"/>
    </font>
    <font>
      <b/>
      <sz val="8"/>
      <color rgb="FF0000FF"/>
      <name val="Calibri"/>
      <family val="2"/>
      <scheme val="minor"/>
    </font>
    <font>
      <b/>
      <sz val="9"/>
      <color rgb="FFC00000"/>
      <name val="Calibri"/>
      <family val="2"/>
    </font>
    <font>
      <b/>
      <i/>
      <u/>
      <sz val="12"/>
      <color rgb="FF0000FF"/>
      <name val="Cambria"/>
      <family val="1"/>
      <scheme val="major"/>
    </font>
    <font>
      <b/>
      <sz val="12"/>
      <color rgb="FF0000FF"/>
      <name val="Cambria"/>
      <family val="1"/>
      <scheme val="major"/>
    </font>
    <font>
      <b/>
      <i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</font>
    <font>
      <b/>
      <i/>
      <u/>
      <sz val="11"/>
      <color theme="5" tint="-0.249977111117893"/>
      <name val="Cambria"/>
      <family val="1"/>
      <scheme val="major"/>
    </font>
    <font>
      <b/>
      <i/>
      <sz val="11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6">
    <xf numFmtId="0" fontId="0" fillId="0" borderId="0" xfId="0"/>
    <xf numFmtId="0" fontId="3" fillId="0" borderId="1" xfId="0" applyFont="1" applyBorder="1"/>
    <xf numFmtId="0" fontId="0" fillId="0" borderId="2" xfId="0" applyBorder="1"/>
    <xf numFmtId="0" fontId="0" fillId="0" borderId="2" xfId="0" applyFill="1" applyBorder="1"/>
    <xf numFmtId="0" fontId="0" fillId="0" borderId="3" xfId="0" applyFill="1" applyBorder="1"/>
    <xf numFmtId="44" fontId="0" fillId="0" borderId="0" xfId="1" applyFont="1"/>
    <xf numFmtId="0" fontId="2" fillId="0" borderId="0" xfId="0" applyFont="1"/>
    <xf numFmtId="164" fontId="2" fillId="0" borderId="0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0" borderId="5" xfId="0" applyFont="1" applyFill="1" applyBorder="1"/>
    <xf numFmtId="165" fontId="5" fillId="0" borderId="4" xfId="0" applyNumberFormat="1" applyFont="1" applyFill="1" applyBorder="1"/>
    <xf numFmtId="164" fontId="2" fillId="0" borderId="0" xfId="0" applyNumberFormat="1" applyFont="1" applyFill="1" applyBorder="1"/>
    <xf numFmtId="165" fontId="2" fillId="0" borderId="0" xfId="0" applyNumberFormat="1" applyFont="1" applyFill="1" applyBorder="1"/>
    <xf numFmtId="44" fontId="6" fillId="2" borderId="6" xfId="1" applyFont="1" applyFill="1" applyBorder="1"/>
    <xf numFmtId="44" fontId="6" fillId="0" borderId="6" xfId="1" applyFont="1" applyFill="1" applyBorder="1"/>
    <xf numFmtId="164" fontId="2" fillId="0" borderId="5" xfId="0" applyNumberFormat="1" applyFont="1" applyFill="1" applyBorder="1" applyAlignment="1">
      <alignment horizontal="center"/>
    </xf>
    <xf numFmtId="165" fontId="5" fillId="0" borderId="0" xfId="0" applyNumberFormat="1" applyFont="1" applyFill="1" applyBorder="1"/>
    <xf numFmtId="166" fontId="2" fillId="0" borderId="0" xfId="0" applyNumberFormat="1" applyFont="1" applyFill="1" applyBorder="1"/>
    <xf numFmtId="165" fontId="5" fillId="0" borderId="5" xfId="0" applyNumberFormat="1" applyFont="1" applyFill="1" applyBorder="1"/>
    <xf numFmtId="164" fontId="2" fillId="0" borderId="7" xfId="0" applyNumberFormat="1" applyFont="1" applyFill="1" applyBorder="1"/>
    <xf numFmtId="165" fontId="5" fillId="0" borderId="7" xfId="0" applyNumberFormat="1" applyFont="1" applyFill="1" applyBorder="1"/>
    <xf numFmtId="165" fontId="2" fillId="0" borderId="4" xfId="0" applyNumberFormat="1" applyFont="1" applyFill="1" applyBorder="1"/>
    <xf numFmtId="44" fontId="6" fillId="0" borderId="8" xfId="1" applyFont="1" applyFill="1" applyBorder="1"/>
    <xf numFmtId="165" fontId="2" fillId="0" borderId="9" xfId="0" applyNumberFormat="1" applyFont="1" applyBorder="1"/>
    <xf numFmtId="44" fontId="2" fillId="0" borderId="9" xfId="0" applyNumberFormat="1" applyFont="1" applyBorder="1"/>
    <xf numFmtId="165" fontId="5" fillId="2" borderId="0" xfId="0" applyNumberFormat="1" applyFont="1" applyFill="1" applyBorder="1"/>
    <xf numFmtId="166" fontId="7" fillId="0" borderId="0" xfId="0" applyNumberFormat="1" applyFont="1" applyFill="1" applyBorder="1"/>
    <xf numFmtId="165" fontId="8" fillId="0" borderId="0" xfId="0" applyNumberFormat="1" applyFont="1" applyFill="1" applyBorder="1"/>
    <xf numFmtId="164" fontId="9" fillId="0" borderId="0" xfId="0" applyNumberFormat="1" applyFont="1" applyFill="1" applyBorder="1"/>
    <xf numFmtId="165" fontId="10" fillId="0" borderId="0" xfId="0" applyNumberFormat="1" applyFont="1" applyFill="1" applyBorder="1"/>
    <xf numFmtId="165" fontId="5" fillId="0" borderId="6" xfId="0" applyNumberFormat="1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0" fillId="0" borderId="0" xfId="0" applyFill="1"/>
    <xf numFmtId="0" fontId="11" fillId="0" borderId="5" xfId="0" applyFont="1" applyFill="1" applyBorder="1"/>
    <xf numFmtId="44" fontId="2" fillId="0" borderId="0" xfId="0" applyNumberFormat="1" applyFont="1"/>
    <xf numFmtId="44" fontId="6" fillId="2" borderId="8" xfId="1" applyFont="1" applyFill="1" applyBorder="1"/>
    <xf numFmtId="166" fontId="12" fillId="0" borderId="0" xfId="0" applyNumberFormat="1" applyFont="1" applyFill="1" applyBorder="1"/>
    <xf numFmtId="164" fontId="12" fillId="0" borderId="0" xfId="0" applyNumberFormat="1" applyFont="1" applyFill="1" applyBorder="1"/>
    <xf numFmtId="44" fontId="2" fillId="0" borderId="9" xfId="0" applyNumberFormat="1" applyFont="1" applyFill="1" applyBorder="1"/>
    <xf numFmtId="165" fontId="13" fillId="0" borderId="5" xfId="0" applyNumberFormat="1" applyFont="1" applyFill="1" applyBorder="1"/>
    <xf numFmtId="165" fontId="5" fillId="0" borderId="10" xfId="0" applyNumberFormat="1" applyFont="1" applyFill="1" applyBorder="1"/>
    <xf numFmtId="44" fontId="6" fillId="0" borderId="11" xfId="1" applyFont="1" applyFill="1" applyBorder="1"/>
    <xf numFmtId="0" fontId="0" fillId="0" borderId="12" xfId="0" applyBorder="1"/>
    <xf numFmtId="0" fontId="0" fillId="0" borderId="0" xfId="0" applyFill="1" applyBorder="1"/>
    <xf numFmtId="0" fontId="2" fillId="0" borderId="12" xfId="0" applyFont="1" applyBorder="1"/>
    <xf numFmtId="165" fontId="14" fillId="0" borderId="13" xfId="0" applyNumberFormat="1" applyFont="1" applyBorder="1" applyAlignment="1">
      <alignment vertical="center"/>
    </xf>
    <xf numFmtId="44" fontId="14" fillId="0" borderId="13" xfId="1" applyFont="1" applyBorder="1" applyAlignment="1">
      <alignment vertical="center"/>
    </xf>
    <xf numFmtId="164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5" fontId="2" fillId="0" borderId="14" xfId="0" applyNumberFormat="1" applyFont="1" applyBorder="1" applyAlignment="1">
      <alignment horizontal="center"/>
    </xf>
    <xf numFmtId="164" fontId="2" fillId="0" borderId="14" xfId="0" applyNumberFormat="1" applyFont="1" applyFill="1" applyBorder="1" applyAlignment="1">
      <alignment horizontal="center" vertical="center" wrapText="1"/>
    </xf>
    <xf numFmtId="165" fontId="2" fillId="3" borderId="14" xfId="0" applyNumberFormat="1" applyFont="1" applyFill="1" applyBorder="1" applyAlignment="1">
      <alignment horizontal="center" wrapText="1"/>
    </xf>
    <xf numFmtId="44" fontId="2" fillId="0" borderId="14" xfId="1" applyFont="1" applyBorder="1" applyAlignment="1">
      <alignment horizontal="center"/>
    </xf>
    <xf numFmtId="0" fontId="6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2" fillId="0" borderId="5" xfId="0" applyNumberFormat="1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/>
    <xf numFmtId="0" fontId="2" fillId="0" borderId="0" xfId="0" applyFont="1" applyFill="1" applyBorder="1"/>
    <xf numFmtId="16" fontId="2" fillId="0" borderId="0" xfId="0" applyNumberFormat="1" applyFont="1" applyFill="1" applyBorder="1" applyAlignment="1">
      <alignment wrapText="1"/>
    </xf>
    <xf numFmtId="44" fontId="2" fillId="4" borderId="5" xfId="1" applyFont="1" applyFill="1" applyBorder="1"/>
    <xf numFmtId="0" fontId="0" fillId="0" borderId="0" xfId="0" applyAlignment="1"/>
    <xf numFmtId="164" fontId="17" fillId="0" borderId="0" xfId="0" applyNumberFormat="1" applyFont="1"/>
    <xf numFmtId="0" fontId="17" fillId="0" borderId="1" xfId="0" applyFont="1" applyBorder="1"/>
    <xf numFmtId="44" fontId="17" fillId="0" borderId="3" xfId="1" applyFont="1" applyBorder="1"/>
    <xf numFmtId="0" fontId="19" fillId="0" borderId="0" xfId="0" applyFont="1" applyFill="1"/>
    <xf numFmtId="165" fontId="18" fillId="0" borderId="0" xfId="0" applyNumberFormat="1" applyFont="1" applyFill="1"/>
    <xf numFmtId="164" fontId="19" fillId="0" borderId="5" xfId="0" applyNumberFormat="1" applyFont="1" applyFill="1" applyBorder="1"/>
    <xf numFmtId="0" fontId="19" fillId="0" borderId="5" xfId="0" applyFont="1" applyFill="1" applyBorder="1" applyAlignment="1">
      <alignment horizontal="center"/>
    </xf>
    <xf numFmtId="0" fontId="19" fillId="0" borderId="5" xfId="0" applyFont="1" applyFill="1" applyBorder="1"/>
    <xf numFmtId="165" fontId="18" fillId="0" borderId="0" xfId="0" applyNumberFormat="1" applyFont="1"/>
    <xf numFmtId="164" fontId="19" fillId="0" borderId="0" xfId="0" applyNumberFormat="1" applyFont="1"/>
    <xf numFmtId="44" fontId="19" fillId="4" borderId="5" xfId="1" applyFont="1" applyFill="1" applyBorder="1"/>
    <xf numFmtId="0" fontId="20" fillId="0" borderId="5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6" fillId="0" borderId="5" xfId="0" applyFont="1" applyBorder="1"/>
    <xf numFmtId="165" fontId="6" fillId="0" borderId="4" xfId="0" applyNumberFormat="1" applyFont="1" applyBorder="1"/>
    <xf numFmtId="164" fontId="6" fillId="0" borderId="0" xfId="0" applyNumberFormat="1" applyFont="1" applyFill="1" applyBorder="1"/>
    <xf numFmtId="165" fontId="6" fillId="0" borderId="0" xfId="0" applyNumberFormat="1" applyFont="1" applyFill="1" applyBorder="1"/>
    <xf numFmtId="44" fontId="6" fillId="4" borderId="6" xfId="1" applyFont="1" applyFill="1" applyBorder="1"/>
    <xf numFmtId="0" fontId="4" fillId="0" borderId="5" xfId="0" applyFont="1" applyFill="1" applyBorder="1" applyAlignment="1">
      <alignment horizontal="center"/>
    </xf>
    <xf numFmtId="0" fontId="22" fillId="0" borderId="4" xfId="0" applyFont="1" applyFill="1" applyBorder="1" applyAlignment="1">
      <alignment horizontal="center"/>
    </xf>
    <xf numFmtId="0" fontId="6" fillId="0" borderId="5" xfId="0" applyFont="1" applyFill="1" applyBorder="1"/>
    <xf numFmtId="0" fontId="23" fillId="0" borderId="5" xfId="0" applyFont="1" applyFill="1" applyBorder="1" applyAlignment="1">
      <alignment horizontal="center"/>
    </xf>
    <xf numFmtId="0" fontId="2" fillId="0" borderId="5" xfId="0" applyFont="1" applyFill="1" applyBorder="1"/>
    <xf numFmtId="164" fontId="24" fillId="0" borderId="0" xfId="0" applyNumberFormat="1" applyFont="1" applyFill="1" applyBorder="1"/>
    <xf numFmtId="165" fontId="25" fillId="0" borderId="0" xfId="0" applyNumberFormat="1" applyFont="1" applyFill="1" applyBorder="1"/>
    <xf numFmtId="44" fontId="2" fillId="5" borderId="6" xfId="1" applyFont="1" applyFill="1" applyBorder="1"/>
    <xf numFmtId="0" fontId="2" fillId="5" borderId="5" xfId="0" applyFont="1" applyFill="1" applyBorder="1"/>
    <xf numFmtId="44" fontId="2" fillId="4" borderId="6" xfId="1" applyFont="1" applyFill="1" applyBorder="1"/>
    <xf numFmtId="0" fontId="23" fillId="0" borderId="4" xfId="0" applyFont="1" applyFill="1" applyBorder="1" applyAlignment="1">
      <alignment horizontal="center"/>
    </xf>
    <xf numFmtId="0" fontId="26" fillId="0" borderId="4" xfId="0" applyFont="1" applyFill="1" applyBorder="1" applyAlignment="1">
      <alignment horizontal="center"/>
    </xf>
    <xf numFmtId="0" fontId="7" fillId="0" borderId="0" xfId="0" applyFont="1"/>
    <xf numFmtId="0" fontId="27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 applyAlignment="1">
      <alignment wrapText="1"/>
    </xf>
    <xf numFmtId="164" fontId="8" fillId="0" borderId="0" xfId="0" applyNumberFormat="1" applyFont="1" applyFill="1" applyBorder="1"/>
    <xf numFmtId="164" fontId="29" fillId="0" borderId="0" xfId="0" applyNumberFormat="1" applyFont="1" applyFill="1" applyBorder="1"/>
    <xf numFmtId="0" fontId="20" fillId="0" borderId="4" xfId="0" applyFont="1" applyFill="1" applyBorder="1" applyAlignment="1">
      <alignment horizontal="center"/>
    </xf>
    <xf numFmtId="0" fontId="30" fillId="0" borderId="5" xfId="0" applyFont="1" applyFill="1" applyBorder="1" applyAlignment="1">
      <alignment horizontal="center"/>
    </xf>
    <xf numFmtId="0" fontId="31" fillId="0" borderId="4" xfId="0" applyFont="1" applyFill="1" applyBorder="1" applyAlignment="1">
      <alignment horizontal="center"/>
    </xf>
    <xf numFmtId="16" fontId="2" fillId="0" borderId="0" xfId="0" applyNumberFormat="1" applyFont="1" applyFill="1" applyBorder="1"/>
    <xf numFmtId="16" fontId="24" fillId="0" borderId="0" xfId="0" applyNumberFormat="1" applyFont="1" applyFill="1" applyBorder="1" applyAlignment="1">
      <alignment wrapText="1"/>
    </xf>
    <xf numFmtId="16" fontId="28" fillId="0" borderId="0" xfId="0" applyNumberFormat="1" applyFont="1" applyFill="1" applyBorder="1"/>
    <xf numFmtId="0" fontId="19" fillId="0" borderId="4" xfId="0" applyFont="1" applyFill="1" applyBorder="1" applyAlignment="1">
      <alignment horizontal="center"/>
    </xf>
    <xf numFmtId="167" fontId="2" fillId="0" borderId="4" xfId="0" applyNumberFormat="1" applyFont="1" applyBorder="1"/>
    <xf numFmtId="165" fontId="6" fillId="4" borderId="6" xfId="0" applyNumberFormat="1" applyFont="1" applyFill="1" applyBorder="1"/>
    <xf numFmtId="0" fontId="2" fillId="0" borderId="5" xfId="0" applyFont="1" applyBorder="1"/>
    <xf numFmtId="0" fontId="32" fillId="0" borderId="4" xfId="0" applyFont="1" applyFill="1" applyBorder="1" applyAlignment="1">
      <alignment horizontal="center"/>
    </xf>
    <xf numFmtId="165" fontId="6" fillId="0" borderId="5" xfId="0" applyNumberFormat="1" applyFont="1" applyBorder="1"/>
    <xf numFmtId="166" fontId="6" fillId="0" borderId="0" xfId="0" applyNumberFormat="1" applyFont="1" applyFill="1" applyBorder="1"/>
    <xf numFmtId="0" fontId="6" fillId="0" borderId="4" xfId="0" applyFont="1" applyBorder="1"/>
    <xf numFmtId="165" fontId="17" fillId="0" borderId="3" xfId="1" applyNumberFormat="1" applyFont="1" applyBorder="1"/>
    <xf numFmtId="166" fontId="24" fillId="0" borderId="0" xfId="0" applyNumberFormat="1" applyFont="1" applyFill="1" applyBorder="1"/>
    <xf numFmtId="165" fontId="33" fillId="0" borderId="0" xfId="0" applyNumberFormat="1" applyFont="1" applyFill="1" applyBorder="1"/>
    <xf numFmtId="165" fontId="2" fillId="0" borderId="6" xfId="0" applyNumberFormat="1" applyFont="1" applyFill="1" applyBorder="1"/>
    <xf numFmtId="164" fontId="7" fillId="0" borderId="5" xfId="0" applyNumberFormat="1" applyFont="1" applyFill="1" applyBorder="1" applyAlignment="1">
      <alignment horizontal="center"/>
    </xf>
    <xf numFmtId="165" fontId="6" fillId="0" borderId="4" xfId="0" applyNumberFormat="1" applyFont="1" applyFill="1" applyBorder="1"/>
    <xf numFmtId="0" fontId="17" fillId="0" borderId="0" xfId="0" applyFont="1"/>
    <xf numFmtId="165" fontId="17" fillId="0" borderId="0" xfId="1" applyNumberFormat="1" applyFont="1"/>
    <xf numFmtId="0" fontId="34" fillId="0" borderId="4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/>
    </xf>
    <xf numFmtId="165" fontId="6" fillId="0" borderId="5" xfId="0" applyNumberFormat="1" applyFont="1" applyFill="1" applyBorder="1"/>
    <xf numFmtId="165" fontId="6" fillId="0" borderId="6" xfId="0" applyNumberFormat="1" applyFont="1" applyFill="1" applyBorder="1"/>
    <xf numFmtId="165" fontId="2" fillId="2" borderId="0" xfId="0" applyNumberFormat="1" applyFont="1" applyFill="1" applyBorder="1"/>
    <xf numFmtId="44" fontId="0" fillId="0" borderId="0" xfId="1" applyFont="1" applyFill="1"/>
    <xf numFmtId="164" fontId="28" fillId="0" borderId="0" xfId="0" applyNumberFormat="1" applyFont="1" applyFill="1" applyBorder="1"/>
    <xf numFmtId="0" fontId="0" fillId="6" borderId="1" xfId="0" applyFill="1" applyBorder="1"/>
    <xf numFmtId="165" fontId="17" fillId="6" borderId="2" xfId="1" applyNumberFormat="1" applyFont="1" applyFill="1" applyBorder="1"/>
    <xf numFmtId="0" fontId="0" fillId="6" borderId="3" xfId="0" applyFill="1" applyBorder="1"/>
    <xf numFmtId="164" fontId="7" fillId="0" borderId="0" xfId="0" applyNumberFormat="1" applyFont="1" applyFill="1" applyBorder="1"/>
    <xf numFmtId="0" fontId="0" fillId="0" borderId="0" xfId="0" applyFill="1" applyAlignment="1">
      <alignment wrapText="1"/>
    </xf>
    <xf numFmtId="165" fontId="2" fillId="7" borderId="0" xfId="0" applyNumberFormat="1" applyFont="1" applyFill="1" applyBorder="1"/>
    <xf numFmtId="165" fontId="6" fillId="7" borderId="6" xfId="0" applyNumberFormat="1" applyFont="1" applyFill="1" applyBorder="1"/>
    <xf numFmtId="165" fontId="2" fillId="0" borderId="5" xfId="0" applyNumberFormat="1" applyFont="1" applyFill="1" applyBorder="1"/>
    <xf numFmtId="165" fontId="8" fillId="7" borderId="0" xfId="0" applyNumberFormat="1" applyFont="1" applyFill="1" applyBorder="1"/>
    <xf numFmtId="0" fontId="0" fillId="0" borderId="5" xfId="0" applyFill="1" applyBorder="1"/>
    <xf numFmtId="165" fontId="8" fillId="0" borderId="5" xfId="0" applyNumberFormat="1" applyFont="1" applyFill="1" applyBorder="1"/>
    <xf numFmtId="165" fontId="7" fillId="0" borderId="5" xfId="0" applyNumberFormat="1" applyFont="1" applyFill="1" applyBorder="1"/>
    <xf numFmtId="0" fontId="0" fillId="0" borderId="5" xfId="0" applyBorder="1"/>
    <xf numFmtId="0" fontId="0" fillId="8" borderId="1" xfId="0" applyFill="1" applyBorder="1"/>
    <xf numFmtId="44" fontId="17" fillId="8" borderId="2" xfId="1" applyFont="1" applyFill="1" applyBorder="1"/>
    <xf numFmtId="0" fontId="0" fillId="8" borderId="3" xfId="0" applyFill="1" applyBorder="1"/>
    <xf numFmtId="0" fontId="15" fillId="9" borderId="14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1"/>
  <sheetViews>
    <sheetView workbookViewId="0">
      <selection activeCell="C23" sqref="C23"/>
    </sheetView>
  </sheetViews>
  <sheetFormatPr baseColWidth="10" defaultRowHeight="15" x14ac:dyDescent="0.25"/>
  <cols>
    <col min="3" max="3" width="35.140625" bestFit="1" customWidth="1"/>
    <col min="4" max="4" width="15.28515625" bestFit="1" customWidth="1"/>
    <col min="5" max="5" width="11.42578125" style="33"/>
    <col min="6" max="6" width="15.5703125" style="33" bestFit="1" customWidth="1"/>
    <col min="7" max="7" width="15.5703125" style="5" bestFit="1" customWidth="1"/>
    <col min="8" max="8" width="14.140625" style="6" bestFit="1" customWidth="1"/>
    <col min="9" max="9" width="11.42578125" style="6"/>
  </cols>
  <sheetData>
    <row r="1" spans="1:8" ht="21.75" thickBot="1" x14ac:dyDescent="0.4">
      <c r="C1" s="1" t="s">
        <v>0</v>
      </c>
      <c r="D1" s="2"/>
      <c r="E1" s="3"/>
      <c r="F1" s="4"/>
    </row>
    <row r="3" spans="1:8" x14ac:dyDescent="0.25">
      <c r="A3" s="7">
        <v>42026</v>
      </c>
      <c r="B3" s="8">
        <v>9732</v>
      </c>
      <c r="C3" s="9" t="s">
        <v>1</v>
      </c>
      <c r="D3" s="10">
        <v>46615.199999999997</v>
      </c>
      <c r="E3" s="11">
        <v>42032</v>
      </c>
      <c r="F3" s="12">
        <v>18431.2</v>
      </c>
      <c r="G3" s="13">
        <f>D3-F3</f>
        <v>28183.999999999996</v>
      </c>
    </row>
    <row r="4" spans="1:8" x14ac:dyDescent="0.25">
      <c r="A4" s="7"/>
      <c r="B4" s="8"/>
      <c r="C4" s="9"/>
      <c r="D4" s="10"/>
      <c r="E4" s="11"/>
      <c r="F4" s="12"/>
      <c r="G4" s="14">
        <v>0</v>
      </c>
    </row>
    <row r="5" spans="1:8" x14ac:dyDescent="0.25">
      <c r="A5" s="7">
        <v>42017</v>
      </c>
      <c r="B5" s="8">
        <v>8969</v>
      </c>
      <c r="C5" s="9" t="s">
        <v>2</v>
      </c>
      <c r="D5" s="10">
        <v>3300</v>
      </c>
      <c r="E5" s="11"/>
      <c r="F5" s="12"/>
      <c r="G5" s="14">
        <f>D5-F5</f>
        <v>3300</v>
      </c>
    </row>
    <row r="6" spans="1:8" x14ac:dyDescent="0.25">
      <c r="A6" s="15">
        <v>42023</v>
      </c>
      <c r="B6" s="8">
        <v>9529</v>
      </c>
      <c r="C6" s="9" t="s">
        <v>3</v>
      </c>
      <c r="D6" s="10">
        <v>3300</v>
      </c>
      <c r="E6" s="11"/>
      <c r="F6" s="16"/>
      <c r="G6" s="14">
        <f>D6-F6</f>
        <v>3300</v>
      </c>
    </row>
    <row r="7" spans="1:8" x14ac:dyDescent="0.25">
      <c r="A7" s="7">
        <v>42026</v>
      </c>
      <c r="B7" s="8">
        <v>9803</v>
      </c>
      <c r="C7" s="9" t="s">
        <v>3</v>
      </c>
      <c r="D7" s="10">
        <v>3300</v>
      </c>
      <c r="E7" s="17"/>
      <c r="F7" s="16"/>
      <c r="G7" s="14">
        <f>D7-F7</f>
        <v>3300</v>
      </c>
    </row>
    <row r="8" spans="1:8" ht="15.75" thickBot="1" x14ac:dyDescent="0.3">
      <c r="A8" s="15">
        <v>42028</v>
      </c>
      <c r="B8" s="8">
        <v>10029</v>
      </c>
      <c r="C8" s="9" t="s">
        <v>3</v>
      </c>
      <c r="D8" s="18">
        <v>6400</v>
      </c>
      <c r="E8" s="19"/>
      <c r="F8" s="20"/>
      <c r="G8" s="14">
        <f>D8-F8</f>
        <v>6400</v>
      </c>
    </row>
    <row r="9" spans="1:8" ht="15.75" thickBot="1" x14ac:dyDescent="0.3">
      <c r="A9" s="7">
        <v>42030</v>
      </c>
      <c r="B9" s="8">
        <v>10169</v>
      </c>
      <c r="C9" s="18" t="s">
        <v>3</v>
      </c>
      <c r="D9" s="21">
        <v>6400</v>
      </c>
      <c r="E9" s="11"/>
      <c r="F9" s="12"/>
      <c r="G9" s="22">
        <f>D9-F9</f>
        <v>6400</v>
      </c>
      <c r="H9" s="23">
        <f>G9+G8+G7+G6+G5</f>
        <v>22700</v>
      </c>
    </row>
    <row r="10" spans="1:8" x14ac:dyDescent="0.25">
      <c r="A10" s="7"/>
      <c r="B10" s="8"/>
      <c r="C10" s="18"/>
      <c r="D10" s="21"/>
      <c r="E10" s="11"/>
      <c r="F10" s="12"/>
      <c r="G10" s="14">
        <v>0</v>
      </c>
    </row>
    <row r="11" spans="1:8" x14ac:dyDescent="0.25">
      <c r="A11" s="15">
        <v>42035</v>
      </c>
      <c r="B11" s="8">
        <v>10673</v>
      </c>
      <c r="C11" s="9" t="s">
        <v>4</v>
      </c>
      <c r="D11" s="10">
        <v>8349.6</v>
      </c>
      <c r="E11" s="17"/>
      <c r="F11" s="16"/>
      <c r="G11" s="14">
        <f>D11-F11</f>
        <v>8349.6</v>
      </c>
    </row>
    <row r="12" spans="1:8" x14ac:dyDescent="0.25">
      <c r="A12" s="15"/>
      <c r="B12" s="8"/>
      <c r="C12" s="9"/>
      <c r="D12" s="10"/>
      <c r="E12" s="17"/>
      <c r="F12" s="16"/>
      <c r="G12" s="14">
        <v>0</v>
      </c>
    </row>
    <row r="13" spans="1:8" x14ac:dyDescent="0.25">
      <c r="A13" s="15">
        <v>42018</v>
      </c>
      <c r="B13" s="8">
        <v>9046</v>
      </c>
      <c r="C13" s="9" t="s">
        <v>5</v>
      </c>
      <c r="D13" s="10">
        <v>49408</v>
      </c>
      <c r="E13" s="11">
        <v>42018</v>
      </c>
      <c r="F13" s="16">
        <v>4940.8</v>
      </c>
      <c r="G13" s="13">
        <f>D13-F13</f>
        <v>44467.199999999997</v>
      </c>
    </row>
    <row r="14" spans="1:8" x14ac:dyDescent="0.25">
      <c r="A14" s="15"/>
      <c r="B14" s="8"/>
      <c r="C14" s="9"/>
      <c r="D14" s="10"/>
      <c r="E14" s="11"/>
      <c r="F14" s="16"/>
      <c r="G14" s="14">
        <v>0</v>
      </c>
    </row>
    <row r="15" spans="1:8" x14ac:dyDescent="0.25">
      <c r="A15" s="15">
        <v>42035</v>
      </c>
      <c r="B15" s="8">
        <v>10675</v>
      </c>
      <c r="C15" s="9" t="s">
        <v>6</v>
      </c>
      <c r="D15" s="10">
        <v>4320</v>
      </c>
      <c r="E15" s="17"/>
      <c r="F15" s="16"/>
      <c r="G15" s="14">
        <f>D15-F15</f>
        <v>4320</v>
      </c>
    </row>
    <row r="16" spans="1:8" x14ac:dyDescent="0.25">
      <c r="A16" s="15"/>
      <c r="B16" s="8"/>
      <c r="C16" s="9"/>
      <c r="D16" s="10"/>
      <c r="E16" s="17"/>
      <c r="F16" s="16"/>
      <c r="G16" s="14">
        <v>0</v>
      </c>
    </row>
    <row r="17" spans="1:8" x14ac:dyDescent="0.25">
      <c r="A17" s="15">
        <v>42033</v>
      </c>
      <c r="B17" s="8">
        <v>10450</v>
      </c>
      <c r="C17" s="9" t="s">
        <v>7</v>
      </c>
      <c r="D17" s="10">
        <v>13272</v>
      </c>
      <c r="E17" s="17"/>
      <c r="F17" s="16"/>
      <c r="G17" s="14">
        <f>D17-F17</f>
        <v>13272</v>
      </c>
    </row>
    <row r="18" spans="1:8" x14ac:dyDescent="0.25">
      <c r="A18" s="15"/>
      <c r="B18" s="8"/>
      <c r="C18" s="9"/>
      <c r="D18" s="10"/>
      <c r="E18" s="17"/>
      <c r="F18" s="16"/>
      <c r="G18" s="14">
        <v>0</v>
      </c>
    </row>
    <row r="19" spans="1:8" x14ac:dyDescent="0.25">
      <c r="A19" s="15">
        <v>42030</v>
      </c>
      <c r="B19" s="8">
        <v>10191</v>
      </c>
      <c r="C19" s="9" t="s">
        <v>8</v>
      </c>
      <c r="D19" s="10">
        <v>18774.400000000001</v>
      </c>
      <c r="E19" s="11"/>
      <c r="F19" s="16"/>
      <c r="G19" s="14">
        <f>D19-F19</f>
        <v>18774.400000000001</v>
      </c>
    </row>
    <row r="20" spans="1:8" x14ac:dyDescent="0.25">
      <c r="A20" s="15"/>
      <c r="B20" s="8"/>
      <c r="C20" s="9"/>
      <c r="D20" s="10"/>
      <c r="E20" s="11"/>
      <c r="F20" s="16"/>
      <c r="G20" s="14">
        <v>0</v>
      </c>
    </row>
    <row r="21" spans="1:8" x14ac:dyDescent="0.25">
      <c r="A21" s="15">
        <v>42017</v>
      </c>
      <c r="B21" s="8">
        <v>8966</v>
      </c>
      <c r="C21" s="9" t="s">
        <v>9</v>
      </c>
      <c r="D21" s="10">
        <v>41075.800000000003</v>
      </c>
      <c r="E21" s="11">
        <v>42024</v>
      </c>
      <c r="F21" s="12">
        <v>21075.8</v>
      </c>
      <c r="G21" s="13">
        <f>D21-F21</f>
        <v>20000.000000000004</v>
      </c>
    </row>
    <row r="22" spans="1:8" ht="15.75" thickBot="1" x14ac:dyDescent="0.3">
      <c r="A22" s="15">
        <v>42024</v>
      </c>
      <c r="B22" s="8">
        <v>9631</v>
      </c>
      <c r="C22" s="9" t="s">
        <v>9</v>
      </c>
      <c r="D22" s="10">
        <v>8802</v>
      </c>
      <c r="E22" s="11"/>
      <c r="F22" s="12"/>
      <c r="G22" s="14">
        <f>D22-F22</f>
        <v>8802</v>
      </c>
    </row>
    <row r="23" spans="1:8" ht="15.75" thickBot="1" x14ac:dyDescent="0.3">
      <c r="A23" s="15">
        <v>42035</v>
      </c>
      <c r="B23" s="8">
        <v>10684</v>
      </c>
      <c r="C23" s="9" t="s">
        <v>9</v>
      </c>
      <c r="D23" s="10">
        <v>17434</v>
      </c>
      <c r="E23" s="17"/>
      <c r="F23" s="16"/>
      <c r="G23" s="22">
        <f>D23-F23</f>
        <v>17434</v>
      </c>
      <c r="H23" s="23">
        <f>G23+G22+G21</f>
        <v>46236</v>
      </c>
    </row>
    <row r="24" spans="1:8" x14ac:dyDescent="0.25">
      <c r="A24" s="15"/>
      <c r="B24" s="8"/>
      <c r="C24" s="9"/>
      <c r="D24" s="10"/>
      <c r="E24" s="17"/>
      <c r="F24" s="16"/>
      <c r="G24" s="14">
        <v>0</v>
      </c>
    </row>
    <row r="25" spans="1:8" x14ac:dyDescent="0.25">
      <c r="A25" s="15">
        <v>42033</v>
      </c>
      <c r="B25" s="8">
        <v>10465</v>
      </c>
      <c r="C25" s="9" t="s">
        <v>10</v>
      </c>
      <c r="D25" s="10">
        <v>22054.799999999999</v>
      </c>
      <c r="E25" s="17">
        <v>42035</v>
      </c>
      <c r="F25" s="16">
        <v>3931.2</v>
      </c>
      <c r="G25" s="13">
        <f>D25-F25</f>
        <v>18123.599999999999</v>
      </c>
    </row>
    <row r="26" spans="1:8" x14ac:dyDescent="0.25">
      <c r="A26" s="15"/>
      <c r="B26" s="8"/>
      <c r="C26" s="9"/>
      <c r="D26" s="10"/>
      <c r="E26" s="17"/>
      <c r="F26" s="16"/>
      <c r="G26" s="14">
        <v>0</v>
      </c>
    </row>
    <row r="27" spans="1:8" x14ac:dyDescent="0.25">
      <c r="A27" s="15">
        <v>42027</v>
      </c>
      <c r="B27" s="8">
        <v>9893</v>
      </c>
      <c r="C27" s="9" t="s">
        <v>11</v>
      </c>
      <c r="D27" s="10">
        <v>38262.400000000001</v>
      </c>
      <c r="E27" s="11"/>
      <c r="F27" s="12"/>
      <c r="G27" s="14">
        <f>D27-F27</f>
        <v>38262.400000000001</v>
      </c>
    </row>
    <row r="28" spans="1:8" x14ac:dyDescent="0.25">
      <c r="A28" s="15">
        <v>42030</v>
      </c>
      <c r="B28" s="8">
        <v>10101</v>
      </c>
      <c r="C28" s="18" t="s">
        <v>11</v>
      </c>
      <c r="D28" s="21">
        <v>33580.6</v>
      </c>
      <c r="E28" s="11"/>
      <c r="F28" s="12"/>
      <c r="G28" s="14">
        <f>D28-F28</f>
        <v>33580.6</v>
      </c>
    </row>
    <row r="29" spans="1:8" x14ac:dyDescent="0.25">
      <c r="A29" s="15">
        <v>42032</v>
      </c>
      <c r="B29" s="8">
        <v>10286</v>
      </c>
      <c r="C29" s="9" t="s">
        <v>11</v>
      </c>
      <c r="D29" s="10">
        <v>29432.799999999999</v>
      </c>
      <c r="E29" s="11"/>
      <c r="F29" s="16"/>
      <c r="G29" s="14">
        <f>D29-F29</f>
        <v>29432.799999999999</v>
      </c>
    </row>
    <row r="30" spans="1:8" ht="15.75" thickBot="1" x14ac:dyDescent="0.3">
      <c r="A30" s="15">
        <v>42032</v>
      </c>
      <c r="B30" s="8">
        <v>10289</v>
      </c>
      <c r="C30" s="9" t="s">
        <v>11</v>
      </c>
      <c r="D30" s="10">
        <v>2880</v>
      </c>
      <c r="E30" s="17"/>
      <c r="F30" s="16"/>
      <c r="G30" s="14">
        <f>D30-F30</f>
        <v>2880</v>
      </c>
    </row>
    <row r="31" spans="1:8" ht="15.75" thickBot="1" x14ac:dyDescent="0.3">
      <c r="A31" s="15">
        <v>42034</v>
      </c>
      <c r="B31" s="8">
        <v>10497</v>
      </c>
      <c r="C31" s="9" t="s">
        <v>11</v>
      </c>
      <c r="D31" s="10">
        <v>9464.4</v>
      </c>
      <c r="E31" s="17"/>
      <c r="F31" s="16"/>
      <c r="G31" s="22">
        <f>D31-F31</f>
        <v>9464.4</v>
      </c>
      <c r="H31" s="24">
        <f>G31+G30+G29+G28+G27</f>
        <v>113620.19999999998</v>
      </c>
    </row>
    <row r="32" spans="1:8" x14ac:dyDescent="0.25">
      <c r="A32" s="15"/>
      <c r="B32" s="8"/>
      <c r="C32" s="9"/>
      <c r="D32" s="10"/>
      <c r="E32" s="17"/>
      <c r="F32" s="16"/>
      <c r="G32" s="14">
        <v>0</v>
      </c>
    </row>
    <row r="33" spans="1:7" x14ac:dyDescent="0.25">
      <c r="A33" s="15">
        <v>42019</v>
      </c>
      <c r="B33" s="8">
        <v>9167</v>
      </c>
      <c r="C33" s="9" t="s">
        <v>12</v>
      </c>
      <c r="D33" s="10">
        <v>2419.6</v>
      </c>
      <c r="E33" s="11"/>
      <c r="F33" s="16"/>
      <c r="G33" s="14">
        <f>D33-F33</f>
        <v>2419.6</v>
      </c>
    </row>
    <row r="34" spans="1:7" x14ac:dyDescent="0.25">
      <c r="A34" s="15"/>
      <c r="B34" s="8"/>
      <c r="C34" s="9"/>
      <c r="D34" s="10"/>
      <c r="E34" s="11"/>
      <c r="F34" s="16"/>
      <c r="G34" s="14">
        <v>0</v>
      </c>
    </row>
    <row r="35" spans="1:7" x14ac:dyDescent="0.25">
      <c r="A35" s="15">
        <v>42013</v>
      </c>
      <c r="B35" s="8">
        <v>8579</v>
      </c>
      <c r="C35" s="9" t="s">
        <v>13</v>
      </c>
      <c r="D35" s="10">
        <v>63186.36</v>
      </c>
      <c r="E35" s="11" t="s">
        <v>14</v>
      </c>
      <c r="F35" s="16">
        <f>44406.19+18780.17</f>
        <v>63186.36</v>
      </c>
      <c r="G35" s="14">
        <f>D35-F35</f>
        <v>0</v>
      </c>
    </row>
    <row r="36" spans="1:7" x14ac:dyDescent="0.25">
      <c r="A36" s="15">
        <v>42014</v>
      </c>
      <c r="B36" s="8">
        <v>8679</v>
      </c>
      <c r="C36" s="9" t="s">
        <v>13</v>
      </c>
      <c r="D36" s="10">
        <v>34464.6</v>
      </c>
      <c r="E36" s="11">
        <v>42038</v>
      </c>
      <c r="F36" s="25">
        <v>11219.83</v>
      </c>
      <c r="G36" s="13">
        <f>D36-F36</f>
        <v>23244.769999999997</v>
      </c>
    </row>
    <row r="37" spans="1:7" x14ac:dyDescent="0.25">
      <c r="A37" s="15">
        <v>42014</v>
      </c>
      <c r="B37" s="8">
        <v>8756</v>
      </c>
      <c r="C37" s="9" t="s">
        <v>13</v>
      </c>
      <c r="D37" s="10">
        <v>79015.710000000006</v>
      </c>
      <c r="E37" s="11"/>
      <c r="F37" s="16"/>
      <c r="G37" s="14">
        <f>D37-F37</f>
        <v>79015.710000000006</v>
      </c>
    </row>
    <row r="38" spans="1:7" x14ac:dyDescent="0.25">
      <c r="A38" s="15"/>
      <c r="B38" s="8"/>
      <c r="C38" s="9"/>
      <c r="D38" s="10"/>
      <c r="E38" s="11"/>
      <c r="F38" s="16"/>
      <c r="G38" s="14">
        <v>0</v>
      </c>
    </row>
    <row r="39" spans="1:7" x14ac:dyDescent="0.25">
      <c r="A39" s="15">
        <v>42032</v>
      </c>
      <c r="B39" s="8">
        <v>10332</v>
      </c>
      <c r="C39" s="9" t="s">
        <v>13</v>
      </c>
      <c r="D39" s="10">
        <v>18449.400000000001</v>
      </c>
      <c r="E39" s="26">
        <v>42037</v>
      </c>
      <c r="F39" s="27">
        <v>18449.400000000001</v>
      </c>
      <c r="G39" s="14">
        <f>D39-F39</f>
        <v>0</v>
      </c>
    </row>
    <row r="40" spans="1:7" x14ac:dyDescent="0.25">
      <c r="A40" s="15">
        <v>42034</v>
      </c>
      <c r="B40" s="8">
        <v>10501</v>
      </c>
      <c r="C40" s="9" t="s">
        <v>13</v>
      </c>
      <c r="D40" s="10">
        <v>92194.74</v>
      </c>
      <c r="E40" s="17" t="s">
        <v>15</v>
      </c>
      <c r="F40" s="16">
        <f>66266.07+25928.67</f>
        <v>92194.74</v>
      </c>
      <c r="G40" s="14">
        <f>D40-F40</f>
        <v>0</v>
      </c>
    </row>
    <row r="41" spans="1:7" x14ac:dyDescent="0.25">
      <c r="A41" s="15">
        <v>42035</v>
      </c>
      <c r="B41" s="8">
        <v>10654</v>
      </c>
      <c r="C41" s="9" t="s">
        <v>13</v>
      </c>
      <c r="D41" s="10">
        <v>536.4</v>
      </c>
      <c r="E41" s="26">
        <v>42037</v>
      </c>
      <c r="F41" s="27">
        <v>536.4</v>
      </c>
      <c r="G41" s="14">
        <f>D41-F41</f>
        <v>0</v>
      </c>
    </row>
    <row r="42" spans="1:7" x14ac:dyDescent="0.25">
      <c r="A42" s="15">
        <v>42035</v>
      </c>
      <c r="B42" s="8">
        <v>10691</v>
      </c>
      <c r="C42" s="9" t="s">
        <v>13</v>
      </c>
      <c r="D42" s="10">
        <v>62418.6</v>
      </c>
      <c r="E42" s="17">
        <v>42038</v>
      </c>
      <c r="F42" s="16">
        <f>15448.46+5676+41294.14</f>
        <v>62418.6</v>
      </c>
      <c r="G42" s="14">
        <f>D42-F42</f>
        <v>0</v>
      </c>
    </row>
    <row r="43" spans="1:7" x14ac:dyDescent="0.25">
      <c r="A43" s="15"/>
      <c r="B43" s="8"/>
      <c r="C43" s="9"/>
      <c r="D43" s="10"/>
      <c r="E43" s="17"/>
      <c r="F43" s="16"/>
      <c r="G43" s="14"/>
    </row>
    <row r="44" spans="1:7" x14ac:dyDescent="0.25">
      <c r="A44" s="15">
        <v>42025</v>
      </c>
      <c r="B44" s="8">
        <v>9690</v>
      </c>
      <c r="C44" s="9" t="s">
        <v>16</v>
      </c>
      <c r="D44" s="21">
        <v>53228.4</v>
      </c>
      <c r="E44" s="11"/>
      <c r="F44" s="12"/>
      <c r="G44" s="14">
        <f t="shared" ref="G44:G107" si="0">D44-F44</f>
        <v>53228.4</v>
      </c>
    </row>
    <row r="45" spans="1:7" x14ac:dyDescent="0.25">
      <c r="A45" s="15">
        <v>42028</v>
      </c>
      <c r="B45" s="8">
        <v>9990</v>
      </c>
      <c r="C45" s="9" t="s">
        <v>16</v>
      </c>
      <c r="D45" s="10">
        <v>234060</v>
      </c>
      <c r="E45" s="11">
        <v>42035</v>
      </c>
      <c r="F45" s="12">
        <v>225000</v>
      </c>
      <c r="G45" s="13">
        <f t="shared" si="0"/>
        <v>9060</v>
      </c>
    </row>
    <row r="46" spans="1:7" x14ac:dyDescent="0.25">
      <c r="A46" s="15">
        <v>42033</v>
      </c>
      <c r="B46" s="8">
        <v>10415</v>
      </c>
      <c r="C46" s="9" t="s">
        <v>16</v>
      </c>
      <c r="D46" s="10">
        <v>75538.94</v>
      </c>
      <c r="E46" s="17">
        <v>42035</v>
      </c>
      <c r="F46" s="16">
        <v>35739</v>
      </c>
      <c r="G46" s="13">
        <f t="shared" si="0"/>
        <v>39799.94</v>
      </c>
    </row>
    <row r="47" spans="1:7" x14ac:dyDescent="0.25">
      <c r="A47" s="15">
        <v>42034</v>
      </c>
      <c r="B47" s="8">
        <v>10478</v>
      </c>
      <c r="C47" s="9" t="s">
        <v>16</v>
      </c>
      <c r="D47" s="10">
        <v>16807.599999999999</v>
      </c>
      <c r="E47" s="17"/>
      <c r="F47" s="16"/>
      <c r="G47" s="14">
        <f t="shared" si="0"/>
        <v>16807.599999999999</v>
      </c>
    </row>
    <row r="48" spans="1:7" x14ac:dyDescent="0.25">
      <c r="A48" s="15">
        <v>42034</v>
      </c>
      <c r="B48" s="8">
        <v>10566</v>
      </c>
      <c r="C48" s="9" t="s">
        <v>16</v>
      </c>
      <c r="D48" s="10">
        <v>79686.12</v>
      </c>
      <c r="E48" s="17"/>
      <c r="F48" s="16"/>
      <c r="G48" s="14">
        <f t="shared" si="0"/>
        <v>79686.12</v>
      </c>
    </row>
    <row r="49" spans="1:15" x14ac:dyDescent="0.25">
      <c r="A49" s="15">
        <v>42034</v>
      </c>
      <c r="B49" s="8">
        <v>10578</v>
      </c>
      <c r="C49" s="9" t="s">
        <v>16</v>
      </c>
      <c r="D49" s="10">
        <v>26449.599999999999</v>
      </c>
      <c r="E49" s="17"/>
      <c r="F49" s="16"/>
      <c r="G49" s="14">
        <f t="shared" si="0"/>
        <v>26449.599999999999</v>
      </c>
    </row>
    <row r="50" spans="1:15" x14ac:dyDescent="0.25">
      <c r="A50" s="15">
        <v>42035</v>
      </c>
      <c r="B50" s="8">
        <v>10610</v>
      </c>
      <c r="C50" s="9" t="s">
        <v>16</v>
      </c>
      <c r="D50" s="10">
        <v>173890.69</v>
      </c>
      <c r="E50" s="17"/>
      <c r="F50" s="16"/>
      <c r="G50" s="14">
        <f t="shared" si="0"/>
        <v>173890.69</v>
      </c>
    </row>
    <row r="51" spans="1:15" x14ac:dyDescent="0.25">
      <c r="A51" s="15">
        <v>42035</v>
      </c>
      <c r="B51" s="8">
        <v>10662</v>
      </c>
      <c r="C51" s="9" t="s">
        <v>16</v>
      </c>
      <c r="D51" s="10">
        <v>156551.79999999999</v>
      </c>
      <c r="E51" s="17"/>
      <c r="F51" s="16"/>
      <c r="G51" s="14">
        <f t="shared" si="0"/>
        <v>156551.79999999999</v>
      </c>
    </row>
    <row r="52" spans="1:15" ht="15.75" thickBot="1" x14ac:dyDescent="0.3">
      <c r="A52" s="15">
        <v>42035</v>
      </c>
      <c r="B52" s="8">
        <v>10694</v>
      </c>
      <c r="C52" s="9" t="s">
        <v>16</v>
      </c>
      <c r="D52" s="10">
        <v>31563</v>
      </c>
      <c r="E52" s="17"/>
      <c r="F52" s="16"/>
      <c r="G52" s="14">
        <f t="shared" si="0"/>
        <v>31563</v>
      </c>
    </row>
    <row r="53" spans="1:15" ht="15.75" thickBot="1" x14ac:dyDescent="0.3">
      <c r="A53" s="15">
        <v>42035</v>
      </c>
      <c r="B53" s="8">
        <v>10695</v>
      </c>
      <c r="C53" s="9" t="s">
        <v>16</v>
      </c>
      <c r="D53" s="10">
        <v>12723.9</v>
      </c>
      <c r="E53" s="17"/>
      <c r="F53" s="16"/>
      <c r="G53" s="22">
        <f t="shared" si="0"/>
        <v>12723.9</v>
      </c>
      <c r="H53" s="24">
        <f>G53+G52+G51+G50+G49+G48+G47+G46+G45+G44</f>
        <v>599761.04999999993</v>
      </c>
    </row>
    <row r="54" spans="1:15" x14ac:dyDescent="0.25">
      <c r="A54" s="15"/>
      <c r="B54" s="8"/>
      <c r="C54" s="9"/>
      <c r="D54" s="10"/>
      <c r="E54" s="17"/>
      <c r="F54" s="16"/>
      <c r="G54" s="14"/>
    </row>
    <row r="55" spans="1:15" x14ac:dyDescent="0.25">
      <c r="A55" s="15"/>
      <c r="B55" s="8"/>
      <c r="C55" s="9"/>
      <c r="D55" s="10"/>
      <c r="E55" s="17"/>
      <c r="F55" s="16"/>
      <c r="G55" s="14"/>
    </row>
    <row r="56" spans="1:15" x14ac:dyDescent="0.25">
      <c r="A56" s="15">
        <v>42033</v>
      </c>
      <c r="B56" s="8">
        <v>10380</v>
      </c>
      <c r="C56" s="9" t="s">
        <v>17</v>
      </c>
      <c r="D56" s="10">
        <v>60509.27</v>
      </c>
      <c r="E56" s="17">
        <v>42035</v>
      </c>
      <c r="F56" s="16">
        <v>21950</v>
      </c>
      <c r="G56" s="13">
        <f t="shared" si="0"/>
        <v>38559.269999999997</v>
      </c>
    </row>
    <row r="57" spans="1:15" x14ac:dyDescent="0.25">
      <c r="A57" s="15">
        <v>42034</v>
      </c>
      <c r="B57" s="8">
        <v>10577</v>
      </c>
      <c r="C57" s="9" t="s">
        <v>17</v>
      </c>
      <c r="D57" s="10">
        <v>62948.86</v>
      </c>
      <c r="E57" s="17"/>
      <c r="F57" s="16"/>
      <c r="G57" s="14">
        <f t="shared" si="0"/>
        <v>62948.86</v>
      </c>
    </row>
    <row r="58" spans="1:15" ht="15.75" thickBot="1" x14ac:dyDescent="0.3">
      <c r="A58" s="15">
        <v>42035</v>
      </c>
      <c r="B58" s="8">
        <v>10655</v>
      </c>
      <c r="C58" s="9" t="s">
        <v>17</v>
      </c>
      <c r="D58" s="10">
        <v>8689.7000000000007</v>
      </c>
      <c r="E58" s="17"/>
      <c r="F58" s="16"/>
      <c r="G58" s="14">
        <f t="shared" si="0"/>
        <v>8689.7000000000007</v>
      </c>
    </row>
    <row r="59" spans="1:15" ht="15.75" thickBot="1" x14ac:dyDescent="0.3">
      <c r="A59" s="15">
        <v>42035</v>
      </c>
      <c r="B59" s="8">
        <v>10690</v>
      </c>
      <c r="C59" s="9" t="s">
        <v>17</v>
      </c>
      <c r="D59" s="10">
        <v>96350.9</v>
      </c>
      <c r="E59" s="17"/>
      <c r="F59" s="16"/>
      <c r="G59" s="22">
        <f t="shared" si="0"/>
        <v>96350.9</v>
      </c>
      <c r="H59" s="24">
        <f>G59+G58+G57+G56</f>
        <v>206548.72999999998</v>
      </c>
    </row>
    <row r="60" spans="1:15" x14ac:dyDescent="0.25">
      <c r="A60" s="15"/>
      <c r="B60" s="8"/>
      <c r="C60" s="9"/>
      <c r="D60" s="10"/>
      <c r="E60" s="17"/>
      <c r="F60" s="16"/>
      <c r="G60" s="14"/>
    </row>
    <row r="61" spans="1:15" x14ac:dyDescent="0.25">
      <c r="A61" s="15"/>
      <c r="B61" s="8"/>
      <c r="C61" s="9"/>
      <c r="D61" s="10"/>
      <c r="E61" s="17"/>
      <c r="F61" s="16"/>
      <c r="G61" s="14"/>
    </row>
    <row r="62" spans="1:15" x14ac:dyDescent="0.25">
      <c r="A62" s="15">
        <v>42011</v>
      </c>
      <c r="B62" s="8">
        <v>8459</v>
      </c>
      <c r="C62" s="9" t="s">
        <v>18</v>
      </c>
      <c r="D62" s="10">
        <v>53504</v>
      </c>
      <c r="E62" s="11"/>
      <c r="F62" s="16"/>
      <c r="G62" s="14">
        <f t="shared" si="0"/>
        <v>53504</v>
      </c>
    </row>
    <row r="63" spans="1:15" x14ac:dyDescent="0.25">
      <c r="A63" s="15">
        <v>42016</v>
      </c>
      <c r="B63" s="8">
        <v>8850</v>
      </c>
      <c r="C63" s="9" t="s">
        <v>18</v>
      </c>
      <c r="D63" s="10">
        <v>132951.24</v>
      </c>
      <c r="E63" s="11"/>
      <c r="F63" s="16"/>
      <c r="G63" s="14">
        <f t="shared" si="0"/>
        <v>132951.24</v>
      </c>
    </row>
    <row r="64" spans="1:15" x14ac:dyDescent="0.25">
      <c r="A64" s="15">
        <v>42018</v>
      </c>
      <c r="B64" s="8">
        <v>9061</v>
      </c>
      <c r="C64" s="9" t="s">
        <v>18</v>
      </c>
      <c r="D64" s="10">
        <v>186989.11</v>
      </c>
      <c r="E64" s="28"/>
      <c r="F64" s="29"/>
      <c r="G64" s="30">
        <f t="shared" si="0"/>
        <v>186989.11</v>
      </c>
      <c r="I64" s="7"/>
      <c r="J64" s="31"/>
      <c r="K64" s="32"/>
      <c r="L64" s="16"/>
      <c r="M64" s="11"/>
      <c r="N64" s="16"/>
      <c r="O64" s="16"/>
    </row>
    <row r="65" spans="1:14" x14ac:dyDescent="0.25">
      <c r="A65" s="15">
        <v>42019</v>
      </c>
      <c r="B65" s="8">
        <v>9112</v>
      </c>
      <c r="C65" s="9" t="s">
        <v>18</v>
      </c>
      <c r="D65" s="10">
        <v>265471.44</v>
      </c>
      <c r="E65" s="11"/>
      <c r="F65" s="16"/>
      <c r="G65" s="14">
        <f t="shared" si="0"/>
        <v>265471.44</v>
      </c>
      <c r="M65" s="33"/>
      <c r="N65" s="33"/>
    </row>
    <row r="66" spans="1:14" x14ac:dyDescent="0.25">
      <c r="A66" s="15">
        <v>42020</v>
      </c>
      <c r="B66" s="8">
        <v>9269</v>
      </c>
      <c r="C66" s="9" t="s">
        <v>18</v>
      </c>
      <c r="D66" s="10">
        <v>129665.8</v>
      </c>
      <c r="E66" s="11"/>
      <c r="F66" s="16"/>
      <c r="G66" s="14">
        <f t="shared" si="0"/>
        <v>129665.8</v>
      </c>
    </row>
    <row r="67" spans="1:14" x14ac:dyDescent="0.25">
      <c r="A67" s="15">
        <v>42021</v>
      </c>
      <c r="B67" s="8">
        <v>9352</v>
      </c>
      <c r="C67" s="9" t="s">
        <v>18</v>
      </c>
      <c r="D67" s="10">
        <v>270568.59000000003</v>
      </c>
      <c r="E67" s="11"/>
      <c r="F67" s="16"/>
      <c r="G67" s="14">
        <f t="shared" si="0"/>
        <v>270568.59000000003</v>
      </c>
    </row>
    <row r="68" spans="1:14" x14ac:dyDescent="0.25">
      <c r="A68" s="15">
        <v>42022</v>
      </c>
      <c r="B68" s="8">
        <v>9372</v>
      </c>
      <c r="C68" s="34" t="s">
        <v>18</v>
      </c>
      <c r="D68" s="10">
        <v>261668.67</v>
      </c>
      <c r="E68" s="11"/>
      <c r="F68" s="16"/>
      <c r="G68" s="14">
        <f t="shared" si="0"/>
        <v>261668.67</v>
      </c>
    </row>
    <row r="69" spans="1:14" x14ac:dyDescent="0.25">
      <c r="A69" s="15">
        <v>42023</v>
      </c>
      <c r="B69" s="8">
        <v>9460</v>
      </c>
      <c r="C69" s="9" t="s">
        <v>18</v>
      </c>
      <c r="D69" s="10">
        <v>67562.8</v>
      </c>
      <c r="E69" s="11"/>
      <c r="F69" s="16"/>
      <c r="G69" s="14">
        <f t="shared" si="0"/>
        <v>67562.8</v>
      </c>
    </row>
    <row r="70" spans="1:14" x14ac:dyDescent="0.25">
      <c r="A70" s="15">
        <v>42024</v>
      </c>
      <c r="B70" s="8">
        <v>9641</v>
      </c>
      <c r="C70" s="9" t="s">
        <v>18</v>
      </c>
      <c r="D70" s="10">
        <v>106179.6</v>
      </c>
      <c r="E70" s="11"/>
      <c r="F70" s="12"/>
      <c r="G70" s="14">
        <f t="shared" si="0"/>
        <v>106179.6</v>
      </c>
    </row>
    <row r="71" spans="1:14" x14ac:dyDescent="0.25">
      <c r="A71" s="15">
        <v>42024</v>
      </c>
      <c r="B71" s="8">
        <v>9643</v>
      </c>
      <c r="C71" s="9" t="s">
        <v>18</v>
      </c>
      <c r="D71" s="10">
        <v>235729.36</v>
      </c>
      <c r="E71" s="11"/>
      <c r="F71" s="12"/>
      <c r="G71" s="14">
        <f t="shared" si="0"/>
        <v>235729.36</v>
      </c>
    </row>
    <row r="72" spans="1:14" x14ac:dyDescent="0.25">
      <c r="A72" s="15">
        <v>42025</v>
      </c>
      <c r="B72" s="8">
        <v>9687</v>
      </c>
      <c r="C72" s="9" t="s">
        <v>18</v>
      </c>
      <c r="D72" s="10">
        <v>274781.33</v>
      </c>
      <c r="E72" s="11"/>
      <c r="F72" s="12"/>
      <c r="G72" s="14">
        <f t="shared" si="0"/>
        <v>274781.33</v>
      </c>
    </row>
    <row r="73" spans="1:14" x14ac:dyDescent="0.25">
      <c r="A73" s="15">
        <v>42025</v>
      </c>
      <c r="B73" s="8">
        <v>9723</v>
      </c>
      <c r="C73" s="9" t="s">
        <v>18</v>
      </c>
      <c r="D73" s="10">
        <v>43531.4</v>
      </c>
      <c r="E73" s="11"/>
      <c r="F73" s="12"/>
      <c r="G73" s="14">
        <f t="shared" si="0"/>
        <v>43531.4</v>
      </c>
    </row>
    <row r="74" spans="1:14" x14ac:dyDescent="0.25">
      <c r="A74" s="15">
        <v>42026</v>
      </c>
      <c r="B74" s="8">
        <v>9782</v>
      </c>
      <c r="C74" s="9" t="s">
        <v>18</v>
      </c>
      <c r="D74" s="10">
        <v>53297.68</v>
      </c>
      <c r="E74" s="17"/>
      <c r="F74" s="16"/>
      <c r="G74" s="14">
        <f t="shared" si="0"/>
        <v>53297.68</v>
      </c>
    </row>
    <row r="75" spans="1:14" x14ac:dyDescent="0.25">
      <c r="A75" s="15">
        <v>42026</v>
      </c>
      <c r="B75" s="8">
        <v>9834</v>
      </c>
      <c r="C75" s="9" t="s">
        <v>18</v>
      </c>
      <c r="D75" s="10">
        <v>107330.2</v>
      </c>
      <c r="E75" s="11"/>
      <c r="F75" s="16"/>
      <c r="G75" s="14">
        <f t="shared" si="0"/>
        <v>107330.2</v>
      </c>
    </row>
    <row r="76" spans="1:14" x14ac:dyDescent="0.25">
      <c r="A76" s="15">
        <v>42027</v>
      </c>
      <c r="B76" s="8">
        <v>9907</v>
      </c>
      <c r="C76" s="9" t="s">
        <v>18</v>
      </c>
      <c r="D76" s="10">
        <v>8622</v>
      </c>
      <c r="E76" s="11"/>
      <c r="F76" s="12"/>
      <c r="G76" s="14">
        <f t="shared" si="0"/>
        <v>8622</v>
      </c>
    </row>
    <row r="77" spans="1:14" x14ac:dyDescent="0.25">
      <c r="A77" s="15">
        <v>42027</v>
      </c>
      <c r="B77" s="8">
        <v>9925</v>
      </c>
      <c r="C77" s="9" t="s">
        <v>18</v>
      </c>
      <c r="D77" s="10">
        <v>108204</v>
      </c>
      <c r="E77" s="11"/>
      <c r="F77" s="12"/>
      <c r="G77" s="14">
        <f t="shared" si="0"/>
        <v>108204</v>
      </c>
    </row>
    <row r="78" spans="1:14" x14ac:dyDescent="0.25">
      <c r="A78" s="15">
        <v>42027</v>
      </c>
      <c r="B78" s="8">
        <v>9932</v>
      </c>
      <c r="C78" s="9" t="s">
        <v>18</v>
      </c>
      <c r="D78" s="10">
        <v>53482</v>
      </c>
      <c r="E78" s="11"/>
      <c r="F78" s="12"/>
      <c r="G78" s="14">
        <f t="shared" si="0"/>
        <v>53482</v>
      </c>
    </row>
    <row r="79" spans="1:14" x14ac:dyDescent="0.25">
      <c r="A79" s="15">
        <v>42028</v>
      </c>
      <c r="B79" s="8">
        <v>9995</v>
      </c>
      <c r="C79" s="9" t="s">
        <v>18</v>
      </c>
      <c r="D79" s="10">
        <v>31299.200000000001</v>
      </c>
      <c r="E79" s="11"/>
      <c r="F79" s="12"/>
      <c r="G79" s="14">
        <f t="shared" si="0"/>
        <v>31299.200000000001</v>
      </c>
    </row>
    <row r="80" spans="1:14" x14ac:dyDescent="0.25">
      <c r="A80" s="15">
        <v>42028</v>
      </c>
      <c r="B80" s="8">
        <v>10026</v>
      </c>
      <c r="C80" s="9" t="s">
        <v>18</v>
      </c>
      <c r="D80" s="10">
        <v>316061.8</v>
      </c>
      <c r="E80" s="11"/>
      <c r="F80" s="16"/>
      <c r="G80" s="14">
        <f t="shared" si="0"/>
        <v>316061.8</v>
      </c>
    </row>
    <row r="81" spans="1:7" customFormat="1" x14ac:dyDescent="0.25">
      <c r="A81" s="15">
        <v>42028</v>
      </c>
      <c r="B81" s="8">
        <v>10031</v>
      </c>
      <c r="C81" s="9" t="s">
        <v>18</v>
      </c>
      <c r="D81" s="10">
        <v>6130.8</v>
      </c>
      <c r="E81" s="11"/>
      <c r="F81" s="16"/>
      <c r="G81" s="14">
        <f t="shared" si="0"/>
        <v>6130.8</v>
      </c>
    </row>
    <row r="82" spans="1:7" customFormat="1" x14ac:dyDescent="0.25">
      <c r="A82" s="15">
        <v>42029</v>
      </c>
      <c r="B82" s="8">
        <v>10037</v>
      </c>
      <c r="C82" s="9" t="s">
        <v>18</v>
      </c>
      <c r="D82" s="10">
        <v>24869.599999999999</v>
      </c>
      <c r="E82" s="11"/>
      <c r="F82" s="16"/>
      <c r="G82" s="14">
        <f t="shared" si="0"/>
        <v>24869.599999999999</v>
      </c>
    </row>
    <row r="83" spans="1:7" customFormat="1" x14ac:dyDescent="0.25">
      <c r="A83" s="15">
        <v>42029</v>
      </c>
      <c r="B83" s="8">
        <v>10057</v>
      </c>
      <c r="C83" s="9" t="s">
        <v>18</v>
      </c>
      <c r="D83" s="10">
        <v>65461.599999999999</v>
      </c>
      <c r="E83" s="11"/>
      <c r="F83" s="16"/>
      <c r="G83" s="14">
        <f t="shared" si="0"/>
        <v>65461.599999999999</v>
      </c>
    </row>
    <row r="84" spans="1:7" customFormat="1" x14ac:dyDescent="0.25">
      <c r="A84" s="15">
        <v>42029</v>
      </c>
      <c r="B84" s="8">
        <v>10076</v>
      </c>
      <c r="C84" s="18" t="s">
        <v>18</v>
      </c>
      <c r="D84" s="21">
        <v>3553.2</v>
      </c>
      <c r="E84" s="11"/>
      <c r="F84" s="16"/>
      <c r="G84" s="14">
        <f t="shared" si="0"/>
        <v>3553.2</v>
      </c>
    </row>
    <row r="85" spans="1:7" customFormat="1" x14ac:dyDescent="0.25">
      <c r="A85" s="15">
        <v>42030</v>
      </c>
      <c r="B85" s="8">
        <v>10092</v>
      </c>
      <c r="C85" s="18" t="s">
        <v>18</v>
      </c>
      <c r="D85" s="21">
        <v>69618.8</v>
      </c>
      <c r="E85" s="11"/>
      <c r="F85" s="12"/>
      <c r="G85" s="14">
        <f t="shared" si="0"/>
        <v>69618.8</v>
      </c>
    </row>
    <row r="86" spans="1:7" customFormat="1" x14ac:dyDescent="0.25">
      <c r="A86" s="15">
        <v>42030</v>
      </c>
      <c r="B86" s="8">
        <v>10160</v>
      </c>
      <c r="C86" s="18" t="s">
        <v>18</v>
      </c>
      <c r="D86" s="21">
        <v>233792.12</v>
      </c>
      <c r="E86" s="11"/>
      <c r="F86" s="12"/>
      <c r="G86" s="14">
        <f t="shared" si="0"/>
        <v>233792.12</v>
      </c>
    </row>
    <row r="87" spans="1:7" customFormat="1" x14ac:dyDescent="0.25">
      <c r="A87" s="15">
        <v>42031</v>
      </c>
      <c r="B87" s="8">
        <v>10232</v>
      </c>
      <c r="C87" s="9" t="s">
        <v>18</v>
      </c>
      <c r="D87" s="10">
        <v>77073</v>
      </c>
      <c r="E87" s="11"/>
      <c r="F87" s="16"/>
      <c r="G87" s="14">
        <f t="shared" si="0"/>
        <v>77073</v>
      </c>
    </row>
    <row r="88" spans="1:7" customFormat="1" x14ac:dyDescent="0.25">
      <c r="A88" s="15">
        <v>42031</v>
      </c>
      <c r="B88" s="8">
        <v>10233</v>
      </c>
      <c r="C88" s="9" t="s">
        <v>18</v>
      </c>
      <c r="D88" s="10">
        <v>911.4</v>
      </c>
      <c r="E88" s="11"/>
      <c r="F88" s="16"/>
      <c r="G88" s="14">
        <f t="shared" si="0"/>
        <v>911.4</v>
      </c>
    </row>
    <row r="89" spans="1:7" customFormat="1" x14ac:dyDescent="0.25">
      <c r="A89" s="15">
        <v>42031</v>
      </c>
      <c r="B89" s="8">
        <v>10237</v>
      </c>
      <c r="C89" s="9" t="s">
        <v>18</v>
      </c>
      <c r="D89" s="10">
        <v>6778.8</v>
      </c>
      <c r="E89" s="11"/>
      <c r="F89" s="16"/>
      <c r="G89" s="14">
        <f t="shared" si="0"/>
        <v>6778.8</v>
      </c>
    </row>
    <row r="90" spans="1:7" customFormat="1" x14ac:dyDescent="0.25">
      <c r="A90" s="15">
        <v>42031</v>
      </c>
      <c r="B90" s="8">
        <v>10272</v>
      </c>
      <c r="C90" s="9" t="s">
        <v>18</v>
      </c>
      <c r="D90" s="10">
        <v>150836.93</v>
      </c>
      <c r="E90" s="11"/>
      <c r="F90" s="16"/>
      <c r="G90" s="14">
        <f t="shared" si="0"/>
        <v>150836.93</v>
      </c>
    </row>
    <row r="91" spans="1:7" customFormat="1" x14ac:dyDescent="0.25">
      <c r="A91" s="15">
        <v>42032</v>
      </c>
      <c r="B91" s="8">
        <v>10276</v>
      </c>
      <c r="C91" s="9" t="s">
        <v>18</v>
      </c>
      <c r="D91" s="10">
        <v>45110.400000000001</v>
      </c>
      <c r="E91" s="11"/>
      <c r="F91" s="16"/>
      <c r="G91" s="14">
        <f t="shared" si="0"/>
        <v>45110.400000000001</v>
      </c>
    </row>
    <row r="92" spans="1:7" customFormat="1" x14ac:dyDescent="0.25">
      <c r="A92" s="15">
        <v>42032</v>
      </c>
      <c r="B92" s="8">
        <v>10321</v>
      </c>
      <c r="C92" s="9" t="s">
        <v>18</v>
      </c>
      <c r="D92" s="10">
        <v>62273.279999999999</v>
      </c>
      <c r="E92" s="17"/>
      <c r="F92" s="16"/>
      <c r="G92" s="14">
        <f t="shared" si="0"/>
        <v>62273.279999999999</v>
      </c>
    </row>
    <row r="93" spans="1:7" customFormat="1" x14ac:dyDescent="0.25">
      <c r="A93" s="15">
        <v>42032</v>
      </c>
      <c r="B93" s="8">
        <v>10345</v>
      </c>
      <c r="C93" s="9" t="s">
        <v>18</v>
      </c>
      <c r="D93" s="10">
        <v>13706.4</v>
      </c>
      <c r="E93" s="17"/>
      <c r="F93" s="16"/>
      <c r="G93" s="14">
        <f t="shared" si="0"/>
        <v>13706.4</v>
      </c>
    </row>
    <row r="94" spans="1:7" customFormat="1" x14ac:dyDescent="0.25">
      <c r="A94" s="15">
        <v>42032</v>
      </c>
      <c r="B94" s="8">
        <v>10351</v>
      </c>
      <c r="C94" s="9" t="s">
        <v>18</v>
      </c>
      <c r="D94" s="10">
        <v>93849.4</v>
      </c>
      <c r="E94" s="17"/>
      <c r="F94" s="16"/>
      <c r="G94" s="14">
        <f t="shared" si="0"/>
        <v>93849.4</v>
      </c>
    </row>
    <row r="95" spans="1:7" customFormat="1" x14ac:dyDescent="0.25">
      <c r="A95" s="15">
        <v>42033</v>
      </c>
      <c r="B95" s="8">
        <v>10393</v>
      </c>
      <c r="C95" s="9" t="s">
        <v>18</v>
      </c>
      <c r="D95" s="10">
        <v>1108.8</v>
      </c>
      <c r="E95" s="17"/>
      <c r="F95" s="16"/>
      <c r="G95" s="14">
        <f t="shared" si="0"/>
        <v>1108.8</v>
      </c>
    </row>
    <row r="96" spans="1:7" customFormat="1" x14ac:dyDescent="0.25">
      <c r="A96" s="15">
        <v>42033</v>
      </c>
      <c r="B96" s="8">
        <v>10433</v>
      </c>
      <c r="C96" s="9" t="s">
        <v>18</v>
      </c>
      <c r="D96" s="10">
        <v>119316.25</v>
      </c>
      <c r="E96" s="17"/>
      <c r="F96" s="16"/>
      <c r="G96" s="14">
        <f t="shared" si="0"/>
        <v>119316.25</v>
      </c>
    </row>
    <row r="97" spans="1:7" customFormat="1" x14ac:dyDescent="0.25">
      <c r="A97" s="15">
        <v>42033</v>
      </c>
      <c r="B97" s="8">
        <v>10438</v>
      </c>
      <c r="C97" s="9" t="s">
        <v>18</v>
      </c>
      <c r="D97" s="10">
        <v>840</v>
      </c>
      <c r="E97" s="17"/>
      <c r="F97" s="16"/>
      <c r="G97" s="14">
        <f t="shared" si="0"/>
        <v>840</v>
      </c>
    </row>
    <row r="98" spans="1:7" customFormat="1" x14ac:dyDescent="0.25">
      <c r="A98" s="15">
        <v>42033</v>
      </c>
      <c r="B98" s="8">
        <v>10464</v>
      </c>
      <c r="C98" s="9" t="s">
        <v>18</v>
      </c>
      <c r="D98" s="10">
        <v>64743.5</v>
      </c>
      <c r="E98" s="17"/>
      <c r="F98" s="16"/>
      <c r="G98" s="14">
        <f t="shared" si="0"/>
        <v>64743.5</v>
      </c>
    </row>
    <row r="99" spans="1:7" customFormat="1" x14ac:dyDescent="0.25">
      <c r="A99" s="15">
        <v>42033</v>
      </c>
      <c r="B99" s="8">
        <v>10466</v>
      </c>
      <c r="C99" s="9" t="s">
        <v>18</v>
      </c>
      <c r="D99" s="10">
        <v>20336</v>
      </c>
      <c r="E99" s="17"/>
      <c r="F99" s="16"/>
      <c r="G99" s="14">
        <f t="shared" si="0"/>
        <v>20336</v>
      </c>
    </row>
    <row r="100" spans="1:7" customFormat="1" x14ac:dyDescent="0.25">
      <c r="A100" s="15">
        <v>42034</v>
      </c>
      <c r="B100" s="8">
        <v>10510</v>
      </c>
      <c r="C100" s="9" t="s">
        <v>18</v>
      </c>
      <c r="D100" s="10">
        <v>1959.84</v>
      </c>
      <c r="E100" s="17"/>
      <c r="F100" s="16"/>
      <c r="G100" s="14">
        <f t="shared" si="0"/>
        <v>1959.84</v>
      </c>
    </row>
    <row r="101" spans="1:7" customFormat="1" x14ac:dyDescent="0.25">
      <c r="A101" s="15">
        <v>42034</v>
      </c>
      <c r="B101" s="8">
        <v>10516</v>
      </c>
      <c r="C101" s="9" t="s">
        <v>18</v>
      </c>
      <c r="D101" s="10">
        <v>6696</v>
      </c>
      <c r="E101" s="17"/>
      <c r="F101" s="16"/>
      <c r="G101" s="14">
        <f t="shared" si="0"/>
        <v>6696</v>
      </c>
    </row>
    <row r="102" spans="1:7" customFormat="1" x14ac:dyDescent="0.25">
      <c r="A102" s="15">
        <v>42034</v>
      </c>
      <c r="B102" s="8">
        <v>10547</v>
      </c>
      <c r="C102" s="9" t="s">
        <v>18</v>
      </c>
      <c r="D102" s="10">
        <v>3886</v>
      </c>
      <c r="E102" s="17"/>
      <c r="F102" s="16"/>
      <c r="G102" s="14">
        <f t="shared" si="0"/>
        <v>3886</v>
      </c>
    </row>
    <row r="103" spans="1:7" customFormat="1" x14ac:dyDescent="0.25">
      <c r="A103" s="15">
        <v>42034</v>
      </c>
      <c r="B103" s="8">
        <v>10560</v>
      </c>
      <c r="C103" s="9" t="s">
        <v>18</v>
      </c>
      <c r="D103" s="10">
        <v>496</v>
      </c>
      <c r="E103" s="17"/>
      <c r="F103" s="16"/>
      <c r="G103" s="14">
        <f t="shared" si="0"/>
        <v>496</v>
      </c>
    </row>
    <row r="104" spans="1:7" customFormat="1" x14ac:dyDescent="0.25">
      <c r="A104" s="15">
        <v>42034</v>
      </c>
      <c r="B104" s="8">
        <v>10565</v>
      </c>
      <c r="C104" s="9" t="s">
        <v>18</v>
      </c>
      <c r="D104" s="10">
        <v>5174.3999999999996</v>
      </c>
      <c r="E104" s="17"/>
      <c r="F104" s="16"/>
      <c r="G104" s="14">
        <f t="shared" si="0"/>
        <v>5174.3999999999996</v>
      </c>
    </row>
    <row r="105" spans="1:7" customFormat="1" x14ac:dyDescent="0.25">
      <c r="A105" s="15">
        <v>42034</v>
      </c>
      <c r="B105" s="8">
        <v>10567</v>
      </c>
      <c r="C105" s="9" t="s">
        <v>18</v>
      </c>
      <c r="D105" s="10">
        <v>3372.52</v>
      </c>
      <c r="E105" s="17"/>
      <c r="F105" s="16"/>
      <c r="G105" s="14">
        <f t="shared" si="0"/>
        <v>3372.52</v>
      </c>
    </row>
    <row r="106" spans="1:7" customFormat="1" x14ac:dyDescent="0.25">
      <c r="A106" s="15">
        <v>42034</v>
      </c>
      <c r="B106" s="8">
        <v>10575</v>
      </c>
      <c r="C106" s="9" t="s">
        <v>18</v>
      </c>
      <c r="D106" s="10">
        <v>105980.86</v>
      </c>
      <c r="E106" s="17"/>
      <c r="F106" s="16"/>
      <c r="G106" s="14">
        <f t="shared" si="0"/>
        <v>105980.86</v>
      </c>
    </row>
    <row r="107" spans="1:7" customFormat="1" x14ac:dyDescent="0.25">
      <c r="A107" s="15">
        <v>42034</v>
      </c>
      <c r="B107" s="8">
        <v>10579</v>
      </c>
      <c r="C107" s="9" t="s">
        <v>18</v>
      </c>
      <c r="D107" s="10">
        <v>263084.26</v>
      </c>
      <c r="E107" s="17"/>
      <c r="F107" s="16"/>
      <c r="G107" s="14">
        <f t="shared" si="0"/>
        <v>263084.26</v>
      </c>
    </row>
    <row r="108" spans="1:7" customFormat="1" x14ac:dyDescent="0.25">
      <c r="A108" s="15">
        <v>42034</v>
      </c>
      <c r="B108" s="8">
        <v>10581</v>
      </c>
      <c r="C108" s="9" t="s">
        <v>18</v>
      </c>
      <c r="D108" s="10">
        <v>5056.3999999999996</v>
      </c>
      <c r="E108" s="17"/>
      <c r="F108" s="16"/>
      <c r="G108" s="14">
        <f t="shared" ref="G108:G166" si="1">D108-F108</f>
        <v>5056.3999999999996</v>
      </c>
    </row>
    <row r="109" spans="1:7" customFormat="1" x14ac:dyDescent="0.25">
      <c r="A109" s="15">
        <v>42034</v>
      </c>
      <c r="B109" s="8">
        <v>10584</v>
      </c>
      <c r="C109" s="9" t="s">
        <v>18</v>
      </c>
      <c r="D109" s="10">
        <v>130856</v>
      </c>
      <c r="E109" s="17"/>
      <c r="F109" s="16"/>
      <c r="G109" s="14">
        <f t="shared" si="1"/>
        <v>130856</v>
      </c>
    </row>
    <row r="110" spans="1:7" customFormat="1" x14ac:dyDescent="0.25">
      <c r="A110" s="15">
        <v>42035</v>
      </c>
      <c r="B110" s="8">
        <v>10597</v>
      </c>
      <c r="C110" s="9" t="s">
        <v>18</v>
      </c>
      <c r="D110" s="10">
        <v>727.6</v>
      </c>
      <c r="E110" s="17"/>
      <c r="F110" s="16"/>
      <c r="G110" s="14">
        <f t="shared" si="1"/>
        <v>727.6</v>
      </c>
    </row>
    <row r="111" spans="1:7" customFormat="1" x14ac:dyDescent="0.25">
      <c r="A111" s="15">
        <v>42035</v>
      </c>
      <c r="B111" s="8">
        <v>10632</v>
      </c>
      <c r="C111" s="9" t="s">
        <v>18</v>
      </c>
      <c r="D111" s="10">
        <v>2748</v>
      </c>
      <c r="E111" s="17"/>
      <c r="F111" s="16"/>
      <c r="G111" s="14">
        <f t="shared" si="1"/>
        <v>2748</v>
      </c>
    </row>
    <row r="112" spans="1:7" customFormat="1" x14ac:dyDescent="0.25">
      <c r="A112" s="15">
        <v>42035</v>
      </c>
      <c r="B112" s="8">
        <v>10633</v>
      </c>
      <c r="C112" s="9" t="s">
        <v>18</v>
      </c>
      <c r="D112" s="10">
        <v>268021.65999999997</v>
      </c>
      <c r="E112" s="17"/>
      <c r="F112" s="16"/>
      <c r="G112" s="14">
        <f t="shared" si="1"/>
        <v>268021.65999999997</v>
      </c>
    </row>
    <row r="113" spans="1:8" ht="15.75" thickBot="1" x14ac:dyDescent="0.3">
      <c r="A113" s="15">
        <v>42035</v>
      </c>
      <c r="B113" s="8">
        <v>10671</v>
      </c>
      <c r="C113" s="9" t="s">
        <v>18</v>
      </c>
      <c r="D113" s="10">
        <v>409.4</v>
      </c>
      <c r="E113" s="17"/>
      <c r="F113" s="16"/>
      <c r="G113" s="14">
        <f t="shared" si="1"/>
        <v>409.4</v>
      </c>
    </row>
    <row r="114" spans="1:8" ht="15.75" thickBot="1" x14ac:dyDescent="0.3">
      <c r="A114" s="15">
        <v>42035</v>
      </c>
      <c r="B114" s="8">
        <v>10678</v>
      </c>
      <c r="C114" s="9" t="s">
        <v>18</v>
      </c>
      <c r="D114" s="10">
        <v>126251.8</v>
      </c>
      <c r="E114" s="17"/>
      <c r="F114" s="16"/>
      <c r="G114" s="22">
        <f t="shared" si="1"/>
        <v>126251.8</v>
      </c>
      <c r="H114" s="24">
        <f>SUM(G62:G114)</f>
        <v>4691931.2399999993</v>
      </c>
    </row>
    <row r="115" spans="1:8" x14ac:dyDescent="0.25">
      <c r="A115" s="15"/>
      <c r="B115" s="8"/>
      <c r="C115" s="9"/>
      <c r="D115" s="10"/>
      <c r="E115" s="17"/>
      <c r="F115" s="16"/>
      <c r="G115" s="14"/>
    </row>
    <row r="116" spans="1:8" x14ac:dyDescent="0.25">
      <c r="A116" s="15"/>
      <c r="B116" s="8"/>
      <c r="C116" s="9"/>
      <c r="D116" s="10"/>
      <c r="E116" s="17"/>
      <c r="F116" s="16"/>
      <c r="G116" s="14"/>
    </row>
    <row r="117" spans="1:8" x14ac:dyDescent="0.25">
      <c r="A117" s="15">
        <v>42034</v>
      </c>
      <c r="B117" s="8">
        <v>10535</v>
      </c>
      <c r="C117" s="9" t="s">
        <v>19</v>
      </c>
      <c r="D117" s="10">
        <v>25769</v>
      </c>
      <c r="E117" s="17"/>
      <c r="F117" s="16"/>
      <c r="G117" s="14">
        <f t="shared" si="1"/>
        <v>25769</v>
      </c>
    </row>
    <row r="118" spans="1:8" x14ac:dyDescent="0.25">
      <c r="A118" s="15">
        <v>42035</v>
      </c>
      <c r="B118" s="8">
        <v>10672</v>
      </c>
      <c r="C118" s="9" t="s">
        <v>19</v>
      </c>
      <c r="D118" s="10">
        <v>29476</v>
      </c>
      <c r="E118" s="17"/>
      <c r="F118" s="16"/>
      <c r="G118" s="14">
        <f t="shared" si="1"/>
        <v>29476</v>
      </c>
      <c r="H118" s="35">
        <f>G118+G117</f>
        <v>55245</v>
      </c>
    </row>
    <row r="119" spans="1:8" x14ac:dyDescent="0.25">
      <c r="A119" s="15"/>
      <c r="B119" s="8"/>
      <c r="C119" s="9"/>
      <c r="D119" s="10"/>
      <c r="E119" s="17"/>
      <c r="F119" s="16"/>
      <c r="G119" s="14"/>
    </row>
    <row r="120" spans="1:8" x14ac:dyDescent="0.25">
      <c r="A120" s="15">
        <v>42035</v>
      </c>
      <c r="B120" s="8">
        <v>10638</v>
      </c>
      <c r="C120" s="9" t="s">
        <v>20</v>
      </c>
      <c r="D120" s="10">
        <v>10390.6</v>
      </c>
      <c r="E120" s="17"/>
      <c r="F120" s="16"/>
      <c r="G120" s="14">
        <f t="shared" si="1"/>
        <v>10390.6</v>
      </c>
    </row>
    <row r="121" spans="1:8" x14ac:dyDescent="0.25">
      <c r="A121" s="15"/>
      <c r="B121" s="8"/>
      <c r="C121" s="9"/>
      <c r="D121" s="10"/>
      <c r="E121" s="17"/>
      <c r="F121" s="16"/>
      <c r="G121" s="14"/>
    </row>
    <row r="122" spans="1:8" x14ac:dyDescent="0.25">
      <c r="A122" s="15">
        <v>42035</v>
      </c>
      <c r="B122" s="8">
        <v>10596</v>
      </c>
      <c r="C122" s="9" t="s">
        <v>21</v>
      </c>
      <c r="D122" s="10">
        <v>27678</v>
      </c>
      <c r="E122" s="17"/>
      <c r="F122" s="16"/>
      <c r="G122" s="14">
        <f t="shared" si="1"/>
        <v>27678</v>
      </c>
    </row>
    <row r="123" spans="1:8" x14ac:dyDescent="0.25">
      <c r="A123" s="15"/>
      <c r="B123" s="8"/>
      <c r="C123" s="9"/>
      <c r="D123" s="10"/>
      <c r="E123" s="17"/>
      <c r="F123" s="16"/>
      <c r="G123" s="14"/>
    </row>
    <row r="124" spans="1:8" ht="15.75" thickBot="1" x14ac:dyDescent="0.3">
      <c r="A124" s="15">
        <v>42033</v>
      </c>
      <c r="B124" s="8">
        <v>10357</v>
      </c>
      <c r="C124" s="9" t="s">
        <v>22</v>
      </c>
      <c r="D124" s="10">
        <v>72768.3</v>
      </c>
      <c r="E124" s="17"/>
      <c r="F124" s="16"/>
      <c r="G124" s="14">
        <f t="shared" si="1"/>
        <v>72768.3</v>
      </c>
    </row>
    <row r="125" spans="1:8" ht="15.75" thickBot="1" x14ac:dyDescent="0.3">
      <c r="A125" s="15">
        <v>42035</v>
      </c>
      <c r="B125" s="8">
        <v>10587</v>
      </c>
      <c r="C125" s="9" t="s">
        <v>22</v>
      </c>
      <c r="D125" s="10">
        <v>64538</v>
      </c>
      <c r="E125" s="17"/>
      <c r="F125" s="16"/>
      <c r="G125" s="22">
        <f t="shared" si="1"/>
        <v>64538</v>
      </c>
      <c r="H125" s="24">
        <f>G125+G124</f>
        <v>137306.29999999999</v>
      </c>
    </row>
    <row r="126" spans="1:8" x14ac:dyDescent="0.25">
      <c r="A126" s="15"/>
      <c r="B126" s="8"/>
      <c r="C126" s="9"/>
      <c r="D126" s="10"/>
      <c r="E126" s="17"/>
      <c r="F126" s="16"/>
      <c r="G126" s="14"/>
    </row>
    <row r="127" spans="1:8" x14ac:dyDescent="0.25">
      <c r="A127" s="15"/>
      <c r="B127" s="8"/>
      <c r="C127" s="9"/>
      <c r="D127" s="10"/>
      <c r="E127" s="17"/>
      <c r="F127" s="16"/>
      <c r="G127" s="14"/>
    </row>
    <row r="128" spans="1:8" x14ac:dyDescent="0.25">
      <c r="A128" s="15">
        <v>42032</v>
      </c>
      <c r="B128" s="8">
        <v>10343</v>
      </c>
      <c r="C128" s="9" t="s">
        <v>23</v>
      </c>
      <c r="D128" s="10">
        <v>3110.4</v>
      </c>
      <c r="E128" s="17"/>
      <c r="F128" s="16"/>
      <c r="G128" s="14">
        <f t="shared" si="1"/>
        <v>3110.4</v>
      </c>
    </row>
    <row r="129" spans="1:8" ht="15.75" thickBot="1" x14ac:dyDescent="0.3">
      <c r="A129" s="15">
        <v>42033</v>
      </c>
      <c r="B129" s="8">
        <v>10412</v>
      </c>
      <c r="C129" s="9" t="s">
        <v>23</v>
      </c>
      <c r="D129" s="10">
        <v>14251.6</v>
      </c>
      <c r="E129" s="17"/>
      <c r="F129" s="16"/>
      <c r="G129" s="14">
        <f t="shared" si="1"/>
        <v>14251.6</v>
      </c>
    </row>
    <row r="130" spans="1:8" ht="15.75" thickBot="1" x14ac:dyDescent="0.3">
      <c r="A130" s="15">
        <v>42034</v>
      </c>
      <c r="B130" s="8">
        <v>10534</v>
      </c>
      <c r="C130" s="9" t="s">
        <v>23</v>
      </c>
      <c r="D130" s="10">
        <v>304649.2</v>
      </c>
      <c r="E130" s="17">
        <v>42035</v>
      </c>
      <c r="F130" s="16">
        <v>25769</v>
      </c>
      <c r="G130" s="36">
        <f t="shared" si="1"/>
        <v>278880.2</v>
      </c>
      <c r="H130" s="24">
        <f>G130+G129+G128</f>
        <v>296242.2</v>
      </c>
    </row>
    <row r="131" spans="1:8" x14ac:dyDescent="0.25">
      <c r="A131" s="15"/>
      <c r="B131" s="8"/>
      <c r="C131" s="9"/>
      <c r="D131" s="10"/>
      <c r="E131" s="17"/>
      <c r="F131" s="16"/>
      <c r="G131" s="14"/>
    </row>
    <row r="132" spans="1:8" x14ac:dyDescent="0.25">
      <c r="A132" s="15"/>
      <c r="B132" s="8"/>
      <c r="C132" s="9"/>
      <c r="D132" s="10"/>
      <c r="E132" s="17"/>
      <c r="F132" s="16"/>
      <c r="G132" s="14"/>
    </row>
    <row r="133" spans="1:8" x14ac:dyDescent="0.25">
      <c r="A133" s="15">
        <v>42034</v>
      </c>
      <c r="B133" s="8">
        <v>10479</v>
      </c>
      <c r="C133" s="9" t="s">
        <v>24</v>
      </c>
      <c r="D133" s="10">
        <v>4096.8</v>
      </c>
      <c r="E133" s="17"/>
      <c r="F133" s="16"/>
      <c r="G133" s="14">
        <f t="shared" si="1"/>
        <v>4096.8</v>
      </c>
    </row>
    <row r="134" spans="1:8" x14ac:dyDescent="0.25">
      <c r="A134" s="15"/>
      <c r="B134" s="8"/>
      <c r="C134" s="9"/>
      <c r="D134" s="10"/>
      <c r="E134" s="17"/>
      <c r="F134" s="16"/>
      <c r="G134" s="14"/>
    </row>
    <row r="135" spans="1:8" x14ac:dyDescent="0.25">
      <c r="A135" s="15">
        <v>42034</v>
      </c>
      <c r="B135" s="8">
        <v>10469</v>
      </c>
      <c r="C135" s="9" t="s">
        <v>25</v>
      </c>
      <c r="D135" s="10">
        <v>5665.2</v>
      </c>
      <c r="E135" s="17"/>
      <c r="F135" s="16"/>
      <c r="G135" s="14">
        <f t="shared" si="1"/>
        <v>5665.2</v>
      </c>
    </row>
    <row r="136" spans="1:8" x14ac:dyDescent="0.25">
      <c r="A136" s="15"/>
      <c r="B136" s="8"/>
      <c r="C136" s="9"/>
      <c r="D136" s="10"/>
      <c r="E136" s="17"/>
      <c r="F136" s="16"/>
      <c r="G136" s="14"/>
    </row>
    <row r="137" spans="1:8" x14ac:dyDescent="0.25">
      <c r="A137" s="15">
        <v>42034</v>
      </c>
      <c r="B137" s="8">
        <v>10498</v>
      </c>
      <c r="C137" s="9" t="s">
        <v>26</v>
      </c>
      <c r="D137" s="10">
        <v>8612.5</v>
      </c>
      <c r="E137" s="17"/>
      <c r="F137" s="16"/>
      <c r="G137" s="14">
        <f t="shared" si="1"/>
        <v>8612.5</v>
      </c>
    </row>
    <row r="138" spans="1:8" x14ac:dyDescent="0.25">
      <c r="A138" s="15"/>
      <c r="B138" s="8"/>
      <c r="C138" s="9"/>
      <c r="D138" s="10"/>
      <c r="E138" s="17"/>
      <c r="F138" s="16"/>
      <c r="G138" s="14"/>
    </row>
    <row r="139" spans="1:8" x14ac:dyDescent="0.25">
      <c r="A139" s="15">
        <v>42028</v>
      </c>
      <c r="B139" s="8">
        <v>9970</v>
      </c>
      <c r="C139" s="9" t="s">
        <v>27</v>
      </c>
      <c r="D139" s="10">
        <v>4520.8</v>
      </c>
      <c r="E139" s="11"/>
      <c r="F139" s="12"/>
      <c r="G139" s="14">
        <f t="shared" si="1"/>
        <v>4520.8</v>
      </c>
    </row>
    <row r="140" spans="1:8" ht="15.75" thickBot="1" x14ac:dyDescent="0.3">
      <c r="A140" s="15">
        <v>42028</v>
      </c>
      <c r="B140" s="8">
        <v>10013</v>
      </c>
      <c r="C140" s="9" t="s">
        <v>27</v>
      </c>
      <c r="D140" s="21">
        <v>20007.599999999999</v>
      </c>
      <c r="E140" s="11"/>
      <c r="F140" s="12"/>
      <c r="G140" s="14">
        <f t="shared" si="1"/>
        <v>20007.599999999999</v>
      </c>
    </row>
    <row r="141" spans="1:8" ht="15.75" thickBot="1" x14ac:dyDescent="0.3">
      <c r="A141" s="15">
        <v>42035</v>
      </c>
      <c r="B141" s="8">
        <v>10657</v>
      </c>
      <c r="C141" s="9" t="s">
        <v>27</v>
      </c>
      <c r="D141" s="10">
        <v>16591.599999999999</v>
      </c>
      <c r="E141" s="17"/>
      <c r="F141" s="16"/>
      <c r="G141" s="22">
        <f t="shared" si="1"/>
        <v>16591.599999999999</v>
      </c>
      <c r="H141" s="24">
        <f>G141+G140+G139</f>
        <v>41120</v>
      </c>
    </row>
    <row r="142" spans="1:8" x14ac:dyDescent="0.25">
      <c r="A142" s="15"/>
      <c r="B142" s="8"/>
      <c r="C142" s="9"/>
      <c r="D142" s="10"/>
      <c r="E142" s="17"/>
      <c r="F142" s="16"/>
      <c r="G142" s="14"/>
    </row>
    <row r="143" spans="1:8" x14ac:dyDescent="0.25">
      <c r="A143" s="15">
        <v>42034</v>
      </c>
      <c r="B143" s="8">
        <v>10476</v>
      </c>
      <c r="C143" s="9" t="s">
        <v>28</v>
      </c>
      <c r="D143" s="10">
        <v>19197.2</v>
      </c>
      <c r="E143" s="17"/>
      <c r="F143" s="16"/>
      <c r="G143" s="14">
        <f t="shared" si="1"/>
        <v>19197.2</v>
      </c>
    </row>
    <row r="144" spans="1:8" x14ac:dyDescent="0.25">
      <c r="A144" s="15"/>
      <c r="B144" s="8"/>
      <c r="C144" s="9"/>
      <c r="D144" s="10"/>
      <c r="E144" s="17"/>
      <c r="F144" s="16"/>
      <c r="G144" s="14"/>
    </row>
    <row r="145" spans="1:7" x14ac:dyDescent="0.25">
      <c r="A145" s="15">
        <v>42035</v>
      </c>
      <c r="B145" s="8">
        <v>10624</v>
      </c>
      <c r="C145" s="9" t="s">
        <v>29</v>
      </c>
      <c r="D145" s="10">
        <v>977.6</v>
      </c>
      <c r="E145" s="17"/>
      <c r="F145" s="16"/>
      <c r="G145" s="14">
        <f t="shared" si="1"/>
        <v>977.6</v>
      </c>
    </row>
    <row r="146" spans="1:7" x14ac:dyDescent="0.25">
      <c r="A146" s="15"/>
      <c r="B146" s="8"/>
      <c r="C146" s="9"/>
      <c r="D146" s="10"/>
      <c r="E146" s="17"/>
      <c r="F146" s="16"/>
      <c r="G146" s="14"/>
    </row>
    <row r="147" spans="1:7" x14ac:dyDescent="0.25">
      <c r="A147" s="15">
        <v>42034</v>
      </c>
      <c r="B147" s="8">
        <v>10484</v>
      </c>
      <c r="C147" s="9" t="s">
        <v>30</v>
      </c>
      <c r="D147" s="10">
        <v>8786.4</v>
      </c>
      <c r="E147" s="17"/>
      <c r="F147" s="16"/>
      <c r="G147" s="14">
        <f t="shared" si="1"/>
        <v>8786.4</v>
      </c>
    </row>
    <row r="148" spans="1:7" x14ac:dyDescent="0.25">
      <c r="A148" s="15"/>
      <c r="B148" s="8"/>
      <c r="C148" s="9"/>
      <c r="D148" s="10"/>
      <c r="E148" s="17"/>
      <c r="F148" s="16"/>
      <c r="G148" s="14"/>
    </row>
    <row r="149" spans="1:7" x14ac:dyDescent="0.25">
      <c r="A149" s="15">
        <v>42034</v>
      </c>
      <c r="B149" s="8">
        <v>10470</v>
      </c>
      <c r="C149" s="9" t="s">
        <v>31</v>
      </c>
      <c r="D149" s="10">
        <v>2679.6</v>
      </c>
      <c r="E149" s="17"/>
      <c r="F149" s="16"/>
      <c r="G149" s="14">
        <f t="shared" si="1"/>
        <v>2679.6</v>
      </c>
    </row>
    <row r="150" spans="1:7" x14ac:dyDescent="0.25">
      <c r="A150" s="15"/>
      <c r="B150" s="8"/>
      <c r="C150" s="9"/>
      <c r="D150" s="10"/>
      <c r="E150" s="17"/>
      <c r="F150" s="16"/>
      <c r="G150" s="14"/>
    </row>
    <row r="151" spans="1:7" x14ac:dyDescent="0.25">
      <c r="A151" s="15">
        <v>42035</v>
      </c>
      <c r="B151" s="8">
        <v>10674</v>
      </c>
      <c r="C151" s="9" t="s">
        <v>32</v>
      </c>
      <c r="D151" s="10">
        <v>6426</v>
      </c>
      <c r="E151" s="17"/>
      <c r="F151" s="16"/>
      <c r="G151" s="14">
        <f t="shared" si="1"/>
        <v>6426</v>
      </c>
    </row>
    <row r="152" spans="1:7" x14ac:dyDescent="0.25">
      <c r="A152" s="15"/>
      <c r="B152" s="8"/>
      <c r="C152" s="9"/>
      <c r="D152" s="10"/>
      <c r="E152" s="17"/>
      <c r="F152" s="16"/>
      <c r="G152" s="14"/>
    </row>
    <row r="153" spans="1:7" x14ac:dyDescent="0.25">
      <c r="A153" s="15">
        <v>42034</v>
      </c>
      <c r="B153" s="8">
        <v>10526</v>
      </c>
      <c r="C153" s="9" t="s">
        <v>33</v>
      </c>
      <c r="D153" s="10">
        <v>648</v>
      </c>
      <c r="E153" s="17"/>
      <c r="F153" s="16"/>
      <c r="G153" s="14">
        <f t="shared" si="1"/>
        <v>648</v>
      </c>
    </row>
    <row r="154" spans="1:7" x14ac:dyDescent="0.25">
      <c r="A154" s="15"/>
      <c r="B154" s="8"/>
      <c r="C154" s="9"/>
      <c r="D154" s="10"/>
      <c r="E154" s="17"/>
      <c r="F154" s="16"/>
      <c r="G154" s="14"/>
    </row>
    <row r="155" spans="1:7" x14ac:dyDescent="0.25">
      <c r="A155" s="15">
        <v>42035</v>
      </c>
      <c r="B155" s="8">
        <v>10683</v>
      </c>
      <c r="C155" s="9" t="s">
        <v>34</v>
      </c>
      <c r="D155" s="10">
        <v>21714.6</v>
      </c>
      <c r="E155" s="17"/>
      <c r="F155" s="16"/>
      <c r="G155" s="14">
        <f t="shared" si="1"/>
        <v>21714.6</v>
      </c>
    </row>
    <row r="156" spans="1:7" x14ac:dyDescent="0.25">
      <c r="A156" s="15"/>
      <c r="B156" s="8"/>
      <c r="C156" s="9"/>
      <c r="D156" s="10"/>
      <c r="E156" s="17"/>
      <c r="F156" s="16"/>
      <c r="G156" s="14"/>
    </row>
    <row r="157" spans="1:7" x14ac:dyDescent="0.25">
      <c r="A157" s="15">
        <v>42030</v>
      </c>
      <c r="B157" s="8">
        <v>10110</v>
      </c>
      <c r="C157" s="18" t="s">
        <v>35</v>
      </c>
      <c r="D157" s="21">
        <v>27501.85</v>
      </c>
      <c r="E157" s="11"/>
      <c r="F157" s="12"/>
      <c r="G157" s="14">
        <f t="shared" si="1"/>
        <v>27501.85</v>
      </c>
    </row>
    <row r="158" spans="1:7" x14ac:dyDescent="0.25">
      <c r="A158" s="15">
        <v>42031</v>
      </c>
      <c r="B158" s="8">
        <v>10219</v>
      </c>
      <c r="C158" s="9" t="s">
        <v>35</v>
      </c>
      <c r="D158" s="10">
        <v>28194.2</v>
      </c>
      <c r="E158" s="11"/>
      <c r="F158" s="16"/>
      <c r="G158" s="14">
        <f t="shared" si="1"/>
        <v>28194.2</v>
      </c>
    </row>
    <row r="159" spans="1:7" x14ac:dyDescent="0.25">
      <c r="A159" s="15">
        <v>42033</v>
      </c>
      <c r="B159" s="8">
        <v>10392</v>
      </c>
      <c r="C159" s="9" t="s">
        <v>35</v>
      </c>
      <c r="D159" s="10">
        <v>3204.2</v>
      </c>
      <c r="E159" s="17"/>
      <c r="F159" s="16"/>
      <c r="G159" s="14">
        <f t="shared" si="1"/>
        <v>3204.2</v>
      </c>
    </row>
    <row r="160" spans="1:7" ht="15.75" thickBot="1" x14ac:dyDescent="0.3">
      <c r="A160" s="15">
        <v>42034</v>
      </c>
      <c r="B160" s="8">
        <v>10537</v>
      </c>
      <c r="C160" s="9" t="s">
        <v>35</v>
      </c>
      <c r="D160" s="10">
        <v>34771.199999999997</v>
      </c>
      <c r="E160" s="17"/>
      <c r="F160" s="16"/>
      <c r="G160" s="14">
        <f t="shared" si="1"/>
        <v>34771.199999999997</v>
      </c>
    </row>
    <row r="161" spans="1:8" ht="15.75" thickBot="1" x14ac:dyDescent="0.3">
      <c r="A161" s="15">
        <v>42035</v>
      </c>
      <c r="B161" s="8">
        <v>10677</v>
      </c>
      <c r="C161" s="9" t="s">
        <v>35</v>
      </c>
      <c r="D161" s="10">
        <v>28361.95</v>
      </c>
      <c r="E161" s="17"/>
      <c r="F161" s="16"/>
      <c r="G161" s="22">
        <f t="shared" si="1"/>
        <v>28361.95</v>
      </c>
      <c r="H161" s="24">
        <f>G161+G160+G159+G158+G157</f>
        <v>122033.4</v>
      </c>
    </row>
    <row r="162" spans="1:8" x14ac:dyDescent="0.25">
      <c r="A162" s="15"/>
      <c r="B162" s="8"/>
      <c r="C162" s="9"/>
      <c r="D162" s="10"/>
      <c r="E162" s="17"/>
      <c r="F162" s="16"/>
      <c r="G162" s="14"/>
    </row>
    <row r="163" spans="1:8" ht="15.75" thickBot="1" x14ac:dyDescent="0.3">
      <c r="A163" s="15">
        <v>42034</v>
      </c>
      <c r="B163" s="8">
        <v>10548</v>
      </c>
      <c r="C163" s="9" t="s">
        <v>36</v>
      </c>
      <c r="D163" s="10">
        <v>30203</v>
      </c>
      <c r="E163" s="37" t="s">
        <v>37</v>
      </c>
      <c r="F163" s="16">
        <f>2000+20500</f>
        <v>22500</v>
      </c>
      <c r="G163" s="13">
        <f t="shared" si="1"/>
        <v>7703</v>
      </c>
    </row>
    <row r="164" spans="1:8" ht="15.75" thickBot="1" x14ac:dyDescent="0.3">
      <c r="A164" s="15">
        <v>42035</v>
      </c>
      <c r="B164" s="8">
        <v>10653</v>
      </c>
      <c r="C164" s="9" t="s">
        <v>36</v>
      </c>
      <c r="D164" s="10">
        <v>18919.599999999999</v>
      </c>
      <c r="E164" s="17"/>
      <c r="F164" s="16"/>
      <c r="G164" s="22">
        <f t="shared" si="1"/>
        <v>18919.599999999999</v>
      </c>
      <c r="H164" s="24">
        <f>G164+G163</f>
        <v>26622.6</v>
      </c>
    </row>
    <row r="165" spans="1:8" x14ac:dyDescent="0.25">
      <c r="A165" s="15"/>
      <c r="B165" s="8"/>
      <c r="C165" s="9"/>
      <c r="D165" s="10"/>
      <c r="E165" s="17"/>
      <c r="F165" s="16"/>
      <c r="G165" s="14"/>
    </row>
    <row r="166" spans="1:8" x14ac:dyDescent="0.25">
      <c r="A166" s="15">
        <v>42034</v>
      </c>
      <c r="B166" s="8">
        <v>10552</v>
      </c>
      <c r="C166" s="9" t="s">
        <v>38</v>
      </c>
      <c r="D166" s="10">
        <v>19064.599999999999</v>
      </c>
      <c r="E166" s="17">
        <v>42035</v>
      </c>
      <c r="F166" s="16">
        <v>11000</v>
      </c>
      <c r="G166" s="13">
        <f t="shared" si="1"/>
        <v>8064.5999999999985</v>
      </c>
    </row>
    <row r="167" spans="1:8" x14ac:dyDescent="0.25">
      <c r="A167" s="15"/>
      <c r="B167" s="8"/>
      <c r="C167" s="9"/>
      <c r="D167" s="10"/>
      <c r="E167" s="17"/>
      <c r="F167" s="16"/>
      <c r="G167" s="13"/>
    </row>
    <row r="168" spans="1:8" x14ac:dyDescent="0.25">
      <c r="A168" s="15">
        <v>42019</v>
      </c>
      <c r="B168" s="8">
        <v>9110</v>
      </c>
      <c r="C168" s="9" t="s">
        <v>39</v>
      </c>
      <c r="D168" s="10">
        <v>15320</v>
      </c>
      <c r="E168" s="11"/>
      <c r="F168" s="16"/>
      <c r="G168" s="14">
        <f t="shared" ref="G168:G231" si="2">D168-F168</f>
        <v>15320</v>
      </c>
    </row>
    <row r="169" spans="1:8" x14ac:dyDescent="0.25">
      <c r="A169" s="15">
        <v>42023</v>
      </c>
      <c r="B169" s="8">
        <v>9496</v>
      </c>
      <c r="C169" s="9" t="s">
        <v>39</v>
      </c>
      <c r="D169" s="10">
        <v>6120</v>
      </c>
      <c r="E169" s="11"/>
      <c r="F169" s="16"/>
      <c r="G169" s="14">
        <f t="shared" si="2"/>
        <v>6120</v>
      </c>
    </row>
    <row r="170" spans="1:8" x14ac:dyDescent="0.25">
      <c r="A170" s="15">
        <v>42023</v>
      </c>
      <c r="B170" s="8">
        <v>9537</v>
      </c>
      <c r="C170" s="9" t="s">
        <v>39</v>
      </c>
      <c r="D170" s="10">
        <v>239.4</v>
      </c>
      <c r="E170" s="11"/>
      <c r="F170" s="16"/>
      <c r="G170" s="14">
        <f t="shared" si="2"/>
        <v>239.4</v>
      </c>
    </row>
    <row r="171" spans="1:8" x14ac:dyDescent="0.25">
      <c r="A171" s="15">
        <v>42025</v>
      </c>
      <c r="B171" s="8">
        <v>9693</v>
      </c>
      <c r="C171" s="9" t="s">
        <v>39</v>
      </c>
      <c r="D171" s="10">
        <v>704</v>
      </c>
      <c r="E171" s="11"/>
      <c r="F171" s="12"/>
      <c r="G171" s="14">
        <f t="shared" si="2"/>
        <v>704</v>
      </c>
    </row>
    <row r="172" spans="1:8" x14ac:dyDescent="0.25">
      <c r="A172" s="15">
        <v>42025</v>
      </c>
      <c r="B172" s="8">
        <v>9718</v>
      </c>
      <c r="C172" s="9" t="s">
        <v>39</v>
      </c>
      <c r="D172" s="10">
        <v>98</v>
      </c>
      <c r="E172" s="11"/>
      <c r="F172" s="12"/>
      <c r="G172" s="14">
        <f t="shared" si="2"/>
        <v>98</v>
      </c>
    </row>
    <row r="173" spans="1:8" x14ac:dyDescent="0.25">
      <c r="A173" s="15">
        <v>42026</v>
      </c>
      <c r="B173" s="8">
        <v>9773</v>
      </c>
      <c r="C173" s="9" t="s">
        <v>39</v>
      </c>
      <c r="D173" s="10">
        <v>16530.5</v>
      </c>
      <c r="E173" s="17"/>
      <c r="F173" s="16"/>
      <c r="G173" s="14">
        <f t="shared" si="2"/>
        <v>16530.5</v>
      </c>
    </row>
    <row r="174" spans="1:8" x14ac:dyDescent="0.25">
      <c r="A174" s="15">
        <v>42030</v>
      </c>
      <c r="B174" s="8">
        <v>10142</v>
      </c>
      <c r="C174" s="18" t="s">
        <v>39</v>
      </c>
      <c r="D174" s="21">
        <v>20218.7</v>
      </c>
      <c r="E174" s="11"/>
      <c r="F174" s="12"/>
      <c r="G174" s="14">
        <f t="shared" si="2"/>
        <v>20218.7</v>
      </c>
    </row>
    <row r="175" spans="1:8" x14ac:dyDescent="0.25">
      <c r="A175" s="15">
        <v>42032</v>
      </c>
      <c r="B175" s="8">
        <v>10325</v>
      </c>
      <c r="C175" s="9" t="s">
        <v>39</v>
      </c>
      <c r="D175" s="10">
        <v>4702.5</v>
      </c>
      <c r="E175" s="17"/>
      <c r="F175" s="16"/>
      <c r="G175" s="14">
        <f t="shared" si="2"/>
        <v>4702.5</v>
      </c>
    </row>
    <row r="176" spans="1:8" x14ac:dyDescent="0.25">
      <c r="A176" s="15">
        <v>42032</v>
      </c>
      <c r="B176" s="8">
        <v>10326</v>
      </c>
      <c r="C176" s="9" t="s">
        <v>39</v>
      </c>
      <c r="D176" s="10">
        <v>5715</v>
      </c>
      <c r="E176" s="17"/>
      <c r="F176" s="16"/>
      <c r="G176" s="14">
        <f t="shared" si="2"/>
        <v>5715</v>
      </c>
    </row>
    <row r="177" spans="1:8" x14ac:dyDescent="0.25">
      <c r="A177" s="15">
        <v>42034</v>
      </c>
      <c r="B177" s="8">
        <v>10488</v>
      </c>
      <c r="C177" s="9" t="s">
        <v>39</v>
      </c>
      <c r="D177" s="10">
        <v>41978.8</v>
      </c>
      <c r="E177" s="17"/>
      <c r="F177" s="16"/>
      <c r="G177" s="14">
        <f t="shared" si="2"/>
        <v>41978.8</v>
      </c>
    </row>
    <row r="178" spans="1:8" ht="15.75" thickBot="1" x14ac:dyDescent="0.3">
      <c r="A178" s="15">
        <v>42035</v>
      </c>
      <c r="B178" s="8">
        <v>10586</v>
      </c>
      <c r="C178" s="9" t="s">
        <v>39</v>
      </c>
      <c r="D178" s="10">
        <v>1507.5</v>
      </c>
      <c r="E178" s="17"/>
      <c r="F178" s="16"/>
      <c r="G178" s="14">
        <f t="shared" si="2"/>
        <v>1507.5</v>
      </c>
    </row>
    <row r="179" spans="1:8" ht="15.75" thickBot="1" x14ac:dyDescent="0.3">
      <c r="A179" s="15">
        <v>42035</v>
      </c>
      <c r="B179" s="8">
        <v>10661</v>
      </c>
      <c r="C179" s="9" t="s">
        <v>39</v>
      </c>
      <c r="D179" s="10">
        <v>18000</v>
      </c>
      <c r="E179" s="17"/>
      <c r="F179" s="16"/>
      <c r="G179" s="22">
        <f t="shared" si="2"/>
        <v>18000</v>
      </c>
      <c r="H179" s="24">
        <f>SUM(G168:G179)</f>
        <v>131134.40000000002</v>
      </c>
    </row>
    <row r="180" spans="1:8" x14ac:dyDescent="0.25">
      <c r="A180" s="15"/>
      <c r="B180" s="8"/>
      <c r="C180" s="9"/>
      <c r="D180" s="10"/>
      <c r="E180" s="17"/>
      <c r="F180" s="16"/>
      <c r="G180" s="14"/>
    </row>
    <row r="181" spans="1:8" x14ac:dyDescent="0.25">
      <c r="A181" s="15"/>
      <c r="B181" s="8"/>
      <c r="C181" s="9"/>
      <c r="D181" s="10"/>
      <c r="E181" s="17"/>
      <c r="F181" s="16"/>
      <c r="G181" s="14"/>
    </row>
    <row r="182" spans="1:8" x14ac:dyDescent="0.25">
      <c r="A182" s="15">
        <v>42034</v>
      </c>
      <c r="B182" s="8">
        <v>10483</v>
      </c>
      <c r="C182" s="9" t="s">
        <v>40</v>
      </c>
      <c r="D182" s="10">
        <v>720</v>
      </c>
      <c r="E182" s="17"/>
      <c r="F182" s="16"/>
      <c r="G182" s="14">
        <f t="shared" si="2"/>
        <v>720</v>
      </c>
    </row>
    <row r="183" spans="1:8" x14ac:dyDescent="0.25">
      <c r="A183" s="15"/>
      <c r="B183" s="8"/>
      <c r="C183" s="9"/>
      <c r="D183" s="10"/>
      <c r="E183" s="17"/>
      <c r="F183" s="16"/>
      <c r="G183" s="14"/>
    </row>
    <row r="184" spans="1:8" x14ac:dyDescent="0.25">
      <c r="A184" s="15">
        <v>42027</v>
      </c>
      <c r="B184" s="8">
        <v>9903</v>
      </c>
      <c r="C184" s="9" t="s">
        <v>41</v>
      </c>
      <c r="D184" s="10">
        <v>200204.95</v>
      </c>
      <c r="E184" s="38" t="s">
        <v>42</v>
      </c>
      <c r="F184" s="12">
        <f>3265+128000</f>
        <v>131265</v>
      </c>
      <c r="G184" s="13">
        <f t="shared" si="2"/>
        <v>68939.950000000012</v>
      </c>
    </row>
    <row r="185" spans="1:8" x14ac:dyDescent="0.25">
      <c r="A185" s="15">
        <v>42033</v>
      </c>
      <c r="B185" s="8">
        <v>10358</v>
      </c>
      <c r="C185" s="9" t="s">
        <v>41</v>
      </c>
      <c r="D185" s="10">
        <v>72100.5</v>
      </c>
      <c r="E185" s="17"/>
      <c r="F185" s="16"/>
      <c r="G185" s="14">
        <f t="shared" si="2"/>
        <v>72100.5</v>
      </c>
    </row>
    <row r="186" spans="1:8" x14ac:dyDescent="0.25">
      <c r="A186" s="15">
        <v>42033</v>
      </c>
      <c r="B186" s="8">
        <v>10386</v>
      </c>
      <c r="C186" s="9" t="s">
        <v>41</v>
      </c>
      <c r="D186" s="10">
        <v>145306.07</v>
      </c>
      <c r="E186" s="17"/>
      <c r="F186" s="16"/>
      <c r="G186" s="14">
        <f t="shared" si="2"/>
        <v>145306.07</v>
      </c>
    </row>
    <row r="187" spans="1:8" ht="15.75" thickBot="1" x14ac:dyDescent="0.3">
      <c r="A187" s="15">
        <v>42035</v>
      </c>
      <c r="B187" s="8">
        <v>10585</v>
      </c>
      <c r="C187" s="9" t="s">
        <v>41</v>
      </c>
      <c r="D187" s="10">
        <v>56470.75</v>
      </c>
      <c r="E187" s="17"/>
      <c r="F187" s="16"/>
      <c r="G187" s="14">
        <f t="shared" si="2"/>
        <v>56470.75</v>
      </c>
    </row>
    <row r="188" spans="1:8" ht="15.75" thickBot="1" x14ac:dyDescent="0.3">
      <c r="A188" s="15">
        <v>42035</v>
      </c>
      <c r="B188" s="8">
        <v>10618</v>
      </c>
      <c r="C188" s="9" t="s">
        <v>41</v>
      </c>
      <c r="D188" s="10">
        <v>161748</v>
      </c>
      <c r="E188" s="17"/>
      <c r="F188" s="16"/>
      <c r="G188" s="22">
        <f t="shared" si="2"/>
        <v>161748</v>
      </c>
      <c r="H188" s="24">
        <f>G188+G187+G186+G185+G184</f>
        <v>504565.27</v>
      </c>
    </row>
    <row r="189" spans="1:8" x14ac:dyDescent="0.25">
      <c r="A189" s="15"/>
      <c r="B189" s="8"/>
      <c r="C189" s="9"/>
      <c r="D189" s="10"/>
      <c r="E189" s="17"/>
      <c r="F189" s="16"/>
      <c r="G189" s="14"/>
    </row>
    <row r="190" spans="1:8" x14ac:dyDescent="0.25">
      <c r="A190" s="15"/>
      <c r="B190" s="8"/>
      <c r="C190" s="9"/>
      <c r="D190" s="10"/>
      <c r="E190" s="17"/>
      <c r="F190" s="16"/>
      <c r="G190" s="14"/>
    </row>
    <row r="191" spans="1:8" x14ac:dyDescent="0.25">
      <c r="A191" s="15">
        <v>42021</v>
      </c>
      <c r="B191" s="8">
        <v>9283</v>
      </c>
      <c r="C191" s="9" t="s">
        <v>43</v>
      </c>
      <c r="D191" s="10">
        <v>17255</v>
      </c>
      <c r="E191" s="11"/>
      <c r="F191" s="16"/>
      <c r="G191" s="14">
        <f t="shared" si="2"/>
        <v>17255</v>
      </c>
    </row>
    <row r="192" spans="1:8" x14ac:dyDescent="0.25">
      <c r="A192" s="15">
        <v>42022</v>
      </c>
      <c r="B192" s="8">
        <v>9389</v>
      </c>
      <c r="C192" s="9" t="s">
        <v>43</v>
      </c>
      <c r="D192" s="10">
        <v>67035.899999999994</v>
      </c>
      <c r="E192" s="11"/>
      <c r="F192" s="16"/>
      <c r="G192" s="14">
        <f t="shared" si="2"/>
        <v>67035.899999999994</v>
      </c>
    </row>
    <row r="193" spans="1:8" ht="15.75" thickBot="1" x14ac:dyDescent="0.3">
      <c r="A193" s="15">
        <v>42028</v>
      </c>
      <c r="B193" s="8">
        <v>9942</v>
      </c>
      <c r="C193" s="9" t="s">
        <v>43</v>
      </c>
      <c r="D193" s="10">
        <v>20224.900000000001</v>
      </c>
      <c r="E193" s="11"/>
      <c r="F193" s="12"/>
      <c r="G193" s="14">
        <f t="shared" si="2"/>
        <v>20224.900000000001</v>
      </c>
    </row>
    <row r="194" spans="1:8" ht="15.75" thickBot="1" x14ac:dyDescent="0.3">
      <c r="A194" s="15">
        <v>42034</v>
      </c>
      <c r="B194" s="8">
        <v>10583</v>
      </c>
      <c r="C194" s="9" t="s">
        <v>43</v>
      </c>
      <c r="D194" s="10">
        <v>209059.65</v>
      </c>
      <c r="E194" s="17"/>
      <c r="F194" s="16"/>
      <c r="G194" s="22">
        <f t="shared" si="2"/>
        <v>209059.65</v>
      </c>
      <c r="H194" s="24">
        <f>G194+G193+G192+G191</f>
        <v>313575.44999999995</v>
      </c>
    </row>
    <row r="195" spans="1:8" x14ac:dyDescent="0.25">
      <c r="A195" s="15"/>
      <c r="B195" s="8"/>
      <c r="C195" s="9"/>
      <c r="D195" s="10"/>
      <c r="E195" s="17"/>
      <c r="F195" s="16"/>
      <c r="G195" s="14"/>
    </row>
    <row r="196" spans="1:8" x14ac:dyDescent="0.25">
      <c r="A196" s="15"/>
      <c r="B196" s="8"/>
      <c r="C196" s="9"/>
      <c r="D196" s="10"/>
      <c r="E196" s="17"/>
      <c r="F196" s="16"/>
      <c r="G196" s="14"/>
    </row>
    <row r="197" spans="1:8" x14ac:dyDescent="0.25">
      <c r="A197" s="15">
        <v>42029</v>
      </c>
      <c r="B197" s="8">
        <v>10066</v>
      </c>
      <c r="C197" s="9" t="s">
        <v>44</v>
      </c>
      <c r="D197" s="10">
        <v>27527.38</v>
      </c>
      <c r="E197" s="11"/>
      <c r="F197" s="16"/>
      <c r="G197" s="14">
        <f t="shared" si="2"/>
        <v>27527.38</v>
      </c>
    </row>
    <row r="198" spans="1:8" x14ac:dyDescent="0.25">
      <c r="A198" s="15">
        <v>42033</v>
      </c>
      <c r="B198" s="8">
        <v>10396</v>
      </c>
      <c r="C198" s="9" t="s">
        <v>44</v>
      </c>
      <c r="D198" s="10">
        <v>13590</v>
      </c>
      <c r="E198" s="17"/>
      <c r="F198" s="16"/>
      <c r="G198" s="14">
        <f t="shared" si="2"/>
        <v>13590</v>
      </c>
    </row>
    <row r="199" spans="1:8" x14ac:dyDescent="0.25">
      <c r="A199" s="15">
        <v>42033</v>
      </c>
      <c r="B199" s="8">
        <v>10404</v>
      </c>
      <c r="C199" s="9" t="s">
        <v>44</v>
      </c>
      <c r="D199" s="10">
        <v>11140.8</v>
      </c>
      <c r="E199" s="17"/>
      <c r="F199" s="16"/>
      <c r="G199" s="14">
        <f t="shared" si="2"/>
        <v>11140.8</v>
      </c>
    </row>
    <row r="200" spans="1:8" x14ac:dyDescent="0.25">
      <c r="A200" s="15">
        <v>42034</v>
      </c>
      <c r="B200" s="8">
        <v>10507</v>
      </c>
      <c r="C200" s="9" t="s">
        <v>44</v>
      </c>
      <c r="D200" s="10">
        <v>21043.599999999999</v>
      </c>
      <c r="E200" s="17">
        <v>42034</v>
      </c>
      <c r="F200" s="16">
        <v>17000</v>
      </c>
      <c r="G200" s="13">
        <f t="shared" si="2"/>
        <v>4043.5999999999985</v>
      </c>
    </row>
    <row r="201" spans="1:8" ht="15.75" thickBot="1" x14ac:dyDescent="0.3">
      <c r="A201" s="15">
        <v>42035</v>
      </c>
      <c r="B201" s="8">
        <v>10609</v>
      </c>
      <c r="C201" s="9" t="s">
        <v>44</v>
      </c>
      <c r="D201" s="10">
        <v>43584</v>
      </c>
      <c r="E201" s="17"/>
      <c r="F201" s="16"/>
      <c r="G201" s="14">
        <f t="shared" si="2"/>
        <v>43584</v>
      </c>
    </row>
    <row r="202" spans="1:8" ht="15.75" thickBot="1" x14ac:dyDescent="0.3">
      <c r="A202" s="15">
        <v>42035</v>
      </c>
      <c r="B202" s="8">
        <v>10658</v>
      </c>
      <c r="C202" s="9" t="s">
        <v>45</v>
      </c>
      <c r="D202" s="10">
        <v>3146.4</v>
      </c>
      <c r="E202" s="17"/>
      <c r="F202" s="16"/>
      <c r="G202" s="22">
        <f t="shared" si="2"/>
        <v>3146.4</v>
      </c>
      <c r="H202" s="24">
        <f>G202+G201+G200+G199+G198+G197</f>
        <v>103032.18000000001</v>
      </c>
    </row>
    <row r="203" spans="1:8" x14ac:dyDescent="0.25">
      <c r="A203" s="15"/>
      <c r="B203" s="8"/>
      <c r="C203" s="9"/>
      <c r="D203" s="10"/>
      <c r="E203" s="17"/>
      <c r="F203" s="16"/>
      <c r="G203" s="14"/>
    </row>
    <row r="204" spans="1:8" x14ac:dyDescent="0.25">
      <c r="A204" s="15"/>
      <c r="B204" s="8"/>
      <c r="C204" s="9"/>
      <c r="D204" s="10"/>
      <c r="E204" s="17"/>
      <c r="F204" s="16"/>
      <c r="G204" s="14"/>
    </row>
    <row r="205" spans="1:8" ht="15.75" thickBot="1" x14ac:dyDescent="0.3">
      <c r="A205" s="15">
        <v>42034</v>
      </c>
      <c r="B205" s="8">
        <v>10485</v>
      </c>
      <c r="C205" s="9" t="s">
        <v>46</v>
      </c>
      <c r="D205" s="10">
        <v>8251.2000000000007</v>
      </c>
      <c r="E205" s="17"/>
      <c r="F205" s="16"/>
      <c r="G205" s="14">
        <f t="shared" si="2"/>
        <v>8251.2000000000007</v>
      </c>
    </row>
    <row r="206" spans="1:8" ht="15.75" thickBot="1" x14ac:dyDescent="0.3">
      <c r="A206" s="15">
        <v>42031</v>
      </c>
      <c r="B206" s="8">
        <v>10266</v>
      </c>
      <c r="C206" s="9" t="s">
        <v>47</v>
      </c>
      <c r="D206" s="10">
        <v>128543.2</v>
      </c>
      <c r="E206" s="11"/>
      <c r="F206" s="16"/>
      <c r="G206" s="22">
        <f t="shared" si="2"/>
        <v>128543.2</v>
      </c>
      <c r="H206" s="39">
        <f>G206+G205</f>
        <v>136794.4</v>
      </c>
    </row>
    <row r="207" spans="1:8" x14ac:dyDescent="0.25">
      <c r="A207" s="15"/>
      <c r="B207" s="8"/>
      <c r="C207" s="9"/>
      <c r="D207" s="10"/>
      <c r="E207" s="11"/>
      <c r="F207" s="16"/>
      <c r="G207" s="14"/>
    </row>
    <row r="208" spans="1:8" x14ac:dyDescent="0.25">
      <c r="A208" s="15">
        <v>42030</v>
      </c>
      <c r="B208" s="8">
        <v>10170</v>
      </c>
      <c r="C208" s="40" t="s">
        <v>48</v>
      </c>
      <c r="D208" s="21">
        <v>9345.41</v>
      </c>
      <c r="E208" s="11"/>
      <c r="F208" s="12"/>
      <c r="G208" s="14">
        <f t="shared" si="2"/>
        <v>9345.41</v>
      </c>
    </row>
    <row r="209" spans="1:8" x14ac:dyDescent="0.25">
      <c r="A209" s="15"/>
      <c r="B209" s="8"/>
      <c r="C209" s="40"/>
      <c r="D209" s="21"/>
      <c r="E209" s="11"/>
      <c r="F209" s="12"/>
      <c r="G209" s="14"/>
    </row>
    <row r="210" spans="1:8" x14ac:dyDescent="0.25">
      <c r="A210" s="15">
        <v>42018</v>
      </c>
      <c r="B210" s="8">
        <v>9060</v>
      </c>
      <c r="C210" s="9" t="s">
        <v>49</v>
      </c>
      <c r="D210" s="10">
        <v>171385</v>
      </c>
      <c r="E210" s="11"/>
      <c r="F210" s="16"/>
      <c r="G210" s="14">
        <f t="shared" si="2"/>
        <v>171385</v>
      </c>
    </row>
    <row r="211" spans="1:8" x14ac:dyDescent="0.25">
      <c r="A211" s="15">
        <v>42034</v>
      </c>
      <c r="B211" s="8">
        <v>10546</v>
      </c>
      <c r="C211" s="9" t="s">
        <v>49</v>
      </c>
      <c r="D211" s="10">
        <v>31272.04</v>
      </c>
      <c r="E211" s="17"/>
      <c r="F211" s="16"/>
      <c r="G211" s="14">
        <f t="shared" si="2"/>
        <v>31272.04</v>
      </c>
    </row>
    <row r="212" spans="1:8" ht="15.75" thickBot="1" x14ac:dyDescent="0.3">
      <c r="A212" s="15">
        <v>42034</v>
      </c>
      <c r="B212" s="8">
        <v>10572</v>
      </c>
      <c r="C212" s="9" t="s">
        <v>49</v>
      </c>
      <c r="D212" s="10">
        <v>139900</v>
      </c>
      <c r="E212" s="17"/>
      <c r="F212" s="16"/>
      <c r="G212" s="14">
        <f t="shared" si="2"/>
        <v>139900</v>
      </c>
    </row>
    <row r="213" spans="1:8" ht="15.75" thickBot="1" x14ac:dyDescent="0.3">
      <c r="A213" s="15">
        <v>42035</v>
      </c>
      <c r="B213" s="8">
        <v>10693</v>
      </c>
      <c r="C213" s="9" t="s">
        <v>49</v>
      </c>
      <c r="D213" s="10">
        <v>431320</v>
      </c>
      <c r="E213" s="17"/>
      <c r="F213" s="16"/>
      <c r="G213" s="22">
        <f t="shared" si="2"/>
        <v>431320</v>
      </c>
      <c r="H213" s="24">
        <f>G213+G212+G211+G210</f>
        <v>773877.04</v>
      </c>
    </row>
    <row r="214" spans="1:8" x14ac:dyDescent="0.25">
      <c r="A214" s="15"/>
      <c r="B214" s="8"/>
      <c r="C214" s="9"/>
      <c r="D214" s="10"/>
      <c r="E214" s="17"/>
      <c r="F214" s="16"/>
      <c r="G214" s="14"/>
    </row>
    <row r="215" spans="1:8" x14ac:dyDescent="0.25">
      <c r="A215" s="15"/>
      <c r="B215" s="8"/>
      <c r="C215" s="9"/>
      <c r="D215" s="10"/>
      <c r="E215" s="17"/>
      <c r="F215" s="16"/>
      <c r="G215" s="14"/>
    </row>
    <row r="216" spans="1:8" x14ac:dyDescent="0.25">
      <c r="A216" s="15">
        <v>42025</v>
      </c>
      <c r="B216" s="8">
        <v>9699</v>
      </c>
      <c r="C216" s="9" t="s">
        <v>50</v>
      </c>
      <c r="D216" s="10">
        <v>2711.2</v>
      </c>
      <c r="E216" s="11"/>
      <c r="F216" s="12"/>
      <c r="G216" s="14">
        <f t="shared" si="2"/>
        <v>2711.2</v>
      </c>
    </row>
    <row r="217" spans="1:8" x14ac:dyDescent="0.25">
      <c r="A217" s="15"/>
      <c r="B217" s="8"/>
      <c r="C217" s="9"/>
      <c r="D217" s="10"/>
      <c r="E217" s="11"/>
      <c r="F217" s="12"/>
      <c r="G217" s="14"/>
    </row>
    <row r="218" spans="1:8" x14ac:dyDescent="0.25">
      <c r="A218" s="15">
        <v>42022</v>
      </c>
      <c r="B218" s="8">
        <v>9378</v>
      </c>
      <c r="C218" s="9" t="s">
        <v>51</v>
      </c>
      <c r="D218" s="10">
        <v>39148.199999999997</v>
      </c>
      <c r="E218" s="11">
        <v>42022</v>
      </c>
      <c r="F218" s="16">
        <v>148.19999999999999</v>
      </c>
      <c r="G218" s="14">
        <f t="shared" si="2"/>
        <v>39000</v>
      </c>
    </row>
    <row r="219" spans="1:8" x14ac:dyDescent="0.25">
      <c r="A219" s="15">
        <v>42025</v>
      </c>
      <c r="B219" s="8">
        <v>9678</v>
      </c>
      <c r="C219" s="9" t="s">
        <v>51</v>
      </c>
      <c r="D219" s="10">
        <v>40664</v>
      </c>
      <c r="E219" s="11"/>
      <c r="F219" s="12"/>
      <c r="G219" s="14">
        <f t="shared" si="2"/>
        <v>40664</v>
      </c>
    </row>
    <row r="220" spans="1:8" x14ac:dyDescent="0.25">
      <c r="A220" s="15">
        <v>42027</v>
      </c>
      <c r="B220" s="8">
        <v>9921</v>
      </c>
      <c r="C220" s="9" t="s">
        <v>51</v>
      </c>
      <c r="D220" s="10">
        <v>40264</v>
      </c>
      <c r="E220" s="11"/>
      <c r="F220" s="12"/>
      <c r="G220" s="14">
        <f t="shared" si="2"/>
        <v>40264</v>
      </c>
    </row>
    <row r="221" spans="1:8" x14ac:dyDescent="0.25">
      <c r="A221" s="15">
        <v>42028</v>
      </c>
      <c r="B221" s="8">
        <v>10009</v>
      </c>
      <c r="C221" s="9" t="s">
        <v>51</v>
      </c>
      <c r="D221" s="10">
        <v>40256</v>
      </c>
      <c r="E221" s="11"/>
      <c r="F221" s="12"/>
      <c r="G221" s="14">
        <f t="shared" si="2"/>
        <v>40256</v>
      </c>
    </row>
    <row r="222" spans="1:8" ht="15.75" thickBot="1" x14ac:dyDescent="0.3">
      <c r="A222" s="15">
        <v>42033</v>
      </c>
      <c r="B222" s="8">
        <v>10399</v>
      </c>
      <c r="C222" s="9" t="s">
        <v>51</v>
      </c>
      <c r="D222" s="10">
        <v>38980.5</v>
      </c>
      <c r="E222" s="17"/>
      <c r="F222" s="16"/>
      <c r="G222" s="14">
        <f t="shared" si="2"/>
        <v>38980.5</v>
      </c>
    </row>
    <row r="223" spans="1:8" ht="15.75" thickBot="1" x14ac:dyDescent="0.3">
      <c r="A223" s="15">
        <v>42034</v>
      </c>
      <c r="B223" s="8">
        <v>10573</v>
      </c>
      <c r="C223" s="9" t="s">
        <v>51</v>
      </c>
      <c r="D223" s="10">
        <v>39226.199999999997</v>
      </c>
      <c r="E223" s="17"/>
      <c r="F223" s="16"/>
      <c r="G223" s="22">
        <f t="shared" si="2"/>
        <v>39226.199999999997</v>
      </c>
      <c r="H223" s="24">
        <f>G223+G222+G221+G220+G219+G218</f>
        <v>238390.7</v>
      </c>
    </row>
    <row r="224" spans="1:8" x14ac:dyDescent="0.25">
      <c r="A224" s="15"/>
      <c r="B224" s="8"/>
      <c r="C224" s="9"/>
      <c r="D224" s="10"/>
      <c r="E224" s="17"/>
      <c r="F224" s="16"/>
      <c r="G224" s="14"/>
    </row>
    <row r="225" spans="1:8" x14ac:dyDescent="0.25">
      <c r="A225" s="15"/>
      <c r="B225" s="8"/>
      <c r="C225" s="9"/>
      <c r="D225" s="10"/>
      <c r="E225" s="17"/>
      <c r="F225" s="16"/>
      <c r="G225" s="14"/>
    </row>
    <row r="226" spans="1:8" x14ac:dyDescent="0.25">
      <c r="A226" s="15">
        <v>42031</v>
      </c>
      <c r="B226" s="8">
        <v>10246</v>
      </c>
      <c r="C226" s="9" t="s">
        <v>52</v>
      </c>
      <c r="D226" s="10">
        <v>1131.2</v>
      </c>
      <c r="E226" s="11"/>
      <c r="F226" s="16"/>
      <c r="G226" s="14">
        <f t="shared" si="2"/>
        <v>1131.2</v>
      </c>
    </row>
    <row r="227" spans="1:8" x14ac:dyDescent="0.25">
      <c r="A227" s="15">
        <v>42032</v>
      </c>
      <c r="B227" s="8">
        <v>10337</v>
      </c>
      <c r="C227" s="9" t="s">
        <v>52</v>
      </c>
      <c r="D227" s="10">
        <v>8190</v>
      </c>
      <c r="E227" s="17"/>
      <c r="F227" s="16"/>
      <c r="G227" s="14">
        <f t="shared" si="2"/>
        <v>8190</v>
      </c>
    </row>
    <row r="228" spans="1:8" ht="15.75" thickBot="1" x14ac:dyDescent="0.3">
      <c r="A228" s="15">
        <v>42034</v>
      </c>
      <c r="B228" s="8">
        <v>10513</v>
      </c>
      <c r="C228" s="9" t="s">
        <v>52</v>
      </c>
      <c r="D228" s="10">
        <v>7812</v>
      </c>
      <c r="E228" s="17"/>
      <c r="F228" s="16"/>
      <c r="G228" s="14">
        <f t="shared" si="2"/>
        <v>7812</v>
      </c>
    </row>
    <row r="229" spans="1:8" ht="15.75" thickBot="1" x14ac:dyDescent="0.3">
      <c r="A229" s="15">
        <v>42035</v>
      </c>
      <c r="B229" s="8">
        <v>10619</v>
      </c>
      <c r="C229" s="9" t="s">
        <v>52</v>
      </c>
      <c r="D229" s="10">
        <v>7608</v>
      </c>
      <c r="E229" s="17"/>
      <c r="F229" s="16"/>
      <c r="G229" s="22">
        <f t="shared" si="2"/>
        <v>7608</v>
      </c>
      <c r="H229" s="24">
        <f>G229+G228+G227+G226</f>
        <v>24741.200000000001</v>
      </c>
    </row>
    <row r="230" spans="1:8" x14ac:dyDescent="0.25">
      <c r="A230" s="15"/>
      <c r="B230" s="8"/>
      <c r="C230" s="9"/>
      <c r="D230" s="10"/>
      <c r="E230" s="17"/>
      <c r="F230" s="16"/>
      <c r="G230" s="14"/>
    </row>
    <row r="231" spans="1:8" x14ac:dyDescent="0.25">
      <c r="A231" s="15">
        <v>42034</v>
      </c>
      <c r="B231" s="8">
        <v>10531</v>
      </c>
      <c r="C231" s="9" t="s">
        <v>53</v>
      </c>
      <c r="D231" s="10">
        <v>10682.6</v>
      </c>
      <c r="E231" s="17"/>
      <c r="F231" s="16"/>
      <c r="G231" s="14">
        <f t="shared" si="2"/>
        <v>10682.6</v>
      </c>
    </row>
    <row r="232" spans="1:8" x14ac:dyDescent="0.25">
      <c r="A232" s="15"/>
      <c r="B232" s="8"/>
      <c r="C232" s="9"/>
      <c r="D232" s="10"/>
      <c r="E232" s="17"/>
      <c r="F232" s="16"/>
      <c r="G232" s="14"/>
    </row>
    <row r="233" spans="1:8" x14ac:dyDescent="0.25">
      <c r="A233" s="15">
        <v>42035</v>
      </c>
      <c r="B233" s="8">
        <v>10676</v>
      </c>
      <c r="C233" s="9" t="s">
        <v>54</v>
      </c>
      <c r="D233" s="10">
        <v>29248.5</v>
      </c>
      <c r="E233" s="17"/>
      <c r="F233" s="16"/>
      <c r="G233" s="14">
        <f t="shared" ref="G233:G259" si="3">D233-F233</f>
        <v>29248.5</v>
      </c>
    </row>
    <row r="234" spans="1:8" x14ac:dyDescent="0.25">
      <c r="A234" s="15"/>
      <c r="B234" s="8"/>
      <c r="C234" s="9"/>
      <c r="D234" s="10"/>
      <c r="E234" s="17"/>
      <c r="F234" s="16"/>
      <c r="G234" s="14"/>
    </row>
    <row r="235" spans="1:8" x14ac:dyDescent="0.25">
      <c r="A235" s="15">
        <v>42034</v>
      </c>
      <c r="B235" s="8">
        <v>10468</v>
      </c>
      <c r="C235" s="9" t="s">
        <v>55</v>
      </c>
      <c r="D235" s="10">
        <v>11170.4</v>
      </c>
      <c r="E235" s="17"/>
      <c r="F235" s="16"/>
      <c r="G235" s="14">
        <f t="shared" si="3"/>
        <v>11170.4</v>
      </c>
    </row>
    <row r="236" spans="1:8" x14ac:dyDescent="0.25">
      <c r="A236" s="15"/>
      <c r="B236" s="8"/>
      <c r="C236" s="9"/>
      <c r="D236" s="10"/>
      <c r="E236" s="17"/>
      <c r="F236" s="16"/>
      <c r="G236" s="14"/>
    </row>
    <row r="237" spans="1:8" x14ac:dyDescent="0.25">
      <c r="A237" s="15">
        <v>42033</v>
      </c>
      <c r="B237" s="8">
        <v>10442</v>
      </c>
      <c r="C237" s="9" t="s">
        <v>56</v>
      </c>
      <c r="D237" s="10">
        <v>10800</v>
      </c>
      <c r="E237" s="17"/>
      <c r="F237" s="16"/>
      <c r="G237" s="14">
        <f t="shared" si="3"/>
        <v>10800</v>
      </c>
    </row>
    <row r="238" spans="1:8" x14ac:dyDescent="0.25">
      <c r="A238" s="15"/>
      <c r="B238" s="8"/>
      <c r="C238" s="9"/>
      <c r="D238" s="10"/>
      <c r="E238" s="17"/>
      <c r="F238" s="16"/>
      <c r="G238" s="14"/>
    </row>
    <row r="239" spans="1:8" x14ac:dyDescent="0.25">
      <c r="A239" s="15">
        <v>42034</v>
      </c>
      <c r="B239" s="8">
        <v>10570</v>
      </c>
      <c r="C239" s="9" t="s">
        <v>57</v>
      </c>
      <c r="D239" s="10">
        <v>27531.5</v>
      </c>
      <c r="E239" s="17">
        <v>42034</v>
      </c>
      <c r="F239" s="16">
        <v>23000</v>
      </c>
      <c r="G239" s="13">
        <f t="shared" si="3"/>
        <v>4531.5</v>
      </c>
    </row>
    <row r="240" spans="1:8" x14ac:dyDescent="0.25">
      <c r="A240" s="15"/>
      <c r="B240" s="8"/>
      <c r="C240" s="9"/>
      <c r="D240" s="10"/>
      <c r="E240" s="17"/>
      <c r="F240" s="16"/>
      <c r="G240" s="14"/>
    </row>
    <row r="241" spans="1:8" x14ac:dyDescent="0.25">
      <c r="A241" s="15">
        <v>42030</v>
      </c>
      <c r="B241" s="8">
        <v>10088</v>
      </c>
      <c r="C241" s="18" t="s">
        <v>58</v>
      </c>
      <c r="D241" s="21">
        <v>9982</v>
      </c>
      <c r="E241" s="11"/>
      <c r="F241" s="12"/>
      <c r="G241" s="14">
        <f t="shared" si="3"/>
        <v>9982</v>
      </c>
    </row>
    <row r="242" spans="1:8" ht="15.75" thickBot="1" x14ac:dyDescent="0.3">
      <c r="A242" s="15">
        <v>42030</v>
      </c>
      <c r="B242" s="8">
        <v>10099</v>
      </c>
      <c r="C242" s="18" t="s">
        <v>58</v>
      </c>
      <c r="D242" s="21">
        <v>4270.3999999999996</v>
      </c>
      <c r="E242" s="11"/>
      <c r="F242" s="12"/>
      <c r="G242" s="14">
        <f t="shared" si="3"/>
        <v>4270.3999999999996</v>
      </c>
    </row>
    <row r="243" spans="1:8" ht="15.75" thickBot="1" x14ac:dyDescent="0.3">
      <c r="A243" s="15">
        <v>42034</v>
      </c>
      <c r="B243" s="8">
        <v>10495</v>
      </c>
      <c r="C243" s="9" t="s">
        <v>58</v>
      </c>
      <c r="D243" s="10">
        <v>23877.200000000001</v>
      </c>
      <c r="E243" s="17"/>
      <c r="F243" s="16"/>
      <c r="G243" s="22">
        <f t="shared" si="3"/>
        <v>23877.200000000001</v>
      </c>
      <c r="H243" s="24">
        <f>G243+G242+G241</f>
        <v>38129.599999999999</v>
      </c>
    </row>
    <row r="244" spans="1:8" x14ac:dyDescent="0.25">
      <c r="A244" s="15"/>
      <c r="B244" s="8"/>
      <c r="C244" s="9"/>
      <c r="D244" s="10"/>
      <c r="E244" s="17"/>
      <c r="F244" s="16"/>
      <c r="G244" s="14"/>
    </row>
    <row r="245" spans="1:8" x14ac:dyDescent="0.25">
      <c r="A245" s="15"/>
      <c r="B245" s="8"/>
      <c r="C245" s="9"/>
      <c r="D245" s="10"/>
      <c r="E245" s="17"/>
      <c r="F245" s="16"/>
      <c r="G245" s="14"/>
    </row>
    <row r="246" spans="1:8" x14ac:dyDescent="0.25">
      <c r="A246" s="15">
        <v>42023</v>
      </c>
      <c r="B246" s="8">
        <v>9502</v>
      </c>
      <c r="C246" s="9" t="s">
        <v>59</v>
      </c>
      <c r="D246" s="10">
        <v>3228.4</v>
      </c>
      <c r="E246" s="11"/>
      <c r="F246" s="16"/>
      <c r="G246" s="14">
        <f t="shared" si="3"/>
        <v>3228.4</v>
      </c>
    </row>
    <row r="247" spans="1:8" x14ac:dyDescent="0.25">
      <c r="A247" s="15">
        <v>42025</v>
      </c>
      <c r="B247" s="8">
        <v>9712</v>
      </c>
      <c r="C247" s="9" t="s">
        <v>59</v>
      </c>
      <c r="D247" s="10">
        <v>4038.8</v>
      </c>
      <c r="E247" s="38"/>
      <c r="F247" s="12"/>
      <c r="G247" s="14">
        <f t="shared" si="3"/>
        <v>4038.8</v>
      </c>
    </row>
    <row r="248" spans="1:8" x14ac:dyDescent="0.25">
      <c r="A248" s="15">
        <v>42027</v>
      </c>
      <c r="B248" s="8">
        <v>9884</v>
      </c>
      <c r="C248" s="9" t="s">
        <v>59</v>
      </c>
      <c r="D248" s="10">
        <v>18822.400000000001</v>
      </c>
      <c r="E248" s="11"/>
      <c r="F248" s="12"/>
      <c r="G248" s="14">
        <f t="shared" si="3"/>
        <v>18822.400000000001</v>
      </c>
    </row>
    <row r="249" spans="1:8" ht="15.75" thickBot="1" x14ac:dyDescent="0.3">
      <c r="A249" s="15">
        <v>42030</v>
      </c>
      <c r="B249" s="8">
        <v>10098</v>
      </c>
      <c r="C249" s="18" t="s">
        <v>59</v>
      </c>
      <c r="D249" s="21">
        <v>5895.8</v>
      </c>
      <c r="E249" s="11"/>
      <c r="F249" s="12"/>
      <c r="G249" s="14">
        <f t="shared" si="3"/>
        <v>5895.8</v>
      </c>
    </row>
    <row r="250" spans="1:8" ht="15.75" thickBot="1" x14ac:dyDescent="0.3">
      <c r="A250" s="15">
        <v>42034</v>
      </c>
      <c r="B250" s="8">
        <v>10496</v>
      </c>
      <c r="C250" s="9" t="s">
        <v>59</v>
      </c>
      <c r="D250" s="10">
        <v>12588.32</v>
      </c>
      <c r="E250" s="17"/>
      <c r="F250" s="16"/>
      <c r="G250" s="22">
        <f t="shared" si="3"/>
        <v>12588.32</v>
      </c>
      <c r="H250" s="24">
        <f>G250+G249+G248+G247+G246</f>
        <v>44573.720000000008</v>
      </c>
    </row>
    <row r="251" spans="1:8" x14ac:dyDescent="0.25">
      <c r="A251" s="15"/>
      <c r="B251" s="8"/>
      <c r="C251" s="9"/>
      <c r="D251" s="10"/>
      <c r="E251" s="17"/>
      <c r="F251" s="16"/>
      <c r="G251" s="14"/>
    </row>
    <row r="252" spans="1:8" x14ac:dyDescent="0.25">
      <c r="A252" s="15"/>
      <c r="B252" s="8"/>
      <c r="C252" s="9"/>
      <c r="D252" s="10"/>
      <c r="E252" s="17"/>
      <c r="F252" s="16"/>
      <c r="G252" s="14"/>
    </row>
    <row r="253" spans="1:8" x14ac:dyDescent="0.25">
      <c r="A253" s="15">
        <v>42027</v>
      </c>
      <c r="B253" s="8">
        <v>9886</v>
      </c>
      <c r="C253" s="9" t="s">
        <v>60</v>
      </c>
      <c r="D253" s="10">
        <v>39073.9</v>
      </c>
      <c r="E253" s="11"/>
      <c r="F253" s="12"/>
      <c r="G253" s="14">
        <f t="shared" si="3"/>
        <v>39073.9</v>
      </c>
    </row>
    <row r="254" spans="1:8" ht="15.75" thickBot="1" x14ac:dyDescent="0.3">
      <c r="A254" s="15">
        <v>42030</v>
      </c>
      <c r="B254" s="8">
        <v>10094</v>
      </c>
      <c r="C254" s="18" t="s">
        <v>60</v>
      </c>
      <c r="D254" s="21">
        <v>51109.599999999999</v>
      </c>
      <c r="E254" s="11"/>
      <c r="F254" s="12"/>
      <c r="G254" s="14">
        <f t="shared" si="3"/>
        <v>51109.599999999999</v>
      </c>
    </row>
    <row r="255" spans="1:8" ht="15.75" thickBot="1" x14ac:dyDescent="0.3">
      <c r="A255" s="15">
        <v>42034</v>
      </c>
      <c r="B255" s="8">
        <v>10494</v>
      </c>
      <c r="C255" s="9" t="s">
        <v>60</v>
      </c>
      <c r="D255" s="10">
        <v>51374.8</v>
      </c>
      <c r="E255" s="17"/>
      <c r="F255" s="16"/>
      <c r="G255" s="22">
        <f t="shared" si="3"/>
        <v>51374.8</v>
      </c>
      <c r="H255" s="24">
        <f>G255+G254+G253</f>
        <v>141558.29999999999</v>
      </c>
    </row>
    <row r="256" spans="1:8" x14ac:dyDescent="0.25">
      <c r="A256" s="15"/>
      <c r="B256" s="8"/>
      <c r="C256" s="9"/>
      <c r="D256" s="10"/>
      <c r="E256" s="17"/>
      <c r="F256" s="16"/>
      <c r="G256" s="14"/>
    </row>
    <row r="257" spans="1:8" customFormat="1" x14ac:dyDescent="0.25">
      <c r="A257" s="15">
        <v>42033</v>
      </c>
      <c r="B257" s="8">
        <v>10444</v>
      </c>
      <c r="C257" s="9" t="s">
        <v>61</v>
      </c>
      <c r="D257" s="10">
        <v>65705.23</v>
      </c>
      <c r="E257" s="17"/>
      <c r="F257" s="16"/>
      <c r="G257" s="14">
        <f t="shared" si="3"/>
        <v>65705.23</v>
      </c>
      <c r="H257" s="6"/>
    </row>
    <row r="258" spans="1:8" customFormat="1" x14ac:dyDescent="0.25">
      <c r="D258" s="41">
        <v>0</v>
      </c>
      <c r="E258" s="33"/>
      <c r="F258" s="33"/>
      <c r="G258" s="42">
        <f t="shared" si="3"/>
        <v>0</v>
      </c>
      <c r="H258" s="6"/>
    </row>
    <row r="259" spans="1:8" customFormat="1" ht="15.75" thickBot="1" x14ac:dyDescent="0.3">
      <c r="C259" s="43"/>
      <c r="D259" s="41">
        <v>0</v>
      </c>
      <c r="E259" s="44"/>
      <c r="F259" s="44"/>
      <c r="G259" s="42">
        <f t="shared" si="3"/>
        <v>0</v>
      </c>
      <c r="H259" s="45"/>
    </row>
    <row r="260" spans="1:8" customFormat="1" ht="17.25" thickTop="1" thickBot="1" x14ac:dyDescent="0.3">
      <c r="D260" s="46">
        <f>SUM(D3:D259)</f>
        <v>10129517.329999998</v>
      </c>
      <c r="E260" s="46"/>
      <c r="F260" s="46">
        <f t="shared" ref="F260" si="4">SUM(F3:F259)</f>
        <v>809755.53</v>
      </c>
      <c r="G260" s="47">
        <f>SUM(G3:G259)</f>
        <v>9319761.8000000026</v>
      </c>
      <c r="H260" s="6"/>
    </row>
    <row r="261" spans="1:8" customFormat="1" ht="15.75" thickTop="1" x14ac:dyDescent="0.25">
      <c r="E261" s="33"/>
      <c r="F261" s="33"/>
      <c r="G261" s="5"/>
      <c r="H26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topLeftCell="A79" workbookViewId="0">
      <selection activeCell="E102" sqref="E102"/>
    </sheetView>
  </sheetViews>
  <sheetFormatPr baseColWidth="10" defaultRowHeight="15" x14ac:dyDescent="0.25"/>
  <cols>
    <col min="1" max="1" width="11.42578125" style="55"/>
    <col min="2" max="2" width="11.42578125" style="56"/>
    <col min="3" max="3" width="5.5703125" style="56" customWidth="1"/>
    <col min="4" max="4" width="20.42578125" customWidth="1"/>
    <col min="6" max="6" width="25.140625" style="57" customWidth="1"/>
    <col min="8" max="8" width="17.42578125" style="5" bestFit="1" customWidth="1"/>
    <col min="16" max="16" width="17.140625" bestFit="1" customWidth="1"/>
  </cols>
  <sheetData>
    <row r="1" spans="1:16" ht="38.25" thickBot="1" x14ac:dyDescent="0.35">
      <c r="A1" s="48" t="s">
        <v>62</v>
      </c>
      <c r="B1" s="49" t="s">
        <v>63</v>
      </c>
      <c r="C1" s="49"/>
      <c r="D1" s="145" t="s">
        <v>64</v>
      </c>
      <c r="E1" s="50" t="s">
        <v>65</v>
      </c>
      <c r="F1" s="51" t="s">
        <v>66</v>
      </c>
      <c r="G1" s="52" t="s">
        <v>67</v>
      </c>
      <c r="H1" s="53" t="s">
        <v>68</v>
      </c>
      <c r="I1" s="54"/>
    </row>
    <row r="2" spans="1:16" ht="15.75" thickTop="1" x14ac:dyDescent="0.25"/>
    <row r="3" spans="1:16" x14ac:dyDescent="0.25">
      <c r="A3" s="58">
        <v>41661</v>
      </c>
      <c r="B3" s="59">
        <v>657</v>
      </c>
      <c r="C3" s="60" t="s">
        <v>69</v>
      </c>
      <c r="D3" s="61" t="s">
        <v>70</v>
      </c>
      <c r="E3" s="12">
        <v>4068</v>
      </c>
      <c r="F3" s="62">
        <v>41662</v>
      </c>
      <c r="G3" s="12">
        <v>450</v>
      </c>
      <c r="H3" s="63">
        <f t="shared" ref="H3" si="0">E3-G3</f>
        <v>3618</v>
      </c>
      <c r="I3" s="61" t="s">
        <v>71</v>
      </c>
    </row>
    <row r="4" spans="1:16" ht="18.75" x14ac:dyDescent="0.3">
      <c r="C4" s="64"/>
      <c r="P4" s="65"/>
    </row>
    <row r="5" spans="1:16" ht="18.75" x14ac:dyDescent="0.3">
      <c r="A5" s="70">
        <v>41676</v>
      </c>
      <c r="B5" s="71">
        <v>891</v>
      </c>
      <c r="C5" s="72" t="s">
        <v>73</v>
      </c>
      <c r="D5" s="68" t="s">
        <v>74</v>
      </c>
      <c r="E5" s="73">
        <v>2505.5</v>
      </c>
      <c r="F5" s="74"/>
      <c r="G5" s="69"/>
      <c r="H5" s="75">
        <f t="shared" ref="H5" si="1">E5-G5</f>
        <v>2505.5</v>
      </c>
      <c r="P5" s="65"/>
    </row>
    <row r="6" spans="1:16" ht="18.75" x14ac:dyDescent="0.3">
      <c r="P6" s="65"/>
    </row>
    <row r="7" spans="1:16" ht="18.75" x14ac:dyDescent="0.3">
      <c r="P7" s="65"/>
    </row>
    <row r="8" spans="1:16" ht="18.75" x14ac:dyDescent="0.3">
      <c r="A8" s="15">
        <v>41704</v>
      </c>
      <c r="B8" s="76" t="s">
        <v>76</v>
      </c>
      <c r="C8" s="77" t="s">
        <v>75</v>
      </c>
      <c r="D8" s="78" t="s">
        <v>70</v>
      </c>
      <c r="E8" s="79">
        <v>4733</v>
      </c>
      <c r="F8" s="80"/>
      <c r="G8" s="81"/>
      <c r="H8" s="82">
        <f t="shared" ref="H8:H11" si="2">E8-G8</f>
        <v>4733</v>
      </c>
      <c r="I8" s="78" t="s">
        <v>71</v>
      </c>
      <c r="P8" s="65"/>
    </row>
    <row r="9" spans="1:16" ht="18.75" x14ac:dyDescent="0.3">
      <c r="A9" s="15">
        <v>41705</v>
      </c>
      <c r="B9" s="83" t="s">
        <v>77</v>
      </c>
      <c r="C9" s="84" t="s">
        <v>78</v>
      </c>
      <c r="D9" s="78" t="s">
        <v>70</v>
      </c>
      <c r="E9" s="79">
        <v>12307.5</v>
      </c>
      <c r="F9" s="80">
        <v>41708</v>
      </c>
      <c r="G9" s="81">
        <v>9000</v>
      </c>
      <c r="H9" s="82">
        <f t="shared" si="2"/>
        <v>3307.5</v>
      </c>
      <c r="I9" s="85" t="s">
        <v>71</v>
      </c>
      <c r="P9" s="65"/>
    </row>
    <row r="10" spans="1:16" x14ac:dyDescent="0.25">
      <c r="A10" s="15">
        <v>41707</v>
      </c>
      <c r="B10" s="86" t="s">
        <v>79</v>
      </c>
      <c r="C10" s="84" t="s">
        <v>78</v>
      </c>
      <c r="D10" s="87" t="s">
        <v>80</v>
      </c>
      <c r="E10" s="21">
        <v>6968</v>
      </c>
      <c r="F10" s="88" t="s">
        <v>81</v>
      </c>
      <c r="G10" s="89">
        <f>4216+1000+1000+1000+1304</f>
        <v>8520</v>
      </c>
      <c r="H10" s="90">
        <f t="shared" si="2"/>
        <v>-1552</v>
      </c>
      <c r="I10" s="91" t="s">
        <v>82</v>
      </c>
    </row>
    <row r="11" spans="1:16" x14ac:dyDescent="0.25">
      <c r="A11" s="15">
        <v>41708</v>
      </c>
      <c r="B11" s="83" t="s">
        <v>83</v>
      </c>
      <c r="C11" s="84" t="s">
        <v>78</v>
      </c>
      <c r="D11" s="87" t="s">
        <v>70</v>
      </c>
      <c r="E11" s="21">
        <v>3510.4</v>
      </c>
      <c r="F11" s="11"/>
      <c r="G11" s="12"/>
      <c r="H11" s="92">
        <f t="shared" si="2"/>
        <v>3510.4</v>
      </c>
      <c r="I11" s="87" t="s">
        <v>71</v>
      </c>
    </row>
    <row r="12" spans="1:16" ht="15.75" thickBot="1" x14ac:dyDescent="0.3">
      <c r="H12" s="5">
        <v>0</v>
      </c>
    </row>
    <row r="13" spans="1:16" ht="19.5" thickBot="1" x14ac:dyDescent="0.35">
      <c r="G13" s="66" t="s">
        <v>72</v>
      </c>
      <c r="H13" s="67">
        <f>SUM(H8:H12)</f>
        <v>9998.9</v>
      </c>
    </row>
    <row r="16" spans="1:16" x14ac:dyDescent="0.25">
      <c r="A16" s="15">
        <v>41738</v>
      </c>
      <c r="B16" s="83" t="s">
        <v>84</v>
      </c>
      <c r="C16" s="93" t="s">
        <v>85</v>
      </c>
      <c r="D16" s="78" t="s">
        <v>86</v>
      </c>
      <c r="E16" s="79">
        <v>5632</v>
      </c>
      <c r="F16" s="80"/>
      <c r="G16" s="81"/>
      <c r="H16" s="92">
        <f t="shared" ref="H16:H21" si="3">E16-G16</f>
        <v>5632</v>
      </c>
      <c r="I16" s="78"/>
    </row>
    <row r="17" spans="1:10" x14ac:dyDescent="0.25">
      <c r="A17" s="15">
        <v>41748</v>
      </c>
      <c r="B17" s="76" t="s">
        <v>87</v>
      </c>
      <c r="C17" s="94" t="s">
        <v>88</v>
      </c>
      <c r="D17" s="78" t="s">
        <v>89</v>
      </c>
      <c r="E17" s="79">
        <v>10116</v>
      </c>
      <c r="F17" s="80"/>
      <c r="G17" s="81"/>
      <c r="H17" s="92">
        <f t="shared" si="3"/>
        <v>10116</v>
      </c>
      <c r="I17" s="78"/>
    </row>
    <row r="18" spans="1:10" x14ac:dyDescent="0.25">
      <c r="A18" s="15">
        <v>41750</v>
      </c>
      <c r="B18" s="76" t="s">
        <v>90</v>
      </c>
      <c r="C18" s="94" t="s">
        <v>88</v>
      </c>
      <c r="D18" s="87" t="s">
        <v>4</v>
      </c>
      <c r="E18" s="21">
        <v>29714.5</v>
      </c>
      <c r="F18" s="88" t="s">
        <v>91</v>
      </c>
      <c r="G18" s="89">
        <v>28714.5</v>
      </c>
      <c r="H18" s="92">
        <f t="shared" si="3"/>
        <v>1000</v>
      </c>
      <c r="I18" s="87" t="s">
        <v>92</v>
      </c>
      <c r="J18" s="95" t="s">
        <v>93</v>
      </c>
    </row>
    <row r="19" spans="1:10" ht="45.75" x14ac:dyDescent="0.25">
      <c r="A19" s="15">
        <v>41751</v>
      </c>
      <c r="B19" s="96" t="s">
        <v>94</v>
      </c>
      <c r="C19" s="94" t="s">
        <v>88</v>
      </c>
      <c r="D19" s="87" t="s">
        <v>86</v>
      </c>
      <c r="E19" s="21">
        <v>6028</v>
      </c>
      <c r="F19" s="97" t="s">
        <v>95</v>
      </c>
      <c r="G19" s="12">
        <f>3000+1000+1000+500</f>
        <v>5500</v>
      </c>
      <c r="H19" s="92">
        <f t="shared" si="3"/>
        <v>528</v>
      </c>
      <c r="I19" s="87"/>
    </row>
    <row r="20" spans="1:10" x14ac:dyDescent="0.25">
      <c r="A20" s="15">
        <v>41759</v>
      </c>
      <c r="B20" s="76" t="s">
        <v>96</v>
      </c>
      <c r="C20" s="94" t="s">
        <v>88</v>
      </c>
      <c r="D20" s="78" t="s">
        <v>4</v>
      </c>
      <c r="E20" s="79">
        <v>28836</v>
      </c>
      <c r="F20" s="98"/>
      <c r="G20" s="27"/>
      <c r="H20" s="92">
        <f t="shared" si="3"/>
        <v>28836</v>
      </c>
      <c r="I20" s="78" t="s">
        <v>92</v>
      </c>
      <c r="J20" s="95" t="s">
        <v>93</v>
      </c>
    </row>
    <row r="21" spans="1:10" x14ac:dyDescent="0.25">
      <c r="A21" s="15">
        <v>41759</v>
      </c>
      <c r="B21" s="76" t="s">
        <v>97</v>
      </c>
      <c r="C21" s="94" t="s">
        <v>88</v>
      </c>
      <c r="D21" s="78" t="s">
        <v>98</v>
      </c>
      <c r="E21" s="79">
        <v>5229</v>
      </c>
      <c r="F21" s="99" t="s">
        <v>99</v>
      </c>
      <c r="G21" s="16">
        <v>2582.5</v>
      </c>
      <c r="H21" s="92">
        <f t="shared" si="3"/>
        <v>2646.5</v>
      </c>
      <c r="I21" s="78" t="s">
        <v>92</v>
      </c>
    </row>
    <row r="22" spans="1:10" ht="15.75" thickBot="1" x14ac:dyDescent="0.3">
      <c r="H22" s="5">
        <v>0</v>
      </c>
    </row>
    <row r="23" spans="1:10" ht="19.5" thickBot="1" x14ac:dyDescent="0.35">
      <c r="G23" s="66" t="s">
        <v>72</v>
      </c>
      <c r="H23" s="67">
        <f>SUM(H16:H22)</f>
        <v>48758.5</v>
      </c>
    </row>
    <row r="26" spans="1:10" x14ac:dyDescent="0.25">
      <c r="A26" s="7">
        <v>41760</v>
      </c>
      <c r="B26" s="100" t="s">
        <v>100</v>
      </c>
      <c r="C26" s="94" t="s">
        <v>88</v>
      </c>
      <c r="D26" s="78" t="s">
        <v>98</v>
      </c>
      <c r="E26" s="79">
        <v>6799.5</v>
      </c>
      <c r="F26" s="61"/>
      <c r="G26" s="81"/>
      <c r="H26" s="92">
        <f t="shared" ref="H26:H29" si="4">E26-G26</f>
        <v>6799.5</v>
      </c>
      <c r="I26" s="85"/>
    </row>
    <row r="27" spans="1:10" ht="15.75" x14ac:dyDescent="0.25">
      <c r="A27" s="15">
        <v>41774</v>
      </c>
      <c r="B27" s="101" t="s">
        <v>101</v>
      </c>
      <c r="C27" s="102" t="s">
        <v>102</v>
      </c>
      <c r="D27" s="78" t="s">
        <v>103</v>
      </c>
      <c r="E27" s="79">
        <v>15585</v>
      </c>
      <c r="F27" s="103">
        <v>41775</v>
      </c>
      <c r="G27" s="81">
        <v>4664</v>
      </c>
      <c r="H27" s="82">
        <f t="shared" si="4"/>
        <v>10921</v>
      </c>
      <c r="I27" s="78" t="s">
        <v>104</v>
      </c>
    </row>
    <row r="28" spans="1:10" ht="45.75" x14ac:dyDescent="0.25">
      <c r="A28" s="15">
        <v>41783</v>
      </c>
      <c r="B28" s="76" t="s">
        <v>105</v>
      </c>
      <c r="C28" s="77" t="s">
        <v>106</v>
      </c>
      <c r="D28" s="78" t="s">
        <v>107</v>
      </c>
      <c r="E28" s="79">
        <v>26521</v>
      </c>
      <c r="F28" s="104" t="s">
        <v>108</v>
      </c>
      <c r="G28" s="81">
        <f>19600+500</f>
        <v>20100</v>
      </c>
      <c r="H28" s="82">
        <f t="shared" si="4"/>
        <v>6421</v>
      </c>
      <c r="I28" s="78" t="s">
        <v>109</v>
      </c>
    </row>
    <row r="29" spans="1:10" x14ac:dyDescent="0.25">
      <c r="A29" s="15">
        <v>41786</v>
      </c>
      <c r="B29" s="76" t="s">
        <v>110</v>
      </c>
      <c r="C29" s="77" t="s">
        <v>106</v>
      </c>
      <c r="D29" s="78" t="s">
        <v>111</v>
      </c>
      <c r="E29" s="79">
        <v>15860</v>
      </c>
      <c r="F29" s="105" t="s">
        <v>112</v>
      </c>
      <c r="G29" s="27">
        <v>14876</v>
      </c>
      <c r="H29" s="82">
        <f t="shared" si="4"/>
        <v>984</v>
      </c>
      <c r="I29" s="78" t="s">
        <v>113</v>
      </c>
    </row>
    <row r="30" spans="1:10" ht="15.75" thickBot="1" x14ac:dyDescent="0.3">
      <c r="H30" s="5">
        <v>0</v>
      </c>
    </row>
    <row r="31" spans="1:10" ht="19.5" thickBot="1" x14ac:dyDescent="0.35">
      <c r="G31" s="66" t="s">
        <v>72</v>
      </c>
      <c r="H31" s="67">
        <f>SUM(H26:H30)</f>
        <v>25125.5</v>
      </c>
    </row>
    <row r="35" spans="1:10" x14ac:dyDescent="0.25">
      <c r="A35" s="15">
        <v>41826</v>
      </c>
      <c r="B35" s="100" t="s">
        <v>114</v>
      </c>
      <c r="C35" s="106" t="s">
        <v>115</v>
      </c>
      <c r="D35" s="78" t="s">
        <v>116</v>
      </c>
      <c r="E35" s="107">
        <v>11896</v>
      </c>
      <c r="F35" s="17"/>
      <c r="G35" s="12"/>
      <c r="H35" s="108">
        <f t="shared" ref="H35:H37" si="5">E35-G35</f>
        <v>11896</v>
      </c>
      <c r="I35" s="109" t="s">
        <v>92</v>
      </c>
    </row>
    <row r="36" spans="1:10" x14ac:dyDescent="0.25">
      <c r="A36" s="15">
        <v>41832</v>
      </c>
      <c r="B36" s="8" t="s">
        <v>117</v>
      </c>
      <c r="C36" s="110" t="s">
        <v>118</v>
      </c>
      <c r="D36" s="111" t="s">
        <v>4</v>
      </c>
      <c r="E36" s="79">
        <v>12201.5</v>
      </c>
      <c r="F36" s="112"/>
      <c r="G36" s="12"/>
      <c r="H36" s="108">
        <f t="shared" si="5"/>
        <v>12201.5</v>
      </c>
      <c r="I36" s="109" t="s">
        <v>92</v>
      </c>
    </row>
    <row r="37" spans="1:10" x14ac:dyDescent="0.25">
      <c r="A37" s="15">
        <v>41834</v>
      </c>
      <c r="B37" s="8" t="s">
        <v>119</v>
      </c>
      <c r="C37" s="110" t="s">
        <v>118</v>
      </c>
      <c r="D37" s="78" t="s">
        <v>4</v>
      </c>
      <c r="E37" s="79">
        <v>13501.4</v>
      </c>
      <c r="F37" s="17"/>
      <c r="G37" s="81"/>
      <c r="H37" s="108">
        <f t="shared" si="5"/>
        <v>13501.4</v>
      </c>
      <c r="I37" s="113" t="s">
        <v>92</v>
      </c>
    </row>
    <row r="38" spans="1:10" ht="15.75" thickBot="1" x14ac:dyDescent="0.3">
      <c r="H38" s="5">
        <v>0</v>
      </c>
    </row>
    <row r="39" spans="1:10" ht="19.5" thickBot="1" x14ac:dyDescent="0.35">
      <c r="G39" s="66" t="s">
        <v>72</v>
      </c>
      <c r="H39" s="114">
        <f>SUM(H35:H38)</f>
        <v>37598.9</v>
      </c>
    </row>
    <row r="43" spans="1:10" x14ac:dyDescent="0.25">
      <c r="A43" s="7">
        <v>41852</v>
      </c>
      <c r="B43" s="100" t="s">
        <v>120</v>
      </c>
      <c r="C43" s="106" t="s">
        <v>121</v>
      </c>
      <c r="D43" s="78" t="s">
        <v>54</v>
      </c>
      <c r="E43" s="79">
        <v>35199.4</v>
      </c>
      <c r="F43" s="115" t="s">
        <v>122</v>
      </c>
      <c r="G43" s="116">
        <f>3000+2500+2500+2500+4000+4000+4000+8500+4199.4</f>
        <v>35199.4</v>
      </c>
      <c r="H43" s="117">
        <f t="shared" ref="H43:H46" si="6">E43-G43</f>
        <v>0</v>
      </c>
      <c r="I43" s="85" t="s">
        <v>92</v>
      </c>
      <c r="J43" t="s">
        <v>123</v>
      </c>
    </row>
    <row r="44" spans="1:10" x14ac:dyDescent="0.25">
      <c r="A44" s="118">
        <v>41859</v>
      </c>
      <c r="B44" s="8" t="s">
        <v>124</v>
      </c>
      <c r="C44" s="110" t="s">
        <v>125</v>
      </c>
      <c r="D44" s="78" t="s">
        <v>126</v>
      </c>
      <c r="E44" s="79">
        <v>12931</v>
      </c>
      <c r="F44" s="17">
        <v>41869</v>
      </c>
      <c r="G44" s="81">
        <v>12031</v>
      </c>
      <c r="H44" s="108">
        <f t="shared" si="6"/>
        <v>900</v>
      </c>
      <c r="I44" s="78" t="s">
        <v>82</v>
      </c>
    </row>
    <row r="45" spans="1:10" x14ac:dyDescent="0.25">
      <c r="A45" s="15">
        <v>41860</v>
      </c>
      <c r="B45" s="8" t="s">
        <v>127</v>
      </c>
      <c r="C45" s="110" t="s">
        <v>125</v>
      </c>
      <c r="D45" s="85" t="s">
        <v>128</v>
      </c>
      <c r="E45" s="119">
        <v>15606</v>
      </c>
      <c r="F45" s="17">
        <v>41861</v>
      </c>
      <c r="G45" s="81">
        <v>9106</v>
      </c>
      <c r="H45" s="108">
        <f t="shared" si="6"/>
        <v>6500</v>
      </c>
      <c r="I45" s="85" t="s">
        <v>129</v>
      </c>
    </row>
    <row r="46" spans="1:10" x14ac:dyDescent="0.25">
      <c r="A46" s="15">
        <v>41878</v>
      </c>
      <c r="B46" s="100" t="s">
        <v>130</v>
      </c>
      <c r="C46" s="106" t="s">
        <v>131</v>
      </c>
      <c r="D46" s="78" t="s">
        <v>126</v>
      </c>
      <c r="E46" s="79">
        <v>14919</v>
      </c>
      <c r="F46" s="26">
        <v>41890</v>
      </c>
      <c r="G46" s="27">
        <v>14509.5</v>
      </c>
      <c r="H46" s="108">
        <f t="shared" si="6"/>
        <v>409.5</v>
      </c>
    </row>
    <row r="47" spans="1:10" x14ac:dyDescent="0.25">
      <c r="H47" s="5">
        <v>0</v>
      </c>
    </row>
    <row r="48" spans="1:10" ht="18.75" x14ac:dyDescent="0.3">
      <c r="G48" s="120" t="s">
        <v>72</v>
      </c>
      <c r="H48" s="121">
        <f>SUM(H43:H47)</f>
        <v>7809.5</v>
      </c>
    </row>
    <row r="51" spans="1:10" x14ac:dyDescent="0.25">
      <c r="A51" s="15">
        <v>41906</v>
      </c>
      <c r="B51" s="122" t="s">
        <v>132</v>
      </c>
      <c r="C51" s="123" t="s">
        <v>133</v>
      </c>
      <c r="D51" s="85" t="s">
        <v>74</v>
      </c>
      <c r="E51" s="119">
        <v>399.75</v>
      </c>
      <c r="F51" s="58"/>
      <c r="G51" s="124"/>
      <c r="H51" s="108">
        <f t="shared" ref="H51" si="7">E51-G51</f>
        <v>399.75</v>
      </c>
      <c r="I51" s="85"/>
    </row>
    <row r="53" spans="1:10" x14ac:dyDescent="0.25">
      <c r="A53" s="15"/>
      <c r="B53" s="100"/>
      <c r="C53" s="106"/>
      <c r="D53" s="85"/>
      <c r="E53" s="119"/>
      <c r="F53" s="11"/>
      <c r="G53" s="81"/>
      <c r="H53" s="125"/>
      <c r="I53" s="85"/>
      <c r="J53" s="33"/>
    </row>
    <row r="54" spans="1:10" x14ac:dyDescent="0.25">
      <c r="A54" s="15">
        <v>41935</v>
      </c>
      <c r="B54" s="8" t="s">
        <v>134</v>
      </c>
      <c r="C54" s="110" t="s">
        <v>135</v>
      </c>
      <c r="D54" s="9" t="s">
        <v>136</v>
      </c>
      <c r="E54" s="10">
        <v>17349.599999999999</v>
      </c>
      <c r="F54" s="11">
        <v>41937</v>
      </c>
      <c r="G54" s="126">
        <v>16653.5</v>
      </c>
      <c r="H54" s="108">
        <f t="shared" ref="H54" si="8">E54-G54</f>
        <v>696.09999999999854</v>
      </c>
      <c r="I54" s="87" t="s">
        <v>137</v>
      </c>
      <c r="J54" s="6"/>
    </row>
    <row r="55" spans="1:10" x14ac:dyDescent="0.25">
      <c r="H55" s="5">
        <v>0</v>
      </c>
    </row>
    <row r="59" spans="1:10" x14ac:dyDescent="0.25">
      <c r="A59" s="15">
        <v>41948</v>
      </c>
      <c r="B59" s="100">
        <v>2777</v>
      </c>
      <c r="C59" s="106" t="s">
        <v>135</v>
      </c>
      <c r="D59" s="9" t="s">
        <v>138</v>
      </c>
      <c r="E59" s="10">
        <v>23662.400000000001</v>
      </c>
      <c r="F59" s="11"/>
      <c r="G59" s="124"/>
      <c r="H59" s="125">
        <f>E59-G59</f>
        <v>23662.400000000001</v>
      </c>
      <c r="I59" s="78" t="s">
        <v>139</v>
      </c>
    </row>
    <row r="60" spans="1:10" x14ac:dyDescent="0.25">
      <c r="F60" s="133"/>
      <c r="G60" s="138"/>
    </row>
    <row r="61" spans="1:10" x14ac:dyDescent="0.25">
      <c r="A61" s="15">
        <v>41972</v>
      </c>
      <c r="B61" s="100">
        <v>4745</v>
      </c>
      <c r="C61" s="110" t="s">
        <v>135</v>
      </c>
      <c r="D61" s="9" t="s">
        <v>140</v>
      </c>
      <c r="E61" s="10">
        <v>5133.6000000000004</v>
      </c>
      <c r="F61" s="132"/>
      <c r="G61" s="139"/>
      <c r="H61" s="125">
        <f>E61-G61</f>
        <v>5133.6000000000004</v>
      </c>
      <c r="I61" s="85" t="s">
        <v>141</v>
      </c>
    </row>
    <row r="62" spans="1:10" x14ac:dyDescent="0.25">
      <c r="G62" s="138"/>
      <c r="H62" s="127"/>
    </row>
    <row r="63" spans="1:10" x14ac:dyDescent="0.25">
      <c r="A63" s="15">
        <v>41965</v>
      </c>
      <c r="B63" s="100">
        <v>4140</v>
      </c>
      <c r="C63" s="110" t="s">
        <v>135</v>
      </c>
      <c r="D63" s="9" t="s">
        <v>142</v>
      </c>
      <c r="E63" s="10">
        <v>31141.5</v>
      </c>
      <c r="F63" s="128" t="s">
        <v>143</v>
      </c>
      <c r="G63" s="140">
        <f>5000+5000+5000+5000+5000+5000+1141.5</f>
        <v>31141.5</v>
      </c>
      <c r="H63" s="125">
        <f>E63-G63</f>
        <v>0</v>
      </c>
      <c r="I63" s="109" t="s">
        <v>144</v>
      </c>
    </row>
    <row r="64" spans="1:10" x14ac:dyDescent="0.25">
      <c r="G64" s="141"/>
    </row>
    <row r="65" spans="1:9" x14ac:dyDescent="0.25">
      <c r="A65" s="15">
        <v>41961</v>
      </c>
      <c r="B65" s="100">
        <v>3852</v>
      </c>
      <c r="C65" s="106" t="s">
        <v>135</v>
      </c>
      <c r="D65" s="9" t="s">
        <v>145</v>
      </c>
      <c r="E65" s="10">
        <v>218</v>
      </c>
      <c r="F65" s="11"/>
      <c r="G65" s="18"/>
      <c r="H65" s="125">
        <f>E65-G65</f>
        <v>218</v>
      </c>
      <c r="I65" s="85" t="s">
        <v>146</v>
      </c>
    </row>
    <row r="66" spans="1:9" x14ac:dyDescent="0.25">
      <c r="F66" s="133"/>
      <c r="G66" s="138"/>
    </row>
    <row r="67" spans="1:9" x14ac:dyDescent="0.25">
      <c r="A67" s="15">
        <v>41972</v>
      </c>
      <c r="B67" s="100">
        <v>4794</v>
      </c>
      <c r="C67" s="110" t="s">
        <v>135</v>
      </c>
      <c r="D67" s="9" t="s">
        <v>147</v>
      </c>
      <c r="E67" s="10">
        <v>1405.3</v>
      </c>
      <c r="F67" s="26"/>
      <c r="G67" s="139"/>
      <c r="H67" s="125">
        <f>E67-G67</f>
        <v>1405.3</v>
      </c>
      <c r="I67" s="85" t="s">
        <v>146</v>
      </c>
    </row>
    <row r="68" spans="1:9" x14ac:dyDescent="0.25">
      <c r="F68" s="133"/>
      <c r="G68" s="138"/>
    </row>
    <row r="69" spans="1:9" x14ac:dyDescent="0.25">
      <c r="A69" s="15">
        <v>41971</v>
      </c>
      <c r="B69" s="100">
        <v>4717</v>
      </c>
      <c r="C69" s="110" t="s">
        <v>135</v>
      </c>
      <c r="D69" s="9" t="s">
        <v>148</v>
      </c>
      <c r="E69" s="10">
        <v>724.5</v>
      </c>
      <c r="F69" s="132"/>
      <c r="G69" s="139"/>
      <c r="H69" s="125">
        <f>E69-G69</f>
        <v>724.5</v>
      </c>
      <c r="I69" s="85" t="s">
        <v>146</v>
      </c>
    </row>
    <row r="70" spans="1:9" x14ac:dyDescent="0.25">
      <c r="F70" s="133"/>
      <c r="G70" s="138"/>
    </row>
    <row r="71" spans="1:9" x14ac:dyDescent="0.25">
      <c r="A71" s="15">
        <v>41966</v>
      </c>
      <c r="B71" s="100">
        <v>4222</v>
      </c>
      <c r="C71" s="110" t="s">
        <v>135</v>
      </c>
      <c r="D71" s="85" t="s">
        <v>149</v>
      </c>
      <c r="E71" s="119">
        <v>2712</v>
      </c>
      <c r="F71" s="132"/>
      <c r="G71" s="140"/>
      <c r="H71" s="125">
        <f>E71-G71</f>
        <v>2712</v>
      </c>
      <c r="I71" s="87" t="s">
        <v>141</v>
      </c>
    </row>
    <row r="72" spans="1:9" x14ac:dyDescent="0.25">
      <c r="F72" s="133"/>
      <c r="G72" s="138"/>
    </row>
    <row r="73" spans="1:9" x14ac:dyDescent="0.25">
      <c r="A73" s="15">
        <v>41953</v>
      </c>
      <c r="B73" s="100">
        <v>3127</v>
      </c>
      <c r="C73" s="106" t="s">
        <v>135</v>
      </c>
      <c r="D73" s="85" t="s">
        <v>150</v>
      </c>
      <c r="E73" s="119">
        <v>8418.25</v>
      </c>
      <c r="F73" s="11"/>
      <c r="G73" s="124"/>
      <c r="H73" s="125">
        <f>E73-G73</f>
        <v>8418.25</v>
      </c>
      <c r="I73" s="85" t="s">
        <v>144</v>
      </c>
    </row>
    <row r="74" spans="1:9" x14ac:dyDescent="0.25">
      <c r="F74" s="133"/>
      <c r="G74" s="138"/>
    </row>
    <row r="75" spans="1:9" x14ac:dyDescent="0.25">
      <c r="A75" s="15">
        <v>41972</v>
      </c>
      <c r="B75" s="100">
        <v>4771</v>
      </c>
      <c r="C75" s="110" t="s">
        <v>135</v>
      </c>
      <c r="D75" s="9" t="s">
        <v>151</v>
      </c>
      <c r="E75" s="10">
        <v>9478.7999999999993</v>
      </c>
      <c r="F75" s="132"/>
      <c r="G75" s="139"/>
      <c r="H75" s="125">
        <f>E75-G75</f>
        <v>9478.7999999999993</v>
      </c>
      <c r="I75" s="85" t="s">
        <v>141</v>
      </c>
    </row>
    <row r="76" spans="1:9" x14ac:dyDescent="0.25">
      <c r="F76" s="133"/>
      <c r="G76" s="138"/>
    </row>
    <row r="77" spans="1:9" x14ac:dyDescent="0.25">
      <c r="A77" s="15">
        <v>41944</v>
      </c>
      <c r="B77" s="100">
        <v>2435</v>
      </c>
      <c r="C77" s="106" t="s">
        <v>135</v>
      </c>
      <c r="D77" s="9" t="s">
        <v>54</v>
      </c>
      <c r="E77" s="10">
        <v>28847.9</v>
      </c>
      <c r="F77" s="11"/>
      <c r="G77" s="124"/>
      <c r="H77" s="117">
        <f>E77-G77</f>
        <v>28847.9</v>
      </c>
      <c r="I77" s="78" t="s">
        <v>152</v>
      </c>
    </row>
    <row r="78" spans="1:9" x14ac:dyDescent="0.25">
      <c r="H78" s="5">
        <v>0</v>
      </c>
    </row>
    <row r="79" spans="1:9" ht="15.75" thickBot="1" x14ac:dyDescent="0.3">
      <c r="H79" s="5">
        <v>0</v>
      </c>
    </row>
    <row r="80" spans="1:9" ht="19.5" thickBot="1" x14ac:dyDescent="0.35">
      <c r="G80" s="129"/>
      <c r="H80" s="130">
        <f>SUM(H59:H79)</f>
        <v>80600.75</v>
      </c>
      <c r="I80" s="131"/>
    </row>
    <row r="84" spans="1:9" x14ac:dyDescent="0.25">
      <c r="A84" s="15">
        <v>41977</v>
      </c>
      <c r="B84" s="8">
        <v>5233</v>
      </c>
      <c r="C84" s="110" t="s">
        <v>153</v>
      </c>
      <c r="D84" s="9" t="s">
        <v>154</v>
      </c>
      <c r="E84" s="10">
        <v>13414</v>
      </c>
      <c r="F84" s="132"/>
      <c r="G84" s="27"/>
      <c r="H84" s="125">
        <f t="shared" ref="H84" si="9">E84-G84</f>
        <v>13414</v>
      </c>
      <c r="I84" s="78" t="s">
        <v>146</v>
      </c>
    </row>
    <row r="85" spans="1:9" x14ac:dyDescent="0.25">
      <c r="F85" s="133"/>
      <c r="G85" s="33"/>
    </row>
    <row r="86" spans="1:9" x14ac:dyDescent="0.25">
      <c r="A86" s="15">
        <v>41978</v>
      </c>
      <c r="B86" s="8">
        <v>5271</v>
      </c>
      <c r="C86" s="110" t="s">
        <v>153</v>
      </c>
      <c r="D86" s="9" t="s">
        <v>145</v>
      </c>
      <c r="E86" s="10">
        <v>5937.9</v>
      </c>
      <c r="F86" s="11"/>
      <c r="G86" s="16"/>
      <c r="H86" s="125">
        <f t="shared" ref="H86" si="10">E86-G86</f>
        <v>5937.9</v>
      </c>
      <c r="I86" s="78" t="s">
        <v>146</v>
      </c>
    </row>
    <row r="87" spans="1:9" x14ac:dyDescent="0.25">
      <c r="F87" s="133"/>
      <c r="G87" s="33"/>
    </row>
    <row r="88" spans="1:9" x14ac:dyDescent="0.25">
      <c r="A88" s="15">
        <v>41985</v>
      </c>
      <c r="B88" s="8">
        <v>5964</v>
      </c>
      <c r="C88" s="110" t="s">
        <v>153</v>
      </c>
      <c r="D88" s="9" t="s">
        <v>155</v>
      </c>
      <c r="E88" s="10">
        <v>14078.2</v>
      </c>
      <c r="F88" s="11"/>
      <c r="G88" s="16"/>
      <c r="H88" s="125">
        <f t="shared" ref="H88" si="11">E88-G88</f>
        <v>14078.2</v>
      </c>
      <c r="I88" s="85" t="s">
        <v>156</v>
      </c>
    </row>
    <row r="89" spans="1:9" x14ac:dyDescent="0.25">
      <c r="F89" s="133"/>
      <c r="G89" s="33"/>
    </row>
    <row r="90" spans="1:9" x14ac:dyDescent="0.25">
      <c r="A90" s="15">
        <v>41995</v>
      </c>
      <c r="B90" s="8">
        <v>6963</v>
      </c>
      <c r="C90" s="110" t="s">
        <v>153</v>
      </c>
      <c r="D90" s="9" t="s">
        <v>39</v>
      </c>
      <c r="E90" s="10">
        <v>9865.1200000000008</v>
      </c>
      <c r="F90" s="11">
        <v>42017</v>
      </c>
      <c r="G90" s="134">
        <v>34.64</v>
      </c>
      <c r="H90" s="135">
        <f t="shared" ref="H90" si="12">E90-G90</f>
        <v>9830.4800000000014</v>
      </c>
      <c r="I90" s="109" t="s">
        <v>158</v>
      </c>
    </row>
    <row r="92" spans="1:9" x14ac:dyDescent="0.25">
      <c r="A92" s="15">
        <v>41995</v>
      </c>
      <c r="B92" s="8">
        <v>7034</v>
      </c>
      <c r="C92" s="110" t="s">
        <v>153</v>
      </c>
      <c r="D92" s="18" t="s">
        <v>159</v>
      </c>
      <c r="E92" s="21">
        <v>60977.4</v>
      </c>
      <c r="F92" s="11"/>
      <c r="G92" s="12"/>
      <c r="H92" s="125">
        <f t="shared" ref="H92" si="13">E92-G92</f>
        <v>60977.4</v>
      </c>
      <c r="I92" s="136" t="s">
        <v>146</v>
      </c>
    </row>
    <row r="93" spans="1:9" x14ac:dyDescent="0.25">
      <c r="F93" s="133"/>
      <c r="G93" s="33"/>
    </row>
    <row r="94" spans="1:9" x14ac:dyDescent="0.25">
      <c r="A94" s="15">
        <v>42002</v>
      </c>
      <c r="B94" s="8">
        <v>7653</v>
      </c>
      <c r="C94" s="110" t="s">
        <v>153</v>
      </c>
      <c r="D94" s="9" t="s">
        <v>160</v>
      </c>
      <c r="E94" s="10">
        <v>5364</v>
      </c>
      <c r="F94" s="26"/>
      <c r="G94" s="27"/>
      <c r="H94" s="125">
        <f t="shared" ref="H94:H95" si="14">E94-G94</f>
        <v>5364</v>
      </c>
      <c r="I94" s="85" t="s">
        <v>146</v>
      </c>
    </row>
    <row r="95" spans="1:9" x14ac:dyDescent="0.25">
      <c r="A95" s="15">
        <v>42002</v>
      </c>
      <c r="B95" s="8">
        <v>7654</v>
      </c>
      <c r="C95" s="110" t="s">
        <v>153</v>
      </c>
      <c r="D95" s="9" t="s">
        <v>160</v>
      </c>
      <c r="E95" s="10">
        <v>6033</v>
      </c>
      <c r="F95" s="26"/>
      <c r="G95" s="27"/>
      <c r="H95" s="125">
        <f t="shared" si="14"/>
        <v>6033</v>
      </c>
      <c r="I95" s="85" t="s">
        <v>146</v>
      </c>
    </row>
    <row r="97" spans="1:9" x14ac:dyDescent="0.25">
      <c r="A97" s="15">
        <v>42003</v>
      </c>
      <c r="B97" s="8">
        <v>7702</v>
      </c>
      <c r="C97" s="110" t="s">
        <v>153</v>
      </c>
      <c r="D97" s="9" t="s">
        <v>39</v>
      </c>
      <c r="E97" s="10">
        <v>5512</v>
      </c>
      <c r="F97" s="26">
        <v>42017</v>
      </c>
      <c r="G97" s="137">
        <v>11.44</v>
      </c>
      <c r="H97" s="135">
        <f t="shared" ref="H97" si="15">E97-G97</f>
        <v>5500.56</v>
      </c>
      <c r="I97" s="85" t="s">
        <v>158</v>
      </c>
    </row>
    <row r="99" spans="1:9" x14ac:dyDescent="0.25">
      <c r="A99" s="15">
        <v>42003</v>
      </c>
      <c r="B99" s="8">
        <v>7771</v>
      </c>
      <c r="C99" s="110" t="s">
        <v>153</v>
      </c>
      <c r="D99" s="9" t="s">
        <v>11</v>
      </c>
      <c r="E99" s="10">
        <v>15744</v>
      </c>
      <c r="F99" s="17"/>
      <c r="G99" s="16"/>
      <c r="H99" s="125">
        <f t="shared" ref="H99" si="16">E99-G99</f>
        <v>15744</v>
      </c>
      <c r="I99" s="85" t="s">
        <v>157</v>
      </c>
    </row>
    <row r="100" spans="1:9" x14ac:dyDescent="0.25">
      <c r="H100" s="5">
        <v>0</v>
      </c>
    </row>
    <row r="101" spans="1:9" ht="15.75" thickBot="1" x14ac:dyDescent="0.3">
      <c r="H101" s="5">
        <v>0</v>
      </c>
    </row>
    <row r="102" spans="1:9" ht="19.5" thickBot="1" x14ac:dyDescent="0.35">
      <c r="G102" s="142"/>
      <c r="H102" s="143">
        <f>SUM(H83:H101)</f>
        <v>136879.54</v>
      </c>
      <c r="I102" s="1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  2015</vt:lpstr>
      <vt:lpstr>AÑO   2 0 1 4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2015-02-06T15:07:57Z</dcterms:created>
  <dcterms:modified xsi:type="dcterms:W3CDTF">2015-02-06T16:16:04Z</dcterms:modified>
</cp:coreProperties>
</file>