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4040" windowHeight="6975" firstSheet="5" activeTab="7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Hoja2" sheetId="17" r:id="rId12"/>
    <sheet name="Hoja3" sheetId="18" r:id="rId13"/>
    <sheet name="Hoja4" sheetId="19" r:id="rId14"/>
    <sheet name="Hoja6" sheetId="20" r:id="rId15"/>
    <sheet name="Hoja1" sheetId="21" r:id="rId16"/>
    <sheet name="Hoja5" sheetId="22" r:id="rId17"/>
    <sheet name="Hoja7" sheetId="23" r:id="rId18"/>
    <sheet name="Hoja8" sheetId="24" r:id="rId19"/>
  </sheets>
  <externalReferences>
    <externalReference r:id="rId20"/>
  </externalReferences>
  <calcPr calcId="144525"/>
</workbook>
</file>

<file path=xl/calcChain.xml><?xml version="1.0" encoding="utf-8"?>
<calcChain xmlns="http://schemas.openxmlformats.org/spreadsheetml/2006/main">
  <c r="N37" i="13" l="1"/>
  <c r="E17" i="14"/>
  <c r="E13" i="14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61" i="16" l="1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61" i="16"/>
  <c r="F6" i="16"/>
  <c r="F5" i="16"/>
  <c r="L38" i="15"/>
  <c r="I38" i="15"/>
  <c r="K40" i="15" s="1"/>
  <c r="F38" i="15"/>
  <c r="F41" i="15" s="1"/>
  <c r="C38" i="15"/>
  <c r="F42" i="15" s="1"/>
  <c r="N37" i="15"/>
  <c r="F7" i="16" l="1"/>
  <c r="F61" i="16" s="1"/>
  <c r="F44" i="15"/>
  <c r="F46" i="15" s="1"/>
  <c r="F48" i="15" s="1"/>
  <c r="K44" i="15" s="1"/>
  <c r="K47" i="15" s="1"/>
  <c r="I60" i="14"/>
  <c r="E9" i="14"/>
  <c r="E7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C61" i="14" l="1"/>
  <c r="F48" i="14"/>
  <c r="F47" i="14"/>
  <c r="F46" i="14"/>
  <c r="F45" i="14"/>
  <c r="F44" i="14"/>
  <c r="F43" i="14"/>
  <c r="F42" i="14"/>
  <c r="K38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E61" i="14"/>
  <c r="F15" i="14"/>
  <c r="F14" i="14"/>
  <c r="F13" i="14"/>
  <c r="F12" i="14"/>
  <c r="F11" i="14"/>
  <c r="F10" i="14"/>
  <c r="F9" i="14"/>
  <c r="F8" i="14"/>
  <c r="F7" i="14"/>
  <c r="F6" i="14"/>
  <c r="F5" i="14"/>
  <c r="I38" i="13"/>
  <c r="F38" i="13"/>
  <c r="C38" i="13"/>
  <c r="F42" i="13" s="1"/>
  <c r="L38" i="13"/>
  <c r="C38" i="11"/>
  <c r="C38" i="10"/>
  <c r="F16" i="14" l="1"/>
  <c r="F61" i="14" s="1"/>
  <c r="K40" i="13"/>
  <c r="F41" i="13" s="1"/>
  <c r="F44" i="13" s="1"/>
  <c r="F46" i="13" s="1"/>
  <c r="F48" i="13" s="1"/>
  <c r="K44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<sst xmlns="http://schemas.openxmlformats.org/spreadsheetml/2006/main" count="1065" uniqueCount="400">
  <si>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</si>
  <si>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</si>
  <si>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</si>
  <si>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</si>
  <si>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</si>
  <si>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</si>
  <si>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</si>
  <si>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</si>
  <si>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</si>
  <si>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</si>
  <si>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</si>
  <si>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</si>
  <si>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</si>
  <si>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</si>
  <si>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</si>
  <si>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</si>
  <si>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</si>
  <si>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</si>
  <si>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</si>
  <si>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</si>
  <si>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</si>
  <si>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</si>
  <si>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</si>
  <si>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</si>
  <si>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</si>
  <si>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</si>
  <si>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</si>
  <si>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</si>
  <si>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</si>
  <si>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</si>
  <si>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</si>
  <si>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</si>
  <si>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</si>
  <si>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</si>
  <si>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</si>
  <si>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</si>
  <si>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</si>
  <si>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</si>
  <si>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</si>
  <si>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</si>
  <si>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</si>
  <si>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</si>
  <si>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</si>
  <si>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</si>
  <si>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</si>
  <si>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</si>
  <si>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</si>
  <si>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</si>
  <si>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</si>
  <si>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</si>
  <si>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</si>
  <si>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</si>
  <si>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</si>
  <si>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</si>
  <si>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</si>
  <si>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</si>
  <si>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</si>
  <si>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</si>
  <si>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</si>
  <si>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</si>
  <si>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</si>
  <si>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</si>
  <si>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</si>
  <si>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</si>
  <si>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</si>
  <si>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</si>
  <si>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</si>
  <si>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</si>
  <si>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</si>
  <si>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</si>
  <si>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</si>
  <si>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</si>
  <si>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</si>
  <si>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</si>
  <si>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</si>
  <si>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</si>
  <si>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</si>
  <si>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</si>
  <si>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</si>
  <si>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</si>
  <si>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</si>
  <si>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</si>
  <si>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</si>
  <si>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</si>
  <si>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</si>
  <si>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</si>
  <si>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</si>
  <si>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</si>
  <si>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</si>
  <si>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</si>
  <si>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</si>
  <si>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</si>
  <si>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</si>
  <si>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</si>
  <si>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</si>
  <si>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</si>
  <si>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</si>
  <si>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</si>
  <si>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</si>
  <si>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</si>
  <si>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</si>
  <si>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</si>
  <si>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</si>
  <si>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</si>
  <si>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</si>
  <si>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</si>
  <si>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</si>
  <si>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</si>
  <si>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</si>
  <si>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</si>
  <si>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</si>
  <si>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</si>
  <si>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</si>
  <si>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</si>
  <si>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</si>
  <si>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</si>
  <si>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</si>
  <si>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</si>
  <si>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</si>
  <si>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</si>
  <si>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</si>
  <si>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</si>
  <si>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</si>
  <si>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</si>
  <si>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</si>
  <si>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</si>
  <si>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</si>
  <si>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</si>
  <si>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</si>
  <si>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</si>
  <si>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</si>
  <si>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</si>
  <si>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</si>
  <si>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</si>
  <si>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</si>
  <si>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</si>
  <si>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</si>
  <si>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</si>
  <si>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</si>
  <si>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</si>
  <si>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</si>
  <si>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</si>
  <si>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</si>
  <si>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</si>
  <si>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</si>
  <si>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</si>
  <si>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</si>
  <si>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</si>
  <si>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</si>
  <si>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</si>
  <si>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</si>
  <si>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</si>
  <si>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</si>
  <si>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</si>
  <si>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</si>
  <si>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</si>
  <si>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</si>
  <si>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</si>
  <si>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</si>
  <si>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</si>
  <si>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</si>
  <si>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</si>
  <si>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</si>
  <si>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</si>
  <si>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</si>
  <si>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</si>
  <si>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</si>
  <si>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</si>
  <si>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</si>
  <si>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</si>
  <si>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</si>
  <si>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</si>
  <si>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</si>
  <si>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</si>
  <si>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</si>
  <si>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</si>
  <si>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</si>
  <si>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</si>
  <si>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</si>
  <si>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</si>
  <si>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</si>
  <si>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</si>
  <si>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</si>
  <si>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</si>
  <si>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</si>
  <si>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</si>
  <si>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</si>
  <si>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</si>
  <si>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</si>
  <si>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</si>
  <si>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</si>
  <si>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</si>
  <si>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</si>
  <si>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</si>
  <si>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</si>
  <si>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</si>
  <si>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</si>
  <si>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</si>
  <si>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</si>
  <si>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</si>
  <si>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</si>
  <si>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</si>
  <si>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</si>
  <si>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</si>
  <si>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</si>
  <si>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</si>
  <si>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</si>
  <si>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</si>
  <si>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</si>
  <si>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</si>
  <si>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</si>
  <si>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</si>
  <si>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</si>
  <si>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</si>
  <si>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</si>
  <si>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</si>
  <si>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</si>
  <si>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</si>
  <si>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</si>
  <si>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</si>
  <si>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</si>
  <si>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</si>
  <si>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</si>
  <si>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</si>
  <si>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</si>
  <si>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</si>
  <si>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</si>
  <si>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</si>
  <si>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</si>
  <si>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</si>
  <si>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</si>
  <si>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</si>
  <si>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</si>
  <si>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</si>
  <si>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</si>
  <si>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</si>
  <si>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</si>
  <si>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</si>
  <si>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</si>
  <si>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</si>
  <si>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</si>
  <si>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</si>
  <si>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</si>
  <si>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</si>
  <si>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</si>
  <si>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</si>
  <si>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</si>
  <si>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</si>
  <si>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</si>
  <si>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</si>
  <si>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</si>
  <si>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</si>
  <si>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</si>
  <si>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</si>
  <si>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</si>
  <si>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</si>
  <si>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</si>
  <si>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</si>
  <si>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</si>
  <si>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</si>
  <si>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</si>
  <si>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</si>
  <si>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</si>
  <si>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</si>
  <si>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</si>
  <si>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</si>
  <si>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</si>
  <si>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</si>
  <si>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</si>
  <si>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</si>
  <si>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</si>
  <si>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</si>
  <si>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</si>
  <si>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</si>
  <si>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</si>
  <si>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</si>
  <si>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</si>
  <si>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</si>
  <si>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</si>
  <si>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</si>
  <si>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</si>
  <si>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</si>
  <si>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</si>
  <si>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</si>
  <si>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</si>
  <si>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</si>
  <si>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</si>
  <si>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</si>
  <si>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</si>
  <si>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</si>
  <si>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</si>
  <si>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</si>
  <si>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</si>
  <si>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</si>
  <si>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</si>
  <si>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</si>
  <si>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</si>
  <si>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</si>
  <si>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</si>
  <si>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</si>
  <si>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</si>
  <si>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</si>
  <si>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</si>
  <si>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</si>
  <si>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</si>
  <si>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</si>
  <si>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</si>
  <si>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</si>
  <si>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</si>
  <si>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</si>
  <si>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</si>
  <si>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</si>
  <si>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</si>
  <si>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</si>
  <si>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</si>
  <si>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</si>
  <si>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</si>
  <si>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</si>
  <si>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</si>
  <si>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</si>
  <si>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</si>
  <si>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</si>
  <si>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</si>
  <si>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</si>
  <si>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</si>
  <si>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</si>
  <si>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</si>
  <si>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</si>
  <si>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</si>
  <si>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</si>
  <si>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</si>
  <si>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</si>
  <si>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</si>
  <si>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</si>
  <si>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</si>
  <si>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</si>
  <si>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</si>
  <si>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</si>
  <si>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</si>
  <si>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</si>
  <si>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</si>
  <si>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</si>
  <si>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</si>
  <si>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</si>
  <si>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</si>
  <si>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</si>
  <si>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</si>
  <si>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</si>
  <si>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</si>
  <si>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</si>
  <si>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</si>
  <si>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</si>
  <si>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</si>
  <si>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</si>
  <si>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</si>
  <si>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</si>
  <si>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</si>
  <si>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</si>
  <si>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</si>
  <si>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</si>
  <si>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</si>
  <si>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</si>
  <si>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</si>
  <si>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</si>
  <si>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</si>
  <si>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</si>
  <si>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</si>
  <si>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</si>
  <si>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</si>
  <si>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</si>
  <si>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</si>
  <si>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</si>
  <si>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</si>
  <si>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</si>
  <si>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</si>
  <si>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</si>
  <si>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</si>
  <si>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</si>
  <si>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</si>
  <si>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</si>
  <si>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</si>
  <si>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</si>
  <si>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</si>
  <si>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</si>
  <si>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</si>
  <si>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</si>
  <si>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</si>
  <si>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</si>
  <si>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</si>
  <si>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</si>
  <si>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</si>
  <si>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</si>
  <si>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</si>
  <si>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</si>
  <si>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</si>
  <si>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</si>
  <si>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</si>
  <si>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</si>
  <si>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 xml:space="preserve">20-Abril -+-02-Mayo </t>
  </si>
  <si>
    <t># 63510---# 63576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</si>
</sst>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389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23" fillId="4" borderId="27" xfId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44" fontId="1" fillId="4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349" t="s">
        <v>17</v>
      </c>
      <c r="D1" s="349"/>
      <c r="E1" s="349"/>
      <c r="F1" s="349"/>
      <c r="G1" s="349"/>
      <c r="H1" s="349"/>
      <c r="I1" s="349"/>
      <c r="J1" s="349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350" t="s">
        <v>14</v>
      </c>
      <c r="F4" s="351"/>
      <c r="I4" s="352" t="s">
        <v>4</v>
      </c>
      <c r="J4" s="353"/>
      <c r="K4" s="353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356">
        <f>I38+K38</f>
        <v>110987.84</v>
      </c>
      <c r="K40" s="357"/>
    </row>
    <row r="41" spans="1:12" ht="15.75" x14ac:dyDescent="0.25">
      <c r="D41" s="348" t="s">
        <v>8</v>
      </c>
      <c r="E41" s="348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358"/>
      <c r="J43" s="358"/>
      <c r="K43" s="2"/>
    </row>
    <row r="44" spans="1:12" ht="16.5" thickBot="1" x14ac:dyDescent="0.3">
      <c r="D44" s="347" t="s">
        <v>9</v>
      </c>
      <c r="E44" s="347"/>
      <c r="F44" s="59">
        <v>199262.3</v>
      </c>
      <c r="I44" s="359"/>
      <c r="J44" s="359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360" t="s">
        <v>13</v>
      </c>
      <c r="J45" s="361"/>
      <c r="K45" s="364">
        <f>F45+K44</f>
        <v>-229991.74999999983</v>
      </c>
    </row>
    <row r="46" spans="1:12" ht="15.75" thickBot="1" x14ac:dyDescent="0.3">
      <c r="D46" s="346"/>
      <c r="E46" s="346"/>
      <c r="F46" s="55"/>
      <c r="I46" s="362"/>
      <c r="J46" s="363"/>
      <c r="K46" s="365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workbookViewId="0">
      <selection activeCell="I28" sqref="I2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336" customWidth="1"/>
    <col min="14" max="14" width="22.5703125" style="202" customWidth="1"/>
  </cols>
  <sheetData>
    <row r="1" spans="1:15" ht="23.25" x14ac:dyDescent="0.35">
      <c r="C1" s="349" t="s">
        <v>348</v>
      </c>
      <c r="D1" s="349"/>
      <c r="E1" s="349"/>
      <c r="F1" s="349"/>
      <c r="G1" s="349"/>
      <c r="H1" s="349"/>
      <c r="I1" s="349"/>
      <c r="J1" s="349"/>
      <c r="K1" s="349"/>
    </row>
    <row r="2" spans="1:15" ht="15.75" thickBot="1" x14ac:dyDescent="0.3">
      <c r="E2" s="334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  <c r="N4" s="203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0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11"/>
      <c r="E7" s="312">
        <v>42097</v>
      </c>
      <c r="F7" s="92">
        <v>0</v>
      </c>
      <c r="G7" s="313"/>
      <c r="H7" s="314">
        <v>42097</v>
      </c>
      <c r="I7" s="315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0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0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6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/>
      <c r="D24" s="29"/>
      <c r="E24" s="26">
        <v>42114</v>
      </c>
      <c r="F24" s="51"/>
      <c r="G24" s="23"/>
      <c r="H24" s="27">
        <v>42114</v>
      </c>
      <c r="I24" s="62"/>
      <c r="J24" s="88"/>
      <c r="K24" s="25">
        <v>42111</v>
      </c>
      <c r="L24" s="55"/>
      <c r="M24" s="67"/>
      <c r="N24" s="75"/>
      <c r="O24" s="80"/>
    </row>
    <row r="25" spans="1:15" x14ac:dyDescent="0.25">
      <c r="A25" s="21"/>
      <c r="B25" s="39">
        <v>42115</v>
      </c>
      <c r="C25" s="45"/>
      <c r="D25" s="22"/>
      <c r="E25" s="26">
        <v>42115</v>
      </c>
      <c r="F25" s="51"/>
      <c r="G25" s="23"/>
      <c r="H25" s="27">
        <v>42115</v>
      </c>
      <c r="I25" s="62"/>
      <c r="J25" s="88"/>
      <c r="K25" s="11"/>
      <c r="L25" s="55"/>
      <c r="M25" s="67"/>
      <c r="N25" s="75"/>
      <c r="O25" s="80"/>
    </row>
    <row r="26" spans="1:15" x14ac:dyDescent="0.25">
      <c r="A26" s="21"/>
      <c r="B26" s="39">
        <v>42116</v>
      </c>
      <c r="C26" s="45"/>
      <c r="D26" s="29"/>
      <c r="E26" s="26">
        <v>42116</v>
      </c>
      <c r="F26" s="51"/>
      <c r="G26" s="23"/>
      <c r="H26" s="27">
        <v>42116</v>
      </c>
      <c r="I26" s="62"/>
      <c r="J26" s="88"/>
      <c r="K26" s="11"/>
      <c r="L26" s="55"/>
      <c r="M26" s="67"/>
      <c r="N26" s="75"/>
      <c r="O26" s="80"/>
    </row>
    <row r="27" spans="1:15" x14ac:dyDescent="0.25">
      <c r="A27" s="21"/>
      <c r="B27" s="39">
        <v>42117</v>
      </c>
      <c r="C27" s="45"/>
      <c r="D27" s="29"/>
      <c r="E27" s="26">
        <v>42117</v>
      </c>
      <c r="F27" s="51"/>
      <c r="G27" s="23"/>
      <c r="H27" s="27">
        <v>42117</v>
      </c>
      <c r="I27" s="62"/>
      <c r="J27" s="88"/>
      <c r="K27" s="11"/>
      <c r="L27" s="55"/>
      <c r="M27" s="201"/>
      <c r="N27" s="204"/>
      <c r="O27" s="80"/>
    </row>
    <row r="28" spans="1:15" x14ac:dyDescent="0.25">
      <c r="A28" s="21"/>
      <c r="B28" s="39">
        <v>42118</v>
      </c>
      <c r="C28" s="45"/>
      <c r="D28" s="29"/>
      <c r="E28" s="26">
        <v>42118</v>
      </c>
      <c r="F28" s="51"/>
      <c r="G28" s="23"/>
      <c r="H28" s="27">
        <v>42118</v>
      </c>
      <c r="I28" s="62"/>
      <c r="J28" s="88"/>
      <c r="K28" s="11"/>
      <c r="L28" s="55"/>
      <c r="M28" s="201"/>
      <c r="N28" s="204"/>
      <c r="O28" s="80"/>
    </row>
    <row r="29" spans="1:15" x14ac:dyDescent="0.25">
      <c r="A29" s="21"/>
      <c r="B29" s="39">
        <v>42119</v>
      </c>
      <c r="C29" s="45"/>
      <c r="D29" s="29"/>
      <c r="E29" s="26">
        <v>42119</v>
      </c>
      <c r="F29" s="51"/>
      <c r="G29" s="23"/>
      <c r="H29" s="27">
        <v>42119</v>
      </c>
      <c r="I29" s="62"/>
      <c r="J29" s="88"/>
      <c r="K29" s="11"/>
      <c r="L29" s="20"/>
      <c r="M29" s="67"/>
      <c r="N29" s="75"/>
      <c r="O29" s="80"/>
    </row>
    <row r="30" spans="1:15" x14ac:dyDescent="0.25">
      <c r="A30" s="21"/>
      <c r="B30" s="39">
        <v>42120</v>
      </c>
      <c r="C30" s="45"/>
      <c r="D30" s="22"/>
      <c r="E30" s="26">
        <v>42120</v>
      </c>
      <c r="F30" s="51"/>
      <c r="G30" s="23"/>
      <c r="H30" s="27">
        <v>42120</v>
      </c>
      <c r="I30" s="62"/>
      <c r="J30" s="88"/>
      <c r="K30" s="11"/>
      <c r="L30" s="20"/>
      <c r="M30" s="201"/>
      <c r="N30" s="204"/>
      <c r="O30" s="80"/>
    </row>
    <row r="31" spans="1:15" x14ac:dyDescent="0.25">
      <c r="A31" s="21"/>
      <c r="B31" s="39">
        <v>42121</v>
      </c>
      <c r="C31" s="45"/>
      <c r="D31" s="22"/>
      <c r="E31" s="26">
        <v>42121</v>
      </c>
      <c r="F31" s="51"/>
      <c r="G31" s="23"/>
      <c r="H31" s="27">
        <v>42121</v>
      </c>
      <c r="I31" s="62"/>
      <c r="J31" s="88"/>
      <c r="K31" s="11"/>
      <c r="L31" s="20"/>
      <c r="M31" s="201"/>
      <c r="N31" s="204"/>
      <c r="O31" s="80"/>
    </row>
    <row r="32" spans="1:15" x14ac:dyDescent="0.25">
      <c r="A32" s="21"/>
      <c r="B32" s="39">
        <v>42122</v>
      </c>
      <c r="C32" s="45"/>
      <c r="D32" s="22"/>
      <c r="E32" s="26">
        <v>42122</v>
      </c>
      <c r="F32" s="51"/>
      <c r="G32" s="23"/>
      <c r="H32" s="27">
        <v>42122</v>
      </c>
      <c r="I32" s="62"/>
      <c r="J32" s="88"/>
      <c r="K32" s="11"/>
      <c r="L32" s="20"/>
      <c r="M32" s="67"/>
      <c r="N32" s="75"/>
      <c r="O32" s="80"/>
    </row>
    <row r="33" spans="1:15" x14ac:dyDescent="0.25">
      <c r="A33" s="21"/>
      <c r="B33" s="39">
        <v>42123</v>
      </c>
      <c r="C33" s="45"/>
      <c r="D33" s="32"/>
      <c r="E33" s="26">
        <v>42123</v>
      </c>
      <c r="F33" s="51"/>
      <c r="G33" s="23"/>
      <c r="H33" s="27">
        <v>42123</v>
      </c>
      <c r="I33" s="62"/>
      <c r="J33" s="88"/>
      <c r="K33" s="11"/>
      <c r="L33" s="20"/>
      <c r="M33" s="67"/>
      <c r="N33" s="75"/>
      <c r="O33" s="80"/>
    </row>
    <row r="34" spans="1:15" x14ac:dyDescent="0.25">
      <c r="A34" s="21"/>
      <c r="B34" s="39">
        <v>42124</v>
      </c>
      <c r="C34" s="45"/>
      <c r="D34" s="72"/>
      <c r="E34" s="26">
        <v>42124</v>
      </c>
      <c r="F34" s="51"/>
      <c r="G34" s="23"/>
      <c r="H34" s="27">
        <v>42124</v>
      </c>
      <c r="I34" s="62"/>
      <c r="J34" s="88"/>
      <c r="K34" s="11"/>
      <c r="L34" s="20"/>
      <c r="M34" s="258"/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861397</v>
      </c>
    </row>
    <row r="38" spans="1:15" x14ac:dyDescent="0.25">
      <c r="B38" s="42" t="s">
        <v>1</v>
      </c>
      <c r="C38" s="48">
        <f>SUM(C5:C37)</f>
        <v>705.96</v>
      </c>
      <c r="E38" s="332" t="s">
        <v>1</v>
      </c>
      <c r="F38" s="54">
        <f>SUM(F6:F37)</f>
        <v>848497</v>
      </c>
      <c r="H38" s="334" t="s">
        <v>1</v>
      </c>
      <c r="I38" s="58">
        <f>SUM(I5:I37)</f>
        <v>5328</v>
      </c>
      <c r="J38" s="58"/>
      <c r="K38" s="17" t="s">
        <v>1</v>
      </c>
      <c r="L38" s="4">
        <f t="shared" ref="L38" si="0">SUM(L5:L37)</f>
        <v>54692.25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333"/>
      <c r="K40" s="356">
        <f>I38+L38</f>
        <v>60020.25</v>
      </c>
      <c r="L40" s="357"/>
    </row>
    <row r="41" spans="1:15" ht="15.75" customHeight="1" x14ac:dyDescent="0.25">
      <c r="D41" s="348" t="s">
        <v>8</v>
      </c>
      <c r="E41" s="348"/>
      <c r="F41" s="56">
        <f>F38-K40</f>
        <v>788476.75</v>
      </c>
      <c r="I41" s="65"/>
      <c r="J41" s="65"/>
    </row>
    <row r="42" spans="1:15" x14ac:dyDescent="0.25">
      <c r="D42" s="13"/>
      <c r="E42" s="13" t="s">
        <v>0</v>
      </c>
      <c r="F42" s="55">
        <f>-C38</f>
        <v>-705.96</v>
      </c>
    </row>
    <row r="43" spans="1:15" ht="15.75" thickBot="1" x14ac:dyDescent="0.3">
      <c r="C43" s="43" t="s">
        <v>12</v>
      </c>
      <c r="D43" t="s">
        <v>303</v>
      </c>
      <c r="F43" s="57">
        <v>0</v>
      </c>
      <c r="I43" s="358"/>
      <c r="J43" s="358"/>
      <c r="K43" s="358"/>
      <c r="L43" s="2"/>
    </row>
    <row r="44" spans="1:15" ht="16.5" thickTop="1" x14ac:dyDescent="0.25">
      <c r="E44" s="5" t="s">
        <v>10</v>
      </c>
      <c r="F44" s="58">
        <f>SUM(F41:F43)</f>
        <v>787770.79</v>
      </c>
      <c r="I44"/>
      <c r="J44" s="182" t="s">
        <v>251</v>
      </c>
      <c r="K44" s="375">
        <f>F48</f>
        <v>787770.79</v>
      </c>
      <c r="L44" s="376"/>
    </row>
    <row r="45" spans="1:15" ht="15.75" customHeight="1" thickBot="1" x14ac:dyDescent="0.3">
      <c r="D45" s="332" t="s">
        <v>9</v>
      </c>
      <c r="E45" s="332"/>
      <c r="F45" s="59">
        <v>0</v>
      </c>
      <c r="I45" s="384" t="s">
        <v>2</v>
      </c>
      <c r="J45" s="384"/>
      <c r="K45" s="377">
        <v>-181901.18</v>
      </c>
      <c r="L45" s="377"/>
    </row>
    <row r="46" spans="1:15" ht="15.75" customHeight="1" thickBot="1" x14ac:dyDescent="0.3">
      <c r="E46" s="6" t="s">
        <v>347</v>
      </c>
      <c r="F46" s="48">
        <f>F45+F44</f>
        <v>787770.79</v>
      </c>
      <c r="I46"/>
      <c r="J46" s="178"/>
      <c r="K46" s="378">
        <v>0</v>
      </c>
      <c r="L46" s="378"/>
    </row>
    <row r="47" spans="1:15" ht="19.5" thickBot="1" x14ac:dyDescent="0.3">
      <c r="E47" s="5" t="s">
        <v>346</v>
      </c>
      <c r="F47" s="125">
        <v>0</v>
      </c>
      <c r="I47"/>
      <c r="J47" s="306" t="s">
        <v>13</v>
      </c>
      <c r="K47" s="381">
        <f t="shared" ref="K47" si="1">SUM(K44:L46)</f>
        <v>605869.6100000001</v>
      </c>
      <c r="L47" s="382"/>
    </row>
    <row r="48" spans="1:15" ht="15.75" thickTop="1" x14ac:dyDescent="0.25">
      <c r="D48" s="358" t="s">
        <v>251</v>
      </c>
      <c r="E48" s="358"/>
      <c r="F48" s="58">
        <f>F47+F46</f>
        <v>787770.79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H100"/>
  <sheetViews>
    <sheetView workbookViewId="0">
      <selection activeCell="C8" sqref="C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</cols>
  <sheetData>
    <row r="2" spans="1:8" ht="15.75" thickBot="1" x14ac:dyDescent="0.3"/>
    <row r="3" spans="1:8" ht="16.5" thickBot="1" x14ac:dyDescent="0.3">
      <c r="C3" s="385" t="s">
        <v>240</v>
      </c>
      <c r="D3" s="386"/>
      <c r="E3" s="387"/>
    </row>
    <row r="4" spans="1:8" ht="16.5" thickBot="1" x14ac:dyDescent="0.3">
      <c r="A4" s="247" t="s">
        <v>295</v>
      </c>
      <c r="B4" s="248" t="s">
        <v>296</v>
      </c>
      <c r="C4" s="335" t="s">
        <v>297</v>
      </c>
      <c r="D4" s="335"/>
      <c r="E4" s="335" t="s">
        <v>298</v>
      </c>
      <c r="F4" s="337" t="s">
        <v>299</v>
      </c>
    </row>
    <row r="5" spans="1:8" x14ac:dyDescent="0.25">
      <c r="A5" s="243">
        <v>42125</v>
      </c>
      <c r="B5" s="244">
        <v>19629</v>
      </c>
      <c r="C5" s="245">
        <v>80018.06</v>
      </c>
      <c r="D5" s="104"/>
      <c r="E5" s="103"/>
      <c r="F5" s="246">
        <f t="shared" ref="F5:F48" si="0">C5-E5</f>
        <v>80018.06</v>
      </c>
      <c r="G5" s="105"/>
      <c r="H5" s="106"/>
    </row>
    <row r="6" spans="1:8" x14ac:dyDescent="0.25">
      <c r="A6" s="143">
        <v>42126</v>
      </c>
      <c r="B6" s="144">
        <v>19805</v>
      </c>
      <c r="C6" s="156">
        <v>87032.7</v>
      </c>
      <c r="D6" s="104"/>
      <c r="E6" s="103"/>
      <c r="F6" s="154">
        <f t="shared" si="0"/>
        <v>87032.7</v>
      </c>
      <c r="G6" s="105"/>
      <c r="H6" s="108"/>
    </row>
    <row r="7" spans="1:8" x14ac:dyDescent="0.25">
      <c r="A7" s="143">
        <v>42128</v>
      </c>
      <c r="B7" s="144">
        <v>19973</v>
      </c>
      <c r="C7" s="156">
        <v>43274.22</v>
      </c>
      <c r="D7" s="331"/>
      <c r="E7" s="103"/>
      <c r="F7" s="155">
        <f t="shared" si="0"/>
        <v>43274.22</v>
      </c>
      <c r="G7" s="105"/>
      <c r="H7" s="108"/>
    </row>
    <row r="8" spans="1:8" x14ac:dyDescent="0.25">
      <c r="A8" s="143"/>
      <c r="B8" s="144"/>
      <c r="C8" s="156"/>
      <c r="D8" s="104"/>
      <c r="E8" s="103"/>
      <c r="F8" s="155">
        <f t="shared" si="0"/>
        <v>0</v>
      </c>
      <c r="G8" s="105"/>
      <c r="H8" s="106"/>
    </row>
    <row r="9" spans="1:8" x14ac:dyDescent="0.25">
      <c r="A9" s="143"/>
      <c r="B9" s="144"/>
      <c r="C9" s="156"/>
      <c r="D9" s="331"/>
      <c r="E9" s="103"/>
      <c r="F9" s="155">
        <f t="shared" si="0"/>
        <v>0</v>
      </c>
    </row>
    <row r="10" spans="1:8" x14ac:dyDescent="0.25">
      <c r="A10" s="143"/>
      <c r="B10" s="144"/>
      <c r="C10" s="156"/>
      <c r="D10" s="104"/>
      <c r="E10" s="103"/>
      <c r="F10" s="155">
        <f t="shared" si="0"/>
        <v>0</v>
      </c>
    </row>
    <row r="11" spans="1:8" x14ac:dyDescent="0.25">
      <c r="A11" s="143"/>
      <c r="B11" s="144"/>
      <c r="C11" s="156"/>
      <c r="D11" s="104"/>
      <c r="E11" s="103"/>
      <c r="F11" s="155">
        <f t="shared" si="0"/>
        <v>0</v>
      </c>
    </row>
    <row r="12" spans="1:8" x14ac:dyDescent="0.25">
      <c r="A12" s="143"/>
      <c r="B12" s="144"/>
      <c r="C12" s="156"/>
      <c r="D12" s="104"/>
      <c r="E12" s="103"/>
      <c r="F12" s="155">
        <f t="shared" si="0"/>
        <v>0</v>
      </c>
    </row>
    <row r="13" spans="1:8" x14ac:dyDescent="0.25">
      <c r="A13" s="143"/>
      <c r="B13" s="144"/>
      <c r="C13" s="156"/>
      <c r="D13" s="104"/>
      <c r="E13" s="103"/>
      <c r="F13" s="155">
        <f t="shared" si="0"/>
        <v>0</v>
      </c>
    </row>
    <row r="14" spans="1:8" x14ac:dyDescent="0.25">
      <c r="A14" s="143"/>
      <c r="B14" s="144"/>
      <c r="C14" s="156"/>
      <c r="D14" s="104"/>
      <c r="E14" s="103"/>
      <c r="F14" s="155">
        <f t="shared" si="0"/>
        <v>0</v>
      </c>
    </row>
    <row r="15" spans="1:8" x14ac:dyDescent="0.25">
      <c r="A15" s="143"/>
      <c r="B15" s="144"/>
      <c r="C15" s="156"/>
      <c r="D15" s="104"/>
      <c r="E15" s="103"/>
      <c r="F15" s="155">
        <f t="shared" si="0"/>
        <v>0</v>
      </c>
    </row>
    <row r="16" spans="1:8" x14ac:dyDescent="0.25">
      <c r="A16" s="143"/>
      <c r="B16" s="144"/>
      <c r="C16" s="156"/>
      <c r="D16" s="104"/>
      <c r="E16" s="103"/>
      <c r="F16" s="155">
        <f t="shared" si="0"/>
        <v>0</v>
      </c>
    </row>
    <row r="17" spans="1:6" x14ac:dyDescent="0.25">
      <c r="A17" s="143"/>
      <c r="B17" s="144"/>
      <c r="C17" s="156"/>
      <c r="D17" s="104"/>
      <c r="E17" s="88"/>
      <c r="F17" s="155">
        <f t="shared" si="0"/>
        <v>0</v>
      </c>
    </row>
    <row r="18" spans="1:6" x14ac:dyDescent="0.25">
      <c r="A18" s="143"/>
      <c r="B18" s="144"/>
      <c r="C18" s="156"/>
      <c r="D18" s="104"/>
      <c r="E18" s="103"/>
      <c r="F18" s="155">
        <f t="shared" si="0"/>
        <v>0</v>
      </c>
    </row>
    <row r="19" spans="1:6" x14ac:dyDescent="0.25">
      <c r="A19" s="143"/>
      <c r="B19" s="144"/>
      <c r="C19" s="156"/>
      <c r="D19" s="104"/>
      <c r="E19" s="103"/>
      <c r="F19" s="155">
        <f t="shared" si="0"/>
        <v>0</v>
      </c>
    </row>
    <row r="20" spans="1:6" x14ac:dyDescent="0.25">
      <c r="A20" s="143"/>
      <c r="B20" s="144"/>
      <c r="C20" s="156"/>
      <c r="D20" s="104"/>
      <c r="E20" s="103"/>
      <c r="F20" s="155">
        <f t="shared" si="0"/>
        <v>0</v>
      </c>
    </row>
    <row r="21" spans="1:6" x14ac:dyDescent="0.25">
      <c r="A21" s="143"/>
      <c r="B21" s="144"/>
      <c r="C21" s="156"/>
      <c r="D21" s="104"/>
      <c r="E21" s="103"/>
      <c r="F21" s="155">
        <f t="shared" si="0"/>
        <v>0</v>
      </c>
    </row>
    <row r="22" spans="1:6" x14ac:dyDescent="0.25">
      <c r="A22" s="143"/>
      <c r="B22" s="144"/>
      <c r="C22" s="156"/>
      <c r="D22" s="104"/>
      <c r="E22" s="103"/>
      <c r="F22" s="155">
        <f t="shared" si="0"/>
        <v>0</v>
      </c>
    </row>
    <row r="23" spans="1:6" x14ac:dyDescent="0.25">
      <c r="A23" s="143"/>
      <c r="B23" s="144"/>
      <c r="C23" s="207"/>
      <c r="D23" s="283"/>
      <c r="E23" s="103"/>
      <c r="F23" s="155">
        <f t="shared" si="0"/>
        <v>0</v>
      </c>
    </row>
    <row r="24" spans="1:6" x14ac:dyDescent="0.25">
      <c r="A24" s="143"/>
      <c r="B24" s="144"/>
      <c r="C24" s="156"/>
      <c r="D24" s="104"/>
      <c r="E24" s="103"/>
      <c r="F24" s="155">
        <f t="shared" si="0"/>
        <v>0</v>
      </c>
    </row>
    <row r="25" spans="1:6" x14ac:dyDescent="0.25">
      <c r="A25" s="143"/>
      <c r="B25" s="144"/>
      <c r="C25" s="156"/>
      <c r="D25" s="104"/>
      <c r="E25" s="103"/>
      <c r="F25" s="155">
        <f t="shared" si="0"/>
        <v>0</v>
      </c>
    </row>
    <row r="26" spans="1:6" x14ac:dyDescent="0.25">
      <c r="A26" s="143"/>
      <c r="B26" s="144"/>
      <c r="C26" s="156"/>
      <c r="D26" s="104"/>
      <c r="E26" s="103"/>
      <c r="F26" s="155">
        <f t="shared" si="0"/>
        <v>0</v>
      </c>
    </row>
    <row r="27" spans="1:6" x14ac:dyDescent="0.25">
      <c r="A27" s="143"/>
      <c r="B27" s="144"/>
      <c r="C27" s="156"/>
      <c r="D27" s="104"/>
      <c r="E27" s="103"/>
      <c r="F27" s="155">
        <f t="shared" si="0"/>
        <v>0</v>
      </c>
    </row>
    <row r="28" spans="1:6" x14ac:dyDescent="0.25">
      <c r="A28" s="143"/>
      <c r="B28" s="144"/>
      <c r="C28" s="156"/>
      <c r="D28" s="104"/>
      <c r="E28" s="103"/>
      <c r="F28" s="155">
        <f t="shared" si="0"/>
        <v>0</v>
      </c>
    </row>
    <row r="29" spans="1:6" x14ac:dyDescent="0.25">
      <c r="A29" s="143"/>
      <c r="B29" s="144"/>
      <c r="C29" s="156"/>
      <c r="D29" s="104"/>
      <c r="E29" s="103"/>
      <c r="F29" s="155">
        <f t="shared" si="0"/>
        <v>0</v>
      </c>
    </row>
    <row r="30" spans="1:6" x14ac:dyDescent="0.25">
      <c r="A30" s="143"/>
      <c r="B30" s="144"/>
      <c r="C30" s="156"/>
      <c r="D30" s="104"/>
      <c r="E30" s="88"/>
      <c r="F30" s="155">
        <f t="shared" si="0"/>
        <v>0</v>
      </c>
    </row>
    <row r="31" spans="1:6" x14ac:dyDescent="0.25">
      <c r="A31" s="143"/>
      <c r="B31" s="144"/>
      <c r="C31" s="156"/>
      <c r="D31" s="104"/>
      <c r="E31" s="103"/>
      <c r="F31" s="155">
        <f t="shared" si="0"/>
        <v>0</v>
      </c>
    </row>
    <row r="32" spans="1:6" x14ac:dyDescent="0.25">
      <c r="A32" s="143"/>
      <c r="B32" s="144"/>
      <c r="C32" s="156"/>
      <c r="D32" s="104"/>
      <c r="E32" s="103"/>
      <c r="F32" s="155">
        <f t="shared" si="0"/>
        <v>0</v>
      </c>
    </row>
    <row r="33" spans="1:6" x14ac:dyDescent="0.25">
      <c r="A33" s="143"/>
      <c r="B33" s="144"/>
      <c r="C33" s="156"/>
      <c r="D33" s="104"/>
      <c r="E33" s="88"/>
      <c r="F33" s="155">
        <f t="shared" si="0"/>
        <v>0</v>
      </c>
    </row>
    <row r="34" spans="1:6" x14ac:dyDescent="0.25">
      <c r="A34" s="143"/>
      <c r="B34" s="144"/>
      <c r="C34" s="156"/>
      <c r="D34" s="104"/>
      <c r="E34" s="88"/>
      <c r="F34" s="155">
        <f t="shared" si="0"/>
        <v>0</v>
      </c>
    </row>
    <row r="35" spans="1:6" x14ac:dyDescent="0.25">
      <c r="A35" s="143"/>
      <c r="B35" s="144"/>
      <c r="C35" s="156"/>
      <c r="D35" s="104"/>
      <c r="E35" s="103"/>
      <c r="F35" s="155">
        <f t="shared" si="0"/>
        <v>0</v>
      </c>
    </row>
    <row r="36" spans="1:6" x14ac:dyDescent="0.25">
      <c r="A36" s="143"/>
      <c r="B36" s="144"/>
      <c r="C36" s="156"/>
      <c r="D36" s="104"/>
      <c r="E36" s="103"/>
      <c r="F36" s="155">
        <f t="shared" si="0"/>
        <v>0</v>
      </c>
    </row>
    <row r="37" spans="1:6" x14ac:dyDescent="0.25">
      <c r="A37" s="143"/>
      <c r="B37" s="292"/>
      <c r="C37" s="157"/>
      <c r="D37" s="104"/>
      <c r="E37" s="103"/>
      <c r="F37" s="155">
        <f t="shared" si="0"/>
        <v>0</v>
      </c>
    </row>
    <row r="38" spans="1:6" x14ac:dyDescent="0.25">
      <c r="A38" s="143"/>
      <c r="B38" s="292"/>
      <c r="C38" s="157"/>
      <c r="D38" s="298"/>
      <c r="E38" s="88"/>
      <c r="F38" s="155">
        <f t="shared" si="0"/>
        <v>0</v>
      </c>
    </row>
    <row r="39" spans="1:6" x14ac:dyDescent="0.25">
      <c r="A39" s="143"/>
      <c r="B39" s="292"/>
      <c r="C39" s="157"/>
      <c r="D39" s="298"/>
      <c r="E39" s="88"/>
      <c r="F39" s="155">
        <f t="shared" si="0"/>
        <v>0</v>
      </c>
    </row>
    <row r="40" spans="1:6" ht="15.75" customHeight="1" x14ac:dyDescent="0.25">
      <c r="A40" s="143"/>
      <c r="B40" s="292"/>
      <c r="C40" s="157"/>
      <c r="D40" s="298"/>
      <c r="E40" s="88"/>
      <c r="F40" s="241">
        <f t="shared" si="0"/>
        <v>0</v>
      </c>
    </row>
    <row r="41" spans="1:6" ht="15.75" customHeight="1" x14ac:dyDescent="0.25">
      <c r="A41" s="307"/>
      <c r="B41" s="308"/>
      <c r="C41" s="88"/>
      <c r="D41" s="299"/>
      <c r="E41" s="88"/>
      <c r="F41" s="241">
        <f t="shared" si="0"/>
        <v>0</v>
      </c>
    </row>
    <row r="42" spans="1:6" x14ac:dyDescent="0.25">
      <c r="A42" s="143"/>
      <c r="B42" s="309"/>
      <c r="C42" s="207"/>
      <c r="D42" s="299"/>
      <c r="E42" s="88"/>
      <c r="F42" s="241">
        <f t="shared" si="0"/>
        <v>0</v>
      </c>
    </row>
    <row r="43" spans="1:6" x14ac:dyDescent="0.25">
      <c r="A43" s="143"/>
      <c r="B43" s="309"/>
      <c r="C43" s="207"/>
      <c r="D43" s="299"/>
      <c r="E43" s="88"/>
      <c r="F43" s="241">
        <f t="shared" si="0"/>
        <v>0</v>
      </c>
    </row>
    <row r="44" spans="1:6" x14ac:dyDescent="0.25">
      <c r="A44" s="143"/>
      <c r="B44" s="282"/>
      <c r="C44" s="207"/>
      <c r="D44" s="299"/>
      <c r="E44" s="88"/>
      <c r="F44" s="241">
        <f t="shared" si="0"/>
        <v>0</v>
      </c>
    </row>
    <row r="45" spans="1:6" ht="16.5" customHeight="1" x14ac:dyDescent="0.25">
      <c r="A45" s="143"/>
      <c r="B45" s="293"/>
      <c r="C45" s="130"/>
      <c r="D45" s="104"/>
      <c r="E45" s="103"/>
      <c r="F45" s="241">
        <f t="shared" si="0"/>
        <v>0</v>
      </c>
    </row>
    <row r="46" spans="1:6" x14ac:dyDescent="0.25">
      <c r="A46" s="143"/>
      <c r="B46" s="293"/>
      <c r="C46" s="130"/>
      <c r="D46" s="104"/>
      <c r="E46" s="103"/>
      <c r="F46" s="241">
        <f t="shared" si="0"/>
        <v>0</v>
      </c>
    </row>
    <row r="47" spans="1:6" x14ac:dyDescent="0.25">
      <c r="A47" s="295"/>
      <c r="B47" s="297"/>
      <c r="C47" s="230"/>
      <c r="D47" s="104"/>
      <c r="E47" s="103"/>
      <c r="F47" s="241">
        <f t="shared" si="0"/>
        <v>0</v>
      </c>
    </row>
    <row r="48" spans="1:6" x14ac:dyDescent="0.25">
      <c r="A48" s="143"/>
      <c r="B48" s="293"/>
      <c r="C48" s="207"/>
      <c r="D48" s="300"/>
      <c r="E48" s="121"/>
      <c r="F48" s="338">
        <f t="shared" si="0"/>
        <v>0</v>
      </c>
    </row>
    <row r="49" spans="1:8" x14ac:dyDescent="0.25">
      <c r="A49" s="285"/>
      <c r="B49" s="290"/>
      <c r="C49" s="150"/>
      <c r="D49" s="300"/>
      <c r="E49" s="121"/>
      <c r="F49" s="338"/>
    </row>
    <row r="50" spans="1:8" x14ac:dyDescent="0.25">
      <c r="A50" s="286"/>
      <c r="B50" s="291"/>
      <c r="C50" s="150"/>
      <c r="D50" s="159"/>
      <c r="E50" s="150"/>
      <c r="F50" s="338"/>
    </row>
    <row r="51" spans="1:8" x14ac:dyDescent="0.25">
      <c r="A51" s="286"/>
      <c r="B51" s="291"/>
      <c r="C51" s="150"/>
      <c r="D51" s="159"/>
      <c r="E51" s="150"/>
      <c r="F51" s="338"/>
    </row>
    <row r="52" spans="1:8" x14ac:dyDescent="0.25">
      <c r="A52" s="285"/>
      <c r="B52" s="290"/>
      <c r="C52" s="150"/>
      <c r="D52" s="300"/>
      <c r="E52" s="121"/>
      <c r="F52" s="338"/>
    </row>
    <row r="53" spans="1:8" x14ac:dyDescent="0.25">
      <c r="A53" s="285"/>
      <c r="B53" s="290"/>
      <c r="C53" s="150"/>
      <c r="D53" s="150"/>
      <c r="E53" s="121"/>
      <c r="F53" s="338"/>
      <c r="H53" s="28"/>
    </row>
    <row r="54" spans="1:8" x14ac:dyDescent="0.25">
      <c r="A54" s="285"/>
      <c r="B54" s="290"/>
      <c r="C54" s="150"/>
      <c r="D54" s="150"/>
      <c r="E54" s="121"/>
      <c r="F54" s="338"/>
      <c r="H54" s="28"/>
    </row>
    <row r="55" spans="1:8" x14ac:dyDescent="0.25">
      <c r="A55" s="286"/>
      <c r="B55" s="291"/>
      <c r="C55" s="150"/>
      <c r="D55" s="119"/>
      <c r="E55" s="150"/>
      <c r="F55" s="338"/>
      <c r="H55" s="28"/>
    </row>
    <row r="56" spans="1:8" x14ac:dyDescent="0.25">
      <c r="A56" s="286"/>
      <c r="B56" s="291"/>
      <c r="C56" s="150"/>
      <c r="D56" s="119"/>
      <c r="E56" s="150"/>
      <c r="F56" s="338"/>
      <c r="H56" s="28"/>
    </row>
    <row r="57" spans="1:8" x14ac:dyDescent="0.25">
      <c r="A57" s="286"/>
      <c r="B57" s="291"/>
      <c r="C57" s="150"/>
      <c r="D57" s="119"/>
      <c r="E57" s="150"/>
      <c r="F57" s="338"/>
      <c r="H57" s="28"/>
    </row>
    <row r="58" spans="1:8" x14ac:dyDescent="0.25">
      <c r="A58" s="286"/>
      <c r="B58" s="291"/>
      <c r="C58" s="150"/>
      <c r="D58" s="119"/>
      <c r="E58" s="150"/>
      <c r="F58" s="338"/>
      <c r="H58" s="28"/>
    </row>
    <row r="59" spans="1:8" x14ac:dyDescent="0.25">
      <c r="A59" s="286"/>
      <c r="B59" s="289"/>
      <c r="C59" s="150"/>
      <c r="D59" s="119"/>
      <c r="E59" s="150"/>
      <c r="F59" s="338"/>
      <c r="H59" s="28"/>
    </row>
    <row r="60" spans="1:8" ht="15.7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</row>
    <row r="61" spans="1:8" ht="15.75" thickTop="1" x14ac:dyDescent="0.25">
      <c r="C61" s="58">
        <f>SUM(C5:C60)</f>
        <v>210324.98</v>
      </c>
      <c r="D61" s="58"/>
      <c r="E61" s="58">
        <f>SUM(E5:E60)</f>
        <v>0</v>
      </c>
      <c r="F61" s="242">
        <f>SUM(F5:F60)</f>
        <v>210324.98</v>
      </c>
      <c r="H61" s="28"/>
    </row>
    <row r="62" spans="1:8" x14ac:dyDescent="0.25">
      <c r="A62" s="336"/>
      <c r="B62"/>
      <c r="D62"/>
      <c r="E62" s="43"/>
      <c r="H62" s="28"/>
    </row>
    <row r="63" spans="1:8" x14ac:dyDescent="0.25">
      <c r="A63" s="336"/>
      <c r="B63"/>
      <c r="D63"/>
      <c r="E63" s="43"/>
      <c r="H63" s="28"/>
    </row>
    <row r="64" spans="1:8" x14ac:dyDescent="0.25">
      <c r="A64" s="336"/>
      <c r="B64"/>
      <c r="D64"/>
      <c r="E64" s="43"/>
      <c r="H64" s="28"/>
    </row>
    <row r="65" spans="1:8" x14ac:dyDescent="0.25">
      <c r="A65" s="336"/>
      <c r="B65"/>
      <c r="D65"/>
      <c r="E65" s="43"/>
      <c r="H65" s="28"/>
    </row>
    <row r="66" spans="1:8" x14ac:dyDescent="0.25">
      <c r="A66" s="336"/>
      <c r="B66"/>
      <c r="D66"/>
      <c r="E66" s="43"/>
      <c r="H66" s="28"/>
    </row>
    <row r="67" spans="1:8" x14ac:dyDescent="0.25">
      <c r="A67" s="336"/>
      <c r="B67"/>
      <c r="D67"/>
      <c r="E67" s="43"/>
      <c r="H67" s="28"/>
    </row>
    <row r="68" spans="1:8" x14ac:dyDescent="0.25">
      <c r="A68" s="336"/>
      <c r="B68"/>
      <c r="D68"/>
      <c r="E68" s="43"/>
      <c r="H68" s="28"/>
    </row>
    <row r="69" spans="1:8" x14ac:dyDescent="0.25">
      <c r="A69" s="336"/>
      <c r="B69"/>
      <c r="D69"/>
      <c r="E69" s="43"/>
      <c r="H69" s="28"/>
    </row>
    <row r="70" spans="1:8" x14ac:dyDescent="0.25">
      <c r="A70" s="336"/>
      <c r="B70"/>
      <c r="D70"/>
      <c r="E70" s="43"/>
      <c r="H70" s="28"/>
    </row>
    <row r="71" spans="1:8" x14ac:dyDescent="0.25">
      <c r="A71" s="336"/>
      <c r="B71"/>
      <c r="D71"/>
      <c r="E71" s="43"/>
      <c r="H71" s="28"/>
    </row>
    <row r="72" spans="1:8" x14ac:dyDescent="0.25">
      <c r="A72" s="336"/>
      <c r="B72"/>
      <c r="D72"/>
      <c r="E72" s="43"/>
      <c r="H72" s="28"/>
    </row>
    <row r="73" spans="1:8" x14ac:dyDescent="0.25">
      <c r="A73" s="336"/>
      <c r="B73"/>
      <c r="D73"/>
      <c r="E73" s="43"/>
      <c r="H73" s="28"/>
    </row>
    <row r="74" spans="1:8" x14ac:dyDescent="0.25">
      <c r="A74" s="336"/>
      <c r="B74"/>
      <c r="D74"/>
      <c r="E74" s="43"/>
      <c r="H74" s="28"/>
    </row>
    <row r="75" spans="1:8" x14ac:dyDescent="0.25">
      <c r="H75" s="28"/>
    </row>
    <row r="81" spans="1:6" x14ac:dyDescent="0.25">
      <c r="A81" s="336"/>
      <c r="B81"/>
      <c r="C81"/>
      <c r="D81"/>
      <c r="E81"/>
      <c r="F81" s="23"/>
    </row>
    <row r="82" spans="1:6" x14ac:dyDescent="0.25">
      <c r="A82" s="336"/>
      <c r="B82"/>
      <c r="C82"/>
      <c r="D82"/>
      <c r="E82"/>
      <c r="F82" s="23"/>
    </row>
    <row r="83" spans="1:6" x14ac:dyDescent="0.25">
      <c r="A83" s="336"/>
      <c r="B83"/>
      <c r="C83"/>
      <c r="D83"/>
      <c r="E83"/>
      <c r="F83" s="23"/>
    </row>
    <row r="84" spans="1:6" x14ac:dyDescent="0.25">
      <c r="A84" s="336"/>
      <c r="B84"/>
      <c r="C84"/>
      <c r="D84"/>
      <c r="E84"/>
      <c r="F84" s="23"/>
    </row>
    <row r="85" spans="1:6" x14ac:dyDescent="0.25">
      <c r="A85" s="336"/>
      <c r="B85"/>
      <c r="C85"/>
      <c r="D85"/>
      <c r="E85"/>
      <c r="F85" s="23"/>
    </row>
    <row r="86" spans="1:6" x14ac:dyDescent="0.25">
      <c r="A86" s="336"/>
      <c r="B86"/>
      <c r="C86"/>
      <c r="D86"/>
      <c r="E86"/>
      <c r="F86" s="23"/>
    </row>
    <row r="87" spans="1:6" x14ac:dyDescent="0.25">
      <c r="A87" s="336"/>
      <c r="B87"/>
      <c r="C87"/>
      <c r="D87"/>
      <c r="E87"/>
      <c r="F87" s="23"/>
    </row>
    <row r="88" spans="1:6" x14ac:dyDescent="0.25">
      <c r="A88" s="336"/>
      <c r="B88"/>
      <c r="C88"/>
      <c r="D88"/>
      <c r="E88"/>
      <c r="F88" s="23"/>
    </row>
    <row r="89" spans="1:6" x14ac:dyDescent="0.25">
      <c r="A89" s="336"/>
      <c r="B89"/>
      <c r="C89"/>
      <c r="D89"/>
      <c r="E89"/>
      <c r="F89" s="23"/>
    </row>
    <row r="90" spans="1:6" x14ac:dyDescent="0.25">
      <c r="A90" s="336"/>
      <c r="B90"/>
      <c r="C90"/>
      <c r="D90"/>
      <c r="E90"/>
      <c r="F90" s="23"/>
    </row>
    <row r="91" spans="1:6" x14ac:dyDescent="0.25">
      <c r="A91" s="336"/>
      <c r="B91"/>
      <c r="C91"/>
      <c r="D91"/>
      <c r="E91"/>
      <c r="F91" s="23"/>
    </row>
    <row r="92" spans="1:6" x14ac:dyDescent="0.25">
      <c r="A92" s="336"/>
      <c r="B92"/>
      <c r="C92"/>
      <c r="D92"/>
      <c r="E92"/>
      <c r="F92" s="23"/>
    </row>
    <row r="93" spans="1:6" x14ac:dyDescent="0.25">
      <c r="A93" s="336"/>
      <c r="B93"/>
      <c r="C93"/>
      <c r="D93"/>
      <c r="E93"/>
      <c r="F93" s="23"/>
    </row>
    <row r="94" spans="1:6" x14ac:dyDescent="0.25">
      <c r="A94" s="336"/>
      <c r="B94"/>
      <c r="C94"/>
      <c r="D94"/>
      <c r="E94"/>
      <c r="F94" s="23"/>
    </row>
    <row r="95" spans="1:6" x14ac:dyDescent="0.25">
      <c r="A95" s="336"/>
      <c r="B95"/>
      <c r="C95"/>
      <c r="D95"/>
      <c r="E95"/>
      <c r="F95" s="23"/>
    </row>
    <row r="96" spans="1:6" x14ac:dyDescent="0.25">
      <c r="A96" s="336"/>
      <c r="B96"/>
      <c r="C96"/>
      <c r="D96"/>
      <c r="E96"/>
      <c r="F96" s="23"/>
    </row>
    <row r="97" spans="1:6" x14ac:dyDescent="0.25">
      <c r="A97" s="336"/>
      <c r="B97"/>
      <c r="C97"/>
      <c r="D97"/>
      <c r="E97"/>
      <c r="F97" s="23"/>
    </row>
    <row r="98" spans="1:6" x14ac:dyDescent="0.25">
      <c r="A98" s="336"/>
      <c r="B98"/>
      <c r="C98"/>
      <c r="D98"/>
      <c r="E98"/>
      <c r="F98" s="23"/>
    </row>
    <row r="99" spans="1:6" x14ac:dyDescent="0.25">
      <c r="A99" s="336"/>
      <c r="B99"/>
      <c r="C99"/>
      <c r="D99"/>
      <c r="E99"/>
      <c r="F99" s="23"/>
    </row>
    <row r="100" spans="1:6" x14ac:dyDescent="0.25">
      <c r="A100" s="336"/>
      <c r="B100"/>
      <c r="C100"/>
      <c r="D100"/>
      <c r="E100"/>
      <c r="F100" s="23"/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349" t="s">
        <v>56</v>
      </c>
      <c r="D1" s="349"/>
      <c r="E1" s="349"/>
      <c r="F1" s="349"/>
      <c r="G1" s="349"/>
      <c r="H1" s="349"/>
      <c r="I1" s="349"/>
      <c r="J1" s="349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350" t="s">
        <v>14</v>
      </c>
      <c r="F4" s="351"/>
      <c r="I4" s="352" t="s">
        <v>4</v>
      </c>
      <c r="J4" s="353"/>
      <c r="K4" s="353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356">
        <f>I38+K38</f>
        <v>74761.744999999995</v>
      </c>
      <c r="K40" s="357"/>
      <c r="N40" s="43">
        <v>97788.05</v>
      </c>
    </row>
    <row r="41" spans="1:14" ht="15.75" x14ac:dyDescent="0.25">
      <c r="D41" s="348" t="s">
        <v>8</v>
      </c>
      <c r="E41" s="348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358"/>
      <c r="J43" s="358"/>
      <c r="K43" s="2"/>
      <c r="N43" s="43">
        <v>32473.27</v>
      </c>
    </row>
    <row r="44" spans="1:14" ht="16.5" thickBot="1" x14ac:dyDescent="0.3">
      <c r="D44" s="347" t="s">
        <v>9</v>
      </c>
      <c r="E44" s="347"/>
      <c r="F44" s="59">
        <v>232988.59</v>
      </c>
      <c r="I44" s="359"/>
      <c r="J44" s="359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360" t="s">
        <v>13</v>
      </c>
      <c r="J45" s="361"/>
      <c r="K45" s="364">
        <f>F45+K44</f>
        <v>20895.104999999661</v>
      </c>
      <c r="N45" s="43">
        <v>64614.3</v>
      </c>
    </row>
    <row r="46" spans="1:14" ht="15.75" thickBot="1" x14ac:dyDescent="0.3">
      <c r="D46" s="346"/>
      <c r="E46" s="346"/>
      <c r="F46" s="55"/>
      <c r="I46" s="362"/>
      <c r="J46" s="363"/>
      <c r="K46" s="365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349" t="s">
        <v>103</v>
      </c>
      <c r="D1" s="349"/>
      <c r="E1" s="349"/>
      <c r="F1" s="349"/>
      <c r="G1" s="349"/>
      <c r="H1" s="349"/>
      <c r="I1" s="349"/>
      <c r="J1" s="349"/>
      <c r="K1" s="349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366" t="s">
        <v>173</v>
      </c>
      <c r="P17" s="367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368"/>
      <c r="P18" s="369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86"/>
      <c r="K40" s="356">
        <f>I38+L38</f>
        <v>53434.49</v>
      </c>
      <c r="L40" s="357"/>
      <c r="O40" t="s">
        <v>169</v>
      </c>
      <c r="P40" s="43">
        <v>16673.759999999998</v>
      </c>
    </row>
    <row r="41" spans="1:16" ht="15.75" x14ac:dyDescent="0.25">
      <c r="D41" s="348" t="s">
        <v>8</v>
      </c>
      <c r="E41" s="348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358"/>
      <c r="J43" s="358"/>
      <c r="K43" s="358"/>
      <c r="L43" s="2"/>
      <c r="O43" t="s">
        <v>172</v>
      </c>
      <c r="P43" s="43">
        <v>58093</v>
      </c>
    </row>
    <row r="44" spans="1:16" ht="16.5" thickBot="1" x14ac:dyDescent="0.3">
      <c r="D44" s="347" t="s">
        <v>9</v>
      </c>
      <c r="E44" s="347"/>
      <c r="F44" s="59">
        <v>174723.71</v>
      </c>
      <c r="I44" s="359"/>
      <c r="J44" s="359"/>
      <c r="K44" s="359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360" t="s">
        <v>13</v>
      </c>
      <c r="J45" s="361"/>
      <c r="K45" s="361"/>
      <c r="L45" s="364">
        <f>F45+L44</f>
        <v>-119565.35599999988</v>
      </c>
    </row>
    <row r="46" spans="1:16" ht="15.75" thickBot="1" x14ac:dyDescent="0.3">
      <c r="D46" s="346"/>
      <c r="E46" s="346"/>
      <c r="F46" s="55"/>
      <c r="I46" s="362"/>
      <c r="J46" s="363"/>
      <c r="K46" s="363"/>
      <c r="L46" s="365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28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349" t="s">
        <v>176</v>
      </c>
      <c r="D1" s="349"/>
      <c r="E1" s="349"/>
      <c r="F1" s="349"/>
      <c r="G1" s="349"/>
      <c r="H1" s="349"/>
      <c r="I1" s="349"/>
      <c r="J1" s="349"/>
      <c r="K1" s="349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372" t="s">
        <v>240</v>
      </c>
      <c r="R3" s="373"/>
      <c r="S3" s="374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354" t="s">
        <v>7</v>
      </c>
      <c r="I40" s="355"/>
      <c r="J40" s="98"/>
      <c r="K40" s="356">
        <f>I38+L38</f>
        <v>81575.08</v>
      </c>
      <c r="L40" s="357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348" t="s">
        <v>8</v>
      </c>
      <c r="E41" s="348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375">
        <f>F46</f>
        <v>423444.86999999988</v>
      </c>
      <c r="K43" s="376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359" t="s">
        <v>257</v>
      </c>
      <c r="I44" s="359"/>
      <c r="J44" s="377">
        <v>-174723.71</v>
      </c>
      <c r="K44" s="377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378">
        <v>0</v>
      </c>
      <c r="K45" s="378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346" t="s">
        <v>250</v>
      </c>
      <c r="E46" s="346"/>
      <c r="F46" s="55">
        <f>F44+F45</f>
        <v>423444.86999999988</v>
      </c>
      <c r="I46" s="178" t="s">
        <v>13</v>
      </c>
      <c r="J46" s="379">
        <f t="shared" ref="J46" si="1">SUM(J43:K45)</f>
        <v>248721.15999999989</v>
      </c>
      <c r="K46" s="380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K46" sqref="K46:L46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349" t="s">
        <v>241</v>
      </c>
      <c r="D1" s="349"/>
      <c r="E1" s="349"/>
      <c r="F1" s="349"/>
      <c r="G1" s="349"/>
      <c r="H1" s="349"/>
      <c r="I1" s="349"/>
      <c r="J1" s="349"/>
      <c r="K1" s="349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372" t="s">
        <v>240</v>
      </c>
      <c r="S3" s="373"/>
      <c r="T3" s="374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256"/>
      <c r="K40" s="356">
        <f>I38+L38</f>
        <v>70568.180000000008</v>
      </c>
      <c r="L40" s="357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348" t="s">
        <v>8</v>
      </c>
      <c r="E41" s="348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358"/>
      <c r="J43" s="358"/>
      <c r="K43" s="358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375">
        <f>F46</f>
        <v>284330.06000000035</v>
      </c>
      <c r="L44" s="376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384" t="s">
        <v>2</v>
      </c>
      <c r="J45" s="384"/>
      <c r="K45" s="377">
        <v>-218235.22</v>
      </c>
      <c r="L45" s="377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378">
        <v>0</v>
      </c>
      <c r="L46" s="378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383"/>
      <c r="E47" s="383"/>
      <c r="I47"/>
      <c r="J47" s="306" t="s">
        <v>13</v>
      </c>
      <c r="K47" s="381">
        <f t="shared" ref="K47" si="2">SUM(K44:L46)</f>
        <v>66094.840000000346</v>
      </c>
      <c r="L47" s="382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5" workbookViewId="0">
      <selection activeCell="F45" sqref="F45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349" t="s">
        <v>304</v>
      </c>
      <c r="D1" s="349"/>
      <c r="E1" s="349"/>
      <c r="F1" s="349"/>
      <c r="G1" s="349"/>
      <c r="H1" s="349"/>
      <c r="I1" s="349"/>
      <c r="J1" s="349"/>
      <c r="K1" s="349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256"/>
      <c r="K40" s="356">
        <f>I38+L38</f>
        <v>79594.55</v>
      </c>
      <c r="L40" s="357"/>
    </row>
    <row r="41" spans="1:15" ht="15.75" customHeight="1" x14ac:dyDescent="0.25">
      <c r="D41" s="348" t="s">
        <v>8</v>
      </c>
      <c r="E41" s="348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358"/>
      <c r="J43" s="358"/>
      <c r="K43" s="358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375">
        <f>F48</f>
        <v>226327.02999999982</v>
      </c>
      <c r="L44" s="376"/>
    </row>
    <row r="45" spans="1:15" ht="15.75" customHeight="1" thickBot="1" x14ac:dyDescent="0.3">
      <c r="D45" s="301" t="s">
        <v>9</v>
      </c>
      <c r="E45" s="301"/>
      <c r="F45" s="59">
        <v>141644.97</v>
      </c>
      <c r="I45" s="384" t="s">
        <v>2</v>
      </c>
      <c r="J45" s="384"/>
      <c r="K45" s="377">
        <v>-181901.18</v>
      </c>
      <c r="L45" s="377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378">
        <v>0</v>
      </c>
      <c r="L46" s="378"/>
    </row>
    <row r="47" spans="1:15" ht="19.5" thickBot="1" x14ac:dyDescent="0.3">
      <c r="E47" s="5" t="s">
        <v>346</v>
      </c>
      <c r="F47" s="125">
        <v>2774</v>
      </c>
      <c r="I47"/>
      <c r="J47" s="306" t="s">
        <v>13</v>
      </c>
      <c r="K47" s="381">
        <f t="shared" ref="K47" si="1">SUM(K44:L46)</f>
        <v>44425.849999999831</v>
      </c>
      <c r="L47" s="382"/>
    </row>
    <row r="48" spans="1:15" ht="15.75" thickTop="1" x14ac:dyDescent="0.25">
      <c r="D48" s="358" t="s">
        <v>251</v>
      </c>
      <c r="E48" s="358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385" t="s">
        <v>240</v>
      </c>
      <c r="D3" s="386"/>
      <c r="E3" s="387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8" t="s">
        <v>377</v>
      </c>
      <c r="E40" s="320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9">
        <v>42103</v>
      </c>
      <c r="E41" s="320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21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30" t="s">
        <v>378</v>
      </c>
      <c r="E43" s="320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21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2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2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abSelected="1" topLeftCell="A28" workbookViewId="0">
      <selection activeCell="K36" sqref="K36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349" t="s">
        <v>348</v>
      </c>
      <c r="D1" s="349"/>
      <c r="E1" s="349"/>
      <c r="F1" s="349"/>
      <c r="G1" s="349"/>
      <c r="H1" s="349"/>
      <c r="I1" s="349"/>
      <c r="J1" s="349"/>
      <c r="K1" s="349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141644.97</v>
      </c>
      <c r="D4" s="2"/>
      <c r="E4" s="370" t="s">
        <v>14</v>
      </c>
      <c r="F4" s="371"/>
      <c r="I4" s="352" t="s">
        <v>4</v>
      </c>
      <c r="J4" s="353"/>
      <c r="K4" s="353"/>
      <c r="L4" s="353"/>
      <c r="M4" s="69" t="s">
        <v>18</v>
      </c>
      <c r="N4" s="203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11"/>
      <c r="E7" s="312">
        <v>42097</v>
      </c>
      <c r="F7" s="92">
        <v>0</v>
      </c>
      <c r="G7" s="313"/>
      <c r="H7" s="314">
        <v>42097</v>
      </c>
      <c r="I7" s="315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6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399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>
        <v>0</v>
      </c>
      <c r="G35" s="23"/>
      <c r="H35" s="27"/>
      <c r="I35" s="62"/>
      <c r="J35" s="88"/>
      <c r="K35" s="11"/>
      <c r="L35" s="20"/>
      <c r="M35" s="71"/>
      <c r="N35" s="74">
        <v>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202">
        <v>0</v>
      </c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SUM(N5:N36)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SUM(F6:F37)</f>
        <v>1414805.5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54" t="s">
        <v>7</v>
      </c>
      <c r="I40" s="355"/>
      <c r="J40" s="302"/>
      <c r="K40" s="356">
        <f>I38+L38</f>
        <v>79366.69</v>
      </c>
      <c r="L40" s="357"/>
    </row>
    <row r="41" spans="1:15" ht="15.75" customHeight="1" x14ac:dyDescent="0.25">
      <c r="D41" s="348" t="s">
        <v>8</v>
      </c>
      <c r="E41" s="348"/>
      <c r="F41" s="56">
        <f>F38-K40</f>
        <v>1335438.81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358"/>
      <c r="J43" s="358"/>
      <c r="K43" s="358"/>
      <c r="L43" s="2"/>
    </row>
    <row r="44" spans="1:15" ht="16.5" thickTop="1" x14ac:dyDescent="0.25">
      <c r="E44" s="5" t="s">
        <v>10</v>
      </c>
      <c r="F44" s="58">
        <f>SUM(F41:F43)</f>
        <v>-944.46999999997206</v>
      </c>
      <c r="I44"/>
      <c r="J44" s="182" t="s">
        <v>251</v>
      </c>
      <c r="K44" s="375">
        <f>F48</f>
        <v>1956.5300000000279</v>
      </c>
      <c r="L44" s="376"/>
    </row>
    <row r="45" spans="1:15" ht="15.75" customHeight="1" thickBot="1" x14ac:dyDescent="0.3">
      <c r="D45" s="301" t="s">
        <v>9</v>
      </c>
      <c r="E45" s="301"/>
      <c r="F45" s="59">
        <v>0</v>
      </c>
      <c r="I45" s="384" t="s">
        <v>2</v>
      </c>
      <c r="J45" s="384"/>
      <c r="K45" s="377">
        <v>-141644.97</v>
      </c>
      <c r="L45" s="377"/>
    </row>
    <row r="46" spans="1:15" ht="15.75" customHeight="1" thickBot="1" x14ac:dyDescent="0.3">
      <c r="E46" s="6" t="s">
        <v>347</v>
      </c>
      <c r="F46" s="48">
        <f>F45+F44</f>
        <v>-944.46999999997206</v>
      </c>
      <c r="I46"/>
      <c r="J46" s="178"/>
      <c r="K46" s="378">
        <v>0</v>
      </c>
      <c r="L46" s="378"/>
    </row>
    <row r="47" spans="1:15" ht="19.5" thickBot="1" x14ac:dyDescent="0.3">
      <c r="E47" s="5" t="s">
        <v>346</v>
      </c>
      <c r="F47" s="125">
        <v>2901</v>
      </c>
      <c r="I47"/>
      <c r="J47" s="306" t="s">
        <v>13</v>
      </c>
      <c r="K47" s="381">
        <f t="shared" ref="K47" si="1">SUM(K44:L46)</f>
        <v>-139688.43999999997</v>
      </c>
      <c r="L47" s="382"/>
    </row>
    <row r="48" spans="1:15" ht="15.75" thickTop="1" x14ac:dyDescent="0.25">
      <c r="D48" s="358" t="s">
        <v>251</v>
      </c>
      <c r="E48" s="358"/>
      <c r="F48" s="58">
        <f>F47+F46</f>
        <v>1956.5300000000279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0" workbookViewId="0">
      <selection activeCell="E39" sqref="E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385" t="s">
        <v>240</v>
      </c>
      <c r="D3" s="386"/>
      <c r="E3" s="387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04" t="s">
        <v>297</v>
      </c>
      <c r="D4" s="304"/>
      <c r="E4" s="304" t="s">
        <v>298</v>
      </c>
      <c r="F4" s="305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7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7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31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7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31" t="s">
        <v>379</v>
      </c>
      <c r="E9" s="103">
        <f>14727.5+20095.22</f>
        <v>34822.720000000001</v>
      </c>
      <c r="F9" s="155">
        <f t="shared" si="0"/>
        <v>0</v>
      </c>
      <c r="I9" s="317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7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7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8">
        <v>17425</v>
      </c>
      <c r="C12" s="329">
        <v>51412.6</v>
      </c>
      <c r="D12" s="104">
        <v>42114</v>
      </c>
      <c r="E12" s="103">
        <v>51412.6</v>
      </c>
      <c r="F12" s="155">
        <f t="shared" si="0"/>
        <v>0</v>
      </c>
      <c r="I12" s="317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398</v>
      </c>
      <c r="E13" s="103">
        <f>20829.6+1812.6</f>
        <v>22642.199999999997</v>
      </c>
      <c r="F13" s="155">
        <f t="shared" si="0"/>
        <v>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7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7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398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2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2">
        <v>42126</v>
      </c>
      <c r="E22" s="156">
        <v>63583.4</v>
      </c>
      <c r="F22" s="155">
        <f t="shared" si="0"/>
        <v>0</v>
      </c>
      <c r="I22" s="310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2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2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2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2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2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2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2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2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2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2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2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2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2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2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322">
        <v>42126</v>
      </c>
      <c r="E37" s="388">
        <v>29849.49</v>
      </c>
      <c r="F37" s="323">
        <f t="shared" si="0"/>
        <v>24600.609999999997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/>
      <c r="E38" s="88"/>
      <c r="F38" s="155">
        <f t="shared" si="0"/>
        <v>84750.48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7"/>
      <c r="B41" s="308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9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9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7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5">
        <v>20829.599999999999</v>
      </c>
      <c r="L51" s="324" t="s">
        <v>374</v>
      </c>
      <c r="M51" s="113" t="s">
        <v>202</v>
      </c>
      <c r="N51" s="326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6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6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1222366.2300000002</v>
      </c>
      <c r="F61" s="43">
        <f>SUM(F5:F60)</f>
        <v>109351.09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68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68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68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68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68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68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68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68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68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68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68"/>
      <c r="B81"/>
      <c r="C81"/>
      <c r="D81"/>
      <c r="E81"/>
      <c r="F81"/>
      <c r="I81" s="49"/>
      <c r="J81" s="104"/>
      <c r="K81" s="339">
        <v>42126</v>
      </c>
      <c r="L81" s="215"/>
      <c r="M81" s="134" t="s">
        <v>200</v>
      </c>
      <c r="N81" s="88"/>
    </row>
    <row r="82" spans="1:16" x14ac:dyDescent="0.25">
      <c r="A82" s="68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68"/>
      <c r="B83"/>
      <c r="C83"/>
      <c r="D83"/>
      <c r="E83"/>
      <c r="F83"/>
      <c r="I83" s="49"/>
      <c r="J83" s="193">
        <v>17493</v>
      </c>
      <c r="K83" s="130">
        <v>1812.6</v>
      </c>
      <c r="L83" s="341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68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68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68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68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68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68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40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68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4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68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68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68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68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68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68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68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68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68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68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44" t="s">
        <v>397</v>
      </c>
      <c r="M126" s="345"/>
      <c r="N126" s="121">
        <v>1812.6</v>
      </c>
      <c r="O126" s="128" t="s">
        <v>396</v>
      </c>
    </row>
    <row r="127" spans="9:16" ht="15.75" thickBot="1" x14ac:dyDescent="0.3">
      <c r="J127" s="342"/>
      <c r="K127" s="343"/>
      <c r="L127" s="343"/>
      <c r="M127" s="343"/>
      <c r="N127" s="343"/>
      <c r="O127" s="342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Hoja2</vt:lpstr>
      <vt:lpstr>Hoja3</vt:lpstr>
      <vt:lpstr>Hoja4</vt:lpstr>
      <vt:lpstr>Hoja6</vt:lpstr>
      <vt:lpstr>Hoja1</vt:lpstr>
      <vt:lpstr>Hoja5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2015-05-02T19:28:49Z</cp:lastPrinted>
  <dcterms:created xsi:type="dcterms:W3CDTF">2009-02-04T18:28:43Z</dcterms:created>
  <dcterms:modified xsi:type="dcterms:W3CDTF">2015-05-07T14:14:31Z</dcterms:modified>
</cp:coreProperties>
</file>