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38" i="1" l="1"/>
  <c r="F38" i="1"/>
  <c r="C38" i="1"/>
  <c r="F42" i="1" s="1"/>
  <c r="N37" i="1"/>
  <c r="L12" i="1"/>
  <c r="L11" i="1"/>
  <c r="L38" i="1" s="1"/>
  <c r="K40" i="1" l="1"/>
  <c r="F41" i="1" s="1"/>
  <c r="F44" i="1" s="1"/>
  <c r="F46" i="1" s="1"/>
  <c r="K44" i="1" s="1"/>
  <c r="K47" i="1" s="1"/>
  <c r="AD38" i="1"/>
  <c r="AA38" i="1"/>
  <c r="AC40" i="1" s="1"/>
  <c r="X38" i="1"/>
  <c r="X41" i="1" s="1"/>
  <c r="U38" i="1"/>
  <c r="X42" i="1" s="1"/>
  <c r="AF37" i="1"/>
  <c r="X44" i="1" l="1"/>
  <c r="X46" i="1" s="1"/>
  <c r="AC44" i="1" s="1"/>
  <c r="AC47" i="1" s="1"/>
</calcChain>
</file>

<file path=xl/sharedStrings.xml><?xml version="1.0" encoding="utf-8"?>
<sst xmlns="http://schemas.openxmlformats.org/spreadsheetml/2006/main" count="141" uniqueCount="102">
  <si>
    <t xml:space="preserve">BALANCE       DE   JUlIO        2015     HERRADURA </t>
  </si>
  <si>
    <t>COMPRAS</t>
  </si>
  <si>
    <t>INVENTARIO INICIAL</t>
  </si>
  <si>
    <t xml:space="preserve">VENTAS  </t>
  </si>
  <si>
    <t>G  A  S   T  O  S</t>
  </si>
  <si>
    <t xml:space="preserve">Notas de Venta </t>
  </si>
  <si>
    <t>BANCO</t>
  </si>
  <si>
    <t>Tripas</t>
  </si>
  <si>
    <t># 66928---# 66968</t>
  </si>
  <si>
    <t>TELEFONOS</t>
  </si>
  <si>
    <t>LUZ</t>
  </si>
  <si>
    <t># 67017---# 67077</t>
  </si>
  <si>
    <t>RENTA</t>
  </si>
  <si>
    <t>#  67078---# 67150</t>
  </si>
  <si>
    <t>NOMINA 27</t>
  </si>
  <si>
    <t># 67151---# 67212</t>
  </si>
  <si>
    <t>NOMINA 28</t>
  </si>
  <si>
    <t># 67213---# 67261</t>
  </si>
  <si>
    <t>NOMINA 29</t>
  </si>
  <si>
    <t>NOMINA 30</t>
  </si>
  <si>
    <t>NOMINA  31</t>
  </si>
  <si>
    <t>AGUINALDOS</t>
  </si>
  <si>
    <t>vacaciones</t>
  </si>
  <si>
    <t>IMPERMEABILIZACION</t>
  </si>
  <si>
    <t>CAMARAS</t>
  </si>
  <si>
    <t>BOLSAS</t>
  </si>
  <si>
    <t>M LIMPIEZA</t>
  </si>
  <si>
    <t xml:space="preserve">SOAPAP </t>
  </si>
  <si>
    <t>PREDIAL</t>
  </si>
  <si>
    <t>Mantenimiento</t>
  </si>
  <si>
    <t>fumigacion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</si>
  <si>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</si>
  <si>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</si>
  <si>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</si>
  <si>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</si>
  <si>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</si>
  <si>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</si>
  <si>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</si>
  <si>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</si>
  <si>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</si>
  <si>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># 66969---# 67016</t>
  </si>
  <si>
    <t># 67262---# 67304</t>
  </si>
  <si>
    <t># 67305---# 67355</t>
  </si>
  <si>
    <t># 67356---# 67427</t>
  </si>
  <si>
    <t># 67428---# 67488</t>
  </si>
  <si>
    <t>tocino</t>
  </si>
  <si>
    <t># 67489---# 67565</t>
  </si>
  <si>
    <t># 67566---# 67646</t>
  </si>
  <si>
    <t># 67647---# 67700</t>
  </si>
  <si>
    <t># 67701---# 67744</t>
  </si>
  <si>
    <t># 67745---# 67800</t>
  </si>
  <si>
    <t># 67801---# 67858</t>
  </si>
  <si>
    <t># 67859---# 67922</t>
  </si>
  <si>
    <t># 67923---# 67999</t>
  </si>
  <si>
    <t>May-Jun 12-jul</t>
  </si>
  <si>
    <t># 68000---# 68056</t>
  </si>
  <si>
    <t># 68057---# 68100</t>
  </si>
  <si>
    <t># 68101---# 68138</t>
  </si>
  <si>
    <t># 68139---# 68185</t>
  </si>
  <si>
    <t># 68186---# 68238</t>
  </si>
  <si>
    <t># 68239---# 68300</t>
  </si>
  <si>
    <t># 68301---# 68365</t>
  </si>
  <si>
    <t># 68366---# 38425</t>
  </si>
  <si>
    <t># 68426---# 68479</t>
  </si>
  <si>
    <t># 68480---# 68522</t>
  </si>
  <si>
    <t># 68523---# 68566</t>
  </si>
  <si>
    <t># 38567---# 68616</t>
  </si>
  <si>
    <t># 68617---# 68686</t>
  </si>
  <si>
    <t>GANACIA</t>
  </si>
  <si>
    <t xml:space="preserve">BALANCE       DE  AGOSTO        2015     HERRADURA </t>
  </si>
  <si>
    <t># 68687---# 68753</t>
  </si>
  <si>
    <t># 68754---# 68821</t>
  </si>
  <si>
    <t># 68822---# 68870</t>
  </si>
  <si>
    <t># 68871---# 68909</t>
  </si>
  <si>
    <t>NOMINA 31</t>
  </si>
  <si>
    <t># 68910---# 68943</t>
  </si>
  <si>
    <t>NOMINA 32</t>
  </si>
  <si>
    <t># 68944---# 68985</t>
  </si>
  <si>
    <t>TOCINO--TRIPAS</t>
  </si>
  <si>
    <t>NOMINA 33</t>
  </si>
  <si>
    <t># 68986---# 69049</t>
  </si>
  <si>
    <t>NOMINA 34</t>
  </si>
  <si>
    <t># 69050---# 69104</t>
  </si>
  <si>
    <t>NOMINA  35</t>
  </si>
  <si>
    <t># 69105---# 69155</t>
  </si>
  <si>
    <t># 69156--# 69215</t>
  </si>
  <si>
    <t>a</t>
  </si>
  <si>
    <t>#69216---# 69256</t>
  </si>
  <si>
    <t># 69256---# 69302</t>
  </si>
  <si>
    <t># 69303---# 69344</t>
  </si>
  <si>
    <t># 69345---# 69410</t>
  </si>
  <si>
    <t># 69411---# 69465</t>
  </si>
  <si>
    <t># 69466---# 69527</t>
  </si>
  <si>
    <t># 69528---# 69570</t>
  </si>
  <si>
    <t># 69571---# 69615</t>
  </si>
  <si>
    <t># 69616---# 69659</t>
  </si>
  <si>
    <t># 69660---# 69700</t>
  </si>
  <si>
    <t># 69701---# 69764</t>
  </si>
  <si>
    <t># 69765---# 69841</t>
  </si>
  <si>
    <t># 69842---# 69903</t>
  </si>
  <si>
    <t># 69904---# 69940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</si>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</sst>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44" fontId="2" fillId="0" borderId="0" xfId="1" applyFont="1" applyAlignment="1">
      <alignment horizontal="center"/>
    </xf>
    <xf numFmtId="44" fontId="4" fillId="0" borderId="1" xfId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2" xfId="0" applyFont="1" applyBorder="1"/>
    <xf numFmtId="164" fontId="0" fillId="0" borderId="3" xfId="0" applyNumberFormat="1" applyBorder="1" applyAlignment="1">
      <alignment horizontal="center"/>
    </xf>
    <xf numFmtId="44" fontId="6" fillId="0" borderId="4" xfId="1" applyFont="1" applyBorder="1"/>
    <xf numFmtId="165" fontId="0" fillId="0" borderId="0" xfId="0" applyNumberFormat="1"/>
    <xf numFmtId="0" fontId="7" fillId="0" borderId="8" xfId="0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16" fontId="0" fillId="0" borderId="0" xfId="0" applyNumberFormat="1"/>
    <xf numFmtId="164" fontId="0" fillId="0" borderId="9" xfId="0" applyNumberFormat="1" applyFill="1" applyBorder="1" applyAlignment="1">
      <alignment horizontal="center"/>
    </xf>
    <xf numFmtId="44" fontId="2" fillId="0" borderId="10" xfId="1" applyFont="1" applyFill="1" applyBorder="1"/>
    <xf numFmtId="165" fontId="0" fillId="0" borderId="0" xfId="0" applyNumberFormat="1" applyFill="1"/>
    <xf numFmtId="15" fontId="0" fillId="0" borderId="11" xfId="0" applyNumberFormat="1" applyFill="1" applyBorder="1"/>
    <xf numFmtId="44" fontId="2" fillId="0" borderId="12" xfId="1" applyFont="1" applyFill="1" applyBorder="1"/>
    <xf numFmtId="0" fontId="0" fillId="0" borderId="0" xfId="0" applyFill="1"/>
    <xf numFmtId="15" fontId="0" fillId="0" borderId="13" xfId="0" applyNumberFormat="1" applyFill="1" applyBorder="1"/>
    <xf numFmtId="44" fontId="2" fillId="0" borderId="14" xfId="1" applyFont="1" applyFill="1" applyBorder="1"/>
    <xf numFmtId="44" fontId="2" fillId="0" borderId="15" xfId="1" applyFont="1" applyFill="1" applyBorder="1"/>
    <xf numFmtId="0" fontId="0" fillId="0" borderId="15" xfId="0" applyBorder="1"/>
    <xf numFmtId="0" fontId="0" fillId="0" borderId="16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165" fontId="8" fillId="0" borderId="0" xfId="0" applyNumberFormat="1" applyFont="1" applyFill="1"/>
    <xf numFmtId="165" fontId="0" fillId="0" borderId="0" xfId="0" applyNumberFormat="1" applyFill="1" applyBorder="1"/>
    <xf numFmtId="15" fontId="0" fillId="0" borderId="17" xfId="0" applyNumberFormat="1" applyFill="1" applyBorder="1"/>
    <xf numFmtId="44" fontId="2" fillId="0" borderId="18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165" fontId="9" fillId="0" borderId="0" xfId="0" applyNumberFormat="1" applyFont="1" applyFill="1"/>
    <xf numFmtId="0" fontId="0" fillId="0" borderId="0" xfId="0" applyFill="1" applyAlignment="1">
      <alignment horizontal="center"/>
    </xf>
    <xf numFmtId="44" fontId="0" fillId="0" borderId="0" xfId="1" applyFont="1" applyFill="1" applyAlignment="1">
      <alignment horizontal="center"/>
    </xf>
    <xf numFmtId="44" fontId="2" fillId="0" borderId="19" xfId="1" applyFont="1" applyFill="1" applyBorder="1"/>
    <xf numFmtId="0" fontId="10" fillId="0" borderId="0" xfId="0" applyFont="1" applyBorder="1"/>
    <xf numFmtId="0" fontId="0" fillId="0" borderId="0" xfId="0" applyFill="1" applyBorder="1"/>
    <xf numFmtId="0" fontId="8" fillId="0" borderId="0" xfId="0" applyFont="1" applyFill="1" applyBorder="1"/>
    <xf numFmtId="44" fontId="0" fillId="0" borderId="0" xfId="1" applyFont="1" applyBorder="1" applyAlignment="1">
      <alignment horizontal="center"/>
    </xf>
    <xf numFmtId="44" fontId="11" fillId="0" borderId="0" xfId="1" applyFont="1" applyFill="1" applyBorder="1"/>
    <xf numFmtId="44" fontId="12" fillId="0" borderId="0" xfId="1" applyFont="1" applyFill="1" applyBorder="1"/>
    <xf numFmtId="16" fontId="12" fillId="0" borderId="0" xfId="0" applyNumberFormat="1" applyFont="1" applyBorder="1"/>
    <xf numFmtId="44" fontId="0" fillId="0" borderId="0" xfId="1" applyFont="1" applyBorder="1"/>
    <xf numFmtId="16" fontId="0" fillId="0" borderId="17" xfId="0" applyNumberFormat="1" applyBorder="1"/>
    <xf numFmtId="0" fontId="0" fillId="0" borderId="17" xfId="0" applyBorder="1"/>
    <xf numFmtId="16" fontId="0" fillId="0" borderId="17" xfId="0" applyNumberFormat="1" applyBorder="1" applyAlignment="1">
      <alignment horizontal="left"/>
    </xf>
    <xf numFmtId="165" fontId="10" fillId="0" borderId="0" xfId="0" applyNumberFormat="1" applyFont="1" applyFill="1"/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3" fillId="0" borderId="2" xfId="0" applyFont="1" applyBorder="1"/>
    <xf numFmtId="164" fontId="9" fillId="0" borderId="3" xfId="0" applyNumberFormat="1" applyFont="1" applyBorder="1" applyAlignment="1">
      <alignment horizontal="center"/>
    </xf>
    <xf numFmtId="44" fontId="0" fillId="0" borderId="10" xfId="1" applyFont="1" applyBorder="1"/>
    <xf numFmtId="0" fontId="0" fillId="0" borderId="11" xfId="0" applyBorder="1"/>
    <xf numFmtId="44" fontId="0" fillId="0" borderId="12" xfId="1" applyFont="1" applyBorder="1"/>
    <xf numFmtId="15" fontId="0" fillId="0" borderId="21" xfId="0" applyNumberFormat="1" applyFill="1" applyBorder="1"/>
    <xf numFmtId="44" fontId="0" fillId="0" borderId="19" xfId="1" applyFont="1" applyBorder="1"/>
    <xf numFmtId="165" fontId="0" fillId="0" borderId="12" xfId="0" applyNumberFormat="1" applyBorder="1"/>
    <xf numFmtId="44" fontId="0" fillId="0" borderId="22" xfId="1" applyFont="1" applyBorder="1" applyAlignment="1">
      <alignment horizontal="center"/>
    </xf>
    <xf numFmtId="0" fontId="14" fillId="0" borderId="0" xfId="0" applyFont="1"/>
    <xf numFmtId="164" fontId="15" fillId="0" borderId="23" xfId="0" applyNumberFormat="1" applyFont="1" applyBorder="1" applyAlignment="1">
      <alignment horizontal="center"/>
    </xf>
    <xf numFmtId="44" fontId="2" fillId="0" borderId="24" xfId="1" applyFont="1" applyBorder="1"/>
    <xf numFmtId="0" fontId="0" fillId="0" borderId="25" xfId="0" applyBorder="1"/>
    <xf numFmtId="44" fontId="0" fillId="0" borderId="26" xfId="1" applyFont="1" applyBorder="1"/>
    <xf numFmtId="0" fontId="15" fillId="0" borderId="27" xfId="0" applyFont="1" applyBorder="1" applyAlignment="1">
      <alignment horizontal="center"/>
    </xf>
    <xf numFmtId="44" fontId="0" fillId="0" borderId="28" xfId="1" applyFont="1" applyBorder="1"/>
    <xf numFmtId="0" fontId="0" fillId="0" borderId="29" xfId="0" applyBorder="1"/>
    <xf numFmtId="165" fontId="0" fillId="0" borderId="26" xfId="0" applyNumberFormat="1" applyBorder="1"/>
    <xf numFmtId="44" fontId="2" fillId="0" borderId="30" xfId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15" fillId="0" borderId="0" xfId="0" applyFont="1" applyAlignment="1">
      <alignment horizontal="center"/>
    </xf>
    <xf numFmtId="44" fontId="15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44" fontId="0" fillId="0" borderId="0" xfId="1" applyFont="1" applyFill="1" applyBorder="1"/>
    <xf numFmtId="44" fontId="2" fillId="0" borderId="0" xfId="1" applyFont="1" applyBorder="1"/>
    <xf numFmtId="44" fontId="16" fillId="0" borderId="0" xfId="1" applyFont="1" applyAlignment="1">
      <alignment horizontal="center" vertical="center" wrapText="1"/>
    </xf>
    <xf numFmtId="44" fontId="2" fillId="0" borderId="22" xfId="1" applyFont="1" applyBorder="1"/>
    <xf numFmtId="44" fontId="18" fillId="0" borderId="34" xfId="1" applyFont="1" applyBorder="1"/>
    <xf numFmtId="0" fontId="6" fillId="0" borderId="0" xfId="0" applyFont="1"/>
    <xf numFmtId="0" fontId="19" fillId="0" borderId="0" xfId="0" applyFont="1" applyFill="1" applyBorder="1" applyAlignment="1">
      <alignment vertical="center"/>
    </xf>
    <xf numFmtId="0" fontId="20" fillId="0" borderId="17" xfId="0" applyFont="1" applyBorder="1"/>
    <xf numFmtId="0" fontId="2" fillId="0" borderId="0" xfId="0" applyFont="1" applyAlignment="1">
      <alignment horizontal="center"/>
    </xf>
    <xf numFmtId="165" fontId="16" fillId="0" borderId="32" xfId="0" applyNumberFormat="1" applyFont="1" applyBorder="1" applyAlignment="1">
      <alignment horizontal="center" vertical="center" wrapText="1"/>
    </xf>
    <xf numFmtId="44" fontId="2" fillId="0" borderId="0" xfId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16" fillId="0" borderId="32" xfId="0" applyNumberFormat="1" applyFont="1" applyBorder="1" applyAlignment="1">
      <alignment horizontal="center" vertical="center" wrapText="1"/>
    </xf>
    <xf numFmtId="16" fontId="20" fillId="0" borderId="17" xfId="0" applyNumberFormat="1" applyFont="1" applyBorder="1"/>
    <xf numFmtId="0" fontId="19" fillId="2" borderId="0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44" fontId="19" fillId="2" borderId="2" xfId="0" applyNumberFormat="1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44" fontId="17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17" fillId="0" borderId="22" xfId="1" applyFont="1" applyBorder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5" fontId="16" fillId="0" borderId="0" xfId="0" applyNumberFormat="1" applyFont="1" applyBorder="1" applyAlignment="1">
      <alignment horizontal="center" vertical="center" wrapText="1"/>
    </xf>
    <xf numFmtId="0" fontId="3" fillId="0" borderId="0" xfId="0" applyFont="1" applyFill="1" applyAlignment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5" fontId="16" fillId="0" borderId="31" xfId="0" applyNumberFormat="1" applyFont="1" applyBorder="1" applyAlignment="1">
      <alignment horizontal="center" vertical="center" wrapText="1"/>
    </xf>
    <xf numFmtId="165" fontId="16" fillId="0" borderId="32" xfId="0" applyNumberFormat="1" applyFont="1" applyBorder="1" applyAlignment="1">
      <alignment horizontal="center" vertical="center" wrapText="1"/>
    </xf>
    <xf numFmtId="165" fontId="16" fillId="0" borderId="32" xfId="0" applyNumberFormat="1" applyFont="1" applyBorder="1" applyAlignment="1">
      <alignment horizontal="center"/>
    </xf>
    <xf numFmtId="0" fontId="16" fillId="0" borderId="3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59" name="58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65" name="6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67" name="66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69" name="68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70" name="6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71" name="7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72" name="7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74" name="7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43</xdr:row>
      <xdr:rowOff>47625</xdr:rowOff>
    </xdr:from>
    <xdr:to>
      <xdr:col>26</xdr:col>
      <xdr:colOff>28575</xdr:colOff>
      <xdr:row>45</xdr:row>
      <xdr:rowOff>66675</xdr:rowOff>
    </xdr:to>
    <xdr:cxnSp macro="">
      <xdr:nvCxnSpPr>
        <xdr:cNvPr id="75" name="74 Conector recto de flecha"/>
        <xdr:cNvCxnSpPr/>
      </xdr:nvCxnSpPr>
      <xdr:spPr>
        <a:xfrm flipV="1">
          <a:off x="443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43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154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154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154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154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154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154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1545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7" name="86 Conector recto de flecha"/>
        <xdr:cNvCxnSpPr/>
      </xdr:nvCxnSpPr>
      <xdr:spPr>
        <a:xfrm>
          <a:off x="17154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8" name="87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9" name="88 Conector recto de flecha"/>
        <xdr:cNvCxnSpPr/>
      </xdr:nvCxnSpPr>
      <xdr:spPr>
        <a:xfrm>
          <a:off x="17154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0" name="89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1" name="90 Conector recto de flecha"/>
        <xdr:cNvCxnSpPr/>
      </xdr:nvCxnSpPr>
      <xdr:spPr>
        <a:xfrm>
          <a:off x="17154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2" name="91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3" name="92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4" name="93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5" name="94 Conector recto de flecha"/>
        <xdr:cNvCxnSpPr/>
      </xdr:nvCxnSpPr>
      <xdr:spPr>
        <a:xfrm>
          <a:off x="17154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6" name="95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7" name="96 Conector recto de flecha"/>
        <xdr:cNvCxnSpPr/>
      </xdr:nvCxnSpPr>
      <xdr:spPr>
        <a:xfrm>
          <a:off x="17154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8" name="97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9" name="98 Conector recto de flecha"/>
        <xdr:cNvCxnSpPr/>
      </xdr:nvCxnSpPr>
      <xdr:spPr>
        <a:xfrm>
          <a:off x="17154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0" name="99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1" name="100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2" name="101 Conector recto de flecha"/>
        <xdr:cNvCxnSpPr/>
      </xdr:nvCxnSpPr>
      <xdr:spPr>
        <a:xfrm rot="10800000" flipV="1">
          <a:off x="17135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03" name="102 Conector recto de flecha"/>
        <xdr:cNvCxnSpPr/>
      </xdr:nvCxnSpPr>
      <xdr:spPr>
        <a:xfrm flipV="1">
          <a:off x="171545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abSelected="1" topLeftCell="A31" workbookViewId="0">
      <selection activeCell="G48" sqref="G48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5" max="17" width="14.140625" customWidth="1"/>
    <col min="19" max="19" width="4.7109375" customWidth="1"/>
    <col min="21" max="21" width="12.5703125" bestFit="1" customWidth="1"/>
    <col min="24" max="24" width="14.140625" bestFit="1" customWidth="1"/>
    <col min="31" max="31" width="19.42578125" bestFit="1" customWidth="1"/>
    <col min="32" max="32" width="14.140625" bestFit="1" customWidth="1"/>
  </cols>
  <sheetData>
    <row r="1" spans="1:32" ht="23.25" x14ac:dyDescent="0.35">
      <c r="B1" s="1"/>
      <c r="C1" s="105" t="s">
        <v>69</v>
      </c>
      <c r="D1" s="105"/>
      <c r="E1" s="105"/>
      <c r="F1" s="105"/>
      <c r="G1" s="105"/>
      <c r="H1" s="105"/>
      <c r="I1" s="105"/>
      <c r="J1" s="105"/>
      <c r="K1" s="105"/>
      <c r="M1" s="2"/>
      <c r="N1" s="3"/>
      <c r="O1" s="3"/>
      <c r="P1" s="3"/>
      <c r="Q1" s="3"/>
      <c r="T1" s="1"/>
      <c r="U1" s="105" t="s">
        <v>0</v>
      </c>
      <c r="V1" s="105"/>
      <c r="W1" s="105"/>
      <c r="X1" s="105"/>
      <c r="Y1" s="105"/>
      <c r="Z1" s="105"/>
      <c r="AA1" s="105"/>
      <c r="AB1" s="105"/>
      <c r="AC1" s="105"/>
      <c r="AE1" s="2"/>
      <c r="AF1" s="3"/>
    </row>
    <row r="2" spans="1:32" ht="15.75" thickBot="1" x14ac:dyDescent="0.3">
      <c r="B2" s="1"/>
      <c r="C2" s="4"/>
      <c r="E2" s="90"/>
      <c r="F2" s="5"/>
      <c r="I2" s="4"/>
      <c r="J2" s="4"/>
      <c r="M2" s="2"/>
      <c r="N2" s="3"/>
      <c r="O2" s="3"/>
      <c r="P2" s="3"/>
      <c r="Q2" s="3"/>
      <c r="T2" s="1"/>
      <c r="U2" s="4"/>
      <c r="W2" s="87"/>
      <c r="X2" s="5"/>
      <c r="AA2" s="4"/>
      <c r="AB2" s="4"/>
      <c r="AE2" s="2"/>
      <c r="AF2" s="3"/>
    </row>
    <row r="3" spans="1:32" ht="15.75" thickBot="1" x14ac:dyDescent="0.3">
      <c r="B3" s="1"/>
      <c r="C3" s="6" t="s">
        <v>1</v>
      </c>
      <c r="D3" s="7"/>
      <c r="F3" s="4"/>
      <c r="I3" s="4"/>
      <c r="J3" s="4"/>
      <c r="M3" s="2"/>
      <c r="N3" s="3"/>
      <c r="O3" s="3"/>
      <c r="P3" s="3"/>
      <c r="Q3" s="3"/>
      <c r="T3" s="1"/>
      <c r="U3" s="6" t="s">
        <v>1</v>
      </c>
      <c r="V3" s="7"/>
      <c r="X3" s="4"/>
      <c r="AA3" s="4"/>
      <c r="AB3" s="4"/>
      <c r="AE3" s="2"/>
      <c r="AF3" s="3"/>
    </row>
    <row r="4" spans="1:32" ht="20.25" thickTop="1" thickBot="1" x14ac:dyDescent="0.35">
      <c r="A4" s="8" t="s">
        <v>2</v>
      </c>
      <c r="B4" s="9"/>
      <c r="C4" s="10">
        <v>107249.8</v>
      </c>
      <c r="D4" s="11"/>
      <c r="E4" s="106" t="s">
        <v>3</v>
      </c>
      <c r="F4" s="107"/>
      <c r="I4" s="108" t="s">
        <v>4</v>
      </c>
      <c r="J4" s="109"/>
      <c r="K4" s="109"/>
      <c r="L4" s="109"/>
      <c r="M4" s="12" t="s">
        <v>5</v>
      </c>
      <c r="N4" s="13" t="s">
        <v>6</v>
      </c>
      <c r="O4" s="13"/>
      <c r="P4" s="13"/>
      <c r="Q4" s="13"/>
      <c r="S4" s="8" t="s">
        <v>2</v>
      </c>
      <c r="T4" s="9"/>
      <c r="U4" s="10">
        <v>112018.27</v>
      </c>
      <c r="V4" s="11"/>
      <c r="W4" s="106" t="s">
        <v>3</v>
      </c>
      <c r="X4" s="107"/>
      <c r="AA4" s="108" t="s">
        <v>4</v>
      </c>
      <c r="AB4" s="109"/>
      <c r="AC4" s="109"/>
      <c r="AD4" s="109"/>
      <c r="AE4" s="12" t="s">
        <v>5</v>
      </c>
      <c r="AF4" s="13" t="s">
        <v>6</v>
      </c>
    </row>
    <row r="5" spans="1:32" ht="15.75" thickTop="1" x14ac:dyDescent="0.25">
      <c r="A5" s="14"/>
      <c r="B5" s="15">
        <v>42217</v>
      </c>
      <c r="C5" s="16">
        <v>0</v>
      </c>
      <c r="D5" s="17"/>
      <c r="E5" s="18">
        <v>42217</v>
      </c>
      <c r="F5" s="19">
        <v>87693</v>
      </c>
      <c r="G5" s="20"/>
      <c r="H5" s="21">
        <v>42217</v>
      </c>
      <c r="I5" s="22">
        <v>1200</v>
      </c>
      <c r="J5" s="23"/>
      <c r="K5" s="24"/>
      <c r="L5" s="24"/>
      <c r="M5" s="25" t="s">
        <v>70</v>
      </c>
      <c r="N5" s="26">
        <v>84450</v>
      </c>
      <c r="O5" s="26"/>
      <c r="P5" s="26"/>
      <c r="Q5" s="26"/>
      <c r="S5" s="14"/>
      <c r="T5" s="15">
        <v>42186</v>
      </c>
      <c r="U5" s="16">
        <v>900</v>
      </c>
      <c r="V5" s="17" t="s">
        <v>7</v>
      </c>
      <c r="W5" s="18">
        <v>42186</v>
      </c>
      <c r="X5" s="19">
        <v>30663.5</v>
      </c>
      <c r="Y5" s="20"/>
      <c r="Z5" s="21">
        <v>42186</v>
      </c>
      <c r="AA5" s="22">
        <v>200</v>
      </c>
      <c r="AB5" s="23"/>
      <c r="AC5" s="24"/>
      <c r="AD5" s="24"/>
      <c r="AE5" s="25" t="s">
        <v>8</v>
      </c>
      <c r="AF5" s="26">
        <v>29180</v>
      </c>
    </row>
    <row r="6" spans="1:32" x14ac:dyDescent="0.25">
      <c r="A6" s="14"/>
      <c r="B6" s="15">
        <v>42218</v>
      </c>
      <c r="C6" s="16">
        <v>0</v>
      </c>
      <c r="D6" s="27"/>
      <c r="E6" s="18">
        <v>42218</v>
      </c>
      <c r="F6" s="19">
        <v>81002.5</v>
      </c>
      <c r="G6" s="28"/>
      <c r="H6" s="29">
        <v>42218</v>
      </c>
      <c r="I6" s="30">
        <v>200</v>
      </c>
      <c r="J6" s="31"/>
      <c r="K6" s="32" t="s">
        <v>9</v>
      </c>
      <c r="L6" s="33">
        <v>0</v>
      </c>
      <c r="M6" s="25" t="s">
        <v>71</v>
      </c>
      <c r="N6" s="26">
        <v>82340</v>
      </c>
      <c r="O6" s="26"/>
      <c r="P6" s="26"/>
      <c r="Q6" s="26"/>
      <c r="S6" s="14"/>
      <c r="T6" s="15">
        <v>42187</v>
      </c>
      <c r="U6" s="16">
        <v>0</v>
      </c>
      <c r="V6" s="27"/>
      <c r="W6" s="18">
        <v>42187</v>
      </c>
      <c r="X6" s="19">
        <v>48789.5</v>
      </c>
      <c r="Y6" s="28"/>
      <c r="Z6" s="29">
        <v>42187</v>
      </c>
      <c r="AA6" s="30">
        <v>200</v>
      </c>
      <c r="AB6" s="31"/>
      <c r="AC6" s="32" t="s">
        <v>9</v>
      </c>
      <c r="AD6" s="33">
        <v>614</v>
      </c>
      <c r="AE6" s="25" t="s">
        <v>40</v>
      </c>
      <c r="AF6" s="26">
        <v>49700</v>
      </c>
    </row>
    <row r="7" spans="1:32" x14ac:dyDescent="0.25">
      <c r="A7" s="14"/>
      <c r="B7" s="15">
        <v>42219</v>
      </c>
      <c r="C7" s="16">
        <v>0</v>
      </c>
      <c r="D7" s="34"/>
      <c r="E7" s="18">
        <v>42219</v>
      </c>
      <c r="F7" s="19">
        <v>40466</v>
      </c>
      <c r="G7" s="20"/>
      <c r="H7" s="29">
        <v>42219</v>
      </c>
      <c r="I7" s="30">
        <v>222</v>
      </c>
      <c r="J7" s="31"/>
      <c r="K7" s="32" t="s">
        <v>10</v>
      </c>
      <c r="L7" s="33">
        <v>0</v>
      </c>
      <c r="M7" s="25" t="s">
        <v>72</v>
      </c>
      <c r="N7" s="26">
        <v>40250</v>
      </c>
      <c r="O7" s="26"/>
      <c r="P7" s="26"/>
      <c r="Q7" s="26"/>
      <c r="S7" s="14"/>
      <c r="T7" s="15">
        <v>42188</v>
      </c>
      <c r="U7" s="16">
        <v>0</v>
      </c>
      <c r="V7" s="34"/>
      <c r="W7" s="18">
        <v>42188</v>
      </c>
      <c r="X7" s="19">
        <v>64461.5</v>
      </c>
      <c r="Y7" s="20"/>
      <c r="Z7" s="29">
        <v>42188</v>
      </c>
      <c r="AA7" s="30">
        <v>200</v>
      </c>
      <c r="AB7" s="31"/>
      <c r="AC7" s="32" t="s">
        <v>10</v>
      </c>
      <c r="AD7" s="33">
        <v>12626</v>
      </c>
      <c r="AE7" s="25" t="s">
        <v>11</v>
      </c>
      <c r="AF7" s="26">
        <v>66250</v>
      </c>
    </row>
    <row r="8" spans="1:32" x14ac:dyDescent="0.25">
      <c r="A8" s="14"/>
      <c r="B8" s="15">
        <v>42220</v>
      </c>
      <c r="C8" s="16">
        <v>0</v>
      </c>
      <c r="D8" s="17"/>
      <c r="E8" s="18">
        <v>42220</v>
      </c>
      <c r="F8" s="19">
        <v>37189.5</v>
      </c>
      <c r="G8" s="20"/>
      <c r="H8" s="29">
        <v>42220</v>
      </c>
      <c r="I8" s="30">
        <v>200</v>
      </c>
      <c r="J8" s="31"/>
      <c r="K8" s="32" t="s">
        <v>12</v>
      </c>
      <c r="L8" s="33">
        <v>28750</v>
      </c>
      <c r="M8" s="35" t="s">
        <v>73</v>
      </c>
      <c r="N8" s="36">
        <v>34850</v>
      </c>
      <c r="O8" s="36"/>
      <c r="P8" s="36"/>
      <c r="Q8" s="36"/>
      <c r="S8" s="14"/>
      <c r="T8" s="15">
        <v>42189</v>
      </c>
      <c r="U8" s="16">
        <v>0</v>
      </c>
      <c r="V8" s="17"/>
      <c r="W8" s="18">
        <v>42189</v>
      </c>
      <c r="X8" s="19">
        <v>83074</v>
      </c>
      <c r="Y8" s="20"/>
      <c r="Z8" s="29">
        <v>42189</v>
      </c>
      <c r="AA8" s="30">
        <v>200</v>
      </c>
      <c r="AB8" s="31"/>
      <c r="AC8" s="32" t="s">
        <v>12</v>
      </c>
      <c r="AD8" s="33">
        <v>28750</v>
      </c>
      <c r="AE8" s="35" t="s">
        <v>13</v>
      </c>
      <c r="AF8" s="36">
        <v>77250</v>
      </c>
    </row>
    <row r="9" spans="1:32" x14ac:dyDescent="0.25">
      <c r="A9" s="14"/>
      <c r="B9" s="15">
        <v>42221</v>
      </c>
      <c r="C9" s="16">
        <v>0</v>
      </c>
      <c r="D9" s="17"/>
      <c r="E9" s="18">
        <v>42221</v>
      </c>
      <c r="F9" s="19">
        <v>31683.5</v>
      </c>
      <c r="G9" s="20"/>
      <c r="H9" s="29">
        <v>42221</v>
      </c>
      <c r="I9" s="30">
        <v>230</v>
      </c>
      <c r="J9" s="31"/>
      <c r="K9" s="32" t="s">
        <v>74</v>
      </c>
      <c r="L9" s="33">
        <v>6309.58</v>
      </c>
      <c r="M9" s="25" t="s">
        <v>75</v>
      </c>
      <c r="N9" s="26">
        <v>34000</v>
      </c>
      <c r="O9" s="26"/>
      <c r="P9" s="26"/>
      <c r="Q9" s="26"/>
      <c r="S9" s="14"/>
      <c r="T9" s="15">
        <v>42190</v>
      </c>
      <c r="U9" s="16">
        <v>0</v>
      </c>
      <c r="V9" s="17"/>
      <c r="W9" s="18">
        <v>42190</v>
      </c>
      <c r="X9" s="19">
        <v>68483</v>
      </c>
      <c r="Y9" s="20"/>
      <c r="Z9" s="29">
        <v>42190</v>
      </c>
      <c r="AA9" s="30">
        <v>200</v>
      </c>
      <c r="AB9" s="31"/>
      <c r="AC9" s="32" t="s">
        <v>14</v>
      </c>
      <c r="AD9" s="33">
        <v>8038.91</v>
      </c>
      <c r="AE9" s="25" t="s">
        <v>15</v>
      </c>
      <c r="AF9" s="26">
        <v>72250</v>
      </c>
    </row>
    <row r="10" spans="1:32" x14ac:dyDescent="0.25">
      <c r="A10" s="14"/>
      <c r="B10" s="15">
        <v>42222</v>
      </c>
      <c r="C10" s="16">
        <v>0</v>
      </c>
      <c r="D10" s="34"/>
      <c r="E10" s="18">
        <v>42222</v>
      </c>
      <c r="F10" s="19">
        <v>41858.5</v>
      </c>
      <c r="G10" s="20"/>
      <c r="H10" s="29">
        <v>42222</v>
      </c>
      <c r="I10" s="30">
        <v>200</v>
      </c>
      <c r="J10" s="31"/>
      <c r="K10" s="32" t="s">
        <v>76</v>
      </c>
      <c r="L10" s="28">
        <v>8100.06</v>
      </c>
      <c r="M10" s="25" t="s">
        <v>77</v>
      </c>
      <c r="N10" s="26">
        <v>40350</v>
      </c>
      <c r="O10" s="26"/>
      <c r="P10" s="26"/>
      <c r="Q10" s="26"/>
      <c r="S10" s="14"/>
      <c r="T10" s="15">
        <v>42191</v>
      </c>
      <c r="U10" s="16">
        <v>0</v>
      </c>
      <c r="V10" s="34"/>
      <c r="W10" s="18">
        <v>42191</v>
      </c>
      <c r="X10" s="19">
        <v>61395.5</v>
      </c>
      <c r="Y10" s="20"/>
      <c r="Z10" s="29">
        <v>42191</v>
      </c>
      <c r="AA10" s="30">
        <v>200</v>
      </c>
      <c r="AB10" s="31"/>
      <c r="AC10" s="32" t="s">
        <v>16</v>
      </c>
      <c r="AD10" s="28">
        <v>6434.83</v>
      </c>
      <c r="AE10" s="25" t="s">
        <v>17</v>
      </c>
      <c r="AF10" s="26">
        <v>60000</v>
      </c>
    </row>
    <row r="11" spans="1:32" x14ac:dyDescent="0.25">
      <c r="A11" s="14"/>
      <c r="B11" s="15">
        <v>42223</v>
      </c>
      <c r="C11" s="16">
        <v>1152.2</v>
      </c>
      <c r="D11" s="34" t="s">
        <v>78</v>
      </c>
      <c r="E11" s="18">
        <v>42223</v>
      </c>
      <c r="F11" s="19">
        <v>78994.5</v>
      </c>
      <c r="G11" s="20"/>
      <c r="H11" s="29">
        <v>42223</v>
      </c>
      <c r="I11" s="37">
        <v>200</v>
      </c>
      <c r="J11" s="31"/>
      <c r="K11" s="32" t="s">
        <v>79</v>
      </c>
      <c r="L11" s="28">
        <f>6966.73</f>
        <v>6966.73</v>
      </c>
      <c r="M11" s="25" t="s">
        <v>80</v>
      </c>
      <c r="N11" s="26">
        <v>75400</v>
      </c>
      <c r="O11" s="26"/>
      <c r="P11" s="26"/>
      <c r="Q11" s="26"/>
      <c r="S11" s="14"/>
      <c r="T11" s="15">
        <v>42192</v>
      </c>
      <c r="U11" s="16">
        <v>0</v>
      </c>
      <c r="V11" s="34"/>
      <c r="W11" s="18">
        <v>42192</v>
      </c>
      <c r="X11" s="19">
        <v>41930.5</v>
      </c>
      <c r="Y11" s="20"/>
      <c r="Z11" s="29">
        <v>42192</v>
      </c>
      <c r="AA11" s="37">
        <v>200</v>
      </c>
      <c r="AB11" s="31"/>
      <c r="AC11" s="32" t="s">
        <v>18</v>
      </c>
      <c r="AD11" s="28">
        <v>4705.51</v>
      </c>
      <c r="AE11" s="25" t="s">
        <v>41</v>
      </c>
      <c r="AF11" s="26">
        <v>42000</v>
      </c>
    </row>
    <row r="12" spans="1:32" x14ac:dyDescent="0.25">
      <c r="A12" s="14"/>
      <c r="B12" s="15">
        <v>42224</v>
      </c>
      <c r="C12" s="16">
        <v>0</v>
      </c>
      <c r="D12" s="34"/>
      <c r="E12" s="18">
        <v>42224</v>
      </c>
      <c r="F12" s="19">
        <v>66867</v>
      </c>
      <c r="G12" s="20"/>
      <c r="H12" s="29">
        <v>42224</v>
      </c>
      <c r="I12" s="37">
        <v>200</v>
      </c>
      <c r="J12" s="31"/>
      <c r="K12" s="32" t="s">
        <v>81</v>
      </c>
      <c r="L12" s="33">
        <f>5712.65+1200</f>
        <v>6912.65</v>
      </c>
      <c r="M12" s="25" t="s">
        <v>82</v>
      </c>
      <c r="N12" s="26">
        <v>63500.03</v>
      </c>
      <c r="O12" s="26"/>
      <c r="P12" s="26"/>
      <c r="Q12" s="26"/>
      <c r="S12" s="14"/>
      <c r="T12" s="15">
        <v>42193</v>
      </c>
      <c r="U12" s="16">
        <v>0</v>
      </c>
      <c r="V12" s="34"/>
      <c r="W12" s="18">
        <v>42193</v>
      </c>
      <c r="X12" s="19">
        <v>36935.5</v>
      </c>
      <c r="Y12" s="20"/>
      <c r="Z12" s="29">
        <v>42193</v>
      </c>
      <c r="AA12" s="37">
        <v>200</v>
      </c>
      <c r="AB12" s="31"/>
      <c r="AC12" s="32" t="s">
        <v>19</v>
      </c>
      <c r="AD12" s="33">
        <v>6309.58</v>
      </c>
      <c r="AE12" s="25" t="s">
        <v>42</v>
      </c>
      <c r="AF12" s="26">
        <v>38500</v>
      </c>
    </row>
    <row r="13" spans="1:32" x14ac:dyDescent="0.25">
      <c r="A13" s="14"/>
      <c r="B13" s="15">
        <v>42225</v>
      </c>
      <c r="C13" s="16">
        <v>0</v>
      </c>
      <c r="D13" s="34"/>
      <c r="E13" s="18">
        <v>42225</v>
      </c>
      <c r="F13" s="19">
        <v>65500.5</v>
      </c>
      <c r="G13" s="20"/>
      <c r="H13" s="29">
        <v>42225</v>
      </c>
      <c r="I13" s="37">
        <v>200</v>
      </c>
      <c r="J13" s="31"/>
      <c r="K13" s="32" t="s">
        <v>83</v>
      </c>
      <c r="L13" s="33">
        <v>0</v>
      </c>
      <c r="M13" s="25" t="s">
        <v>84</v>
      </c>
      <c r="N13" s="26">
        <v>68300</v>
      </c>
      <c r="O13" s="26"/>
      <c r="P13" s="26"/>
      <c r="Q13" s="26"/>
      <c r="S13" s="14"/>
      <c r="T13" s="15">
        <v>42194</v>
      </c>
      <c r="U13" s="16">
        <v>0</v>
      </c>
      <c r="V13" s="34"/>
      <c r="W13" s="18">
        <v>42194</v>
      </c>
      <c r="X13" s="19">
        <v>59053</v>
      </c>
      <c r="Y13" s="20"/>
      <c r="Z13" s="29">
        <v>42194</v>
      </c>
      <c r="AA13" s="37">
        <v>200</v>
      </c>
      <c r="AB13" s="31"/>
      <c r="AC13" s="32" t="s">
        <v>20</v>
      </c>
      <c r="AD13" s="33">
        <v>0</v>
      </c>
      <c r="AE13" s="25" t="s">
        <v>43</v>
      </c>
      <c r="AF13" s="26">
        <v>58300</v>
      </c>
    </row>
    <row r="14" spans="1:32" x14ac:dyDescent="0.25">
      <c r="A14" s="14"/>
      <c r="B14" s="15">
        <v>42226</v>
      </c>
      <c r="C14" s="16">
        <v>0</v>
      </c>
      <c r="D14" s="27"/>
      <c r="E14" s="18">
        <v>42226</v>
      </c>
      <c r="F14" s="19">
        <v>55249</v>
      </c>
      <c r="G14" s="20"/>
      <c r="H14" s="29">
        <v>42226</v>
      </c>
      <c r="I14" s="37">
        <v>200</v>
      </c>
      <c r="J14" s="31"/>
      <c r="K14" s="38" t="s">
        <v>21</v>
      </c>
      <c r="L14" s="33">
        <v>0</v>
      </c>
      <c r="M14" s="25" t="s">
        <v>85</v>
      </c>
      <c r="N14" s="26">
        <v>56400</v>
      </c>
      <c r="O14" s="26"/>
      <c r="P14" s="26"/>
      <c r="Q14" s="26"/>
      <c r="S14" s="14"/>
      <c r="T14" s="15">
        <v>42195</v>
      </c>
      <c r="U14" s="16">
        <v>0</v>
      </c>
      <c r="V14" s="27"/>
      <c r="W14" s="18">
        <v>42195</v>
      </c>
      <c r="X14" s="19">
        <v>64332.5</v>
      </c>
      <c r="Y14" s="20"/>
      <c r="Z14" s="29">
        <v>42195</v>
      </c>
      <c r="AA14" s="37">
        <v>232</v>
      </c>
      <c r="AB14" s="31"/>
      <c r="AC14" s="38" t="s">
        <v>21</v>
      </c>
      <c r="AD14" s="33">
        <v>0</v>
      </c>
      <c r="AE14" s="25" t="s">
        <v>44</v>
      </c>
      <c r="AF14" s="26">
        <v>63052.5</v>
      </c>
    </row>
    <row r="15" spans="1:32" x14ac:dyDescent="0.25">
      <c r="A15" s="14"/>
      <c r="B15" s="15">
        <v>42227</v>
      </c>
      <c r="C15" s="16">
        <v>0</v>
      </c>
      <c r="D15" s="27"/>
      <c r="E15" s="18">
        <v>42227</v>
      </c>
      <c r="F15" s="19">
        <v>45510.5</v>
      </c>
      <c r="G15" s="20"/>
      <c r="H15" s="29">
        <v>42227</v>
      </c>
      <c r="I15" s="37">
        <v>200</v>
      </c>
      <c r="J15" s="31"/>
      <c r="K15" s="39" t="s">
        <v>22</v>
      </c>
      <c r="L15" s="33">
        <v>0</v>
      </c>
      <c r="M15" s="25" t="s">
        <v>87</v>
      </c>
      <c r="N15" s="26">
        <v>42960</v>
      </c>
      <c r="O15" s="26"/>
      <c r="P15" s="26"/>
      <c r="Q15" s="26"/>
      <c r="S15" s="14"/>
      <c r="T15" s="15">
        <v>42196</v>
      </c>
      <c r="U15" s="16">
        <v>293.55</v>
      </c>
      <c r="V15" s="27" t="s">
        <v>45</v>
      </c>
      <c r="W15" s="18">
        <v>42196</v>
      </c>
      <c r="X15" s="19">
        <v>88073</v>
      </c>
      <c r="Y15" s="20"/>
      <c r="Z15" s="29">
        <v>42196</v>
      </c>
      <c r="AA15" s="37">
        <v>200</v>
      </c>
      <c r="AB15" s="31"/>
      <c r="AC15" s="39" t="s">
        <v>22</v>
      </c>
      <c r="AD15" s="33">
        <v>0</v>
      </c>
      <c r="AE15" s="25" t="s">
        <v>46</v>
      </c>
      <c r="AF15" s="26">
        <v>89124</v>
      </c>
    </row>
    <row r="16" spans="1:32" x14ac:dyDescent="0.25">
      <c r="A16" s="14"/>
      <c r="B16" s="15">
        <v>42228</v>
      </c>
      <c r="C16" s="16">
        <v>0</v>
      </c>
      <c r="D16" s="27"/>
      <c r="E16" s="18">
        <v>42228</v>
      </c>
      <c r="F16" s="19">
        <v>39860.5</v>
      </c>
      <c r="G16" s="20"/>
      <c r="H16" s="29">
        <v>42228</v>
      </c>
      <c r="I16" s="37">
        <v>200</v>
      </c>
      <c r="J16" s="31"/>
      <c r="K16" s="40" t="s">
        <v>23</v>
      </c>
      <c r="L16" s="41">
        <v>0</v>
      </c>
      <c r="M16" s="25" t="s">
        <v>88</v>
      </c>
      <c r="N16" s="26">
        <v>40850</v>
      </c>
      <c r="O16" s="26"/>
      <c r="P16" s="26"/>
      <c r="Q16" s="26"/>
      <c r="S16" s="14"/>
      <c r="T16" s="15">
        <v>42197</v>
      </c>
      <c r="U16" s="16">
        <v>0</v>
      </c>
      <c r="V16" s="27"/>
      <c r="W16" s="18">
        <v>42197</v>
      </c>
      <c r="X16" s="19">
        <v>69254.5</v>
      </c>
      <c r="Y16" s="20"/>
      <c r="Z16" s="29">
        <v>42197</v>
      </c>
      <c r="AA16" s="37">
        <v>600</v>
      </c>
      <c r="AB16" s="31"/>
      <c r="AC16" s="40" t="s">
        <v>23</v>
      </c>
      <c r="AD16" s="41">
        <v>0</v>
      </c>
      <c r="AE16" s="25" t="s">
        <v>47</v>
      </c>
      <c r="AF16" s="26">
        <v>65051.5</v>
      </c>
    </row>
    <row r="17" spans="1:32" x14ac:dyDescent="0.25">
      <c r="A17" s="14"/>
      <c r="B17" s="15">
        <v>42229</v>
      </c>
      <c r="C17" s="16">
        <v>0</v>
      </c>
      <c r="D17" s="27"/>
      <c r="E17" s="18">
        <v>42229</v>
      </c>
      <c r="F17" s="19">
        <v>40080.54</v>
      </c>
      <c r="G17" s="20"/>
      <c r="H17" s="29">
        <v>42229</v>
      </c>
      <c r="I17" s="37">
        <v>390</v>
      </c>
      <c r="J17" s="31"/>
      <c r="K17" s="39" t="s">
        <v>24</v>
      </c>
      <c r="L17" s="41">
        <v>0</v>
      </c>
      <c r="M17" s="25" t="s">
        <v>89</v>
      </c>
      <c r="N17" s="26">
        <v>43080</v>
      </c>
      <c r="O17" s="26"/>
      <c r="P17" s="26"/>
      <c r="Q17" s="26"/>
      <c r="S17" s="14"/>
      <c r="T17" s="15">
        <v>42198</v>
      </c>
      <c r="U17" s="16">
        <v>0</v>
      </c>
      <c r="V17" s="27"/>
      <c r="W17" s="18">
        <v>42198</v>
      </c>
      <c r="X17" s="19">
        <v>44040</v>
      </c>
      <c r="Y17" s="20"/>
      <c r="Z17" s="29">
        <v>42198</v>
      </c>
      <c r="AA17" s="37">
        <v>200</v>
      </c>
      <c r="AB17" s="31"/>
      <c r="AC17" s="39" t="s">
        <v>24</v>
      </c>
      <c r="AD17" s="41">
        <v>0</v>
      </c>
      <c r="AE17" s="25" t="s">
        <v>48</v>
      </c>
      <c r="AF17" s="26">
        <v>44543.5</v>
      </c>
    </row>
    <row r="18" spans="1:32" x14ac:dyDescent="0.25">
      <c r="A18" s="14"/>
      <c r="B18" s="15">
        <v>42230</v>
      </c>
      <c r="C18" s="16">
        <v>0</v>
      </c>
      <c r="D18" s="17"/>
      <c r="E18" s="18">
        <v>42230</v>
      </c>
      <c r="F18" s="19">
        <v>73894.5</v>
      </c>
      <c r="G18" s="20"/>
      <c r="H18" s="29">
        <v>42230</v>
      </c>
      <c r="I18" s="37">
        <v>200</v>
      </c>
      <c r="J18" s="42"/>
      <c r="K18" s="39" t="s">
        <v>25</v>
      </c>
      <c r="L18" s="26">
        <v>0</v>
      </c>
      <c r="M18" s="25" t="s">
        <v>90</v>
      </c>
      <c r="N18" s="26">
        <v>70600</v>
      </c>
      <c r="O18" s="26"/>
      <c r="P18" s="26"/>
      <c r="Q18" s="26"/>
      <c r="S18" s="14"/>
      <c r="T18" s="15">
        <v>42199</v>
      </c>
      <c r="U18" s="16">
        <v>0</v>
      </c>
      <c r="V18" s="17"/>
      <c r="W18" s="18">
        <v>42199</v>
      </c>
      <c r="X18" s="19">
        <v>39111.5</v>
      </c>
      <c r="Y18" s="20"/>
      <c r="Z18" s="29">
        <v>42199</v>
      </c>
      <c r="AA18" s="37">
        <v>200</v>
      </c>
      <c r="AB18" s="42"/>
      <c r="AC18" s="39" t="s">
        <v>25</v>
      </c>
      <c r="AD18" s="26">
        <v>0</v>
      </c>
      <c r="AE18" s="25" t="s">
        <v>49</v>
      </c>
      <c r="AF18" s="26">
        <v>37075</v>
      </c>
    </row>
    <row r="19" spans="1:32" x14ac:dyDescent="0.25">
      <c r="A19" s="14"/>
      <c r="B19" s="15">
        <v>42231</v>
      </c>
      <c r="C19" s="16">
        <v>0</v>
      </c>
      <c r="D19" s="27"/>
      <c r="E19" s="18">
        <v>42231</v>
      </c>
      <c r="F19" s="19">
        <v>57995.5</v>
      </c>
      <c r="G19" s="20"/>
      <c r="H19" s="29">
        <v>42231</v>
      </c>
      <c r="I19" s="37">
        <v>240</v>
      </c>
      <c r="J19" s="31"/>
      <c r="K19" s="39" t="s">
        <v>26</v>
      </c>
      <c r="L19" s="26">
        <v>0</v>
      </c>
      <c r="M19" s="25" t="s">
        <v>91</v>
      </c>
      <c r="N19" s="26">
        <v>60800</v>
      </c>
      <c r="O19" s="26"/>
      <c r="P19" s="26"/>
      <c r="Q19" s="26"/>
      <c r="S19" s="14"/>
      <c r="T19" s="15">
        <v>42200</v>
      </c>
      <c r="U19" s="16">
        <v>0</v>
      </c>
      <c r="V19" s="27"/>
      <c r="W19" s="18">
        <v>42200</v>
      </c>
      <c r="X19" s="19">
        <v>39677</v>
      </c>
      <c r="Y19" s="20"/>
      <c r="Z19" s="29">
        <v>42200</v>
      </c>
      <c r="AA19" s="37">
        <v>200</v>
      </c>
      <c r="AB19" s="31"/>
      <c r="AC19" s="39" t="s">
        <v>26</v>
      </c>
      <c r="AD19" s="26">
        <v>0</v>
      </c>
      <c r="AE19" s="25" t="s">
        <v>50</v>
      </c>
      <c r="AF19" s="26">
        <v>40800</v>
      </c>
    </row>
    <row r="20" spans="1:32" x14ac:dyDescent="0.25">
      <c r="A20" s="14"/>
      <c r="B20" s="15">
        <v>42232</v>
      </c>
      <c r="C20" s="16">
        <v>0</v>
      </c>
      <c r="D20" s="17"/>
      <c r="E20" s="18">
        <v>42232</v>
      </c>
      <c r="F20" s="19">
        <v>76774.5</v>
      </c>
      <c r="G20" s="20"/>
      <c r="H20" s="29">
        <v>42232</v>
      </c>
      <c r="I20" s="37">
        <v>200</v>
      </c>
      <c r="J20" s="43"/>
      <c r="K20" s="44" t="s">
        <v>27</v>
      </c>
      <c r="L20" s="45">
        <v>0</v>
      </c>
      <c r="M20" s="25" t="s">
        <v>92</v>
      </c>
      <c r="N20" s="26">
        <v>75700</v>
      </c>
      <c r="O20" s="26"/>
      <c r="P20" s="26"/>
      <c r="Q20" s="26"/>
      <c r="S20" s="14"/>
      <c r="T20" s="15">
        <v>42201</v>
      </c>
      <c r="U20" s="16">
        <v>0</v>
      </c>
      <c r="V20" s="17"/>
      <c r="W20" s="18">
        <v>42201</v>
      </c>
      <c r="X20" s="19">
        <v>49999.5</v>
      </c>
      <c r="Y20" s="20"/>
      <c r="Z20" s="29">
        <v>42201</v>
      </c>
      <c r="AA20" s="37">
        <v>200</v>
      </c>
      <c r="AB20" s="43"/>
      <c r="AC20" s="44" t="s">
        <v>27</v>
      </c>
      <c r="AD20" s="45">
        <v>0</v>
      </c>
      <c r="AE20" s="25" t="s">
        <v>51</v>
      </c>
      <c r="AF20" s="26">
        <v>52400</v>
      </c>
    </row>
    <row r="21" spans="1:32" x14ac:dyDescent="0.25">
      <c r="A21" s="14"/>
      <c r="B21" s="15">
        <v>42233</v>
      </c>
      <c r="C21" s="16">
        <v>0</v>
      </c>
      <c r="D21" s="17"/>
      <c r="E21" s="18">
        <v>42233</v>
      </c>
      <c r="F21" s="19">
        <v>49850.5</v>
      </c>
      <c r="G21" s="20"/>
      <c r="H21" s="29">
        <v>42233</v>
      </c>
      <c r="I21" s="37">
        <v>200</v>
      </c>
      <c r="J21" s="31"/>
      <c r="K21" s="46" t="s">
        <v>28</v>
      </c>
      <c r="L21" s="45">
        <v>0</v>
      </c>
      <c r="M21" s="25" t="s">
        <v>93</v>
      </c>
      <c r="N21" s="26">
        <v>48400</v>
      </c>
      <c r="O21" s="26"/>
      <c r="P21" s="26"/>
      <c r="Q21" s="26"/>
      <c r="S21" s="14"/>
      <c r="T21" s="15">
        <v>42202</v>
      </c>
      <c r="U21" s="16">
        <v>0</v>
      </c>
      <c r="V21" s="17"/>
      <c r="W21" s="18">
        <v>42202</v>
      </c>
      <c r="X21" s="19">
        <v>67420</v>
      </c>
      <c r="Y21" s="20"/>
      <c r="Z21" s="29">
        <v>42202</v>
      </c>
      <c r="AA21" s="37">
        <v>232</v>
      </c>
      <c r="AB21" s="31"/>
      <c r="AC21" s="46" t="s">
        <v>28</v>
      </c>
      <c r="AD21" s="45">
        <v>0</v>
      </c>
      <c r="AE21" s="25" t="s">
        <v>52</v>
      </c>
      <c r="AF21" s="26">
        <v>67200</v>
      </c>
    </row>
    <row r="22" spans="1:32" x14ac:dyDescent="0.25">
      <c r="A22" s="14"/>
      <c r="B22" s="15">
        <v>42234</v>
      </c>
      <c r="C22" s="16">
        <v>0</v>
      </c>
      <c r="D22" s="17"/>
      <c r="E22" s="18">
        <v>42234</v>
      </c>
      <c r="F22" s="19">
        <v>37705</v>
      </c>
      <c r="G22" s="20"/>
      <c r="H22" s="29">
        <v>42234</v>
      </c>
      <c r="I22" s="37">
        <v>200</v>
      </c>
      <c r="J22" s="43"/>
      <c r="K22" s="86" t="s">
        <v>29</v>
      </c>
      <c r="L22" s="45">
        <v>900</v>
      </c>
      <c r="M22" s="25" t="s">
        <v>94</v>
      </c>
      <c r="N22" s="26">
        <v>38500</v>
      </c>
      <c r="O22" s="26"/>
      <c r="P22" s="26"/>
      <c r="Q22" s="26"/>
      <c r="S22" s="14"/>
      <c r="T22" s="15">
        <v>42203</v>
      </c>
      <c r="U22" s="16">
        <v>580</v>
      </c>
      <c r="V22" s="17" t="s">
        <v>7</v>
      </c>
      <c r="W22" s="18">
        <v>42203</v>
      </c>
      <c r="X22" s="19">
        <v>72700.5</v>
      </c>
      <c r="Y22" s="20"/>
      <c r="Z22" s="29">
        <v>42203</v>
      </c>
      <c r="AA22" s="37">
        <v>200</v>
      </c>
      <c r="AB22" s="43"/>
      <c r="AC22" s="86" t="s">
        <v>29</v>
      </c>
      <c r="AD22" s="45">
        <v>1800</v>
      </c>
      <c r="AE22" s="25" t="s">
        <v>53</v>
      </c>
      <c r="AF22" s="26">
        <v>71499.5</v>
      </c>
    </row>
    <row r="23" spans="1:32" x14ac:dyDescent="0.25">
      <c r="A23" s="14"/>
      <c r="B23" s="15">
        <v>42235</v>
      </c>
      <c r="C23" s="16">
        <v>0</v>
      </c>
      <c r="D23" s="17"/>
      <c r="E23" s="18">
        <v>42235</v>
      </c>
      <c r="F23" s="19">
        <v>43233.5</v>
      </c>
      <c r="G23" s="20"/>
      <c r="H23" s="29">
        <v>42235</v>
      </c>
      <c r="I23" s="37">
        <v>284</v>
      </c>
      <c r="J23" s="31"/>
      <c r="K23" s="92">
        <v>42228</v>
      </c>
      <c r="L23" s="45">
        <v>0</v>
      </c>
      <c r="M23" s="25" t="s">
        <v>95</v>
      </c>
      <c r="N23" s="26">
        <v>42850</v>
      </c>
      <c r="O23" s="26"/>
      <c r="P23" s="26"/>
      <c r="Q23" s="26"/>
      <c r="S23" s="14"/>
      <c r="T23" s="15">
        <v>42204</v>
      </c>
      <c r="U23" s="16">
        <v>0</v>
      </c>
      <c r="V23" s="17"/>
      <c r="W23" s="18">
        <v>42204</v>
      </c>
      <c r="X23" s="19">
        <v>47041.5</v>
      </c>
      <c r="Y23" s="20"/>
      <c r="Z23" s="29">
        <v>42204</v>
      </c>
      <c r="AA23" s="37">
        <v>200</v>
      </c>
      <c r="AB23" s="31"/>
      <c r="AC23" s="86" t="s">
        <v>54</v>
      </c>
      <c r="AD23" s="45">
        <v>0</v>
      </c>
      <c r="AE23" s="25" t="s">
        <v>55</v>
      </c>
      <c r="AF23" s="26">
        <v>46800</v>
      </c>
    </row>
    <row r="24" spans="1:32" x14ac:dyDescent="0.25">
      <c r="A24" s="14"/>
      <c r="B24" s="15">
        <v>42236</v>
      </c>
      <c r="C24" s="16">
        <v>0</v>
      </c>
      <c r="D24" s="27"/>
      <c r="E24" s="18">
        <v>42236</v>
      </c>
      <c r="F24" s="19">
        <v>68939.5</v>
      </c>
      <c r="G24" s="20"/>
      <c r="H24" s="29">
        <v>42236</v>
      </c>
      <c r="I24" s="37">
        <v>200</v>
      </c>
      <c r="J24" s="31"/>
      <c r="K24" s="48" t="s">
        <v>30</v>
      </c>
      <c r="L24" s="45">
        <v>800</v>
      </c>
      <c r="M24" s="25" t="s">
        <v>96</v>
      </c>
      <c r="N24" s="26">
        <v>68000</v>
      </c>
      <c r="O24" s="26"/>
      <c r="P24" s="26"/>
      <c r="Q24" s="26"/>
      <c r="S24" s="14"/>
      <c r="T24" s="15">
        <v>42205</v>
      </c>
      <c r="U24" s="16">
        <v>0</v>
      </c>
      <c r="V24" s="27"/>
      <c r="W24" s="18">
        <v>42205</v>
      </c>
      <c r="X24" s="19">
        <v>36723.5</v>
      </c>
      <c r="Y24" s="20"/>
      <c r="Z24" s="29">
        <v>42205</v>
      </c>
      <c r="AA24" s="37">
        <v>200</v>
      </c>
      <c r="AB24" s="31"/>
      <c r="AC24" s="48" t="s">
        <v>30</v>
      </c>
      <c r="AD24" s="45">
        <v>800</v>
      </c>
      <c r="AE24" s="25" t="s">
        <v>56</v>
      </c>
      <c r="AF24" s="26">
        <v>33850</v>
      </c>
    </row>
    <row r="25" spans="1:32" x14ac:dyDescent="0.25">
      <c r="A25" s="14"/>
      <c r="B25" s="15">
        <v>42237</v>
      </c>
      <c r="C25" s="16">
        <v>0</v>
      </c>
      <c r="D25" s="17"/>
      <c r="E25" s="18">
        <v>42237</v>
      </c>
      <c r="F25" s="19">
        <v>61753.5</v>
      </c>
      <c r="G25" s="20"/>
      <c r="H25" s="29">
        <v>42237</v>
      </c>
      <c r="I25" s="37">
        <v>200</v>
      </c>
      <c r="J25" s="31"/>
      <c r="K25" s="46">
        <v>42230</v>
      </c>
      <c r="L25" s="45"/>
      <c r="M25" s="25" t="s">
        <v>97</v>
      </c>
      <c r="N25" s="26">
        <v>62459</v>
      </c>
      <c r="O25" s="26"/>
      <c r="P25" s="26"/>
      <c r="Q25" s="26"/>
      <c r="S25" s="14"/>
      <c r="T25" s="15">
        <v>42206</v>
      </c>
      <c r="U25" s="16">
        <v>0</v>
      </c>
      <c r="V25" s="17"/>
      <c r="W25" s="18">
        <v>42206</v>
      </c>
      <c r="X25" s="19">
        <v>29028</v>
      </c>
      <c r="Y25" s="20"/>
      <c r="Z25" s="29">
        <v>42206</v>
      </c>
      <c r="AA25" s="37">
        <v>200</v>
      </c>
      <c r="AB25" s="31"/>
      <c r="AC25" s="47"/>
      <c r="AD25" s="45"/>
      <c r="AE25" s="25" t="s">
        <v>57</v>
      </c>
      <c r="AF25" s="26">
        <v>30400</v>
      </c>
    </row>
    <row r="26" spans="1:32" x14ac:dyDescent="0.25">
      <c r="A26" s="14"/>
      <c r="B26" s="15">
        <v>42238</v>
      </c>
      <c r="C26" s="16">
        <v>0</v>
      </c>
      <c r="D26" s="27"/>
      <c r="E26" s="18">
        <v>42238</v>
      </c>
      <c r="F26" s="19">
        <v>75972</v>
      </c>
      <c r="G26" s="20"/>
      <c r="H26" s="29">
        <v>42238</v>
      </c>
      <c r="I26" s="37">
        <v>200</v>
      </c>
      <c r="J26" s="31"/>
      <c r="K26" s="47"/>
      <c r="L26" s="45"/>
      <c r="M26" s="25" t="s">
        <v>98</v>
      </c>
      <c r="N26" s="26">
        <v>75380</v>
      </c>
      <c r="O26" s="26"/>
      <c r="P26" s="26"/>
      <c r="Q26" s="26"/>
      <c r="S26" s="14"/>
      <c r="T26" s="15">
        <v>42207</v>
      </c>
      <c r="U26" s="16">
        <v>0</v>
      </c>
      <c r="V26" s="27"/>
      <c r="W26" s="18">
        <v>42207</v>
      </c>
      <c r="X26" s="19">
        <v>31598</v>
      </c>
      <c r="Y26" s="20"/>
      <c r="Z26" s="29">
        <v>42207</v>
      </c>
      <c r="AA26" s="37">
        <v>200</v>
      </c>
      <c r="AB26" s="31"/>
      <c r="AC26" s="47"/>
      <c r="AD26" s="45"/>
      <c r="AE26" s="25" t="s">
        <v>58</v>
      </c>
      <c r="AF26" s="26">
        <v>29779</v>
      </c>
    </row>
    <row r="27" spans="1:32" x14ac:dyDescent="0.25">
      <c r="A27" s="14"/>
      <c r="B27" s="15">
        <v>42239</v>
      </c>
      <c r="C27" s="16">
        <v>0</v>
      </c>
      <c r="D27" s="27"/>
      <c r="E27" s="18">
        <v>42239</v>
      </c>
      <c r="F27" s="19">
        <v>79112.5</v>
      </c>
      <c r="G27" s="20"/>
      <c r="H27" s="29">
        <v>42239</v>
      </c>
      <c r="I27" s="37">
        <v>200</v>
      </c>
      <c r="J27" s="31"/>
      <c r="K27" s="47"/>
      <c r="L27" s="45"/>
      <c r="M27" s="35" t="s">
        <v>99</v>
      </c>
      <c r="N27" s="36">
        <v>77340</v>
      </c>
      <c r="O27" s="36"/>
      <c r="P27" s="36"/>
      <c r="Q27" s="36"/>
      <c r="S27" s="14"/>
      <c r="T27" s="15">
        <v>42208</v>
      </c>
      <c r="U27" s="16">
        <v>0</v>
      </c>
      <c r="V27" s="27"/>
      <c r="W27" s="18">
        <v>42208</v>
      </c>
      <c r="X27" s="19">
        <v>49605</v>
      </c>
      <c r="Y27" s="20"/>
      <c r="Z27" s="29">
        <v>42208</v>
      </c>
      <c r="AA27" s="37">
        <v>200</v>
      </c>
      <c r="AB27" s="31"/>
      <c r="AC27" s="47"/>
      <c r="AD27" s="45"/>
      <c r="AE27" s="35" t="s">
        <v>59</v>
      </c>
      <c r="AF27" s="36">
        <v>49158</v>
      </c>
    </row>
    <row r="28" spans="1:32" x14ac:dyDescent="0.25">
      <c r="A28" s="14"/>
      <c r="B28" s="15">
        <v>42240</v>
      </c>
      <c r="C28" s="16">
        <v>0</v>
      </c>
      <c r="D28" s="27"/>
      <c r="E28" s="18">
        <v>42240</v>
      </c>
      <c r="F28" s="19">
        <v>66509</v>
      </c>
      <c r="G28" s="20"/>
      <c r="H28" s="29">
        <v>42240</v>
      </c>
      <c r="I28" s="37">
        <v>200</v>
      </c>
      <c r="J28" s="31"/>
      <c r="K28" s="47"/>
      <c r="L28" s="45"/>
      <c r="M28" s="35" t="s">
        <v>100</v>
      </c>
      <c r="N28" s="36">
        <v>52950</v>
      </c>
      <c r="O28" s="36"/>
      <c r="P28" s="36"/>
      <c r="Q28" s="36"/>
      <c r="S28" s="14"/>
      <c r="T28" s="15">
        <v>42209</v>
      </c>
      <c r="U28" s="16">
        <v>0</v>
      </c>
      <c r="V28" s="27"/>
      <c r="W28" s="18">
        <v>42209</v>
      </c>
      <c r="X28" s="19">
        <v>49886.5</v>
      </c>
      <c r="Y28" s="20"/>
      <c r="Z28" s="29">
        <v>42209</v>
      </c>
      <c r="AA28" s="37">
        <v>200</v>
      </c>
      <c r="AB28" s="31"/>
      <c r="AC28" s="47"/>
      <c r="AD28" s="45"/>
      <c r="AE28" s="35" t="s">
        <v>60</v>
      </c>
      <c r="AF28" s="36">
        <v>50250</v>
      </c>
    </row>
    <row r="29" spans="1:32" x14ac:dyDescent="0.25">
      <c r="A29" s="14"/>
      <c r="B29" s="15">
        <v>42241</v>
      </c>
      <c r="C29" s="16">
        <v>0</v>
      </c>
      <c r="D29" s="27"/>
      <c r="E29" s="18">
        <v>42241</v>
      </c>
      <c r="F29" s="19"/>
      <c r="G29" s="20"/>
      <c r="H29" s="29">
        <v>42241</v>
      </c>
      <c r="I29" s="37"/>
      <c r="J29" s="31"/>
      <c r="K29" s="47"/>
      <c r="L29" s="33"/>
      <c r="M29" s="25"/>
      <c r="N29" s="26"/>
      <c r="O29" s="26"/>
      <c r="P29" s="26"/>
      <c r="Q29" s="26"/>
      <c r="S29" s="14"/>
      <c r="T29" s="15">
        <v>42210</v>
      </c>
      <c r="U29" s="16">
        <v>0</v>
      </c>
      <c r="V29" s="27"/>
      <c r="W29" s="18">
        <v>42210</v>
      </c>
      <c r="X29" s="19">
        <v>63623</v>
      </c>
      <c r="Y29" s="20"/>
      <c r="Z29" s="29">
        <v>42210</v>
      </c>
      <c r="AA29" s="37">
        <v>200</v>
      </c>
      <c r="AB29" s="31"/>
      <c r="AC29" s="47"/>
      <c r="AD29" s="33"/>
      <c r="AE29" s="25" t="s">
        <v>61</v>
      </c>
      <c r="AF29" s="26">
        <v>62050</v>
      </c>
    </row>
    <row r="30" spans="1:32" x14ac:dyDescent="0.25">
      <c r="A30" s="14"/>
      <c r="B30" s="15">
        <v>42242</v>
      </c>
      <c r="C30" s="16">
        <v>0</v>
      </c>
      <c r="D30" s="17"/>
      <c r="E30" s="18">
        <v>42242</v>
      </c>
      <c r="F30" s="19"/>
      <c r="G30" s="20"/>
      <c r="H30" s="29">
        <v>42242</v>
      </c>
      <c r="I30" s="37"/>
      <c r="J30" s="31"/>
      <c r="K30" s="47"/>
      <c r="L30" s="33"/>
      <c r="M30" s="35"/>
      <c r="N30" s="36"/>
      <c r="O30" s="36"/>
      <c r="P30" s="36"/>
      <c r="Q30" s="36"/>
      <c r="S30" s="14"/>
      <c r="T30" s="15">
        <v>42211</v>
      </c>
      <c r="U30" s="16">
        <v>0</v>
      </c>
      <c r="V30" s="17"/>
      <c r="W30" s="18">
        <v>42211</v>
      </c>
      <c r="X30" s="19">
        <v>70627.5</v>
      </c>
      <c r="Y30" s="20"/>
      <c r="Z30" s="29">
        <v>42211</v>
      </c>
      <c r="AA30" s="37">
        <v>220</v>
      </c>
      <c r="AB30" s="31"/>
      <c r="AC30" s="47"/>
      <c r="AD30" s="33"/>
      <c r="AE30" s="35" t="s">
        <v>62</v>
      </c>
      <c r="AF30" s="36">
        <v>70320</v>
      </c>
    </row>
    <row r="31" spans="1:32" x14ac:dyDescent="0.25">
      <c r="A31" s="14"/>
      <c r="B31" s="15">
        <v>42243</v>
      </c>
      <c r="C31" s="16">
        <v>0</v>
      </c>
      <c r="D31" s="17"/>
      <c r="E31" s="18">
        <v>42243</v>
      </c>
      <c r="F31" s="19"/>
      <c r="G31" s="20"/>
      <c r="H31" s="29">
        <v>42243</v>
      </c>
      <c r="I31" s="37"/>
      <c r="J31" s="31"/>
      <c r="K31" s="47"/>
      <c r="L31" s="33"/>
      <c r="M31" s="35"/>
      <c r="N31" s="36"/>
      <c r="O31" s="36"/>
      <c r="P31" s="36"/>
      <c r="Q31" s="36"/>
      <c r="S31" s="14"/>
      <c r="T31" s="15">
        <v>42212</v>
      </c>
      <c r="U31" s="16">
        <v>0</v>
      </c>
      <c r="V31" s="17"/>
      <c r="W31" s="18">
        <v>42212</v>
      </c>
      <c r="X31" s="19">
        <v>44446</v>
      </c>
      <c r="Y31" s="20"/>
      <c r="Z31" s="29">
        <v>42212</v>
      </c>
      <c r="AA31" s="37">
        <v>232</v>
      </c>
      <c r="AB31" s="31"/>
      <c r="AC31" s="47"/>
      <c r="AD31" s="33"/>
      <c r="AE31" s="35" t="s">
        <v>63</v>
      </c>
      <c r="AF31" s="36">
        <v>43680</v>
      </c>
    </row>
    <row r="32" spans="1:32" x14ac:dyDescent="0.25">
      <c r="A32" s="14"/>
      <c r="B32" s="15">
        <v>42244</v>
      </c>
      <c r="C32" s="16">
        <v>0</v>
      </c>
      <c r="D32" s="17"/>
      <c r="E32" s="18">
        <v>42244</v>
      </c>
      <c r="F32" s="19"/>
      <c r="G32" s="20"/>
      <c r="H32" s="29">
        <v>42244</v>
      </c>
      <c r="I32" s="37"/>
      <c r="J32" s="31"/>
      <c r="K32" s="47"/>
      <c r="L32" s="33"/>
      <c r="M32" s="25"/>
      <c r="N32" s="26"/>
      <c r="O32" s="26"/>
      <c r="P32" s="26"/>
      <c r="Q32" s="26"/>
      <c r="S32" s="14"/>
      <c r="T32" s="15">
        <v>42213</v>
      </c>
      <c r="U32" s="16">
        <v>0</v>
      </c>
      <c r="V32" s="17"/>
      <c r="W32" s="18">
        <v>42213</v>
      </c>
      <c r="X32" s="19">
        <v>32577.5</v>
      </c>
      <c r="Y32" s="20"/>
      <c r="Z32" s="29">
        <v>42213</v>
      </c>
      <c r="AA32" s="37">
        <v>200</v>
      </c>
      <c r="AB32" s="31"/>
      <c r="AC32" s="47"/>
      <c r="AD32" s="33"/>
      <c r="AE32" s="25" t="s">
        <v>64</v>
      </c>
      <c r="AF32" s="26">
        <v>30700</v>
      </c>
    </row>
    <row r="33" spans="1:32" x14ac:dyDescent="0.25">
      <c r="A33" s="14"/>
      <c r="B33" s="15">
        <v>42245</v>
      </c>
      <c r="C33" s="16">
        <v>0</v>
      </c>
      <c r="D33" s="34"/>
      <c r="E33" s="18">
        <v>42245</v>
      </c>
      <c r="F33" s="19"/>
      <c r="G33" s="20"/>
      <c r="H33" s="29">
        <v>42245</v>
      </c>
      <c r="I33" s="37"/>
      <c r="J33" s="31"/>
      <c r="K33" s="47"/>
      <c r="L33" s="33"/>
      <c r="M33" s="25"/>
      <c r="N33" s="26"/>
      <c r="O33" s="26"/>
      <c r="P33" s="26"/>
      <c r="Q33" s="26"/>
      <c r="S33" s="14"/>
      <c r="T33" s="15">
        <v>42214</v>
      </c>
      <c r="U33" s="16">
        <v>0</v>
      </c>
      <c r="V33" s="34"/>
      <c r="W33" s="18">
        <v>42214</v>
      </c>
      <c r="X33" s="19">
        <v>37875.5</v>
      </c>
      <c r="Y33" s="20"/>
      <c r="Z33" s="29">
        <v>42214</v>
      </c>
      <c r="AA33" s="37">
        <v>200</v>
      </c>
      <c r="AB33" s="31"/>
      <c r="AC33" s="47"/>
      <c r="AD33" s="33"/>
      <c r="AE33" s="25" t="s">
        <v>65</v>
      </c>
      <c r="AF33" s="26">
        <v>40270</v>
      </c>
    </row>
    <row r="34" spans="1:32" x14ac:dyDescent="0.25">
      <c r="A34" s="14"/>
      <c r="B34" s="15">
        <v>42246</v>
      </c>
      <c r="C34" s="16">
        <v>0</v>
      </c>
      <c r="D34" s="49"/>
      <c r="E34" s="18">
        <v>42246</v>
      </c>
      <c r="F34" s="19"/>
      <c r="G34" s="20"/>
      <c r="H34" s="29">
        <v>42246</v>
      </c>
      <c r="I34" s="37"/>
      <c r="J34" s="31"/>
      <c r="K34" s="47"/>
      <c r="L34" s="33"/>
      <c r="M34" s="50"/>
      <c r="N34" s="3">
        <v>0</v>
      </c>
      <c r="O34" s="3"/>
      <c r="P34" s="3"/>
      <c r="Q34" s="3"/>
      <c r="S34" s="14"/>
      <c r="T34" s="15">
        <v>42215</v>
      </c>
      <c r="U34" s="16">
        <v>0</v>
      </c>
      <c r="V34" s="49"/>
      <c r="W34" s="18">
        <v>42215</v>
      </c>
      <c r="X34" s="19">
        <v>52353</v>
      </c>
      <c r="Y34" s="20"/>
      <c r="Z34" s="29">
        <v>42215</v>
      </c>
      <c r="AA34" s="37">
        <v>200</v>
      </c>
      <c r="AB34" s="31"/>
      <c r="AC34" s="47"/>
      <c r="AD34" s="33"/>
      <c r="AE34" s="50" t="s">
        <v>66</v>
      </c>
      <c r="AF34" s="3">
        <v>52800</v>
      </c>
    </row>
    <row r="35" spans="1:32" ht="15.75" thickBot="1" x14ac:dyDescent="0.3">
      <c r="A35" s="14"/>
      <c r="B35" s="15">
        <v>42247</v>
      </c>
      <c r="C35" s="16">
        <v>0</v>
      </c>
      <c r="D35" s="17"/>
      <c r="E35" s="18">
        <v>42247</v>
      </c>
      <c r="F35" s="19"/>
      <c r="G35" s="20"/>
      <c r="H35" s="29">
        <v>42247</v>
      </c>
      <c r="I35" s="37"/>
      <c r="J35" s="31"/>
      <c r="K35" s="47" t="s">
        <v>86</v>
      </c>
      <c r="L35" s="33"/>
      <c r="M35" s="51"/>
      <c r="N35" s="41">
        <v>0</v>
      </c>
      <c r="O35" s="41"/>
      <c r="P35" s="41"/>
      <c r="Q35" s="41"/>
      <c r="S35" s="14"/>
      <c r="T35" s="15">
        <v>42216</v>
      </c>
      <c r="U35" s="16">
        <v>0</v>
      </c>
      <c r="V35" s="17"/>
      <c r="W35" s="18">
        <v>42216</v>
      </c>
      <c r="X35" s="19">
        <v>53234</v>
      </c>
      <c r="Y35" s="20"/>
      <c r="Z35" s="29">
        <v>42216</v>
      </c>
      <c r="AA35" s="37">
        <v>200</v>
      </c>
      <c r="AB35" s="31"/>
      <c r="AC35" s="47"/>
      <c r="AD35" s="33"/>
      <c r="AE35" s="51" t="s">
        <v>67</v>
      </c>
      <c r="AF35" s="41">
        <v>53400</v>
      </c>
    </row>
    <row r="36" spans="1:32" ht="15.75" thickBot="1" x14ac:dyDescent="0.3">
      <c r="A36" s="52"/>
      <c r="B36" s="53"/>
      <c r="C36" s="54">
        <v>0</v>
      </c>
      <c r="D36" s="11"/>
      <c r="E36" s="55"/>
      <c r="F36" s="56">
        <v>0</v>
      </c>
      <c r="H36" s="57"/>
      <c r="I36" s="58"/>
      <c r="J36" s="45"/>
      <c r="K36" s="47"/>
      <c r="L36" s="59"/>
      <c r="M36" s="2"/>
      <c r="N36" s="60">
        <v>0</v>
      </c>
      <c r="O36" s="41"/>
      <c r="P36" s="41"/>
      <c r="Q36" s="41"/>
      <c r="S36" s="52"/>
      <c r="T36" s="53"/>
      <c r="U36" s="54">
        <v>0</v>
      </c>
      <c r="V36" s="11"/>
      <c r="W36" s="55"/>
      <c r="X36" s="56">
        <v>0</v>
      </c>
      <c r="Z36" s="57"/>
      <c r="AA36" s="58"/>
      <c r="AB36" s="45"/>
      <c r="AC36" s="47"/>
      <c r="AD36" s="59"/>
      <c r="AE36" s="2"/>
      <c r="AF36" s="60">
        <v>0</v>
      </c>
    </row>
    <row r="37" spans="1:32" ht="15.75" thickBot="1" x14ac:dyDescent="0.3">
      <c r="A37" s="61"/>
      <c r="B37" s="62"/>
      <c r="C37" s="63">
        <v>0</v>
      </c>
      <c r="D37" s="11"/>
      <c r="E37" s="64"/>
      <c r="F37" s="65">
        <v>0</v>
      </c>
      <c r="H37" s="66"/>
      <c r="I37" s="67"/>
      <c r="J37" s="45"/>
      <c r="K37" s="68"/>
      <c r="L37" s="69"/>
      <c r="M37" s="2"/>
      <c r="N37" s="70">
        <f>SUM(N5:N36)</f>
        <v>1379709.03</v>
      </c>
      <c r="O37" s="89"/>
      <c r="P37" s="89"/>
      <c r="Q37" s="89"/>
      <c r="S37" s="61"/>
      <c r="T37" s="62"/>
      <c r="U37" s="63">
        <v>0</v>
      </c>
      <c r="V37" s="11"/>
      <c r="W37" s="64"/>
      <c r="X37" s="65">
        <v>0</v>
      </c>
      <c r="Z37" s="66"/>
      <c r="AA37" s="67"/>
      <c r="AB37" s="45"/>
      <c r="AC37" s="68"/>
      <c r="AD37" s="69"/>
      <c r="AE37" s="2"/>
      <c r="AF37" s="70">
        <f>SUM(AF5:AF36)</f>
        <v>1617633</v>
      </c>
    </row>
    <row r="38" spans="1:32" x14ac:dyDescent="0.25">
      <c r="B38" s="71" t="s">
        <v>31</v>
      </c>
      <c r="C38" s="72">
        <f>SUM(C5:C37)</f>
        <v>1152.2</v>
      </c>
      <c r="E38" s="73" t="s">
        <v>31</v>
      </c>
      <c r="F38" s="74">
        <f>SUM(F5:F37)</f>
        <v>1403695.54</v>
      </c>
      <c r="H38" s="90" t="s">
        <v>31</v>
      </c>
      <c r="I38" s="75">
        <f>SUM(I5:I37)</f>
        <v>6166</v>
      </c>
      <c r="J38" s="75"/>
      <c r="K38" s="76" t="s">
        <v>31</v>
      </c>
      <c r="L38" s="77">
        <f t="shared" ref="L38" si="0">SUM(L5:L37)</f>
        <v>58739.02</v>
      </c>
      <c r="M38" s="2"/>
      <c r="N38" s="3"/>
      <c r="O38" s="3"/>
      <c r="P38" s="3"/>
      <c r="Q38" s="3"/>
      <c r="T38" s="71" t="s">
        <v>31</v>
      </c>
      <c r="U38" s="72">
        <f>SUM(U5:U37)</f>
        <v>1773.55</v>
      </c>
      <c r="W38" s="73" t="s">
        <v>31</v>
      </c>
      <c r="X38" s="74">
        <f>SUM(X5:X37)</f>
        <v>1628013.5</v>
      </c>
      <c r="Z38" s="87" t="s">
        <v>31</v>
      </c>
      <c r="AA38" s="75">
        <f>SUM(AA5:AA37)</f>
        <v>6716</v>
      </c>
      <c r="AB38" s="75"/>
      <c r="AC38" s="76" t="s">
        <v>31</v>
      </c>
      <c r="AD38" s="77">
        <f t="shared" ref="AD38" si="1">SUM(AD5:AD37)</f>
        <v>70078.83</v>
      </c>
      <c r="AE38" s="2"/>
      <c r="AF38" s="3"/>
    </row>
    <row r="39" spans="1:32" x14ac:dyDescent="0.25">
      <c r="B39" s="1"/>
      <c r="C39" s="4"/>
      <c r="F39" s="4"/>
      <c r="I39" s="4"/>
      <c r="J39" s="4"/>
      <c r="M39" s="2"/>
      <c r="N39" s="3"/>
      <c r="O39" s="3"/>
      <c r="P39" s="3"/>
      <c r="Q39" s="3"/>
      <c r="T39" s="1"/>
      <c r="U39" s="4"/>
      <c r="X39" s="4"/>
      <c r="AA39" s="4"/>
      <c r="AB39" s="4"/>
      <c r="AE39" s="2"/>
      <c r="AF39" s="3"/>
    </row>
    <row r="40" spans="1:32" ht="15.75" customHeight="1" x14ac:dyDescent="0.25">
      <c r="A40" s="78"/>
      <c r="B40" s="1"/>
      <c r="C40" s="79">
        <v>0</v>
      </c>
      <c r="D40" s="32"/>
      <c r="E40" s="32"/>
      <c r="F40" s="45"/>
      <c r="H40" s="110" t="s">
        <v>32</v>
      </c>
      <c r="I40" s="111"/>
      <c r="J40" s="91"/>
      <c r="K40" s="112">
        <f>I38+L38</f>
        <v>64905.02</v>
      </c>
      <c r="L40" s="113"/>
      <c r="M40" s="2"/>
      <c r="N40" s="3"/>
      <c r="O40" s="3"/>
      <c r="P40" s="3"/>
      <c r="Q40" s="3"/>
      <c r="S40" s="78"/>
      <c r="T40" s="1"/>
      <c r="U40" s="79">
        <v>0</v>
      </c>
      <c r="V40" s="32"/>
      <c r="W40" s="32"/>
      <c r="X40" s="45"/>
      <c r="Z40" s="110" t="s">
        <v>32</v>
      </c>
      <c r="AA40" s="111"/>
      <c r="AB40" s="88"/>
      <c r="AC40" s="112">
        <f>AA38+AD38</f>
        <v>76794.83</v>
      </c>
      <c r="AD40" s="113"/>
      <c r="AE40" s="2"/>
      <c r="AF40" s="3"/>
    </row>
    <row r="41" spans="1:32" ht="15.75" customHeight="1" x14ac:dyDescent="0.25">
      <c r="B41" s="1"/>
      <c r="C41" s="4"/>
      <c r="D41" s="104" t="s">
        <v>33</v>
      </c>
      <c r="E41" s="104"/>
      <c r="F41" s="80">
        <f>F38-K40</f>
        <v>1338790.52</v>
      </c>
      <c r="I41" s="81"/>
      <c r="J41" s="81"/>
      <c r="M41" s="2"/>
      <c r="N41" s="3"/>
      <c r="O41" s="3"/>
      <c r="P41" s="3"/>
      <c r="Q41" s="3"/>
      <c r="T41" s="1"/>
      <c r="U41" s="4"/>
      <c r="V41" s="104" t="s">
        <v>33</v>
      </c>
      <c r="W41" s="104"/>
      <c r="X41" s="80">
        <f>X38-AC40</f>
        <v>1551218.67</v>
      </c>
      <c r="AA41" s="81"/>
      <c r="AB41" s="81"/>
      <c r="AE41" s="2"/>
      <c r="AF41" s="3"/>
    </row>
    <row r="42" spans="1:32" x14ac:dyDescent="0.25">
      <c r="B42" s="1"/>
      <c r="C42" s="4"/>
      <c r="D42" s="32"/>
      <c r="E42" s="32" t="s">
        <v>1</v>
      </c>
      <c r="F42" s="80">
        <f>-C38</f>
        <v>-1152.2</v>
      </c>
      <c r="I42" s="4"/>
      <c r="J42" s="4"/>
      <c r="M42" s="2"/>
      <c r="N42" s="3"/>
      <c r="O42" s="3"/>
      <c r="P42" s="3"/>
      <c r="Q42" s="3"/>
      <c r="T42" s="1"/>
      <c r="U42" s="4"/>
      <c r="V42" s="32"/>
      <c r="W42" s="32" t="s">
        <v>1</v>
      </c>
      <c r="X42" s="80">
        <f>-U38</f>
        <v>-1773.55</v>
      </c>
      <c r="AA42" s="4"/>
      <c r="AB42" s="4"/>
      <c r="AE42" s="2"/>
      <c r="AF42" s="3"/>
    </row>
    <row r="43" spans="1:32" ht="15.75" thickBot="1" x14ac:dyDescent="0.3">
      <c r="B43" s="1"/>
      <c r="C43" s="4" t="s">
        <v>34</v>
      </c>
      <c r="D43" t="s">
        <v>35</v>
      </c>
      <c r="F43" s="82">
        <v>-1311918.8600000001</v>
      </c>
      <c r="I43" s="97"/>
      <c r="J43" s="97"/>
      <c r="K43" s="97"/>
      <c r="L43" s="11"/>
      <c r="M43" s="2"/>
      <c r="N43" s="3"/>
      <c r="O43" s="3"/>
      <c r="P43" s="3"/>
      <c r="Q43" s="3"/>
      <c r="T43" s="1"/>
      <c r="U43" s="4" t="s">
        <v>34</v>
      </c>
      <c r="V43" t="s">
        <v>35</v>
      </c>
      <c r="X43" s="82">
        <v>-1486536.39</v>
      </c>
      <c r="AA43" s="97"/>
      <c r="AB43" s="97"/>
      <c r="AC43" s="97"/>
      <c r="AD43" s="11"/>
      <c r="AE43" s="2"/>
      <c r="AF43" s="3"/>
    </row>
    <row r="44" spans="1:32" ht="16.5" thickTop="1" x14ac:dyDescent="0.25">
      <c r="B44" s="1"/>
      <c r="C44" s="4"/>
      <c r="E44" s="78" t="s">
        <v>36</v>
      </c>
      <c r="F44" s="75">
        <f>SUM(F41:F43)</f>
        <v>25719.459999999963</v>
      </c>
      <c r="I44" s="98" t="s">
        <v>37</v>
      </c>
      <c r="J44" s="98"/>
      <c r="K44" s="99">
        <f>F46</f>
        <v>137884.43999999994</v>
      </c>
      <c r="L44" s="100"/>
      <c r="M44" s="2"/>
      <c r="N44" s="3"/>
      <c r="O44" s="3"/>
      <c r="P44" s="3"/>
      <c r="Q44" s="3"/>
      <c r="T44" s="1"/>
      <c r="U44" s="4"/>
      <c r="W44" s="78" t="s">
        <v>36</v>
      </c>
      <c r="X44" s="75">
        <f>SUM(X41:X43)</f>
        <v>62908.729999999981</v>
      </c>
      <c r="AA44" s="98" t="s">
        <v>37</v>
      </c>
      <c r="AB44" s="98"/>
      <c r="AC44" s="99">
        <f>X46</f>
        <v>170158.52999999997</v>
      </c>
      <c r="AD44" s="100"/>
      <c r="AE44" s="2"/>
      <c r="AF44" s="3"/>
    </row>
    <row r="45" spans="1:32" ht="16.5" thickBot="1" x14ac:dyDescent="0.3">
      <c r="B45" s="1"/>
      <c r="C45" s="4"/>
      <c r="D45" s="73" t="s">
        <v>38</v>
      </c>
      <c r="E45" s="73"/>
      <c r="F45" s="83">
        <v>112164.98</v>
      </c>
      <c r="I45" s="101" t="s">
        <v>2</v>
      </c>
      <c r="J45" s="101"/>
      <c r="K45" s="102">
        <v>-107249.8</v>
      </c>
      <c r="L45" s="102"/>
      <c r="M45" s="2"/>
      <c r="N45" s="3"/>
      <c r="O45" s="3"/>
      <c r="P45" s="3"/>
      <c r="Q45" s="3"/>
      <c r="T45" s="1"/>
      <c r="U45" s="4"/>
      <c r="V45" s="73" t="s">
        <v>38</v>
      </c>
      <c r="W45" s="73"/>
      <c r="X45" s="83">
        <v>107249.8</v>
      </c>
      <c r="AA45" s="101" t="s">
        <v>2</v>
      </c>
      <c r="AB45" s="101"/>
      <c r="AC45" s="102">
        <v>-112018.27</v>
      </c>
      <c r="AD45" s="102"/>
      <c r="AE45" s="2"/>
      <c r="AF45" s="3"/>
    </row>
    <row r="46" spans="1:32" ht="19.5" thickBot="1" x14ac:dyDescent="0.3">
      <c r="B46" s="1"/>
      <c r="C46" s="4"/>
      <c r="E46" s="84" t="s">
        <v>39</v>
      </c>
      <c r="F46" s="72">
        <f>F45+F44</f>
        <v>137884.43999999994</v>
      </c>
      <c r="J46" s="85"/>
      <c r="K46" s="103">
        <v>0</v>
      </c>
      <c r="L46" s="103"/>
      <c r="M46" s="2"/>
      <c r="N46" s="3"/>
      <c r="O46" s="3"/>
      <c r="P46" s="3"/>
      <c r="Q46" s="3"/>
      <c r="T46" s="1"/>
      <c r="U46" s="4"/>
      <c r="W46" s="84" t="s">
        <v>39</v>
      </c>
      <c r="X46" s="72">
        <f>X45+X44</f>
        <v>170158.52999999997</v>
      </c>
      <c r="AB46" s="85"/>
      <c r="AC46" s="103">
        <v>0</v>
      </c>
      <c r="AD46" s="103"/>
      <c r="AE46" s="2"/>
      <c r="AF46" s="3"/>
    </row>
    <row r="47" spans="1:32" ht="19.5" thickBot="1" x14ac:dyDescent="0.3">
      <c r="B47" s="1"/>
      <c r="C47" s="4"/>
      <c r="E47" s="78"/>
      <c r="F47" s="80"/>
      <c r="I47" s="93" t="s">
        <v>101</v>
      </c>
      <c r="J47" s="94"/>
      <c r="K47" s="95">
        <f>SUM(K44:L46)</f>
        <v>30634.639999999941</v>
      </c>
      <c r="L47" s="96"/>
      <c r="M47" s="2"/>
      <c r="N47" s="3"/>
      <c r="O47" s="3"/>
      <c r="P47" s="3"/>
      <c r="Q47" s="3"/>
      <c r="T47" s="1"/>
      <c r="U47" s="4"/>
      <c r="W47" s="78"/>
      <c r="X47" s="80"/>
      <c r="AA47" s="93" t="s">
        <v>68</v>
      </c>
      <c r="AB47" s="94"/>
      <c r="AC47" s="95">
        <f>SUM(AC44:AD46)</f>
        <v>58140.259999999966</v>
      </c>
      <c r="AD47" s="96"/>
      <c r="AE47" s="2"/>
      <c r="AF47" s="3"/>
    </row>
    <row r="48" spans="1:32" x14ac:dyDescent="0.25">
      <c r="B48" s="1"/>
      <c r="C48" s="4"/>
      <c r="D48" s="97"/>
      <c r="E48" s="97"/>
      <c r="F48" s="75"/>
      <c r="I48" s="4"/>
      <c r="J48" s="4"/>
      <c r="M48" s="2"/>
      <c r="N48" s="3"/>
      <c r="O48" s="3"/>
      <c r="P48" s="3"/>
      <c r="Q48" s="3"/>
      <c r="T48" s="1"/>
      <c r="U48" s="4"/>
      <c r="V48" s="97"/>
      <c r="W48" s="97"/>
      <c r="X48" s="75"/>
      <c r="AA48" s="4"/>
      <c r="AB48" s="4"/>
      <c r="AE48" s="2"/>
      <c r="AF48" s="3"/>
    </row>
  </sheetData>
  <mergeCells count="30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V41:W41"/>
    <mergeCell ref="U1:AC1"/>
    <mergeCell ref="W4:X4"/>
    <mergeCell ref="AA4:AD4"/>
    <mergeCell ref="Z40:AA40"/>
    <mergeCell ref="AC40:AD40"/>
    <mergeCell ref="AA47:AB47"/>
    <mergeCell ref="AC47:AD47"/>
    <mergeCell ref="V48:W48"/>
    <mergeCell ref="AA43:AC43"/>
    <mergeCell ref="AA44:AB44"/>
    <mergeCell ref="AC44:AD44"/>
    <mergeCell ref="AA45:AB45"/>
    <mergeCell ref="AC45:AD45"/>
    <mergeCell ref="AC46:AD46"/>
  </mergeCells>
  <pageMargins left="0.31496062992125984" right="0.31496062992125984" top="0.35433070866141736" bottom="0.15748031496062992" header="0.31496062992125984" footer="0.31496062992125984"/>
  <pageSetup scale="75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2015-08-13T17:25:25Z</cp:lastPrinted>
  <dcterms:created xsi:type="dcterms:W3CDTF">2015-07-15T21:42:02Z</dcterms:created>
  <dcterms:modified xsi:type="dcterms:W3CDTF">2015-08-29T19:02:48Z</dcterms:modified>
</cp:coreProperties>
</file>